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NNs\"/>
    </mc:Choice>
  </mc:AlternateContent>
  <xr:revisionPtr revIDLastSave="0" documentId="13_ncr:1_{CD3DCEFA-4ACF-4AED-9860-1FDC5D0DE1AE}" xr6:coauthVersionLast="47" xr6:coauthVersionMax="47" xr10:uidLastSave="{00000000-0000-0000-0000-000000000000}"/>
  <bookViews>
    <workbookView xWindow="-120" yWindow="-120" windowWidth="20730" windowHeight="11760" activeTab="1" xr2:uid="{C9783C0B-94D3-4DE2-8992-9B9735E1BC33}"/>
  </bookViews>
  <sheets>
    <sheet name="Load Tests Data" sheetId="1" r:id="rId1"/>
    <sheet name="Terzaghi" sheetId="2" r:id="rId2"/>
    <sheet name="Meyerhof" sheetId="3" r:id="rId3"/>
    <sheet name="Vesic" sheetId="4" r:id="rId4"/>
    <sheet name="Hanse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B3" i="2"/>
  <c r="C3" i="2"/>
  <c r="C5" i="2"/>
  <c r="B7" i="2"/>
  <c r="C7" i="2"/>
  <c r="B8" i="2"/>
  <c r="B9" i="2"/>
  <c r="B10" i="2"/>
  <c r="B11" i="2"/>
  <c r="C8" i="2"/>
  <c r="C9" i="2"/>
  <c r="C10" i="2"/>
  <c r="C11" i="2"/>
  <c r="B14" i="2"/>
  <c r="C14" i="2"/>
  <c r="Q2" i="3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F149" i="1"/>
  <c r="G149" i="1" s="1"/>
  <c r="F150" i="1"/>
  <c r="F150" i="5" s="1"/>
  <c r="H149" i="1"/>
  <c r="H149" i="5" s="1"/>
  <c r="J149" i="1"/>
  <c r="J150" i="1"/>
  <c r="AE150" i="5" s="1"/>
  <c r="AF200" i="5"/>
  <c r="AE200" i="5"/>
  <c r="L200" i="5"/>
  <c r="I200" i="5"/>
  <c r="H200" i="5"/>
  <c r="G200" i="5"/>
  <c r="F200" i="5"/>
  <c r="E200" i="5"/>
  <c r="K200" i="5" s="1"/>
  <c r="D200" i="5"/>
  <c r="Q200" i="5" s="1"/>
  <c r="C200" i="5"/>
  <c r="B200" i="5"/>
  <c r="P200" i="5" s="1"/>
  <c r="A200" i="5"/>
  <c r="AF199" i="5"/>
  <c r="AE199" i="5"/>
  <c r="L199" i="5"/>
  <c r="K199" i="5"/>
  <c r="I199" i="5"/>
  <c r="H199" i="5"/>
  <c r="G199" i="5"/>
  <c r="F199" i="5"/>
  <c r="E199" i="5"/>
  <c r="D199" i="5"/>
  <c r="Q199" i="5" s="1"/>
  <c r="S199" i="5" s="1"/>
  <c r="C199" i="5"/>
  <c r="B199" i="5"/>
  <c r="A199" i="5"/>
  <c r="AF198" i="5"/>
  <c r="AE198" i="5"/>
  <c r="L198" i="5"/>
  <c r="J198" i="5"/>
  <c r="I198" i="5"/>
  <c r="H198" i="5"/>
  <c r="G198" i="5"/>
  <c r="F198" i="5"/>
  <c r="E198" i="5"/>
  <c r="K198" i="5" s="1"/>
  <c r="D198" i="5"/>
  <c r="C198" i="5"/>
  <c r="B198" i="5"/>
  <c r="P198" i="5" s="1"/>
  <c r="A198" i="5"/>
  <c r="AF197" i="5"/>
  <c r="AE197" i="5"/>
  <c r="J197" i="5"/>
  <c r="I197" i="5"/>
  <c r="H197" i="5"/>
  <c r="G197" i="5"/>
  <c r="F197" i="5"/>
  <c r="E197" i="5"/>
  <c r="L197" i="5" s="1"/>
  <c r="D197" i="5"/>
  <c r="C197" i="5"/>
  <c r="B197" i="5"/>
  <c r="O197" i="5" s="1"/>
  <c r="A197" i="5"/>
  <c r="AF196" i="5"/>
  <c r="AE196" i="5"/>
  <c r="P196" i="5"/>
  <c r="L196" i="5"/>
  <c r="I196" i="5"/>
  <c r="H196" i="5"/>
  <c r="G196" i="5"/>
  <c r="F196" i="5"/>
  <c r="E196" i="5"/>
  <c r="K196" i="5" s="1"/>
  <c r="D196" i="5"/>
  <c r="Q196" i="5" s="1"/>
  <c r="C196" i="5"/>
  <c r="O196" i="5" s="1"/>
  <c r="B196" i="5"/>
  <c r="A196" i="5"/>
  <c r="AF195" i="5"/>
  <c r="AE195" i="5"/>
  <c r="N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AF194" i="5"/>
  <c r="AE194" i="5"/>
  <c r="L194" i="5"/>
  <c r="K194" i="5"/>
  <c r="J194" i="5"/>
  <c r="I194" i="5"/>
  <c r="H194" i="5"/>
  <c r="G194" i="5"/>
  <c r="F194" i="5"/>
  <c r="E194" i="5"/>
  <c r="D194" i="5"/>
  <c r="C194" i="5"/>
  <c r="B194" i="5"/>
  <c r="P194" i="5" s="1"/>
  <c r="A194" i="5"/>
  <c r="AF193" i="5"/>
  <c r="AE193" i="5"/>
  <c r="J193" i="5"/>
  <c r="I193" i="5"/>
  <c r="H193" i="5"/>
  <c r="G193" i="5"/>
  <c r="F193" i="5"/>
  <c r="E193" i="5"/>
  <c r="L193" i="5" s="1"/>
  <c r="D193" i="5"/>
  <c r="C193" i="5"/>
  <c r="B193" i="5"/>
  <c r="A193" i="5"/>
  <c r="AF192" i="5"/>
  <c r="AE192" i="5"/>
  <c r="P192" i="5"/>
  <c r="O192" i="5"/>
  <c r="L192" i="5"/>
  <c r="I192" i="5"/>
  <c r="H192" i="5"/>
  <c r="G192" i="5"/>
  <c r="F192" i="5"/>
  <c r="E192" i="5"/>
  <c r="K192" i="5" s="1"/>
  <c r="D192" i="5"/>
  <c r="Q192" i="5" s="1"/>
  <c r="C192" i="5"/>
  <c r="B192" i="5"/>
  <c r="A192" i="5"/>
  <c r="J192" i="5" s="1"/>
  <c r="AF191" i="5"/>
  <c r="AE191" i="5"/>
  <c r="L191" i="5"/>
  <c r="I191" i="5"/>
  <c r="H191" i="5"/>
  <c r="G191" i="5"/>
  <c r="F191" i="5"/>
  <c r="J191" i="5" s="1"/>
  <c r="E191" i="5"/>
  <c r="K191" i="5" s="1"/>
  <c r="D191" i="5"/>
  <c r="C191" i="5"/>
  <c r="B191" i="5"/>
  <c r="N191" i="5" s="1"/>
  <c r="A191" i="5"/>
  <c r="AF190" i="5"/>
  <c r="AE190" i="5"/>
  <c r="P190" i="5"/>
  <c r="L190" i="5"/>
  <c r="K190" i="5"/>
  <c r="I190" i="5"/>
  <c r="H190" i="5"/>
  <c r="G190" i="5"/>
  <c r="F190" i="5"/>
  <c r="E190" i="5"/>
  <c r="D190" i="5"/>
  <c r="Q190" i="5" s="1"/>
  <c r="S190" i="5" s="1"/>
  <c r="C190" i="5"/>
  <c r="B190" i="5"/>
  <c r="A190" i="5"/>
  <c r="AF189" i="5"/>
  <c r="AE189" i="5"/>
  <c r="Q189" i="5"/>
  <c r="S189" i="5" s="1"/>
  <c r="P189" i="5"/>
  <c r="I189" i="5"/>
  <c r="H189" i="5"/>
  <c r="G189" i="5"/>
  <c r="F189" i="5"/>
  <c r="E189" i="5"/>
  <c r="L189" i="5" s="1"/>
  <c r="D189" i="5"/>
  <c r="C189" i="5"/>
  <c r="B189" i="5"/>
  <c r="O189" i="5" s="1"/>
  <c r="A189" i="5"/>
  <c r="J189" i="5" s="1"/>
  <c r="AF188" i="5"/>
  <c r="AE188" i="5"/>
  <c r="P188" i="5"/>
  <c r="O188" i="5"/>
  <c r="L188" i="5"/>
  <c r="I188" i="5"/>
  <c r="H188" i="5"/>
  <c r="G188" i="5"/>
  <c r="F188" i="5"/>
  <c r="E188" i="5"/>
  <c r="K188" i="5" s="1"/>
  <c r="D188" i="5"/>
  <c r="Q188" i="5" s="1"/>
  <c r="C188" i="5"/>
  <c r="B188" i="5"/>
  <c r="A188" i="5"/>
  <c r="AF187" i="5"/>
  <c r="AE187" i="5"/>
  <c r="I187" i="5"/>
  <c r="H187" i="5"/>
  <c r="G187" i="5"/>
  <c r="F187" i="5"/>
  <c r="J187" i="5" s="1"/>
  <c r="E187" i="5"/>
  <c r="K187" i="5" s="1"/>
  <c r="D187" i="5"/>
  <c r="C187" i="5"/>
  <c r="B187" i="5"/>
  <c r="A187" i="5"/>
  <c r="AF186" i="5"/>
  <c r="AE186" i="5"/>
  <c r="S186" i="5"/>
  <c r="L186" i="5"/>
  <c r="K186" i="5"/>
  <c r="I186" i="5"/>
  <c r="H186" i="5"/>
  <c r="G186" i="5"/>
  <c r="F186" i="5"/>
  <c r="E186" i="5"/>
  <c r="D186" i="5"/>
  <c r="Q186" i="5" s="1"/>
  <c r="R186" i="5" s="1"/>
  <c r="C186" i="5"/>
  <c r="B186" i="5"/>
  <c r="A186" i="5"/>
  <c r="AF185" i="5"/>
  <c r="AE185" i="5"/>
  <c r="P185" i="5"/>
  <c r="J185" i="5"/>
  <c r="I185" i="5"/>
  <c r="H185" i="5"/>
  <c r="G185" i="5"/>
  <c r="F185" i="5"/>
  <c r="E185" i="5"/>
  <c r="L185" i="5" s="1"/>
  <c r="D185" i="5"/>
  <c r="C185" i="5"/>
  <c r="B185" i="5"/>
  <c r="O185" i="5" s="1"/>
  <c r="A185" i="5"/>
  <c r="AF184" i="5"/>
  <c r="AE184" i="5"/>
  <c r="P184" i="5"/>
  <c r="O184" i="5"/>
  <c r="N184" i="5"/>
  <c r="L184" i="5"/>
  <c r="I184" i="5"/>
  <c r="H184" i="5"/>
  <c r="G184" i="5"/>
  <c r="F184" i="5"/>
  <c r="E184" i="5"/>
  <c r="K184" i="5" s="1"/>
  <c r="D184" i="5"/>
  <c r="Q184" i="5" s="1"/>
  <c r="C184" i="5"/>
  <c r="B184" i="5"/>
  <c r="A184" i="5"/>
  <c r="AF183" i="5"/>
  <c r="AE183" i="5"/>
  <c r="I183" i="5"/>
  <c r="H183" i="5"/>
  <c r="G183" i="5"/>
  <c r="F183" i="5"/>
  <c r="E183" i="5"/>
  <c r="K183" i="5" s="1"/>
  <c r="D183" i="5"/>
  <c r="Q183" i="5" s="1"/>
  <c r="S183" i="5" s="1"/>
  <c r="C183" i="5"/>
  <c r="B183" i="5"/>
  <c r="A183" i="5"/>
  <c r="AF182" i="5"/>
  <c r="AE182" i="5"/>
  <c r="L182" i="5"/>
  <c r="K182" i="5"/>
  <c r="J182" i="5"/>
  <c r="I182" i="5"/>
  <c r="H182" i="5"/>
  <c r="G182" i="5"/>
  <c r="F182" i="5"/>
  <c r="E182" i="5"/>
  <c r="D182" i="5"/>
  <c r="C182" i="5"/>
  <c r="B182" i="5"/>
  <c r="P182" i="5" s="1"/>
  <c r="A182" i="5"/>
  <c r="AF181" i="5"/>
  <c r="AE181" i="5"/>
  <c r="J181" i="5"/>
  <c r="I181" i="5"/>
  <c r="H181" i="5"/>
  <c r="G181" i="5"/>
  <c r="F181" i="5"/>
  <c r="E181" i="5"/>
  <c r="L181" i="5" s="1"/>
  <c r="D181" i="5"/>
  <c r="C181" i="5"/>
  <c r="B181" i="5"/>
  <c r="O181" i="5" s="1"/>
  <c r="A181" i="5"/>
  <c r="AF180" i="5"/>
  <c r="AE180" i="5"/>
  <c r="P180" i="5"/>
  <c r="O180" i="5"/>
  <c r="L180" i="5"/>
  <c r="I180" i="5"/>
  <c r="H180" i="5"/>
  <c r="G180" i="5"/>
  <c r="F180" i="5"/>
  <c r="E180" i="5"/>
  <c r="K180" i="5" s="1"/>
  <c r="D180" i="5"/>
  <c r="Q180" i="5" s="1"/>
  <c r="C180" i="5"/>
  <c r="B180" i="5"/>
  <c r="A180" i="5"/>
  <c r="AF179" i="5"/>
  <c r="AE179" i="5"/>
  <c r="L179" i="5"/>
  <c r="N179" i="5" s="1"/>
  <c r="I179" i="5"/>
  <c r="H179" i="5"/>
  <c r="G179" i="5"/>
  <c r="F179" i="5"/>
  <c r="E179" i="5"/>
  <c r="K179" i="5" s="1"/>
  <c r="D179" i="5"/>
  <c r="Q179" i="5" s="1"/>
  <c r="S179" i="5" s="1"/>
  <c r="C179" i="5"/>
  <c r="B179" i="5"/>
  <c r="A179" i="5"/>
  <c r="AF178" i="5"/>
  <c r="AE178" i="5"/>
  <c r="P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AF177" i="5"/>
  <c r="AE177" i="5"/>
  <c r="Q177" i="5"/>
  <c r="S177" i="5" s="1"/>
  <c r="I177" i="5"/>
  <c r="H177" i="5"/>
  <c r="G177" i="5"/>
  <c r="F177" i="5"/>
  <c r="E177" i="5"/>
  <c r="L177" i="5" s="1"/>
  <c r="D177" i="5"/>
  <c r="C177" i="5"/>
  <c r="B177" i="5"/>
  <c r="O177" i="5" s="1"/>
  <c r="A177" i="5"/>
  <c r="J177" i="5" s="1"/>
  <c r="AF176" i="5"/>
  <c r="AE176" i="5"/>
  <c r="P176" i="5"/>
  <c r="O176" i="5"/>
  <c r="L176" i="5"/>
  <c r="I176" i="5"/>
  <c r="H176" i="5"/>
  <c r="G176" i="5"/>
  <c r="F176" i="5"/>
  <c r="E176" i="5"/>
  <c r="K176" i="5" s="1"/>
  <c r="D176" i="5"/>
  <c r="Q176" i="5" s="1"/>
  <c r="C176" i="5"/>
  <c r="B176" i="5"/>
  <c r="A176" i="5"/>
  <c r="J176" i="5" s="1"/>
  <c r="AF175" i="5"/>
  <c r="AE175" i="5"/>
  <c r="L175" i="5"/>
  <c r="I175" i="5"/>
  <c r="H175" i="5"/>
  <c r="G175" i="5"/>
  <c r="F175" i="5"/>
  <c r="J175" i="5" s="1"/>
  <c r="E175" i="5"/>
  <c r="K175" i="5" s="1"/>
  <c r="D175" i="5"/>
  <c r="C175" i="5"/>
  <c r="B175" i="5"/>
  <c r="A175" i="5"/>
  <c r="AF174" i="5"/>
  <c r="AE174" i="5"/>
  <c r="P174" i="5"/>
  <c r="L174" i="5"/>
  <c r="K174" i="5"/>
  <c r="I174" i="5"/>
  <c r="H174" i="5"/>
  <c r="G174" i="5"/>
  <c r="F174" i="5"/>
  <c r="E174" i="5"/>
  <c r="D174" i="5"/>
  <c r="Q174" i="5" s="1"/>
  <c r="S174" i="5" s="1"/>
  <c r="C174" i="5"/>
  <c r="B174" i="5"/>
  <c r="A174" i="5"/>
  <c r="AF173" i="5"/>
  <c r="AE173" i="5"/>
  <c r="Q173" i="5"/>
  <c r="S173" i="5" s="1"/>
  <c r="P173" i="5"/>
  <c r="I173" i="5"/>
  <c r="H173" i="5"/>
  <c r="G173" i="5"/>
  <c r="F173" i="5"/>
  <c r="E173" i="5"/>
  <c r="L173" i="5" s="1"/>
  <c r="D173" i="5"/>
  <c r="C173" i="5"/>
  <c r="B173" i="5"/>
  <c r="O173" i="5" s="1"/>
  <c r="A173" i="5"/>
  <c r="J173" i="5" s="1"/>
  <c r="AF172" i="5"/>
  <c r="AE172" i="5"/>
  <c r="P172" i="5"/>
  <c r="O172" i="5"/>
  <c r="L172" i="5"/>
  <c r="I172" i="5"/>
  <c r="H172" i="5"/>
  <c r="G172" i="5"/>
  <c r="F172" i="5"/>
  <c r="E172" i="5"/>
  <c r="K172" i="5" s="1"/>
  <c r="D172" i="5"/>
  <c r="Q172" i="5" s="1"/>
  <c r="C172" i="5"/>
  <c r="B172" i="5"/>
  <c r="A172" i="5"/>
  <c r="AF171" i="5"/>
  <c r="AE171" i="5"/>
  <c r="I171" i="5"/>
  <c r="H171" i="5"/>
  <c r="G171" i="5"/>
  <c r="F171" i="5"/>
  <c r="J171" i="5" s="1"/>
  <c r="E171" i="5"/>
  <c r="K171" i="5" s="1"/>
  <c r="D171" i="5"/>
  <c r="C171" i="5"/>
  <c r="B171" i="5"/>
  <c r="A171" i="5"/>
  <c r="AF170" i="5"/>
  <c r="AE170" i="5"/>
  <c r="S170" i="5"/>
  <c r="L170" i="5"/>
  <c r="K170" i="5"/>
  <c r="I170" i="5"/>
  <c r="H170" i="5"/>
  <c r="G170" i="5"/>
  <c r="F170" i="5"/>
  <c r="E170" i="5"/>
  <c r="D170" i="5"/>
  <c r="Q170" i="5" s="1"/>
  <c r="R170" i="5" s="1"/>
  <c r="C170" i="5"/>
  <c r="P170" i="5" s="1"/>
  <c r="B170" i="5"/>
  <c r="A170" i="5"/>
  <c r="AF169" i="5"/>
  <c r="AE169" i="5"/>
  <c r="R169" i="5"/>
  <c r="Q169" i="5"/>
  <c r="S169" i="5" s="1"/>
  <c r="P169" i="5"/>
  <c r="I169" i="5"/>
  <c r="H169" i="5"/>
  <c r="G169" i="5"/>
  <c r="F169" i="5"/>
  <c r="J169" i="5" s="1"/>
  <c r="E169" i="5"/>
  <c r="L169" i="5" s="1"/>
  <c r="D169" i="5"/>
  <c r="C169" i="5"/>
  <c r="B169" i="5"/>
  <c r="O169" i="5" s="1"/>
  <c r="A169" i="5"/>
  <c r="AF168" i="5"/>
  <c r="AE168" i="5"/>
  <c r="P168" i="5"/>
  <c r="O168" i="5"/>
  <c r="N168" i="5"/>
  <c r="L168" i="5"/>
  <c r="I168" i="5"/>
  <c r="H168" i="5"/>
  <c r="G168" i="5"/>
  <c r="F168" i="5"/>
  <c r="E168" i="5"/>
  <c r="K168" i="5" s="1"/>
  <c r="D168" i="5"/>
  <c r="Q168" i="5" s="1"/>
  <c r="C168" i="5"/>
  <c r="B168" i="5"/>
  <c r="A168" i="5"/>
  <c r="AF167" i="5"/>
  <c r="AE167" i="5"/>
  <c r="I167" i="5"/>
  <c r="H167" i="5"/>
  <c r="G167" i="5"/>
  <c r="F167" i="5"/>
  <c r="E167" i="5"/>
  <c r="K167" i="5" s="1"/>
  <c r="D167" i="5"/>
  <c r="Q167" i="5" s="1"/>
  <c r="S167" i="5" s="1"/>
  <c r="C167" i="5"/>
  <c r="B167" i="5"/>
  <c r="A167" i="5"/>
  <c r="AF166" i="5"/>
  <c r="AE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AF165" i="5"/>
  <c r="AE165" i="5"/>
  <c r="R165" i="5"/>
  <c r="N165" i="5"/>
  <c r="L165" i="5"/>
  <c r="K165" i="5"/>
  <c r="I165" i="5"/>
  <c r="H165" i="5"/>
  <c r="G165" i="5"/>
  <c r="F165" i="5"/>
  <c r="E165" i="5"/>
  <c r="D165" i="5"/>
  <c r="Q165" i="5" s="1"/>
  <c r="S165" i="5" s="1"/>
  <c r="C165" i="5"/>
  <c r="B165" i="5"/>
  <c r="O165" i="5" s="1"/>
  <c r="A165" i="5"/>
  <c r="J165" i="5" s="1"/>
  <c r="AF164" i="5"/>
  <c r="AE164" i="5"/>
  <c r="L164" i="5"/>
  <c r="J164" i="5"/>
  <c r="I164" i="5"/>
  <c r="H164" i="5"/>
  <c r="G164" i="5"/>
  <c r="F164" i="5"/>
  <c r="E164" i="5"/>
  <c r="K164" i="5" s="1"/>
  <c r="D164" i="5"/>
  <c r="C164" i="5"/>
  <c r="B164" i="5"/>
  <c r="A164" i="5"/>
  <c r="AF163" i="5"/>
  <c r="AE163" i="5"/>
  <c r="P163" i="5"/>
  <c r="I163" i="5"/>
  <c r="H163" i="5"/>
  <c r="G163" i="5"/>
  <c r="F163" i="5"/>
  <c r="E163" i="5"/>
  <c r="K163" i="5" s="1"/>
  <c r="D163" i="5"/>
  <c r="C163" i="5"/>
  <c r="B163" i="5"/>
  <c r="A163" i="5"/>
  <c r="AF162" i="5"/>
  <c r="AE162" i="5"/>
  <c r="R162" i="5"/>
  <c r="L162" i="5"/>
  <c r="K162" i="5"/>
  <c r="I162" i="5"/>
  <c r="H162" i="5"/>
  <c r="G162" i="5"/>
  <c r="F162" i="5"/>
  <c r="E162" i="5"/>
  <c r="D162" i="5"/>
  <c r="Q162" i="5" s="1"/>
  <c r="S162" i="5" s="1"/>
  <c r="C162" i="5"/>
  <c r="B162" i="5"/>
  <c r="A162" i="5"/>
  <c r="AF161" i="5"/>
  <c r="AE161" i="5"/>
  <c r="P161" i="5"/>
  <c r="L161" i="5"/>
  <c r="K161" i="5"/>
  <c r="I161" i="5"/>
  <c r="H161" i="5"/>
  <c r="G161" i="5"/>
  <c r="F161" i="5"/>
  <c r="J161" i="5" s="1"/>
  <c r="E161" i="5"/>
  <c r="D161" i="5"/>
  <c r="C161" i="5"/>
  <c r="B161" i="5"/>
  <c r="A161" i="5"/>
  <c r="AF160" i="5"/>
  <c r="AE160" i="5"/>
  <c r="P160" i="5"/>
  <c r="O160" i="5"/>
  <c r="N160" i="5"/>
  <c r="L160" i="5"/>
  <c r="I160" i="5"/>
  <c r="H160" i="5"/>
  <c r="G160" i="5"/>
  <c r="F160" i="5"/>
  <c r="E160" i="5"/>
  <c r="K160" i="5" s="1"/>
  <c r="D160" i="5"/>
  <c r="C160" i="5"/>
  <c r="B160" i="5"/>
  <c r="A160" i="5"/>
  <c r="AF159" i="5"/>
  <c r="AE159" i="5"/>
  <c r="L159" i="5"/>
  <c r="J159" i="5"/>
  <c r="I159" i="5"/>
  <c r="H159" i="5"/>
  <c r="G159" i="5"/>
  <c r="F159" i="5"/>
  <c r="E159" i="5"/>
  <c r="K159" i="5" s="1"/>
  <c r="D159" i="5"/>
  <c r="C159" i="5"/>
  <c r="B159" i="5"/>
  <c r="P159" i="5" s="1"/>
  <c r="A159" i="5"/>
  <c r="AF158" i="5"/>
  <c r="AE158" i="5"/>
  <c r="P158" i="5"/>
  <c r="N158" i="5"/>
  <c r="L158" i="5"/>
  <c r="K158" i="5"/>
  <c r="I158" i="5"/>
  <c r="H158" i="5"/>
  <c r="G158" i="5"/>
  <c r="F158" i="5"/>
  <c r="J158" i="5" s="1"/>
  <c r="E158" i="5"/>
  <c r="D158" i="5"/>
  <c r="C158" i="5"/>
  <c r="B158" i="5"/>
  <c r="O158" i="5" s="1"/>
  <c r="A158" i="5"/>
  <c r="AF157" i="5"/>
  <c r="AE157" i="5"/>
  <c r="P157" i="5"/>
  <c r="L157" i="5"/>
  <c r="I157" i="5"/>
  <c r="H157" i="5"/>
  <c r="G157" i="5"/>
  <c r="F157" i="5"/>
  <c r="E157" i="5"/>
  <c r="K157" i="5" s="1"/>
  <c r="D157" i="5"/>
  <c r="J157" i="5" s="1"/>
  <c r="C157" i="5"/>
  <c r="B157" i="5"/>
  <c r="O157" i="5" s="1"/>
  <c r="A157" i="5"/>
  <c r="AF156" i="5"/>
  <c r="AE156" i="5"/>
  <c r="L156" i="5"/>
  <c r="I156" i="5"/>
  <c r="H156" i="5"/>
  <c r="G156" i="5"/>
  <c r="F156" i="5"/>
  <c r="J156" i="5" s="1"/>
  <c r="E156" i="5"/>
  <c r="K156" i="5" s="1"/>
  <c r="D156" i="5"/>
  <c r="C156" i="5"/>
  <c r="B156" i="5"/>
  <c r="A156" i="5"/>
  <c r="AF155" i="5"/>
  <c r="AE155" i="5"/>
  <c r="N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AF154" i="5"/>
  <c r="AE154" i="5"/>
  <c r="P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AF153" i="5"/>
  <c r="AE153" i="5"/>
  <c r="P153" i="5"/>
  <c r="O153" i="5"/>
  <c r="L153" i="5"/>
  <c r="I153" i="5"/>
  <c r="H153" i="5"/>
  <c r="G153" i="5"/>
  <c r="F153" i="5"/>
  <c r="E153" i="5"/>
  <c r="K153" i="5" s="1"/>
  <c r="D153" i="5"/>
  <c r="Q153" i="5" s="1"/>
  <c r="C153" i="5"/>
  <c r="B153" i="5"/>
  <c r="N153" i="5" s="1"/>
  <c r="A153" i="5"/>
  <c r="J153" i="5" s="1"/>
  <c r="AF152" i="5"/>
  <c r="AE152" i="5"/>
  <c r="P152" i="5"/>
  <c r="I152" i="5"/>
  <c r="H152" i="5"/>
  <c r="G152" i="5"/>
  <c r="F152" i="5"/>
  <c r="E152" i="5"/>
  <c r="K152" i="5" s="1"/>
  <c r="D152" i="5"/>
  <c r="C152" i="5"/>
  <c r="B152" i="5"/>
  <c r="A152" i="5"/>
  <c r="AF151" i="5"/>
  <c r="AE151" i="5"/>
  <c r="I151" i="5"/>
  <c r="H151" i="5"/>
  <c r="G151" i="5"/>
  <c r="F151" i="5"/>
  <c r="E151" i="5"/>
  <c r="D151" i="5"/>
  <c r="C151" i="5"/>
  <c r="B151" i="5"/>
  <c r="A151" i="5"/>
  <c r="AF150" i="5"/>
  <c r="I150" i="5"/>
  <c r="E150" i="5"/>
  <c r="L150" i="5" s="1"/>
  <c r="D150" i="5"/>
  <c r="C150" i="5"/>
  <c r="B150" i="5"/>
  <c r="A150" i="5"/>
  <c r="AF149" i="5"/>
  <c r="AE149" i="5"/>
  <c r="I149" i="5"/>
  <c r="E149" i="5"/>
  <c r="L149" i="5" s="1"/>
  <c r="D149" i="5"/>
  <c r="C149" i="5"/>
  <c r="B149" i="5"/>
  <c r="A149" i="5"/>
  <c r="AF148" i="5"/>
  <c r="AE148" i="5"/>
  <c r="P148" i="5"/>
  <c r="O148" i="5"/>
  <c r="L148" i="5"/>
  <c r="I148" i="5"/>
  <c r="H148" i="5"/>
  <c r="G148" i="5"/>
  <c r="F148" i="5"/>
  <c r="J148" i="5" s="1"/>
  <c r="E148" i="5"/>
  <c r="K148" i="5" s="1"/>
  <c r="D148" i="5"/>
  <c r="C148" i="5"/>
  <c r="B148" i="5"/>
  <c r="N148" i="5" s="1"/>
  <c r="A148" i="5"/>
  <c r="AF147" i="5"/>
  <c r="AE147" i="5"/>
  <c r="K147" i="5"/>
  <c r="J147" i="5"/>
  <c r="I147" i="5"/>
  <c r="H147" i="5"/>
  <c r="G147" i="5"/>
  <c r="F147" i="5"/>
  <c r="E147" i="5"/>
  <c r="L147" i="5" s="1"/>
  <c r="D147" i="5"/>
  <c r="C147" i="5"/>
  <c r="B147" i="5"/>
  <c r="A147" i="5"/>
  <c r="AF146" i="5"/>
  <c r="AE146" i="5"/>
  <c r="Q146" i="5"/>
  <c r="P146" i="5"/>
  <c r="L146" i="5"/>
  <c r="K146" i="5"/>
  <c r="I146" i="5"/>
  <c r="H146" i="5"/>
  <c r="G146" i="5"/>
  <c r="F146" i="5"/>
  <c r="J146" i="5" s="1"/>
  <c r="E146" i="5"/>
  <c r="D146" i="5"/>
  <c r="C146" i="5"/>
  <c r="B146" i="5"/>
  <c r="A146" i="5"/>
  <c r="AF145" i="5"/>
  <c r="AE145" i="5"/>
  <c r="P145" i="5"/>
  <c r="O145" i="5"/>
  <c r="L145" i="5"/>
  <c r="K145" i="5"/>
  <c r="I145" i="5"/>
  <c r="H145" i="5"/>
  <c r="G145" i="5"/>
  <c r="F145" i="5"/>
  <c r="J145" i="5" s="1"/>
  <c r="E145" i="5"/>
  <c r="D145" i="5"/>
  <c r="C145" i="5"/>
  <c r="B145" i="5"/>
  <c r="A145" i="5"/>
  <c r="AF144" i="5"/>
  <c r="AE144" i="5"/>
  <c r="O144" i="5"/>
  <c r="I144" i="5"/>
  <c r="H144" i="5"/>
  <c r="G144" i="5"/>
  <c r="F144" i="5"/>
  <c r="J144" i="5" s="1"/>
  <c r="E144" i="5"/>
  <c r="D144" i="5"/>
  <c r="C144" i="5"/>
  <c r="B144" i="5"/>
  <c r="P144" i="5" s="1"/>
  <c r="A144" i="5"/>
  <c r="AF143" i="5"/>
  <c r="AE143" i="5"/>
  <c r="N143" i="5"/>
  <c r="K143" i="5"/>
  <c r="I143" i="5"/>
  <c r="H143" i="5"/>
  <c r="G143" i="5"/>
  <c r="F143" i="5"/>
  <c r="J143" i="5" s="1"/>
  <c r="E143" i="5"/>
  <c r="L143" i="5" s="1"/>
  <c r="D143" i="5"/>
  <c r="C143" i="5"/>
  <c r="B143" i="5"/>
  <c r="P143" i="5" s="1"/>
  <c r="A143" i="5"/>
  <c r="AF142" i="5"/>
  <c r="AE142" i="5"/>
  <c r="P142" i="5"/>
  <c r="L142" i="5"/>
  <c r="K142" i="5"/>
  <c r="I142" i="5"/>
  <c r="H142" i="5"/>
  <c r="G142" i="5"/>
  <c r="F142" i="5"/>
  <c r="E142" i="5"/>
  <c r="D142" i="5"/>
  <c r="J142" i="5" s="1"/>
  <c r="C142" i="5"/>
  <c r="B142" i="5"/>
  <c r="A142" i="5"/>
  <c r="AF141" i="5"/>
  <c r="AE141" i="5"/>
  <c r="N141" i="5"/>
  <c r="L141" i="5"/>
  <c r="K141" i="5"/>
  <c r="I141" i="5"/>
  <c r="H141" i="5"/>
  <c r="G141" i="5"/>
  <c r="F141" i="5"/>
  <c r="E141" i="5"/>
  <c r="D141" i="5"/>
  <c r="Q141" i="5" s="1"/>
  <c r="C141" i="5"/>
  <c r="B141" i="5"/>
  <c r="P141" i="5" s="1"/>
  <c r="A141" i="5"/>
  <c r="AF140" i="5"/>
  <c r="AE140" i="5"/>
  <c r="P140" i="5"/>
  <c r="I140" i="5"/>
  <c r="H140" i="5"/>
  <c r="G140" i="5"/>
  <c r="F140" i="5"/>
  <c r="E140" i="5"/>
  <c r="D140" i="5"/>
  <c r="Q140" i="5" s="1"/>
  <c r="C140" i="5"/>
  <c r="B140" i="5"/>
  <c r="A140" i="5"/>
  <c r="AF139" i="5"/>
  <c r="AE139" i="5"/>
  <c r="K139" i="5"/>
  <c r="I139" i="5"/>
  <c r="H139" i="5"/>
  <c r="G139" i="5"/>
  <c r="F139" i="5"/>
  <c r="J139" i="5" s="1"/>
  <c r="E139" i="5"/>
  <c r="L139" i="5" s="1"/>
  <c r="D139" i="5"/>
  <c r="C139" i="5"/>
  <c r="N139" i="5" s="1"/>
  <c r="B139" i="5"/>
  <c r="A139" i="5"/>
  <c r="AF138" i="5"/>
  <c r="AE138" i="5"/>
  <c r="K138" i="5"/>
  <c r="I138" i="5"/>
  <c r="H138" i="5"/>
  <c r="G138" i="5"/>
  <c r="F138" i="5"/>
  <c r="J138" i="5" s="1"/>
  <c r="E138" i="5"/>
  <c r="L138" i="5" s="1"/>
  <c r="D138" i="5"/>
  <c r="C138" i="5"/>
  <c r="B138" i="5"/>
  <c r="A138" i="5"/>
  <c r="AF137" i="5"/>
  <c r="AE137" i="5"/>
  <c r="Q137" i="5"/>
  <c r="L137" i="5"/>
  <c r="K137" i="5"/>
  <c r="I137" i="5"/>
  <c r="H137" i="5"/>
  <c r="G137" i="5"/>
  <c r="F137" i="5"/>
  <c r="E137" i="5"/>
  <c r="D137" i="5"/>
  <c r="C137" i="5"/>
  <c r="B137" i="5"/>
  <c r="A137" i="5"/>
  <c r="AF136" i="5"/>
  <c r="AE136" i="5"/>
  <c r="P136" i="5"/>
  <c r="L136" i="5"/>
  <c r="I136" i="5"/>
  <c r="H136" i="5"/>
  <c r="G136" i="5"/>
  <c r="F136" i="5"/>
  <c r="E136" i="5"/>
  <c r="K136" i="5" s="1"/>
  <c r="D136" i="5"/>
  <c r="Q136" i="5" s="1"/>
  <c r="C136" i="5"/>
  <c r="B136" i="5"/>
  <c r="O136" i="5" s="1"/>
  <c r="A136" i="5"/>
  <c r="J136" i="5" s="1"/>
  <c r="AF135" i="5"/>
  <c r="AE135" i="5"/>
  <c r="P135" i="5"/>
  <c r="L135" i="5"/>
  <c r="I135" i="5"/>
  <c r="H135" i="5"/>
  <c r="G135" i="5"/>
  <c r="F135" i="5"/>
  <c r="E135" i="5"/>
  <c r="D135" i="5"/>
  <c r="C135" i="5"/>
  <c r="B135" i="5"/>
  <c r="A135" i="5"/>
  <c r="AF134" i="5"/>
  <c r="AE134" i="5"/>
  <c r="K134" i="5"/>
  <c r="I134" i="5"/>
  <c r="H134" i="5"/>
  <c r="G134" i="5"/>
  <c r="F134" i="5"/>
  <c r="E134" i="5"/>
  <c r="L134" i="5" s="1"/>
  <c r="D134" i="5"/>
  <c r="Q134" i="5" s="1"/>
  <c r="C134" i="5"/>
  <c r="B134" i="5"/>
  <c r="A134" i="5"/>
  <c r="J134" i="5" s="1"/>
  <c r="AF133" i="5"/>
  <c r="AE133" i="5"/>
  <c r="K133" i="5"/>
  <c r="J133" i="5"/>
  <c r="I133" i="5"/>
  <c r="H133" i="5"/>
  <c r="G133" i="5"/>
  <c r="F133" i="5"/>
  <c r="E133" i="5"/>
  <c r="L133" i="5" s="1"/>
  <c r="D133" i="5"/>
  <c r="C133" i="5"/>
  <c r="B133" i="5"/>
  <c r="A133" i="5"/>
  <c r="AF132" i="5"/>
  <c r="AE132" i="5"/>
  <c r="Q132" i="5"/>
  <c r="P132" i="5"/>
  <c r="I132" i="5"/>
  <c r="H132" i="5"/>
  <c r="G132" i="5"/>
  <c r="F132" i="5"/>
  <c r="E132" i="5"/>
  <c r="L132" i="5" s="1"/>
  <c r="D132" i="5"/>
  <c r="C132" i="5"/>
  <c r="B132" i="5"/>
  <c r="A132" i="5"/>
  <c r="AF131" i="5"/>
  <c r="AE131" i="5"/>
  <c r="L131" i="5"/>
  <c r="K131" i="5"/>
  <c r="I131" i="5"/>
  <c r="H131" i="5"/>
  <c r="G131" i="5"/>
  <c r="F131" i="5"/>
  <c r="J131" i="5" s="1"/>
  <c r="E131" i="5"/>
  <c r="D131" i="5"/>
  <c r="C131" i="5"/>
  <c r="B131" i="5"/>
  <c r="O131" i="5" s="1"/>
  <c r="A131" i="5"/>
  <c r="AF130" i="5"/>
  <c r="AE130" i="5"/>
  <c r="P130" i="5"/>
  <c r="L130" i="5"/>
  <c r="I130" i="5"/>
  <c r="H130" i="5"/>
  <c r="G130" i="5"/>
  <c r="F130" i="5"/>
  <c r="E130" i="5"/>
  <c r="K130" i="5" s="1"/>
  <c r="D130" i="5"/>
  <c r="Q130" i="5" s="1"/>
  <c r="C130" i="5"/>
  <c r="B130" i="5"/>
  <c r="A130" i="5"/>
  <c r="J130" i="5" s="1"/>
  <c r="AF129" i="5"/>
  <c r="AE129" i="5"/>
  <c r="K129" i="5"/>
  <c r="J129" i="5"/>
  <c r="I129" i="5"/>
  <c r="H129" i="5"/>
  <c r="G129" i="5"/>
  <c r="F129" i="5"/>
  <c r="E129" i="5"/>
  <c r="L129" i="5" s="1"/>
  <c r="D129" i="5"/>
  <c r="C129" i="5"/>
  <c r="B129" i="5"/>
  <c r="A129" i="5"/>
  <c r="AF128" i="5"/>
  <c r="AE128" i="5"/>
  <c r="Q128" i="5"/>
  <c r="P128" i="5"/>
  <c r="I128" i="5"/>
  <c r="H128" i="5"/>
  <c r="G128" i="5"/>
  <c r="F128" i="5"/>
  <c r="E128" i="5"/>
  <c r="L128" i="5" s="1"/>
  <c r="D128" i="5"/>
  <c r="C128" i="5"/>
  <c r="B128" i="5"/>
  <c r="A128" i="5"/>
  <c r="AF127" i="5"/>
  <c r="AE127" i="5"/>
  <c r="L127" i="5"/>
  <c r="K127" i="5"/>
  <c r="I127" i="5"/>
  <c r="H127" i="5"/>
  <c r="G127" i="5"/>
  <c r="F127" i="5"/>
  <c r="J127" i="5" s="1"/>
  <c r="E127" i="5"/>
  <c r="D127" i="5"/>
  <c r="C127" i="5"/>
  <c r="B127" i="5"/>
  <c r="A127" i="5"/>
  <c r="AF126" i="5"/>
  <c r="AE126" i="5"/>
  <c r="P126" i="5"/>
  <c r="I126" i="5"/>
  <c r="H126" i="5"/>
  <c r="G126" i="5"/>
  <c r="F126" i="5"/>
  <c r="E126" i="5"/>
  <c r="K126" i="5" s="1"/>
  <c r="D126" i="5"/>
  <c r="Q126" i="5" s="1"/>
  <c r="C126" i="5"/>
  <c r="B126" i="5"/>
  <c r="A126" i="5"/>
  <c r="J126" i="5" s="1"/>
  <c r="AF125" i="5"/>
  <c r="AE125" i="5"/>
  <c r="P125" i="5"/>
  <c r="K125" i="5"/>
  <c r="J125" i="5"/>
  <c r="I125" i="5"/>
  <c r="H125" i="5"/>
  <c r="G125" i="5"/>
  <c r="F125" i="5"/>
  <c r="E125" i="5"/>
  <c r="L125" i="5" s="1"/>
  <c r="D125" i="5"/>
  <c r="C125" i="5"/>
  <c r="B125" i="5"/>
  <c r="A125" i="5"/>
  <c r="AF124" i="5"/>
  <c r="AE124" i="5"/>
  <c r="Q124" i="5"/>
  <c r="P124" i="5"/>
  <c r="I124" i="5"/>
  <c r="H124" i="5"/>
  <c r="G124" i="5"/>
  <c r="F124" i="5"/>
  <c r="E124" i="5"/>
  <c r="D124" i="5"/>
  <c r="C124" i="5"/>
  <c r="B124" i="5"/>
  <c r="A124" i="5"/>
  <c r="J124" i="5" s="1"/>
  <c r="AF123" i="5"/>
  <c r="AE123" i="5"/>
  <c r="K123" i="5"/>
  <c r="I123" i="5"/>
  <c r="H123" i="5"/>
  <c r="G123" i="5"/>
  <c r="F123" i="5"/>
  <c r="E123" i="5"/>
  <c r="L123" i="5" s="1"/>
  <c r="D123" i="5"/>
  <c r="C123" i="5"/>
  <c r="B123" i="5"/>
  <c r="O123" i="5" s="1"/>
  <c r="A123" i="5"/>
  <c r="AF122" i="5"/>
  <c r="AE122" i="5"/>
  <c r="L122" i="5"/>
  <c r="I122" i="5"/>
  <c r="H122" i="5"/>
  <c r="G122" i="5"/>
  <c r="F122" i="5"/>
  <c r="E122" i="5"/>
  <c r="K122" i="5" s="1"/>
  <c r="D122" i="5"/>
  <c r="Q122" i="5" s="1"/>
  <c r="S122" i="5" s="1"/>
  <c r="C122" i="5"/>
  <c r="B122" i="5"/>
  <c r="A122" i="5"/>
  <c r="J122" i="5" s="1"/>
  <c r="AF121" i="5"/>
  <c r="AE121" i="5"/>
  <c r="K121" i="5"/>
  <c r="J121" i="5"/>
  <c r="I121" i="5"/>
  <c r="H121" i="5"/>
  <c r="G121" i="5"/>
  <c r="F121" i="5"/>
  <c r="E121" i="5"/>
  <c r="L121" i="5" s="1"/>
  <c r="D121" i="5"/>
  <c r="C121" i="5"/>
  <c r="B121" i="5"/>
  <c r="A121" i="5"/>
  <c r="AF120" i="5"/>
  <c r="AE120" i="5"/>
  <c r="P120" i="5"/>
  <c r="O120" i="5"/>
  <c r="I120" i="5"/>
  <c r="H120" i="5"/>
  <c r="G120" i="5"/>
  <c r="F120" i="5"/>
  <c r="E120" i="5"/>
  <c r="K120" i="5" s="1"/>
  <c r="D120" i="5"/>
  <c r="Q120" i="5" s="1"/>
  <c r="C120" i="5"/>
  <c r="B120" i="5"/>
  <c r="A120" i="5"/>
  <c r="J120" i="5" s="1"/>
  <c r="AF119" i="5"/>
  <c r="AE119" i="5"/>
  <c r="J119" i="5"/>
  <c r="I119" i="5"/>
  <c r="H119" i="5"/>
  <c r="G119" i="5"/>
  <c r="F119" i="5"/>
  <c r="E119" i="5"/>
  <c r="D119" i="5"/>
  <c r="C119" i="5"/>
  <c r="B119" i="5"/>
  <c r="A119" i="5"/>
  <c r="AF118" i="5"/>
  <c r="AE118" i="5"/>
  <c r="L118" i="5"/>
  <c r="J118" i="5"/>
  <c r="I118" i="5"/>
  <c r="H118" i="5"/>
  <c r="G118" i="5"/>
  <c r="F118" i="5"/>
  <c r="E118" i="5"/>
  <c r="D118" i="5"/>
  <c r="C118" i="5"/>
  <c r="B118" i="5"/>
  <c r="A118" i="5"/>
  <c r="AF117" i="5"/>
  <c r="AE117" i="5"/>
  <c r="O117" i="5"/>
  <c r="I117" i="5"/>
  <c r="H117" i="5"/>
  <c r="G117" i="5"/>
  <c r="F117" i="5"/>
  <c r="E117" i="5"/>
  <c r="D117" i="5"/>
  <c r="C117" i="5"/>
  <c r="B117" i="5"/>
  <c r="P117" i="5" s="1"/>
  <c r="A117" i="5"/>
  <c r="J117" i="5" s="1"/>
  <c r="AF116" i="5"/>
  <c r="AE116" i="5"/>
  <c r="P116" i="5"/>
  <c r="L116" i="5"/>
  <c r="I116" i="5"/>
  <c r="H116" i="5"/>
  <c r="G116" i="5"/>
  <c r="F116" i="5"/>
  <c r="E116" i="5"/>
  <c r="D116" i="5"/>
  <c r="Q116" i="5" s="1"/>
  <c r="R116" i="5" s="1"/>
  <c r="C116" i="5"/>
  <c r="B116" i="5"/>
  <c r="A116" i="5"/>
  <c r="AF115" i="5"/>
  <c r="AE115" i="5"/>
  <c r="I115" i="5"/>
  <c r="H115" i="5"/>
  <c r="G115" i="5"/>
  <c r="F115" i="5"/>
  <c r="E115" i="5"/>
  <c r="L115" i="5" s="1"/>
  <c r="D115" i="5"/>
  <c r="Q115" i="5" s="1"/>
  <c r="C115" i="5"/>
  <c r="B115" i="5"/>
  <c r="A115" i="5"/>
  <c r="AF114" i="5"/>
  <c r="AE114" i="5"/>
  <c r="P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AF113" i="5"/>
  <c r="AE113" i="5"/>
  <c r="I113" i="5"/>
  <c r="H113" i="5"/>
  <c r="G113" i="5"/>
  <c r="F113" i="5"/>
  <c r="E113" i="5"/>
  <c r="D113" i="5"/>
  <c r="C113" i="5"/>
  <c r="B113" i="5"/>
  <c r="O113" i="5" s="1"/>
  <c r="A113" i="5"/>
  <c r="J113" i="5" s="1"/>
  <c r="AF112" i="5"/>
  <c r="AE112" i="5"/>
  <c r="P112" i="5"/>
  <c r="O112" i="5"/>
  <c r="L112" i="5"/>
  <c r="K112" i="5"/>
  <c r="I112" i="5"/>
  <c r="H112" i="5"/>
  <c r="G112" i="5"/>
  <c r="F112" i="5"/>
  <c r="E112" i="5"/>
  <c r="D112" i="5"/>
  <c r="Q112" i="5" s="1"/>
  <c r="R112" i="5" s="1"/>
  <c r="C112" i="5"/>
  <c r="B112" i="5"/>
  <c r="A112" i="5"/>
  <c r="J112" i="5" s="1"/>
  <c r="AF111" i="5"/>
  <c r="AE111" i="5"/>
  <c r="L111" i="5"/>
  <c r="I111" i="5"/>
  <c r="H111" i="5"/>
  <c r="G111" i="5"/>
  <c r="F111" i="5"/>
  <c r="E111" i="5"/>
  <c r="D111" i="5"/>
  <c r="C111" i="5"/>
  <c r="B111" i="5"/>
  <c r="A111" i="5"/>
  <c r="AF110" i="5"/>
  <c r="AE110" i="5"/>
  <c r="L110" i="5"/>
  <c r="K110" i="5"/>
  <c r="J110" i="5"/>
  <c r="I110" i="5"/>
  <c r="H110" i="5"/>
  <c r="G110" i="5"/>
  <c r="F110" i="5"/>
  <c r="E110" i="5"/>
  <c r="D110" i="5"/>
  <c r="C110" i="5"/>
  <c r="P110" i="5" s="1"/>
  <c r="B110" i="5"/>
  <c r="A110" i="5"/>
  <c r="AF109" i="5"/>
  <c r="AE109" i="5"/>
  <c r="I109" i="5"/>
  <c r="H109" i="5"/>
  <c r="G109" i="5"/>
  <c r="F109" i="5"/>
  <c r="E109" i="5"/>
  <c r="D109" i="5"/>
  <c r="C109" i="5"/>
  <c r="B109" i="5"/>
  <c r="O109" i="5" s="1"/>
  <c r="A109" i="5"/>
  <c r="J109" i="5" s="1"/>
  <c r="AF108" i="5"/>
  <c r="AE108" i="5"/>
  <c r="L108" i="5"/>
  <c r="I108" i="5"/>
  <c r="H108" i="5"/>
  <c r="G108" i="5"/>
  <c r="F108" i="5"/>
  <c r="E108" i="5"/>
  <c r="D108" i="5"/>
  <c r="Q108" i="5" s="1"/>
  <c r="R108" i="5" s="1"/>
  <c r="C108" i="5"/>
  <c r="P108" i="5" s="1"/>
  <c r="B108" i="5"/>
  <c r="A108" i="5"/>
  <c r="AF107" i="5"/>
  <c r="AE107" i="5"/>
  <c r="L107" i="5"/>
  <c r="I107" i="5"/>
  <c r="H107" i="5"/>
  <c r="G107" i="5"/>
  <c r="F107" i="5"/>
  <c r="E107" i="5"/>
  <c r="D107" i="5"/>
  <c r="C107" i="5"/>
  <c r="B107" i="5"/>
  <c r="A107" i="5"/>
  <c r="AF106" i="5"/>
  <c r="AE106" i="5"/>
  <c r="L106" i="5"/>
  <c r="K106" i="5"/>
  <c r="J106" i="5"/>
  <c r="I106" i="5"/>
  <c r="H106" i="5"/>
  <c r="G106" i="5"/>
  <c r="F106" i="5"/>
  <c r="E106" i="5"/>
  <c r="D106" i="5"/>
  <c r="C106" i="5"/>
  <c r="P106" i="5" s="1"/>
  <c r="B106" i="5"/>
  <c r="A106" i="5"/>
  <c r="AF105" i="5"/>
  <c r="AE105" i="5"/>
  <c r="I105" i="5"/>
  <c r="H105" i="5"/>
  <c r="G105" i="5"/>
  <c r="F105" i="5"/>
  <c r="E105" i="5"/>
  <c r="D105" i="5"/>
  <c r="C105" i="5"/>
  <c r="B105" i="5"/>
  <c r="O105" i="5" s="1"/>
  <c r="A105" i="5"/>
  <c r="J105" i="5" s="1"/>
  <c r="AF104" i="5"/>
  <c r="AE104" i="5"/>
  <c r="P104" i="5"/>
  <c r="O104" i="5"/>
  <c r="L104" i="5"/>
  <c r="K104" i="5"/>
  <c r="I104" i="5"/>
  <c r="H104" i="5"/>
  <c r="G104" i="5"/>
  <c r="F104" i="5"/>
  <c r="E104" i="5"/>
  <c r="D104" i="5"/>
  <c r="Q104" i="5" s="1"/>
  <c r="R104" i="5" s="1"/>
  <c r="C104" i="5"/>
  <c r="B104" i="5"/>
  <c r="A104" i="5"/>
  <c r="AF103" i="5"/>
  <c r="AE103" i="5"/>
  <c r="I103" i="5"/>
  <c r="H103" i="5"/>
  <c r="G103" i="5"/>
  <c r="F103" i="5"/>
  <c r="E103" i="5"/>
  <c r="L103" i="5" s="1"/>
  <c r="D103" i="5"/>
  <c r="C103" i="5"/>
  <c r="B103" i="5"/>
  <c r="A103" i="5"/>
  <c r="AF102" i="5"/>
  <c r="AE102" i="5"/>
  <c r="L102" i="5"/>
  <c r="K102" i="5"/>
  <c r="J102" i="5"/>
  <c r="I102" i="5"/>
  <c r="H102" i="5"/>
  <c r="G102" i="5"/>
  <c r="F102" i="5"/>
  <c r="E102" i="5"/>
  <c r="D102" i="5"/>
  <c r="C102" i="5"/>
  <c r="B102" i="5"/>
  <c r="P102" i="5" s="1"/>
  <c r="A102" i="5"/>
  <c r="AF101" i="5"/>
  <c r="AE101" i="5"/>
  <c r="J101" i="5"/>
  <c r="I101" i="5"/>
  <c r="H101" i="5"/>
  <c r="G101" i="5"/>
  <c r="F101" i="5"/>
  <c r="E101" i="5"/>
  <c r="D101" i="5"/>
  <c r="C101" i="5"/>
  <c r="B101" i="5"/>
  <c r="A101" i="5"/>
  <c r="AF100" i="5"/>
  <c r="AE100" i="5"/>
  <c r="P100" i="5"/>
  <c r="L100" i="5"/>
  <c r="K100" i="5"/>
  <c r="I100" i="5"/>
  <c r="H100" i="5"/>
  <c r="G100" i="5"/>
  <c r="F100" i="5"/>
  <c r="E100" i="5"/>
  <c r="D100" i="5"/>
  <c r="Q100" i="5" s="1"/>
  <c r="C100" i="5"/>
  <c r="O100" i="5" s="1"/>
  <c r="B100" i="5"/>
  <c r="A100" i="5"/>
  <c r="J100" i="5" s="1"/>
  <c r="AF99" i="5"/>
  <c r="AE99" i="5"/>
  <c r="L99" i="5"/>
  <c r="I99" i="5"/>
  <c r="H99" i="5"/>
  <c r="G99" i="5"/>
  <c r="F99" i="5"/>
  <c r="E99" i="5"/>
  <c r="D99" i="5"/>
  <c r="J99" i="5" s="1"/>
  <c r="C99" i="5"/>
  <c r="B99" i="5"/>
  <c r="A99" i="5"/>
  <c r="AF98" i="5"/>
  <c r="AE98" i="5"/>
  <c r="P98" i="5"/>
  <c r="L98" i="5"/>
  <c r="K98" i="5"/>
  <c r="J98" i="5"/>
  <c r="I98" i="5"/>
  <c r="H98" i="5"/>
  <c r="G98" i="5"/>
  <c r="F98" i="5"/>
  <c r="E98" i="5"/>
  <c r="D98" i="5"/>
  <c r="C98" i="5"/>
  <c r="B98" i="5"/>
  <c r="A98" i="5"/>
  <c r="AF97" i="5"/>
  <c r="AE97" i="5"/>
  <c r="I97" i="5"/>
  <c r="H97" i="5"/>
  <c r="G97" i="5"/>
  <c r="F97" i="5"/>
  <c r="E97" i="5"/>
  <c r="D97" i="5"/>
  <c r="C97" i="5"/>
  <c r="B97" i="5"/>
  <c r="A97" i="5"/>
  <c r="J97" i="5" s="1"/>
  <c r="AF96" i="5"/>
  <c r="AE96" i="5"/>
  <c r="P96" i="5"/>
  <c r="O96" i="5"/>
  <c r="L96" i="5"/>
  <c r="K96" i="5"/>
  <c r="N96" i="5" s="1"/>
  <c r="I96" i="5"/>
  <c r="H96" i="5"/>
  <c r="G96" i="5"/>
  <c r="F96" i="5"/>
  <c r="E96" i="5"/>
  <c r="D96" i="5"/>
  <c r="Q96" i="5" s="1"/>
  <c r="C96" i="5"/>
  <c r="B96" i="5"/>
  <c r="A96" i="5"/>
  <c r="AF95" i="5"/>
  <c r="AE95" i="5"/>
  <c r="L95" i="5"/>
  <c r="I95" i="5"/>
  <c r="H95" i="5"/>
  <c r="G95" i="5"/>
  <c r="F95" i="5"/>
  <c r="E95" i="5"/>
  <c r="D95" i="5"/>
  <c r="Q95" i="5" s="1"/>
  <c r="C95" i="5"/>
  <c r="B95" i="5"/>
  <c r="A95" i="5"/>
  <c r="AF94" i="5"/>
  <c r="AE94" i="5"/>
  <c r="L94" i="5"/>
  <c r="K94" i="5"/>
  <c r="J94" i="5"/>
  <c r="I94" i="5"/>
  <c r="H94" i="5"/>
  <c r="G94" i="5"/>
  <c r="F94" i="5"/>
  <c r="E94" i="5"/>
  <c r="D94" i="5"/>
  <c r="C94" i="5"/>
  <c r="B94" i="5"/>
  <c r="N94" i="5" s="1"/>
  <c r="A94" i="5"/>
  <c r="AF93" i="5"/>
  <c r="AE93" i="5"/>
  <c r="J93" i="5"/>
  <c r="I93" i="5"/>
  <c r="H93" i="5"/>
  <c r="G93" i="5"/>
  <c r="F93" i="5"/>
  <c r="E93" i="5"/>
  <c r="D93" i="5"/>
  <c r="C93" i="5"/>
  <c r="B93" i="5"/>
  <c r="Q93" i="5" s="1"/>
  <c r="A93" i="5"/>
  <c r="AF92" i="5"/>
  <c r="AE92" i="5"/>
  <c r="L92" i="5"/>
  <c r="I92" i="5"/>
  <c r="H92" i="5"/>
  <c r="G92" i="5"/>
  <c r="F92" i="5"/>
  <c r="E92" i="5"/>
  <c r="D92" i="5"/>
  <c r="Q92" i="5" s="1"/>
  <c r="C92" i="5"/>
  <c r="P92" i="5" s="1"/>
  <c r="B92" i="5"/>
  <c r="A92" i="5"/>
  <c r="AF91" i="5"/>
  <c r="AE91" i="5"/>
  <c r="J91" i="5"/>
  <c r="I91" i="5"/>
  <c r="H91" i="5"/>
  <c r="G91" i="5"/>
  <c r="F91" i="5"/>
  <c r="E91" i="5"/>
  <c r="L91" i="5" s="1"/>
  <c r="D91" i="5"/>
  <c r="Q91" i="5" s="1"/>
  <c r="C91" i="5"/>
  <c r="B91" i="5"/>
  <c r="A91" i="5"/>
  <c r="AF90" i="5"/>
  <c r="AE90" i="5"/>
  <c r="O90" i="5"/>
  <c r="L90" i="5"/>
  <c r="K90" i="5"/>
  <c r="J90" i="5"/>
  <c r="I90" i="5"/>
  <c r="H90" i="5"/>
  <c r="G90" i="5"/>
  <c r="F90" i="5"/>
  <c r="E90" i="5"/>
  <c r="D90" i="5"/>
  <c r="C90" i="5"/>
  <c r="P90" i="5" s="1"/>
  <c r="B90" i="5"/>
  <c r="A90" i="5"/>
  <c r="AF89" i="5"/>
  <c r="AE89" i="5"/>
  <c r="Q89" i="5"/>
  <c r="S89" i="5" s="1"/>
  <c r="I89" i="5"/>
  <c r="H89" i="5"/>
  <c r="G89" i="5"/>
  <c r="F89" i="5"/>
  <c r="E89" i="5"/>
  <c r="D89" i="5"/>
  <c r="C89" i="5"/>
  <c r="B89" i="5"/>
  <c r="A89" i="5"/>
  <c r="J89" i="5" s="1"/>
  <c r="AF88" i="5"/>
  <c r="AE88" i="5"/>
  <c r="P88" i="5"/>
  <c r="O88" i="5"/>
  <c r="L88" i="5"/>
  <c r="K88" i="5"/>
  <c r="I88" i="5"/>
  <c r="H88" i="5"/>
  <c r="G88" i="5"/>
  <c r="F88" i="5"/>
  <c r="E88" i="5"/>
  <c r="D88" i="5"/>
  <c r="Q88" i="5" s="1"/>
  <c r="C88" i="5"/>
  <c r="B88" i="5"/>
  <c r="A88" i="5"/>
  <c r="AF87" i="5"/>
  <c r="AE87" i="5"/>
  <c r="L87" i="5"/>
  <c r="J87" i="5"/>
  <c r="I87" i="5"/>
  <c r="H87" i="5"/>
  <c r="G87" i="5"/>
  <c r="F87" i="5"/>
  <c r="E87" i="5"/>
  <c r="D87" i="5"/>
  <c r="Q87" i="5" s="1"/>
  <c r="C87" i="5"/>
  <c r="B87" i="5"/>
  <c r="A87" i="5"/>
  <c r="AF86" i="5"/>
  <c r="AE86" i="5"/>
  <c r="P86" i="5"/>
  <c r="L86" i="5"/>
  <c r="K86" i="5"/>
  <c r="J86" i="5"/>
  <c r="I86" i="5"/>
  <c r="H86" i="5"/>
  <c r="G86" i="5"/>
  <c r="F86" i="5"/>
  <c r="E86" i="5"/>
  <c r="D86" i="5"/>
  <c r="C86" i="5"/>
  <c r="O86" i="5" s="1"/>
  <c r="B86" i="5"/>
  <c r="A86" i="5"/>
  <c r="AF85" i="5"/>
  <c r="AE85" i="5"/>
  <c r="R85" i="5"/>
  <c r="Q85" i="5"/>
  <c r="S85" i="5" s="1"/>
  <c r="I85" i="5"/>
  <c r="H85" i="5"/>
  <c r="G85" i="5"/>
  <c r="F85" i="5"/>
  <c r="J85" i="5" s="1"/>
  <c r="E85" i="5"/>
  <c r="D85" i="5"/>
  <c r="C85" i="5"/>
  <c r="B85" i="5"/>
  <c r="A85" i="5"/>
  <c r="AF84" i="5"/>
  <c r="AE84" i="5"/>
  <c r="P84" i="5"/>
  <c r="L84" i="5"/>
  <c r="I84" i="5"/>
  <c r="H84" i="5"/>
  <c r="G84" i="5"/>
  <c r="F84" i="5"/>
  <c r="E84" i="5"/>
  <c r="D84" i="5"/>
  <c r="Q84" i="5" s="1"/>
  <c r="C84" i="5"/>
  <c r="O84" i="5" s="1"/>
  <c r="B84" i="5"/>
  <c r="A84" i="5"/>
  <c r="AF83" i="5"/>
  <c r="AE83" i="5"/>
  <c r="Q83" i="5"/>
  <c r="S83" i="5" s="1"/>
  <c r="I83" i="5"/>
  <c r="H83" i="5"/>
  <c r="G83" i="5"/>
  <c r="F83" i="5"/>
  <c r="J83" i="5" s="1"/>
  <c r="E83" i="5"/>
  <c r="L83" i="5" s="1"/>
  <c r="D83" i="5"/>
  <c r="C83" i="5"/>
  <c r="B83" i="5"/>
  <c r="A83" i="5"/>
  <c r="AF82" i="5"/>
  <c r="AE82" i="5"/>
  <c r="L82" i="5"/>
  <c r="K82" i="5"/>
  <c r="J82" i="5"/>
  <c r="I82" i="5"/>
  <c r="H82" i="5"/>
  <c r="G82" i="5"/>
  <c r="F82" i="5"/>
  <c r="E82" i="5"/>
  <c r="D82" i="5"/>
  <c r="C82" i="5"/>
  <c r="O82" i="5" s="1"/>
  <c r="B82" i="5"/>
  <c r="P82" i="5" s="1"/>
  <c r="A82" i="5"/>
  <c r="AF81" i="5"/>
  <c r="AE81" i="5"/>
  <c r="Q81" i="5"/>
  <c r="S81" i="5" s="1"/>
  <c r="I81" i="5"/>
  <c r="H81" i="5"/>
  <c r="G81" i="5"/>
  <c r="F81" i="5"/>
  <c r="E81" i="5"/>
  <c r="D81" i="5"/>
  <c r="C81" i="5"/>
  <c r="B81" i="5"/>
  <c r="A81" i="5"/>
  <c r="J81" i="5" s="1"/>
  <c r="AF80" i="5"/>
  <c r="AE80" i="5"/>
  <c r="P80" i="5"/>
  <c r="O80" i="5"/>
  <c r="L80" i="5"/>
  <c r="K80" i="5"/>
  <c r="N80" i="5" s="1"/>
  <c r="I80" i="5"/>
  <c r="H80" i="5"/>
  <c r="G80" i="5"/>
  <c r="F80" i="5"/>
  <c r="E80" i="5"/>
  <c r="D80" i="5"/>
  <c r="Q80" i="5" s="1"/>
  <c r="C80" i="5"/>
  <c r="B80" i="5"/>
  <c r="A80" i="5"/>
  <c r="AF79" i="5"/>
  <c r="AE79" i="5"/>
  <c r="O79" i="5"/>
  <c r="I79" i="5"/>
  <c r="H79" i="5"/>
  <c r="G79" i="5"/>
  <c r="F79" i="5"/>
  <c r="E79" i="5"/>
  <c r="L79" i="5" s="1"/>
  <c r="D79" i="5"/>
  <c r="C79" i="5"/>
  <c r="B79" i="5"/>
  <c r="P79" i="5" s="1"/>
  <c r="A79" i="5"/>
  <c r="J79" i="5" s="1"/>
  <c r="AF78" i="5"/>
  <c r="AE78" i="5"/>
  <c r="I78" i="5"/>
  <c r="H78" i="5"/>
  <c r="G78" i="5"/>
  <c r="F78" i="5"/>
  <c r="E78" i="5"/>
  <c r="L78" i="5" s="1"/>
  <c r="D78" i="5"/>
  <c r="Q78" i="5" s="1"/>
  <c r="C78" i="5"/>
  <c r="P78" i="5" s="1"/>
  <c r="B78" i="5"/>
  <c r="A78" i="5"/>
  <c r="AF77" i="5"/>
  <c r="AE77" i="5"/>
  <c r="O77" i="5"/>
  <c r="J77" i="5"/>
  <c r="I77" i="5"/>
  <c r="H77" i="5"/>
  <c r="G77" i="5"/>
  <c r="F77" i="5"/>
  <c r="E77" i="5"/>
  <c r="L77" i="5" s="1"/>
  <c r="D77" i="5"/>
  <c r="C77" i="5"/>
  <c r="B77" i="5"/>
  <c r="P77" i="5" s="1"/>
  <c r="A77" i="5"/>
  <c r="AF76" i="5"/>
  <c r="AE76" i="5"/>
  <c r="P76" i="5"/>
  <c r="O76" i="5"/>
  <c r="L76" i="5"/>
  <c r="I76" i="5"/>
  <c r="H76" i="5"/>
  <c r="G76" i="5"/>
  <c r="F76" i="5"/>
  <c r="E76" i="5"/>
  <c r="D76" i="5"/>
  <c r="C76" i="5"/>
  <c r="B76" i="5"/>
  <c r="A76" i="5"/>
  <c r="AF75" i="5"/>
  <c r="AE75" i="5"/>
  <c r="Q75" i="5"/>
  <c r="K75" i="5"/>
  <c r="J75" i="5"/>
  <c r="I75" i="5"/>
  <c r="H75" i="5"/>
  <c r="G75" i="5"/>
  <c r="F75" i="5"/>
  <c r="E75" i="5"/>
  <c r="L75" i="5" s="1"/>
  <c r="D75" i="5"/>
  <c r="C75" i="5"/>
  <c r="B75" i="5"/>
  <c r="P75" i="5" s="1"/>
  <c r="A75" i="5"/>
  <c r="AF74" i="5"/>
  <c r="AE74" i="5"/>
  <c r="P74" i="5"/>
  <c r="O74" i="5"/>
  <c r="L74" i="5"/>
  <c r="K74" i="5" s="1"/>
  <c r="I74" i="5"/>
  <c r="H74" i="5"/>
  <c r="G74" i="5"/>
  <c r="F74" i="5"/>
  <c r="E74" i="5"/>
  <c r="D74" i="5"/>
  <c r="Q74" i="5" s="1"/>
  <c r="C74" i="5"/>
  <c r="N74" i="5" s="1"/>
  <c r="B74" i="5"/>
  <c r="A74" i="5"/>
  <c r="AF73" i="5"/>
  <c r="AE73" i="5"/>
  <c r="L73" i="5"/>
  <c r="I73" i="5"/>
  <c r="H73" i="5"/>
  <c r="G73" i="5"/>
  <c r="F73" i="5"/>
  <c r="E73" i="5"/>
  <c r="D73" i="5"/>
  <c r="Q73" i="5" s="1"/>
  <c r="S73" i="5" s="1"/>
  <c r="C73" i="5"/>
  <c r="O73" i="5" s="1"/>
  <c r="B73" i="5"/>
  <c r="A73" i="5"/>
  <c r="AF72" i="5"/>
  <c r="AE72" i="5"/>
  <c r="R72" i="5"/>
  <c r="Q72" i="5"/>
  <c r="S72" i="5" s="1"/>
  <c r="O72" i="5"/>
  <c r="I72" i="5"/>
  <c r="H72" i="5"/>
  <c r="G72" i="5"/>
  <c r="F72" i="5"/>
  <c r="E72" i="5"/>
  <c r="L72" i="5" s="1"/>
  <c r="D72" i="5"/>
  <c r="C72" i="5"/>
  <c r="B72" i="5"/>
  <c r="A72" i="5"/>
  <c r="J72" i="5" s="1"/>
  <c r="AF71" i="5"/>
  <c r="AE71" i="5"/>
  <c r="J71" i="5"/>
  <c r="I71" i="5"/>
  <c r="H71" i="5"/>
  <c r="G71" i="5"/>
  <c r="F71" i="5"/>
  <c r="E71" i="5"/>
  <c r="D71" i="5"/>
  <c r="C71" i="5"/>
  <c r="B71" i="5"/>
  <c r="A71" i="5"/>
  <c r="AF70" i="5"/>
  <c r="AE70" i="5"/>
  <c r="S70" i="5"/>
  <c r="Q70" i="5"/>
  <c r="R70" i="5" s="1"/>
  <c r="P70" i="5"/>
  <c r="O70" i="5"/>
  <c r="I70" i="5"/>
  <c r="H70" i="5"/>
  <c r="G70" i="5"/>
  <c r="F70" i="5"/>
  <c r="E70" i="5"/>
  <c r="L70" i="5" s="1"/>
  <c r="D70" i="5"/>
  <c r="C70" i="5"/>
  <c r="B70" i="5"/>
  <c r="A70" i="5"/>
  <c r="J70" i="5" s="1"/>
  <c r="AF69" i="5"/>
  <c r="AE69" i="5"/>
  <c r="N69" i="5"/>
  <c r="K69" i="5"/>
  <c r="I69" i="5"/>
  <c r="H69" i="5"/>
  <c r="G69" i="5"/>
  <c r="F69" i="5"/>
  <c r="J69" i="5" s="1"/>
  <c r="E69" i="5"/>
  <c r="L69" i="5" s="1"/>
  <c r="D69" i="5"/>
  <c r="Q69" i="5" s="1"/>
  <c r="C69" i="5"/>
  <c r="B69" i="5"/>
  <c r="A69" i="5"/>
  <c r="AF68" i="5"/>
  <c r="AE68" i="5"/>
  <c r="Q68" i="5"/>
  <c r="R68" i="5" s="1"/>
  <c r="L68" i="5"/>
  <c r="K68" i="5"/>
  <c r="J68" i="5"/>
  <c r="I68" i="5"/>
  <c r="H68" i="5"/>
  <c r="G68" i="5"/>
  <c r="F68" i="5"/>
  <c r="E68" i="5"/>
  <c r="D68" i="5"/>
  <c r="C68" i="5"/>
  <c r="B68" i="5"/>
  <c r="A68" i="5"/>
  <c r="AF67" i="5"/>
  <c r="AE67" i="5"/>
  <c r="Q67" i="5"/>
  <c r="S67" i="5" s="1"/>
  <c r="P67" i="5"/>
  <c r="O67" i="5"/>
  <c r="K67" i="5"/>
  <c r="I67" i="5"/>
  <c r="H67" i="5"/>
  <c r="G67" i="5"/>
  <c r="F67" i="5"/>
  <c r="J67" i="5" s="1"/>
  <c r="E67" i="5"/>
  <c r="L67" i="5" s="1"/>
  <c r="D67" i="5"/>
  <c r="C67" i="5"/>
  <c r="B67" i="5"/>
  <c r="N67" i="5" s="1"/>
  <c r="A67" i="5"/>
  <c r="AF66" i="5"/>
  <c r="AE66" i="5"/>
  <c r="Q66" i="5"/>
  <c r="L66" i="5"/>
  <c r="I66" i="5"/>
  <c r="H66" i="5"/>
  <c r="G66" i="5"/>
  <c r="F66" i="5"/>
  <c r="E66" i="5"/>
  <c r="D66" i="5"/>
  <c r="C66" i="5"/>
  <c r="B66" i="5"/>
  <c r="A66" i="5"/>
  <c r="AF65" i="5"/>
  <c r="AE65" i="5"/>
  <c r="Q65" i="5"/>
  <c r="I65" i="5"/>
  <c r="H65" i="5"/>
  <c r="G65" i="5"/>
  <c r="F65" i="5"/>
  <c r="E65" i="5"/>
  <c r="O65" i="5" s="1"/>
  <c r="D65" i="5"/>
  <c r="C65" i="5"/>
  <c r="B65" i="5"/>
  <c r="A65" i="5"/>
  <c r="J65" i="5" s="1"/>
  <c r="AF64" i="5"/>
  <c r="AE64" i="5"/>
  <c r="L64" i="5"/>
  <c r="J64" i="5"/>
  <c r="I64" i="5"/>
  <c r="H64" i="5"/>
  <c r="G64" i="5"/>
  <c r="F64" i="5"/>
  <c r="E64" i="5"/>
  <c r="D64" i="5"/>
  <c r="C64" i="5"/>
  <c r="B64" i="5"/>
  <c r="A64" i="5"/>
  <c r="AF63" i="5"/>
  <c r="AE63" i="5"/>
  <c r="Q63" i="5"/>
  <c r="S63" i="5" s="1"/>
  <c r="I63" i="5"/>
  <c r="H63" i="5"/>
  <c r="G63" i="5"/>
  <c r="F63" i="5"/>
  <c r="E63" i="5"/>
  <c r="O63" i="5" s="1"/>
  <c r="D63" i="5"/>
  <c r="C63" i="5"/>
  <c r="B63" i="5"/>
  <c r="P63" i="5" s="1"/>
  <c r="A63" i="5"/>
  <c r="AF62" i="5"/>
  <c r="AE62" i="5"/>
  <c r="I62" i="5"/>
  <c r="H62" i="5"/>
  <c r="G62" i="5"/>
  <c r="F62" i="5"/>
  <c r="E62" i="5"/>
  <c r="D62" i="5"/>
  <c r="Q62" i="5" s="1"/>
  <c r="R62" i="5" s="1"/>
  <c r="C62" i="5"/>
  <c r="P62" i="5" s="1"/>
  <c r="B62" i="5"/>
  <c r="A62" i="5"/>
  <c r="AF61" i="5"/>
  <c r="AE61" i="5"/>
  <c r="I61" i="5"/>
  <c r="H61" i="5"/>
  <c r="G61" i="5"/>
  <c r="F61" i="5"/>
  <c r="J61" i="5" s="1"/>
  <c r="E61" i="5"/>
  <c r="L61" i="5" s="1"/>
  <c r="D61" i="5"/>
  <c r="C61" i="5"/>
  <c r="B61" i="5"/>
  <c r="A61" i="5"/>
  <c r="AF60" i="5"/>
  <c r="AE60" i="5"/>
  <c r="P60" i="5"/>
  <c r="O60" i="5"/>
  <c r="L60" i="5"/>
  <c r="K60" i="5"/>
  <c r="I60" i="5"/>
  <c r="H60" i="5"/>
  <c r="G60" i="5"/>
  <c r="F60" i="5"/>
  <c r="E60" i="5"/>
  <c r="D60" i="5"/>
  <c r="C60" i="5"/>
  <c r="B60" i="5"/>
  <c r="A60" i="5"/>
  <c r="AF59" i="5"/>
  <c r="AE59" i="5"/>
  <c r="K59" i="5"/>
  <c r="J59" i="5"/>
  <c r="I59" i="5"/>
  <c r="H59" i="5"/>
  <c r="G59" i="5"/>
  <c r="F59" i="5"/>
  <c r="E59" i="5"/>
  <c r="L59" i="5" s="1"/>
  <c r="D59" i="5"/>
  <c r="C59" i="5"/>
  <c r="P59" i="5" s="1"/>
  <c r="B59" i="5"/>
  <c r="A59" i="5"/>
  <c r="AF58" i="5"/>
  <c r="AE58" i="5"/>
  <c r="P58" i="5"/>
  <c r="O58" i="5"/>
  <c r="L58" i="5"/>
  <c r="K58" i="5" s="1"/>
  <c r="I58" i="5"/>
  <c r="H58" i="5"/>
  <c r="G58" i="5"/>
  <c r="F58" i="5"/>
  <c r="E58" i="5"/>
  <c r="D58" i="5"/>
  <c r="Q58" i="5" s="1"/>
  <c r="C58" i="5"/>
  <c r="B58" i="5"/>
  <c r="N58" i="5" s="1"/>
  <c r="A58" i="5"/>
  <c r="AF57" i="5"/>
  <c r="AE57" i="5"/>
  <c r="Q57" i="5"/>
  <c r="L57" i="5"/>
  <c r="J57" i="5"/>
  <c r="I57" i="5"/>
  <c r="H57" i="5"/>
  <c r="G57" i="5"/>
  <c r="F57" i="5"/>
  <c r="E57" i="5"/>
  <c r="D57" i="5"/>
  <c r="C57" i="5"/>
  <c r="B57" i="5"/>
  <c r="A57" i="5"/>
  <c r="AF56" i="5"/>
  <c r="AE56" i="5"/>
  <c r="R56" i="5"/>
  <c r="O56" i="5"/>
  <c r="L56" i="5"/>
  <c r="K56" i="5"/>
  <c r="J56" i="5"/>
  <c r="I56" i="5"/>
  <c r="H56" i="5"/>
  <c r="G56" i="5"/>
  <c r="F56" i="5"/>
  <c r="E56" i="5"/>
  <c r="D56" i="5"/>
  <c r="Q56" i="5" s="1"/>
  <c r="S56" i="5" s="1"/>
  <c r="C56" i="5"/>
  <c r="P56" i="5" s="1"/>
  <c r="B56" i="5"/>
  <c r="A56" i="5"/>
  <c r="AF55" i="5"/>
  <c r="AE55" i="5"/>
  <c r="Q55" i="5"/>
  <c r="P55" i="5"/>
  <c r="I55" i="5"/>
  <c r="H55" i="5"/>
  <c r="G55" i="5"/>
  <c r="F55" i="5"/>
  <c r="E55" i="5"/>
  <c r="D55" i="5"/>
  <c r="C55" i="5"/>
  <c r="B55" i="5"/>
  <c r="O55" i="5" s="1"/>
  <c r="A55" i="5"/>
  <c r="AF54" i="5"/>
  <c r="AE54" i="5"/>
  <c r="O54" i="5"/>
  <c r="L54" i="5"/>
  <c r="I54" i="5"/>
  <c r="H54" i="5"/>
  <c r="G54" i="5"/>
  <c r="F54" i="5"/>
  <c r="E54" i="5"/>
  <c r="D54" i="5"/>
  <c r="C54" i="5"/>
  <c r="P54" i="5" s="1"/>
  <c r="B54" i="5"/>
  <c r="A54" i="5"/>
  <c r="AF53" i="5"/>
  <c r="AE53" i="5"/>
  <c r="J53" i="5"/>
  <c r="I53" i="5"/>
  <c r="H53" i="5"/>
  <c r="G53" i="5"/>
  <c r="F53" i="5"/>
  <c r="E53" i="5"/>
  <c r="L53" i="5" s="1"/>
  <c r="D53" i="5"/>
  <c r="C53" i="5"/>
  <c r="B53" i="5"/>
  <c r="A53" i="5"/>
  <c r="AF52" i="5"/>
  <c r="AE52" i="5"/>
  <c r="L52" i="5"/>
  <c r="K52" i="5"/>
  <c r="J52" i="5"/>
  <c r="I52" i="5"/>
  <c r="H52" i="5"/>
  <c r="G52" i="5"/>
  <c r="F52" i="5"/>
  <c r="E52" i="5"/>
  <c r="D52" i="5"/>
  <c r="Q52" i="5" s="1"/>
  <c r="S52" i="5" s="1"/>
  <c r="C52" i="5"/>
  <c r="B52" i="5"/>
  <c r="N52" i="5" s="1"/>
  <c r="A52" i="5"/>
  <c r="AF51" i="5"/>
  <c r="AE51" i="5"/>
  <c r="Q51" i="5"/>
  <c r="P51" i="5"/>
  <c r="I51" i="5"/>
  <c r="H51" i="5"/>
  <c r="G51" i="5"/>
  <c r="F51" i="5"/>
  <c r="E51" i="5"/>
  <c r="D51" i="5"/>
  <c r="C51" i="5"/>
  <c r="B51" i="5"/>
  <c r="O51" i="5" s="1"/>
  <c r="A51" i="5"/>
  <c r="J51" i="5" s="1"/>
  <c r="AF50" i="5"/>
  <c r="AE50" i="5"/>
  <c r="N50" i="5"/>
  <c r="L50" i="5"/>
  <c r="K50" i="5"/>
  <c r="I50" i="5"/>
  <c r="H50" i="5"/>
  <c r="G50" i="5"/>
  <c r="F50" i="5"/>
  <c r="E50" i="5"/>
  <c r="D50" i="5"/>
  <c r="C50" i="5"/>
  <c r="P50" i="5" s="1"/>
  <c r="B50" i="5"/>
  <c r="A50" i="5"/>
  <c r="AF49" i="5"/>
  <c r="AE49" i="5"/>
  <c r="Q49" i="5"/>
  <c r="S49" i="5" s="1"/>
  <c r="I49" i="5"/>
  <c r="H49" i="5"/>
  <c r="G49" i="5"/>
  <c r="F49" i="5"/>
  <c r="E49" i="5"/>
  <c r="D49" i="5"/>
  <c r="C49" i="5"/>
  <c r="B49" i="5"/>
  <c r="A49" i="5"/>
  <c r="J49" i="5" s="1"/>
  <c r="AF48" i="5"/>
  <c r="AE48" i="5"/>
  <c r="O48" i="5"/>
  <c r="L48" i="5"/>
  <c r="K48" i="5"/>
  <c r="J48" i="5"/>
  <c r="I48" i="5"/>
  <c r="H48" i="5"/>
  <c r="G48" i="5"/>
  <c r="F48" i="5"/>
  <c r="E48" i="5"/>
  <c r="D48" i="5"/>
  <c r="C48" i="5"/>
  <c r="B48" i="5"/>
  <c r="A48" i="5"/>
  <c r="AF47" i="5"/>
  <c r="AE47" i="5"/>
  <c r="Q47" i="5"/>
  <c r="P47" i="5"/>
  <c r="I47" i="5"/>
  <c r="H47" i="5"/>
  <c r="G47" i="5"/>
  <c r="F47" i="5"/>
  <c r="E47" i="5"/>
  <c r="D47" i="5"/>
  <c r="C47" i="5"/>
  <c r="B47" i="5"/>
  <c r="O47" i="5" s="1"/>
  <c r="A47" i="5"/>
  <c r="AF46" i="5"/>
  <c r="AE46" i="5"/>
  <c r="L46" i="5"/>
  <c r="I46" i="5"/>
  <c r="H46" i="5"/>
  <c r="G46" i="5"/>
  <c r="F46" i="5"/>
  <c r="E46" i="5"/>
  <c r="D46" i="5"/>
  <c r="C46" i="5"/>
  <c r="P46" i="5" s="1"/>
  <c r="B46" i="5"/>
  <c r="A46" i="5"/>
  <c r="AF45" i="5"/>
  <c r="AE45" i="5"/>
  <c r="L45" i="5"/>
  <c r="I45" i="5"/>
  <c r="H45" i="5"/>
  <c r="G45" i="5"/>
  <c r="F45" i="5"/>
  <c r="E45" i="5"/>
  <c r="D45" i="5"/>
  <c r="Q45" i="5" s="1"/>
  <c r="C45" i="5"/>
  <c r="B45" i="5"/>
  <c r="A45" i="5"/>
  <c r="AF44" i="5"/>
  <c r="AE44" i="5"/>
  <c r="L44" i="5"/>
  <c r="K44" i="5"/>
  <c r="J44" i="5"/>
  <c r="I44" i="5"/>
  <c r="H44" i="5"/>
  <c r="G44" i="5"/>
  <c r="F44" i="5"/>
  <c r="E44" i="5"/>
  <c r="D44" i="5"/>
  <c r="C44" i="5"/>
  <c r="B44" i="5"/>
  <c r="N44" i="5" s="1"/>
  <c r="A44" i="5"/>
  <c r="AF43" i="5"/>
  <c r="AE43" i="5"/>
  <c r="Q43" i="5"/>
  <c r="P43" i="5"/>
  <c r="I43" i="5"/>
  <c r="H43" i="5"/>
  <c r="G43" i="5"/>
  <c r="F43" i="5"/>
  <c r="E43" i="5"/>
  <c r="D43" i="5"/>
  <c r="C43" i="5"/>
  <c r="B43" i="5"/>
  <c r="A43" i="5"/>
  <c r="J43" i="5" s="1"/>
  <c r="AF42" i="5"/>
  <c r="AE42" i="5"/>
  <c r="O42" i="5"/>
  <c r="L42" i="5"/>
  <c r="K42" i="5"/>
  <c r="I42" i="5"/>
  <c r="H42" i="5"/>
  <c r="G42" i="5"/>
  <c r="F42" i="5"/>
  <c r="E42" i="5"/>
  <c r="D42" i="5"/>
  <c r="C42" i="5"/>
  <c r="P42" i="5" s="1"/>
  <c r="B42" i="5"/>
  <c r="A42" i="5"/>
  <c r="AF41" i="5"/>
  <c r="AE41" i="5"/>
  <c r="L41" i="5"/>
  <c r="I41" i="5"/>
  <c r="H41" i="5"/>
  <c r="G41" i="5"/>
  <c r="F41" i="5"/>
  <c r="E41" i="5"/>
  <c r="D41" i="5"/>
  <c r="C41" i="5"/>
  <c r="B41" i="5"/>
  <c r="Q41" i="5" s="1"/>
  <c r="A41" i="5"/>
  <c r="J41" i="5" s="1"/>
  <c r="AF40" i="5"/>
  <c r="AE40" i="5"/>
  <c r="S40" i="5"/>
  <c r="O40" i="5"/>
  <c r="L40" i="5"/>
  <c r="K40" i="5"/>
  <c r="J40" i="5"/>
  <c r="I40" i="5"/>
  <c r="H40" i="5"/>
  <c r="G40" i="5"/>
  <c r="F40" i="5"/>
  <c r="E40" i="5"/>
  <c r="D40" i="5"/>
  <c r="Q40" i="5" s="1"/>
  <c r="R40" i="5" s="1"/>
  <c r="C40" i="5"/>
  <c r="P40" i="5" s="1"/>
  <c r="B40" i="5"/>
  <c r="A40" i="5"/>
  <c r="AF39" i="5"/>
  <c r="AE39" i="5"/>
  <c r="Q39" i="5"/>
  <c r="P39" i="5"/>
  <c r="I39" i="5"/>
  <c r="H39" i="5"/>
  <c r="G39" i="5"/>
  <c r="F39" i="5"/>
  <c r="E39" i="5"/>
  <c r="D39" i="5"/>
  <c r="C39" i="5"/>
  <c r="B39" i="5"/>
  <c r="O39" i="5" s="1"/>
  <c r="A39" i="5"/>
  <c r="AF38" i="5"/>
  <c r="AE38" i="5"/>
  <c r="O38" i="5"/>
  <c r="L38" i="5"/>
  <c r="I38" i="5"/>
  <c r="H38" i="5"/>
  <c r="G38" i="5"/>
  <c r="F38" i="5"/>
  <c r="E38" i="5"/>
  <c r="D38" i="5"/>
  <c r="C38" i="5"/>
  <c r="P38" i="5" s="1"/>
  <c r="B38" i="5"/>
  <c r="A38" i="5"/>
  <c r="AF37" i="5"/>
  <c r="AE37" i="5"/>
  <c r="I37" i="5"/>
  <c r="H37" i="5"/>
  <c r="G37" i="5"/>
  <c r="F37" i="5"/>
  <c r="E37" i="5"/>
  <c r="L37" i="5" s="1"/>
  <c r="D37" i="5"/>
  <c r="Q37" i="5" s="1"/>
  <c r="C37" i="5"/>
  <c r="B37" i="5"/>
  <c r="A37" i="5"/>
  <c r="AF36" i="5"/>
  <c r="AE36" i="5"/>
  <c r="S36" i="5"/>
  <c r="P36" i="5"/>
  <c r="L36" i="5"/>
  <c r="K36" i="5"/>
  <c r="J36" i="5"/>
  <c r="I36" i="5"/>
  <c r="H36" i="5"/>
  <c r="G36" i="5"/>
  <c r="F36" i="5"/>
  <c r="E36" i="5"/>
  <c r="D36" i="5"/>
  <c r="Q36" i="5" s="1"/>
  <c r="R36" i="5" s="1"/>
  <c r="C36" i="5"/>
  <c r="B36" i="5"/>
  <c r="A36" i="5"/>
  <c r="AF35" i="5"/>
  <c r="AE35" i="5"/>
  <c r="Q35" i="5"/>
  <c r="P35" i="5"/>
  <c r="I35" i="5"/>
  <c r="H35" i="5"/>
  <c r="G35" i="5"/>
  <c r="F35" i="5"/>
  <c r="E35" i="5"/>
  <c r="D35" i="5"/>
  <c r="C35" i="5"/>
  <c r="B35" i="5"/>
  <c r="A35" i="5"/>
  <c r="AF34" i="5"/>
  <c r="AE34" i="5"/>
  <c r="L34" i="5"/>
  <c r="I34" i="5"/>
  <c r="H34" i="5"/>
  <c r="G34" i="5"/>
  <c r="F34" i="5"/>
  <c r="E34" i="5"/>
  <c r="D34" i="5"/>
  <c r="C34" i="5"/>
  <c r="P34" i="5" s="1"/>
  <c r="B34" i="5"/>
  <c r="A34" i="5"/>
  <c r="AF33" i="5"/>
  <c r="AE33" i="5"/>
  <c r="Q33" i="5"/>
  <c r="I33" i="5"/>
  <c r="H33" i="5"/>
  <c r="G33" i="5"/>
  <c r="F33" i="5"/>
  <c r="E33" i="5"/>
  <c r="L33" i="5" s="1"/>
  <c r="D33" i="5"/>
  <c r="C33" i="5"/>
  <c r="B33" i="5"/>
  <c r="A33" i="5"/>
  <c r="J33" i="5" s="1"/>
  <c r="AF32" i="5"/>
  <c r="AE32" i="5"/>
  <c r="L32" i="5"/>
  <c r="I32" i="5"/>
  <c r="H32" i="5"/>
  <c r="G32" i="5"/>
  <c r="F32" i="5"/>
  <c r="E32" i="5"/>
  <c r="D32" i="5"/>
  <c r="Q32" i="5" s="1"/>
  <c r="S32" i="5" s="1"/>
  <c r="C32" i="5"/>
  <c r="B32" i="5"/>
  <c r="P32" i="5" s="1"/>
  <c r="A32" i="5"/>
  <c r="AF31" i="5"/>
  <c r="AE31" i="5"/>
  <c r="R31" i="5"/>
  <c r="Q31" i="5"/>
  <c r="P31" i="5"/>
  <c r="I31" i="5"/>
  <c r="H31" i="5"/>
  <c r="G31" i="5"/>
  <c r="F31" i="5"/>
  <c r="E31" i="5"/>
  <c r="D31" i="5"/>
  <c r="C31" i="5"/>
  <c r="B31" i="5"/>
  <c r="A31" i="5"/>
  <c r="J31" i="5" s="1"/>
  <c r="AF30" i="5"/>
  <c r="AE30" i="5"/>
  <c r="L30" i="5"/>
  <c r="I30" i="5"/>
  <c r="H30" i="5"/>
  <c r="G30" i="5"/>
  <c r="F30" i="5"/>
  <c r="E30" i="5"/>
  <c r="D30" i="5"/>
  <c r="C30" i="5"/>
  <c r="P30" i="5" s="1"/>
  <c r="B30" i="5"/>
  <c r="A30" i="5"/>
  <c r="AF29" i="5"/>
  <c r="AE29" i="5"/>
  <c r="I29" i="5"/>
  <c r="H29" i="5"/>
  <c r="G29" i="5"/>
  <c r="F29" i="5"/>
  <c r="E29" i="5"/>
  <c r="L29" i="5" s="1"/>
  <c r="D29" i="5"/>
  <c r="Q29" i="5" s="1"/>
  <c r="C29" i="5"/>
  <c r="B29" i="5"/>
  <c r="A29" i="5"/>
  <c r="J29" i="5" s="1"/>
  <c r="AF28" i="5"/>
  <c r="AE28" i="5"/>
  <c r="L28" i="5"/>
  <c r="I28" i="5"/>
  <c r="H28" i="5"/>
  <c r="G28" i="5"/>
  <c r="F28" i="5"/>
  <c r="E28" i="5"/>
  <c r="D28" i="5"/>
  <c r="Q28" i="5" s="1"/>
  <c r="S28" i="5" s="1"/>
  <c r="C28" i="5"/>
  <c r="B28" i="5"/>
  <c r="P28" i="5" s="1"/>
  <c r="A28" i="5"/>
  <c r="AF27" i="5"/>
  <c r="AE27" i="5"/>
  <c r="R27" i="5"/>
  <c r="Q27" i="5"/>
  <c r="P27" i="5"/>
  <c r="I27" i="5"/>
  <c r="H27" i="5"/>
  <c r="G27" i="5"/>
  <c r="F27" i="5"/>
  <c r="E27" i="5"/>
  <c r="D27" i="5"/>
  <c r="C27" i="5"/>
  <c r="B27" i="5"/>
  <c r="A27" i="5"/>
  <c r="J27" i="5" s="1"/>
  <c r="AF26" i="5"/>
  <c r="AE26" i="5"/>
  <c r="L26" i="5"/>
  <c r="I26" i="5"/>
  <c r="H26" i="5"/>
  <c r="G26" i="5"/>
  <c r="F26" i="5"/>
  <c r="E26" i="5"/>
  <c r="D26" i="5"/>
  <c r="C26" i="5"/>
  <c r="P26" i="5" s="1"/>
  <c r="B26" i="5"/>
  <c r="A26" i="5"/>
  <c r="AF25" i="5"/>
  <c r="AE25" i="5"/>
  <c r="I25" i="5"/>
  <c r="H25" i="5"/>
  <c r="G25" i="5"/>
  <c r="F25" i="5"/>
  <c r="E25" i="5"/>
  <c r="L25" i="5" s="1"/>
  <c r="D25" i="5"/>
  <c r="Q25" i="5" s="1"/>
  <c r="C25" i="5"/>
  <c r="B25" i="5"/>
  <c r="A25" i="5"/>
  <c r="J25" i="5" s="1"/>
  <c r="AF24" i="5"/>
  <c r="AE24" i="5"/>
  <c r="L24" i="5"/>
  <c r="I24" i="5"/>
  <c r="H24" i="5"/>
  <c r="G24" i="5"/>
  <c r="F24" i="5"/>
  <c r="E24" i="5"/>
  <c r="D24" i="5"/>
  <c r="Q24" i="5" s="1"/>
  <c r="S24" i="5" s="1"/>
  <c r="C24" i="5"/>
  <c r="B24" i="5"/>
  <c r="P24" i="5" s="1"/>
  <c r="A24" i="5"/>
  <c r="AF23" i="5"/>
  <c r="AE23" i="5"/>
  <c r="Q23" i="5"/>
  <c r="S23" i="5" s="1"/>
  <c r="L23" i="5"/>
  <c r="J23" i="5"/>
  <c r="I23" i="5"/>
  <c r="H23" i="5"/>
  <c r="G23" i="5"/>
  <c r="F23" i="5"/>
  <c r="E23" i="5"/>
  <c r="D23" i="5"/>
  <c r="C23" i="5"/>
  <c r="B23" i="5"/>
  <c r="A23" i="5"/>
  <c r="AF22" i="5"/>
  <c r="AE22" i="5"/>
  <c r="L22" i="5"/>
  <c r="K22" i="5"/>
  <c r="I22" i="5"/>
  <c r="H22" i="5"/>
  <c r="G22" i="5"/>
  <c r="F22" i="5"/>
  <c r="J22" i="5" s="1"/>
  <c r="E22" i="5"/>
  <c r="D22" i="5"/>
  <c r="C22" i="5"/>
  <c r="P22" i="5" s="1"/>
  <c r="B22" i="5"/>
  <c r="N22" i="5" s="1"/>
  <c r="A22" i="5"/>
  <c r="AF21" i="5"/>
  <c r="AE21" i="5"/>
  <c r="P21" i="5"/>
  <c r="I21" i="5"/>
  <c r="H21" i="5"/>
  <c r="G21" i="5"/>
  <c r="F21" i="5"/>
  <c r="J21" i="5" s="1"/>
  <c r="E21" i="5"/>
  <c r="L21" i="5" s="1"/>
  <c r="D21" i="5"/>
  <c r="Q21" i="5" s="1"/>
  <c r="C21" i="5"/>
  <c r="B21" i="5"/>
  <c r="O21" i="5" s="1"/>
  <c r="A21" i="5"/>
  <c r="AF20" i="5"/>
  <c r="AE20" i="5"/>
  <c r="L20" i="5"/>
  <c r="J20" i="5"/>
  <c r="I20" i="5"/>
  <c r="H20" i="5"/>
  <c r="G20" i="5"/>
  <c r="F20" i="5"/>
  <c r="E20" i="5"/>
  <c r="D20" i="5"/>
  <c r="C20" i="5"/>
  <c r="B20" i="5"/>
  <c r="P20" i="5" s="1"/>
  <c r="A20" i="5"/>
  <c r="AF19" i="5"/>
  <c r="AE19" i="5"/>
  <c r="P19" i="5"/>
  <c r="I19" i="5"/>
  <c r="H19" i="5"/>
  <c r="G19" i="5"/>
  <c r="F19" i="5"/>
  <c r="E19" i="5"/>
  <c r="D19" i="5"/>
  <c r="Q19" i="5" s="1"/>
  <c r="C19" i="5"/>
  <c r="B19" i="5"/>
  <c r="A19" i="5"/>
  <c r="J19" i="5" s="1"/>
  <c r="AF18" i="5"/>
  <c r="AE18" i="5"/>
  <c r="S18" i="5"/>
  <c r="P18" i="5"/>
  <c r="L18" i="5"/>
  <c r="I18" i="5"/>
  <c r="H18" i="5"/>
  <c r="G18" i="5"/>
  <c r="F18" i="5"/>
  <c r="E18" i="5"/>
  <c r="D18" i="5"/>
  <c r="Q18" i="5" s="1"/>
  <c r="R18" i="5" s="1"/>
  <c r="C18" i="5"/>
  <c r="B18" i="5"/>
  <c r="O18" i="5" s="1"/>
  <c r="A18" i="5"/>
  <c r="AF17" i="5"/>
  <c r="AE17" i="5"/>
  <c r="R17" i="5"/>
  <c r="Q17" i="5"/>
  <c r="I17" i="5"/>
  <c r="H17" i="5"/>
  <c r="G17" i="5"/>
  <c r="F17" i="5"/>
  <c r="E17" i="5"/>
  <c r="L17" i="5" s="1"/>
  <c r="D17" i="5"/>
  <c r="C17" i="5"/>
  <c r="P17" i="5" s="1"/>
  <c r="B17" i="5"/>
  <c r="A17" i="5"/>
  <c r="J17" i="5" s="1"/>
  <c r="AF16" i="5"/>
  <c r="AE16" i="5"/>
  <c r="S16" i="5"/>
  <c r="Q16" i="5"/>
  <c r="R16" i="5" s="1"/>
  <c r="I16" i="5"/>
  <c r="H16" i="5"/>
  <c r="G16" i="5"/>
  <c r="F16" i="5"/>
  <c r="E16" i="5"/>
  <c r="L16" i="5" s="1"/>
  <c r="D16" i="5"/>
  <c r="C16" i="5"/>
  <c r="O16" i="5" s="1"/>
  <c r="B16" i="5"/>
  <c r="P16" i="5" s="1"/>
  <c r="A16" i="5"/>
  <c r="J16" i="5" s="1"/>
  <c r="AF15" i="5"/>
  <c r="AE15" i="5"/>
  <c r="Q15" i="5"/>
  <c r="S15" i="5" s="1"/>
  <c r="P15" i="5"/>
  <c r="I15" i="5"/>
  <c r="H15" i="5"/>
  <c r="G15" i="5"/>
  <c r="F15" i="5"/>
  <c r="E15" i="5"/>
  <c r="O15" i="5" s="1"/>
  <c r="D15" i="5"/>
  <c r="C15" i="5"/>
  <c r="B15" i="5"/>
  <c r="A15" i="5"/>
  <c r="J15" i="5" s="1"/>
  <c r="AF14" i="5"/>
  <c r="AE14" i="5"/>
  <c r="O14" i="5"/>
  <c r="J14" i="5"/>
  <c r="I14" i="5"/>
  <c r="H14" i="5"/>
  <c r="G14" i="5"/>
  <c r="F14" i="5"/>
  <c r="E14" i="5"/>
  <c r="L14" i="5" s="1"/>
  <c r="D14" i="5"/>
  <c r="C14" i="5"/>
  <c r="B14" i="5"/>
  <c r="A14" i="5"/>
  <c r="AF13" i="5"/>
  <c r="AE13" i="5"/>
  <c r="Q13" i="5"/>
  <c r="S13" i="5" s="1"/>
  <c r="I13" i="5"/>
  <c r="H13" i="5"/>
  <c r="G13" i="5"/>
  <c r="F13" i="5"/>
  <c r="E13" i="5"/>
  <c r="L13" i="5" s="1"/>
  <c r="D13" i="5"/>
  <c r="C13" i="5"/>
  <c r="P13" i="5" s="1"/>
  <c r="B13" i="5"/>
  <c r="A13" i="5"/>
  <c r="J13" i="5" s="1"/>
  <c r="AF12" i="5"/>
  <c r="AE12" i="5"/>
  <c r="S12" i="5"/>
  <c r="Q12" i="5"/>
  <c r="R12" i="5" s="1"/>
  <c r="I12" i="5"/>
  <c r="H12" i="5"/>
  <c r="G12" i="5"/>
  <c r="F12" i="5"/>
  <c r="E12" i="5"/>
  <c r="L12" i="5" s="1"/>
  <c r="D12" i="5"/>
  <c r="C12" i="5"/>
  <c r="O12" i="5" s="1"/>
  <c r="B12" i="5"/>
  <c r="P12" i="5" s="1"/>
  <c r="A12" i="5"/>
  <c r="J12" i="5" s="1"/>
  <c r="AF11" i="5"/>
  <c r="AE11" i="5"/>
  <c r="Q11" i="5"/>
  <c r="S11" i="5" s="1"/>
  <c r="P11" i="5"/>
  <c r="I11" i="5"/>
  <c r="H11" i="5"/>
  <c r="G11" i="5"/>
  <c r="F11" i="5"/>
  <c r="E11" i="5"/>
  <c r="O11" i="5" s="1"/>
  <c r="D11" i="5"/>
  <c r="C11" i="5"/>
  <c r="B11" i="5"/>
  <c r="A11" i="5"/>
  <c r="J11" i="5" s="1"/>
  <c r="AF10" i="5"/>
  <c r="AE10" i="5"/>
  <c r="O10" i="5"/>
  <c r="J10" i="5"/>
  <c r="I10" i="5"/>
  <c r="H10" i="5"/>
  <c r="G10" i="5"/>
  <c r="F10" i="5"/>
  <c r="E10" i="5"/>
  <c r="L10" i="5" s="1"/>
  <c r="D10" i="5"/>
  <c r="C10" i="5"/>
  <c r="B10" i="5"/>
  <c r="A10" i="5"/>
  <c r="AF9" i="5"/>
  <c r="AE9" i="5"/>
  <c r="Q9" i="5"/>
  <c r="S9" i="5" s="1"/>
  <c r="I9" i="5"/>
  <c r="H9" i="5"/>
  <c r="G9" i="5"/>
  <c r="F9" i="5"/>
  <c r="E9" i="5"/>
  <c r="L9" i="5" s="1"/>
  <c r="D9" i="5"/>
  <c r="C9" i="5"/>
  <c r="P9" i="5" s="1"/>
  <c r="B9" i="5"/>
  <c r="A9" i="5"/>
  <c r="J9" i="5" s="1"/>
  <c r="AF8" i="5"/>
  <c r="AE8" i="5"/>
  <c r="S8" i="5"/>
  <c r="Q8" i="5"/>
  <c r="R8" i="5" s="1"/>
  <c r="I8" i="5"/>
  <c r="H8" i="5"/>
  <c r="G8" i="5"/>
  <c r="F8" i="5"/>
  <c r="E8" i="5"/>
  <c r="L8" i="5" s="1"/>
  <c r="D8" i="5"/>
  <c r="C8" i="5"/>
  <c r="O8" i="5" s="1"/>
  <c r="B8" i="5"/>
  <c r="P8" i="5" s="1"/>
  <c r="A8" i="5"/>
  <c r="J8" i="5" s="1"/>
  <c r="AF7" i="5"/>
  <c r="AE7" i="5"/>
  <c r="Q7" i="5"/>
  <c r="S7" i="5" s="1"/>
  <c r="P7" i="5"/>
  <c r="I7" i="5"/>
  <c r="H7" i="5"/>
  <c r="G7" i="5"/>
  <c r="F7" i="5"/>
  <c r="E7" i="5"/>
  <c r="O7" i="5" s="1"/>
  <c r="D7" i="5"/>
  <c r="C7" i="5"/>
  <c r="B7" i="5"/>
  <c r="A7" i="5"/>
  <c r="J7" i="5" s="1"/>
  <c r="AF6" i="5"/>
  <c r="AE6" i="5"/>
  <c r="O6" i="5"/>
  <c r="J6" i="5"/>
  <c r="I6" i="5"/>
  <c r="H6" i="5"/>
  <c r="G6" i="5"/>
  <c r="F6" i="5"/>
  <c r="E6" i="5"/>
  <c r="L6" i="5" s="1"/>
  <c r="D6" i="5"/>
  <c r="C6" i="5"/>
  <c r="B6" i="5"/>
  <c r="A6" i="5"/>
  <c r="AF5" i="5"/>
  <c r="AE5" i="5"/>
  <c r="Q5" i="5"/>
  <c r="S5" i="5" s="1"/>
  <c r="I5" i="5"/>
  <c r="H5" i="5"/>
  <c r="G5" i="5"/>
  <c r="F5" i="5"/>
  <c r="E5" i="5"/>
  <c r="L5" i="5" s="1"/>
  <c r="D5" i="5"/>
  <c r="C5" i="5"/>
  <c r="P5" i="5" s="1"/>
  <c r="B5" i="5"/>
  <c r="A5" i="5"/>
  <c r="J5" i="5" s="1"/>
  <c r="AF4" i="5"/>
  <c r="AE4" i="5"/>
  <c r="S4" i="5"/>
  <c r="Q4" i="5"/>
  <c r="R4" i="5" s="1"/>
  <c r="I4" i="5"/>
  <c r="H4" i="5"/>
  <c r="G4" i="5"/>
  <c r="F4" i="5"/>
  <c r="E4" i="5"/>
  <c r="L4" i="5" s="1"/>
  <c r="D4" i="5"/>
  <c r="C4" i="5"/>
  <c r="O4" i="5" s="1"/>
  <c r="B4" i="5"/>
  <c r="P4" i="5" s="1"/>
  <c r="A4" i="5"/>
  <c r="J4" i="5" s="1"/>
  <c r="AF3" i="5"/>
  <c r="AE3" i="5"/>
  <c r="Q3" i="5"/>
  <c r="S3" i="5" s="1"/>
  <c r="P3" i="5"/>
  <c r="I3" i="5"/>
  <c r="H3" i="5"/>
  <c r="G3" i="5"/>
  <c r="F3" i="5"/>
  <c r="E3" i="5"/>
  <c r="O3" i="5" s="1"/>
  <c r="D3" i="5"/>
  <c r="C3" i="5"/>
  <c r="B3" i="5"/>
  <c r="A3" i="5"/>
  <c r="J3" i="5" s="1"/>
  <c r="AF2" i="5"/>
  <c r="AE2" i="5"/>
  <c r="O2" i="5"/>
  <c r="J2" i="5"/>
  <c r="I2" i="5"/>
  <c r="H2" i="5"/>
  <c r="G2" i="5"/>
  <c r="F2" i="5"/>
  <c r="E2" i="5"/>
  <c r="L2" i="5" s="1"/>
  <c r="D2" i="5"/>
  <c r="C2" i="5"/>
  <c r="B2" i="5"/>
  <c r="A2" i="5"/>
  <c r="F151" i="1"/>
  <c r="G156" i="1"/>
  <c r="G156" i="3" s="1"/>
  <c r="G157" i="1"/>
  <c r="G157" i="3" s="1"/>
  <c r="G158" i="1"/>
  <c r="G159" i="1"/>
  <c r="G160" i="1"/>
  <c r="G161" i="1"/>
  <c r="G162" i="1"/>
  <c r="G163" i="1"/>
  <c r="G164" i="1"/>
  <c r="G164" i="3" s="1"/>
  <c r="G165" i="1"/>
  <c r="G165" i="4" s="1"/>
  <c r="G166" i="1"/>
  <c r="G167" i="1"/>
  <c r="G168" i="1"/>
  <c r="G169" i="1"/>
  <c r="G170" i="1"/>
  <c r="G171" i="1"/>
  <c r="G171" i="3" s="1"/>
  <c r="G172" i="1"/>
  <c r="G172" i="3" s="1"/>
  <c r="G173" i="1"/>
  <c r="G173" i="3" s="1"/>
  <c r="G174" i="1"/>
  <c r="G175" i="1"/>
  <c r="G176" i="1"/>
  <c r="G177" i="1"/>
  <c r="G178" i="1"/>
  <c r="G179" i="1"/>
  <c r="G179" i="3" s="1"/>
  <c r="G180" i="1"/>
  <c r="G180" i="3" s="1"/>
  <c r="G181" i="1"/>
  <c r="G181" i="3" s="1"/>
  <c r="G182" i="1"/>
  <c r="G183" i="1"/>
  <c r="G184" i="1"/>
  <c r="G185" i="1"/>
  <c r="G186" i="1"/>
  <c r="G187" i="1"/>
  <c r="G187" i="3" s="1"/>
  <c r="G188" i="1"/>
  <c r="G188" i="3" s="1"/>
  <c r="G189" i="1"/>
  <c r="G189" i="3" s="1"/>
  <c r="G190" i="1"/>
  <c r="G191" i="1"/>
  <c r="G192" i="1"/>
  <c r="G193" i="1"/>
  <c r="G194" i="1"/>
  <c r="G195" i="1"/>
  <c r="G195" i="3" s="1"/>
  <c r="G196" i="1"/>
  <c r="G196" i="3" s="1"/>
  <c r="G197" i="1"/>
  <c r="G197" i="3" s="1"/>
  <c r="G198" i="1"/>
  <c r="G199" i="1"/>
  <c r="G200" i="1"/>
  <c r="G201" i="1"/>
  <c r="G151" i="1"/>
  <c r="F152" i="1"/>
  <c r="F152" i="2" s="1"/>
  <c r="F153" i="1"/>
  <c r="F153" i="2" s="1"/>
  <c r="F154" i="1"/>
  <c r="G154" i="1" s="1"/>
  <c r="F155" i="1"/>
  <c r="G155" i="1" s="1"/>
  <c r="F156" i="1"/>
  <c r="F156" i="2" s="1"/>
  <c r="F157" i="1"/>
  <c r="F158" i="1"/>
  <c r="F159" i="1"/>
  <c r="F160" i="1"/>
  <c r="F161" i="1"/>
  <c r="F162" i="1"/>
  <c r="F163" i="1"/>
  <c r="F164" i="1"/>
  <c r="F164" i="2" s="1"/>
  <c r="F165" i="1"/>
  <c r="F166" i="1"/>
  <c r="F167" i="1"/>
  <c r="F168" i="1"/>
  <c r="F169" i="1"/>
  <c r="F170" i="1"/>
  <c r="F171" i="1"/>
  <c r="F172" i="1"/>
  <c r="F172" i="2" s="1"/>
  <c r="F173" i="1"/>
  <c r="F174" i="1"/>
  <c r="F175" i="1"/>
  <c r="F176" i="1"/>
  <c r="F177" i="1"/>
  <c r="F178" i="1"/>
  <c r="F179" i="1"/>
  <c r="F180" i="1"/>
  <c r="F180" i="2" s="1"/>
  <c r="F181" i="1"/>
  <c r="F182" i="1"/>
  <c r="F183" i="1"/>
  <c r="F184" i="1"/>
  <c r="F185" i="1"/>
  <c r="F186" i="1"/>
  <c r="F187" i="1"/>
  <c r="F188" i="1"/>
  <c r="F188" i="2" s="1"/>
  <c r="F189" i="1"/>
  <c r="F190" i="1"/>
  <c r="F191" i="1"/>
  <c r="F192" i="1"/>
  <c r="F193" i="1"/>
  <c r="F194" i="1"/>
  <c r="F195" i="1"/>
  <c r="F196" i="1"/>
  <c r="F196" i="2" s="1"/>
  <c r="F197" i="1"/>
  <c r="F198" i="1"/>
  <c r="F199" i="1"/>
  <c r="F200" i="1"/>
  <c r="F201" i="1"/>
  <c r="K2" i="1"/>
  <c r="F145" i="1"/>
  <c r="G145" i="1"/>
  <c r="G142" i="1"/>
  <c r="F142" i="1"/>
  <c r="H135" i="1"/>
  <c r="H136" i="1"/>
  <c r="H136" i="2" s="1"/>
  <c r="H137" i="1"/>
  <c r="H138" i="1"/>
  <c r="H139" i="1"/>
  <c r="H140" i="1"/>
  <c r="H141" i="1"/>
  <c r="H141" i="2" s="1"/>
  <c r="H134" i="1"/>
  <c r="H134" i="4" s="1"/>
  <c r="H127" i="1"/>
  <c r="H127" i="2" s="1"/>
  <c r="G135" i="1"/>
  <c r="G135" i="2" s="1"/>
  <c r="G136" i="1"/>
  <c r="G136" i="4" s="1"/>
  <c r="G137" i="1"/>
  <c r="G138" i="1"/>
  <c r="G139" i="1"/>
  <c r="G140" i="1"/>
  <c r="G141" i="1"/>
  <c r="G141" i="3" s="1"/>
  <c r="G134" i="1"/>
  <c r="F140" i="1"/>
  <c r="F141" i="1"/>
  <c r="F139" i="1"/>
  <c r="F139" i="2" s="1"/>
  <c r="F135" i="1"/>
  <c r="F136" i="1"/>
  <c r="F137" i="1"/>
  <c r="F138" i="1"/>
  <c r="F134" i="1"/>
  <c r="F127" i="1"/>
  <c r="F119" i="1"/>
  <c r="G119" i="1" s="1"/>
  <c r="F131" i="3"/>
  <c r="H126" i="1"/>
  <c r="H125" i="1"/>
  <c r="H123" i="1"/>
  <c r="H123" i="4" s="1"/>
  <c r="G126" i="1"/>
  <c r="G127" i="1"/>
  <c r="G127" i="4" s="1"/>
  <c r="G125" i="1"/>
  <c r="G125" i="4" s="1"/>
  <c r="F126" i="1"/>
  <c r="F125" i="1"/>
  <c r="F125" i="4"/>
  <c r="F123" i="1"/>
  <c r="G123" i="1"/>
  <c r="G120" i="1"/>
  <c r="G121" i="1"/>
  <c r="G122" i="1"/>
  <c r="G123" i="4"/>
  <c r="F120" i="1"/>
  <c r="F120" i="4" s="1"/>
  <c r="F121" i="1"/>
  <c r="F122" i="1"/>
  <c r="H120" i="1"/>
  <c r="H121" i="1"/>
  <c r="H122" i="1"/>
  <c r="H122" i="4" s="1"/>
  <c r="V3" i="3"/>
  <c r="V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V182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AE3" i="4"/>
  <c r="AE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53" i="4"/>
  <c r="AF53" i="4"/>
  <c r="AE54" i="4"/>
  <c r="AF54" i="4"/>
  <c r="AE55" i="4"/>
  <c r="AF55" i="4"/>
  <c r="AE56" i="4"/>
  <c r="AF56" i="4"/>
  <c r="AE57" i="4"/>
  <c r="AF57" i="4"/>
  <c r="AE58" i="4"/>
  <c r="AF58" i="4"/>
  <c r="AE59" i="4"/>
  <c r="AF59" i="4"/>
  <c r="AE60" i="4"/>
  <c r="AF60" i="4"/>
  <c r="AE61" i="4"/>
  <c r="AF61" i="4"/>
  <c r="AE62" i="4"/>
  <c r="AF62" i="4"/>
  <c r="AE63" i="4"/>
  <c r="AF63" i="4"/>
  <c r="AE64" i="4"/>
  <c r="AF64" i="4"/>
  <c r="AE65" i="4"/>
  <c r="AF65" i="4"/>
  <c r="AE66" i="4"/>
  <c r="AF66" i="4"/>
  <c r="AE67" i="4"/>
  <c r="AF67" i="4"/>
  <c r="AE68" i="4"/>
  <c r="AF68" i="4"/>
  <c r="AE69" i="4"/>
  <c r="AF69" i="4"/>
  <c r="AE70" i="4"/>
  <c r="AF70" i="4"/>
  <c r="AE71" i="4"/>
  <c r="AF71" i="4"/>
  <c r="AE72" i="4"/>
  <c r="AF72" i="4"/>
  <c r="AE73" i="4"/>
  <c r="AF73" i="4"/>
  <c r="AE74" i="4"/>
  <c r="AF74" i="4"/>
  <c r="AE75" i="4"/>
  <c r="AF75" i="4"/>
  <c r="AE76" i="4"/>
  <c r="AF76" i="4"/>
  <c r="AE77" i="4"/>
  <c r="AF77" i="4"/>
  <c r="AE78" i="4"/>
  <c r="AF78" i="4"/>
  <c r="AE79" i="4"/>
  <c r="AF79" i="4"/>
  <c r="AE80" i="4"/>
  <c r="AF80" i="4"/>
  <c r="AE81" i="4"/>
  <c r="AF81" i="4"/>
  <c r="AE82" i="4"/>
  <c r="AF82" i="4"/>
  <c r="AE83" i="4"/>
  <c r="AF83" i="4"/>
  <c r="AE84" i="4"/>
  <c r="AF84" i="4"/>
  <c r="AE85" i="4"/>
  <c r="AF85" i="4"/>
  <c r="AE86" i="4"/>
  <c r="AF86" i="4"/>
  <c r="AE87" i="4"/>
  <c r="AF87" i="4"/>
  <c r="AE88" i="4"/>
  <c r="AF88" i="4"/>
  <c r="AE89" i="4"/>
  <c r="AF89" i="4"/>
  <c r="AE90" i="4"/>
  <c r="AF90" i="4"/>
  <c r="AE91" i="4"/>
  <c r="AF91" i="4"/>
  <c r="AE92" i="4"/>
  <c r="AF92" i="4"/>
  <c r="AE93" i="4"/>
  <c r="AF93" i="4"/>
  <c r="AE94" i="4"/>
  <c r="AF94" i="4"/>
  <c r="AE95" i="4"/>
  <c r="AF95" i="4"/>
  <c r="AE96" i="4"/>
  <c r="AF96" i="4"/>
  <c r="AE97" i="4"/>
  <c r="AF97" i="4"/>
  <c r="AE98" i="4"/>
  <c r="AF98" i="4"/>
  <c r="AE99" i="4"/>
  <c r="AF99" i="4"/>
  <c r="AE100" i="4"/>
  <c r="AF100" i="4"/>
  <c r="AE101" i="4"/>
  <c r="AF101" i="4"/>
  <c r="AE102" i="4"/>
  <c r="AF102" i="4"/>
  <c r="AE103" i="4"/>
  <c r="AF103" i="4"/>
  <c r="AE104" i="4"/>
  <c r="AF104" i="4"/>
  <c r="AE105" i="4"/>
  <c r="AF105" i="4"/>
  <c r="AE106" i="4"/>
  <c r="AF106" i="4"/>
  <c r="AE107" i="4"/>
  <c r="AF107" i="4"/>
  <c r="AE108" i="4"/>
  <c r="AF108" i="4"/>
  <c r="AE109" i="4"/>
  <c r="AF109" i="4"/>
  <c r="AE110" i="4"/>
  <c r="AF110" i="4"/>
  <c r="AE111" i="4"/>
  <c r="AF111" i="4"/>
  <c r="AE112" i="4"/>
  <c r="AF112" i="4"/>
  <c r="AE113" i="4"/>
  <c r="AF113" i="4"/>
  <c r="AE114" i="4"/>
  <c r="AF114" i="4"/>
  <c r="AE115" i="4"/>
  <c r="AF115" i="4"/>
  <c r="AE116" i="4"/>
  <c r="AF116" i="4"/>
  <c r="AE117" i="4"/>
  <c r="AF117" i="4"/>
  <c r="AE118" i="4"/>
  <c r="AF118" i="4"/>
  <c r="AE119" i="4"/>
  <c r="AF119" i="4"/>
  <c r="AE120" i="4"/>
  <c r="AF120" i="4"/>
  <c r="AE121" i="4"/>
  <c r="AF121" i="4"/>
  <c r="AE122" i="4"/>
  <c r="AF122" i="4"/>
  <c r="AE123" i="4"/>
  <c r="AF123" i="4"/>
  <c r="AE124" i="4"/>
  <c r="AF124" i="4"/>
  <c r="AE125" i="4"/>
  <c r="AF125" i="4"/>
  <c r="AE126" i="4"/>
  <c r="AF126" i="4"/>
  <c r="AE127" i="4"/>
  <c r="AF127" i="4"/>
  <c r="AE128" i="4"/>
  <c r="AF128" i="4"/>
  <c r="AE129" i="4"/>
  <c r="AF129" i="4"/>
  <c r="AE130" i="4"/>
  <c r="AF130" i="4"/>
  <c r="AE131" i="4"/>
  <c r="AF131" i="4"/>
  <c r="AE132" i="4"/>
  <c r="AF132" i="4"/>
  <c r="AE133" i="4"/>
  <c r="AF133" i="4"/>
  <c r="AE134" i="4"/>
  <c r="AF134" i="4"/>
  <c r="AE135" i="4"/>
  <c r="AF135" i="4"/>
  <c r="AE136" i="4"/>
  <c r="AF136" i="4"/>
  <c r="AE137" i="4"/>
  <c r="AF137" i="4"/>
  <c r="AE138" i="4"/>
  <c r="AF138" i="4"/>
  <c r="AE139" i="4"/>
  <c r="AF139" i="4"/>
  <c r="AE140" i="4"/>
  <c r="AF140" i="4"/>
  <c r="AE141" i="4"/>
  <c r="AF141" i="4"/>
  <c r="AE142" i="4"/>
  <c r="AF142" i="4"/>
  <c r="AE143" i="4"/>
  <c r="AF143" i="4"/>
  <c r="AE144" i="4"/>
  <c r="AF144" i="4"/>
  <c r="AE145" i="4"/>
  <c r="AF145" i="4"/>
  <c r="AE146" i="4"/>
  <c r="AF146" i="4"/>
  <c r="AE147" i="4"/>
  <c r="AF147" i="4"/>
  <c r="AE148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E174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P3" i="2"/>
  <c r="P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P166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P198" i="2"/>
  <c r="Q198" i="2"/>
  <c r="Q199" i="2"/>
  <c r="Q200" i="2"/>
  <c r="A120" i="4"/>
  <c r="B120" i="4"/>
  <c r="C120" i="4"/>
  <c r="D120" i="4"/>
  <c r="E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I122" i="4"/>
  <c r="A123" i="4"/>
  <c r="B123" i="4"/>
  <c r="C123" i="4"/>
  <c r="D123" i="4"/>
  <c r="E123" i="4"/>
  <c r="K123" i="4" s="1"/>
  <c r="F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H125" i="4"/>
  <c r="I125" i="4"/>
  <c r="A126" i="4"/>
  <c r="B126" i="4"/>
  <c r="Q126" i="4" s="1"/>
  <c r="R126" i="4" s="1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Q134" i="4" s="1"/>
  <c r="R134" i="4" s="1"/>
  <c r="C134" i="4"/>
  <c r="D134" i="4"/>
  <c r="E134" i="4"/>
  <c r="F134" i="4"/>
  <c r="G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I141" i="4"/>
  <c r="A142" i="4"/>
  <c r="B142" i="4"/>
  <c r="C142" i="4"/>
  <c r="D142" i="4"/>
  <c r="E142" i="4"/>
  <c r="F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K147" i="4" s="1"/>
  <c r="F147" i="4"/>
  <c r="G147" i="4"/>
  <c r="H147" i="4"/>
  <c r="I147" i="4"/>
  <c r="A148" i="4"/>
  <c r="B148" i="4"/>
  <c r="C148" i="4"/>
  <c r="D148" i="4"/>
  <c r="Q148" i="4" s="1"/>
  <c r="E148" i="4"/>
  <c r="F148" i="4"/>
  <c r="G148" i="4"/>
  <c r="H148" i="4"/>
  <c r="I148" i="4"/>
  <c r="A149" i="4"/>
  <c r="B149" i="4"/>
  <c r="C149" i="4"/>
  <c r="D149" i="4"/>
  <c r="E149" i="4"/>
  <c r="I149" i="4"/>
  <c r="A150" i="4"/>
  <c r="B150" i="4"/>
  <c r="C150" i="4"/>
  <c r="D150" i="4"/>
  <c r="E150" i="4"/>
  <c r="I150" i="4"/>
  <c r="A151" i="4"/>
  <c r="B151" i="4"/>
  <c r="C151" i="4"/>
  <c r="D151" i="4"/>
  <c r="E151" i="4"/>
  <c r="I151" i="4"/>
  <c r="A152" i="4"/>
  <c r="B152" i="4"/>
  <c r="C152" i="4"/>
  <c r="D152" i="4"/>
  <c r="E152" i="4"/>
  <c r="F152" i="4"/>
  <c r="I152" i="4"/>
  <c r="A153" i="4"/>
  <c r="B153" i="4"/>
  <c r="C153" i="4"/>
  <c r="D153" i="4"/>
  <c r="E153" i="4"/>
  <c r="I153" i="4"/>
  <c r="A154" i="4"/>
  <c r="B154" i="4"/>
  <c r="C154" i="4"/>
  <c r="D154" i="4"/>
  <c r="E154" i="4"/>
  <c r="F154" i="4"/>
  <c r="I154" i="4"/>
  <c r="A155" i="4"/>
  <c r="B155" i="4"/>
  <c r="C155" i="4"/>
  <c r="P155" i="4" s="1"/>
  <c r="D155" i="4"/>
  <c r="E155" i="4"/>
  <c r="F155" i="4"/>
  <c r="I155" i="4"/>
  <c r="A156" i="4"/>
  <c r="B156" i="4"/>
  <c r="C156" i="4"/>
  <c r="D156" i="4"/>
  <c r="Q156" i="4" s="1"/>
  <c r="E156" i="4"/>
  <c r="G156" i="4"/>
  <c r="I156" i="4"/>
  <c r="A157" i="4"/>
  <c r="B157" i="4"/>
  <c r="C157" i="4"/>
  <c r="D157" i="4"/>
  <c r="E157" i="4"/>
  <c r="F157" i="4"/>
  <c r="I157" i="4"/>
  <c r="A158" i="4"/>
  <c r="B158" i="4"/>
  <c r="Q158" i="4" s="1"/>
  <c r="R158" i="4" s="1"/>
  <c r="C158" i="4"/>
  <c r="D158" i="4"/>
  <c r="E158" i="4"/>
  <c r="F158" i="4"/>
  <c r="G158" i="4"/>
  <c r="I158" i="4"/>
  <c r="A159" i="4"/>
  <c r="B159" i="4"/>
  <c r="C159" i="4"/>
  <c r="D159" i="4"/>
  <c r="E159" i="4"/>
  <c r="F159" i="4"/>
  <c r="G159" i="4"/>
  <c r="I159" i="4"/>
  <c r="A160" i="4"/>
  <c r="B160" i="4"/>
  <c r="Q160" i="4" s="1"/>
  <c r="R160" i="4" s="1"/>
  <c r="C160" i="4"/>
  <c r="D160" i="4"/>
  <c r="E160" i="4"/>
  <c r="F160" i="4"/>
  <c r="G160" i="4"/>
  <c r="I160" i="4"/>
  <c r="A161" i="4"/>
  <c r="B161" i="4"/>
  <c r="P161" i="4" s="1"/>
  <c r="C161" i="4"/>
  <c r="D161" i="4"/>
  <c r="E161" i="4"/>
  <c r="F161" i="4"/>
  <c r="G161" i="4"/>
  <c r="I161" i="4"/>
  <c r="A162" i="4"/>
  <c r="B162" i="4"/>
  <c r="Q162" i="4" s="1"/>
  <c r="R162" i="4" s="1"/>
  <c r="C162" i="4"/>
  <c r="D162" i="4"/>
  <c r="E162" i="4"/>
  <c r="F162" i="4"/>
  <c r="G162" i="4"/>
  <c r="I162" i="4"/>
  <c r="A163" i="4"/>
  <c r="B163" i="4"/>
  <c r="Q163" i="4" s="1"/>
  <c r="R163" i="4" s="1"/>
  <c r="C163" i="4"/>
  <c r="D163" i="4"/>
  <c r="E163" i="4"/>
  <c r="F163" i="4"/>
  <c r="G163" i="4"/>
  <c r="I163" i="4"/>
  <c r="A164" i="4"/>
  <c r="B164" i="4"/>
  <c r="P164" i="4" s="1"/>
  <c r="C164" i="4"/>
  <c r="D164" i="4"/>
  <c r="E164" i="4"/>
  <c r="I164" i="4"/>
  <c r="A165" i="4"/>
  <c r="B165" i="4"/>
  <c r="C165" i="4"/>
  <c r="D165" i="4"/>
  <c r="E165" i="4"/>
  <c r="F165" i="4"/>
  <c r="I165" i="4"/>
  <c r="A166" i="4"/>
  <c r="B166" i="4"/>
  <c r="Q166" i="4" s="1"/>
  <c r="R166" i="4" s="1"/>
  <c r="C166" i="4"/>
  <c r="D166" i="4"/>
  <c r="E166" i="4"/>
  <c r="F166" i="4"/>
  <c r="G166" i="4"/>
  <c r="I166" i="4"/>
  <c r="A167" i="4"/>
  <c r="B167" i="4"/>
  <c r="C167" i="4"/>
  <c r="D167" i="4"/>
  <c r="E167" i="4"/>
  <c r="F167" i="4"/>
  <c r="G167" i="4"/>
  <c r="I167" i="4"/>
  <c r="A168" i="4"/>
  <c r="B168" i="4"/>
  <c r="C168" i="4"/>
  <c r="D168" i="4"/>
  <c r="E168" i="4"/>
  <c r="F168" i="4"/>
  <c r="G168" i="4"/>
  <c r="I168" i="4"/>
  <c r="A169" i="4"/>
  <c r="B169" i="4"/>
  <c r="C169" i="4"/>
  <c r="D169" i="4"/>
  <c r="E169" i="4"/>
  <c r="F169" i="4"/>
  <c r="G169" i="4"/>
  <c r="I169" i="4"/>
  <c r="A170" i="4"/>
  <c r="B170" i="4"/>
  <c r="C170" i="4"/>
  <c r="D170" i="4"/>
  <c r="E170" i="4"/>
  <c r="F170" i="4"/>
  <c r="G170" i="4"/>
  <c r="I170" i="4"/>
  <c r="A171" i="4"/>
  <c r="B171" i="4"/>
  <c r="C171" i="4"/>
  <c r="D171" i="4"/>
  <c r="E171" i="4"/>
  <c r="F171" i="4"/>
  <c r="G171" i="4"/>
  <c r="I171" i="4"/>
  <c r="A172" i="4"/>
  <c r="B172" i="4"/>
  <c r="C172" i="4"/>
  <c r="D172" i="4"/>
  <c r="E172" i="4"/>
  <c r="I172" i="4"/>
  <c r="A173" i="4"/>
  <c r="B173" i="4"/>
  <c r="C173" i="4"/>
  <c r="D173" i="4"/>
  <c r="E173" i="4"/>
  <c r="F173" i="4"/>
  <c r="I173" i="4"/>
  <c r="A174" i="4"/>
  <c r="B174" i="4"/>
  <c r="P174" i="4" s="1"/>
  <c r="C174" i="4"/>
  <c r="D174" i="4"/>
  <c r="E174" i="4"/>
  <c r="F174" i="4"/>
  <c r="G174" i="4"/>
  <c r="I174" i="4"/>
  <c r="A175" i="4"/>
  <c r="B175" i="4"/>
  <c r="C175" i="4"/>
  <c r="D175" i="4"/>
  <c r="E175" i="4"/>
  <c r="F175" i="4"/>
  <c r="G175" i="4"/>
  <c r="I175" i="4"/>
  <c r="A176" i="4"/>
  <c r="B176" i="4"/>
  <c r="C176" i="4"/>
  <c r="D176" i="4"/>
  <c r="E176" i="4"/>
  <c r="F176" i="4"/>
  <c r="G176" i="4"/>
  <c r="I176" i="4"/>
  <c r="A177" i="4"/>
  <c r="B177" i="4"/>
  <c r="C177" i="4"/>
  <c r="D177" i="4"/>
  <c r="E177" i="4"/>
  <c r="F177" i="4"/>
  <c r="G177" i="4"/>
  <c r="I177" i="4"/>
  <c r="A178" i="4"/>
  <c r="B178" i="4"/>
  <c r="C178" i="4"/>
  <c r="D178" i="4"/>
  <c r="E178" i="4"/>
  <c r="F178" i="4"/>
  <c r="G178" i="4"/>
  <c r="I178" i="4"/>
  <c r="A179" i="4"/>
  <c r="B179" i="4"/>
  <c r="C179" i="4"/>
  <c r="D179" i="4"/>
  <c r="E179" i="4"/>
  <c r="F179" i="4"/>
  <c r="I179" i="4"/>
  <c r="A180" i="4"/>
  <c r="B180" i="4"/>
  <c r="C180" i="4"/>
  <c r="D180" i="4"/>
  <c r="Q180" i="4" s="1"/>
  <c r="E180" i="4"/>
  <c r="I180" i="4"/>
  <c r="A181" i="4"/>
  <c r="B181" i="4"/>
  <c r="C181" i="4"/>
  <c r="D181" i="4"/>
  <c r="E181" i="4"/>
  <c r="F181" i="4"/>
  <c r="I181" i="4"/>
  <c r="A182" i="4"/>
  <c r="B182" i="4"/>
  <c r="P182" i="4" s="1"/>
  <c r="C182" i="4"/>
  <c r="D182" i="4"/>
  <c r="E182" i="4"/>
  <c r="F182" i="4"/>
  <c r="G182" i="4"/>
  <c r="I182" i="4"/>
  <c r="A183" i="4"/>
  <c r="B183" i="4"/>
  <c r="Q183" i="4" s="1"/>
  <c r="R183" i="4" s="1"/>
  <c r="C183" i="4"/>
  <c r="D183" i="4"/>
  <c r="E183" i="4"/>
  <c r="F183" i="4"/>
  <c r="G183" i="4"/>
  <c r="I183" i="4"/>
  <c r="A184" i="4"/>
  <c r="B184" i="4"/>
  <c r="Q184" i="4" s="1"/>
  <c r="R184" i="4" s="1"/>
  <c r="C184" i="4"/>
  <c r="D184" i="4"/>
  <c r="E184" i="4"/>
  <c r="F184" i="4"/>
  <c r="G184" i="4"/>
  <c r="I184" i="4"/>
  <c r="A185" i="4"/>
  <c r="B185" i="4"/>
  <c r="Q185" i="4" s="1"/>
  <c r="R185" i="4" s="1"/>
  <c r="C185" i="4"/>
  <c r="D185" i="4"/>
  <c r="E185" i="4"/>
  <c r="F185" i="4"/>
  <c r="G185" i="4"/>
  <c r="I185" i="4"/>
  <c r="A186" i="4"/>
  <c r="B186" i="4"/>
  <c r="P186" i="4" s="1"/>
  <c r="C186" i="4"/>
  <c r="D186" i="4"/>
  <c r="E186" i="4"/>
  <c r="F186" i="4"/>
  <c r="G186" i="4"/>
  <c r="I186" i="4"/>
  <c r="A187" i="4"/>
  <c r="B187" i="4"/>
  <c r="P187" i="4" s="1"/>
  <c r="C187" i="4"/>
  <c r="D187" i="4"/>
  <c r="E187" i="4"/>
  <c r="F187" i="4"/>
  <c r="I187" i="4"/>
  <c r="A188" i="4"/>
  <c r="B188" i="4"/>
  <c r="C188" i="4"/>
  <c r="D188" i="4"/>
  <c r="E188" i="4"/>
  <c r="I188" i="4"/>
  <c r="A189" i="4"/>
  <c r="B189" i="4"/>
  <c r="C189" i="4"/>
  <c r="D189" i="4"/>
  <c r="E189" i="4"/>
  <c r="F189" i="4"/>
  <c r="I189" i="4"/>
  <c r="A190" i="4"/>
  <c r="B190" i="4"/>
  <c r="P190" i="4" s="1"/>
  <c r="C190" i="4"/>
  <c r="D190" i="4"/>
  <c r="E190" i="4"/>
  <c r="F190" i="4"/>
  <c r="G190" i="4"/>
  <c r="I190" i="4"/>
  <c r="A191" i="4"/>
  <c r="B191" i="4"/>
  <c r="C191" i="4"/>
  <c r="D191" i="4"/>
  <c r="E191" i="4"/>
  <c r="F191" i="4"/>
  <c r="G191" i="4"/>
  <c r="I191" i="4"/>
  <c r="A192" i="4"/>
  <c r="B192" i="4"/>
  <c r="C192" i="4"/>
  <c r="D192" i="4"/>
  <c r="E192" i="4"/>
  <c r="F192" i="4"/>
  <c r="G192" i="4"/>
  <c r="I192" i="4"/>
  <c r="A193" i="4"/>
  <c r="B193" i="4"/>
  <c r="C193" i="4"/>
  <c r="D193" i="4"/>
  <c r="E193" i="4"/>
  <c r="F193" i="4"/>
  <c r="G193" i="4"/>
  <c r="I193" i="4"/>
  <c r="A194" i="4"/>
  <c r="B194" i="4"/>
  <c r="C194" i="4"/>
  <c r="D194" i="4"/>
  <c r="E194" i="4"/>
  <c r="F194" i="4"/>
  <c r="G194" i="4"/>
  <c r="I194" i="4"/>
  <c r="A195" i="4"/>
  <c r="B195" i="4"/>
  <c r="C195" i="4"/>
  <c r="D195" i="4"/>
  <c r="E195" i="4"/>
  <c r="F195" i="4"/>
  <c r="I195" i="4"/>
  <c r="A196" i="4"/>
  <c r="B196" i="4"/>
  <c r="C196" i="4"/>
  <c r="D196" i="4"/>
  <c r="E196" i="4"/>
  <c r="I196" i="4"/>
  <c r="A197" i="4"/>
  <c r="B197" i="4"/>
  <c r="C197" i="4"/>
  <c r="D197" i="4"/>
  <c r="E197" i="4"/>
  <c r="F197" i="4"/>
  <c r="I197" i="4"/>
  <c r="A198" i="4"/>
  <c r="B198" i="4"/>
  <c r="P198" i="4" s="1"/>
  <c r="C198" i="4"/>
  <c r="D198" i="4"/>
  <c r="E198" i="4"/>
  <c r="F198" i="4"/>
  <c r="G198" i="4"/>
  <c r="I198" i="4"/>
  <c r="A199" i="4"/>
  <c r="B199" i="4"/>
  <c r="Q199" i="4" s="1"/>
  <c r="R199" i="4" s="1"/>
  <c r="C199" i="4"/>
  <c r="D199" i="4"/>
  <c r="E199" i="4"/>
  <c r="F199" i="4"/>
  <c r="G199" i="4"/>
  <c r="I199" i="4"/>
  <c r="A200" i="4"/>
  <c r="B200" i="4"/>
  <c r="Q200" i="4" s="1"/>
  <c r="C200" i="4"/>
  <c r="D200" i="4"/>
  <c r="E200" i="4"/>
  <c r="F200" i="4"/>
  <c r="G200" i="4"/>
  <c r="I200" i="4"/>
  <c r="B119" i="4"/>
  <c r="C119" i="4"/>
  <c r="D119" i="4"/>
  <c r="E119" i="4"/>
  <c r="I119" i="4"/>
  <c r="A120" i="2"/>
  <c r="B120" i="2"/>
  <c r="C120" i="2"/>
  <c r="D120" i="2"/>
  <c r="E120" i="2"/>
  <c r="L120" i="2" s="1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I122" i="2"/>
  <c r="A123" i="2"/>
  <c r="B123" i="2"/>
  <c r="C123" i="2"/>
  <c r="D123" i="2"/>
  <c r="E123" i="2"/>
  <c r="L123" i="2" s="1"/>
  <c r="F123" i="2"/>
  <c r="G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L130" i="2" s="1"/>
  <c r="F130" i="2"/>
  <c r="G130" i="2"/>
  <c r="H130" i="2"/>
  <c r="I130" i="2"/>
  <c r="A131" i="2"/>
  <c r="B131" i="2"/>
  <c r="C131" i="2"/>
  <c r="D131" i="2"/>
  <c r="E131" i="2"/>
  <c r="L131" i="2" s="1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I134" i="2"/>
  <c r="A135" i="2"/>
  <c r="B135" i="2"/>
  <c r="C135" i="2"/>
  <c r="D135" i="2"/>
  <c r="E135" i="2"/>
  <c r="F135" i="2"/>
  <c r="H135" i="2"/>
  <c r="I135" i="2"/>
  <c r="A136" i="2"/>
  <c r="B136" i="2"/>
  <c r="C136" i="2"/>
  <c r="D136" i="2"/>
  <c r="E136" i="2"/>
  <c r="L136" i="2" s="1"/>
  <c r="F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L139" i="2" s="1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I141" i="2"/>
  <c r="A142" i="2"/>
  <c r="B142" i="2"/>
  <c r="C142" i="2"/>
  <c r="D142" i="2"/>
  <c r="E142" i="2"/>
  <c r="F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I145" i="2"/>
  <c r="A146" i="2"/>
  <c r="B146" i="2"/>
  <c r="C146" i="2"/>
  <c r="D146" i="2"/>
  <c r="E146" i="2"/>
  <c r="L146" i="2" s="1"/>
  <c r="F146" i="2"/>
  <c r="G146" i="2"/>
  <c r="H146" i="2"/>
  <c r="I146" i="2"/>
  <c r="A147" i="2"/>
  <c r="B147" i="2"/>
  <c r="C147" i="2"/>
  <c r="D147" i="2"/>
  <c r="E147" i="2"/>
  <c r="L147" i="2" s="1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I149" i="2"/>
  <c r="A150" i="2"/>
  <c r="B150" i="2"/>
  <c r="C150" i="2"/>
  <c r="D150" i="2"/>
  <c r="E150" i="2"/>
  <c r="I150" i="2"/>
  <c r="A151" i="2"/>
  <c r="B151" i="2"/>
  <c r="C151" i="2"/>
  <c r="D151" i="2"/>
  <c r="E151" i="2"/>
  <c r="I151" i="2"/>
  <c r="A152" i="2"/>
  <c r="B152" i="2"/>
  <c r="C152" i="2"/>
  <c r="D152" i="2"/>
  <c r="E152" i="2"/>
  <c r="I152" i="2"/>
  <c r="A153" i="2"/>
  <c r="B153" i="2"/>
  <c r="C153" i="2"/>
  <c r="D153" i="2"/>
  <c r="E153" i="2"/>
  <c r="I153" i="2"/>
  <c r="A154" i="2"/>
  <c r="B154" i="2"/>
  <c r="C154" i="2"/>
  <c r="D154" i="2"/>
  <c r="E154" i="2"/>
  <c r="F154" i="2"/>
  <c r="I154" i="2"/>
  <c r="A155" i="2"/>
  <c r="B155" i="2"/>
  <c r="C155" i="2"/>
  <c r="D155" i="2"/>
  <c r="E155" i="2"/>
  <c r="F155" i="2"/>
  <c r="I155" i="2"/>
  <c r="A156" i="2"/>
  <c r="B156" i="2"/>
  <c r="C156" i="2"/>
  <c r="D156" i="2"/>
  <c r="E156" i="2"/>
  <c r="G156" i="2"/>
  <c r="I156" i="2"/>
  <c r="A157" i="2"/>
  <c r="B157" i="2"/>
  <c r="C157" i="2"/>
  <c r="D157" i="2"/>
  <c r="E157" i="2"/>
  <c r="F157" i="2"/>
  <c r="G157" i="2"/>
  <c r="I157" i="2"/>
  <c r="A158" i="2"/>
  <c r="B158" i="2"/>
  <c r="C158" i="2"/>
  <c r="D158" i="2"/>
  <c r="E158" i="2"/>
  <c r="F158" i="2"/>
  <c r="G158" i="2"/>
  <c r="I158" i="2"/>
  <c r="A159" i="2"/>
  <c r="B159" i="2"/>
  <c r="C159" i="2"/>
  <c r="D159" i="2"/>
  <c r="E159" i="2"/>
  <c r="F159" i="2"/>
  <c r="G159" i="2"/>
  <c r="I159" i="2"/>
  <c r="A160" i="2"/>
  <c r="B160" i="2"/>
  <c r="C160" i="2"/>
  <c r="D160" i="2"/>
  <c r="E160" i="2"/>
  <c r="F160" i="2"/>
  <c r="G160" i="2"/>
  <c r="I160" i="2"/>
  <c r="A161" i="2"/>
  <c r="B161" i="2"/>
  <c r="C161" i="2"/>
  <c r="D161" i="2"/>
  <c r="E161" i="2"/>
  <c r="F161" i="2"/>
  <c r="G161" i="2"/>
  <c r="I161" i="2"/>
  <c r="A162" i="2"/>
  <c r="B162" i="2"/>
  <c r="C162" i="2"/>
  <c r="D162" i="2"/>
  <c r="E162" i="2"/>
  <c r="L162" i="2" s="1"/>
  <c r="F162" i="2"/>
  <c r="G162" i="2"/>
  <c r="I162" i="2"/>
  <c r="A163" i="2"/>
  <c r="B163" i="2"/>
  <c r="C163" i="2"/>
  <c r="D163" i="2"/>
  <c r="E163" i="2"/>
  <c r="L163" i="2" s="1"/>
  <c r="F163" i="2"/>
  <c r="G163" i="2"/>
  <c r="I163" i="2"/>
  <c r="A164" i="2"/>
  <c r="B164" i="2"/>
  <c r="C164" i="2"/>
  <c r="D164" i="2"/>
  <c r="E164" i="2"/>
  <c r="G164" i="2"/>
  <c r="I164" i="2"/>
  <c r="A165" i="2"/>
  <c r="B165" i="2"/>
  <c r="C165" i="2"/>
  <c r="D165" i="2"/>
  <c r="E165" i="2"/>
  <c r="F165" i="2"/>
  <c r="I165" i="2"/>
  <c r="A166" i="2"/>
  <c r="B166" i="2"/>
  <c r="C166" i="2"/>
  <c r="D166" i="2"/>
  <c r="E166" i="2"/>
  <c r="F166" i="2"/>
  <c r="G166" i="2"/>
  <c r="I166" i="2"/>
  <c r="A167" i="2"/>
  <c r="B167" i="2"/>
  <c r="C167" i="2"/>
  <c r="D167" i="2"/>
  <c r="E167" i="2"/>
  <c r="F167" i="2"/>
  <c r="G167" i="2"/>
  <c r="I167" i="2"/>
  <c r="A168" i="2"/>
  <c r="B168" i="2"/>
  <c r="C168" i="2"/>
  <c r="D168" i="2"/>
  <c r="E168" i="2"/>
  <c r="L168" i="2" s="1"/>
  <c r="F168" i="2"/>
  <c r="G168" i="2"/>
  <c r="I168" i="2"/>
  <c r="A169" i="2"/>
  <c r="B169" i="2"/>
  <c r="C169" i="2"/>
  <c r="D169" i="2"/>
  <c r="E169" i="2"/>
  <c r="F169" i="2"/>
  <c r="G169" i="2"/>
  <c r="I169" i="2"/>
  <c r="A170" i="2"/>
  <c r="B170" i="2"/>
  <c r="C170" i="2"/>
  <c r="D170" i="2"/>
  <c r="E170" i="2"/>
  <c r="F170" i="2"/>
  <c r="G170" i="2"/>
  <c r="I170" i="2"/>
  <c r="A171" i="2"/>
  <c r="B171" i="2"/>
  <c r="C171" i="2"/>
  <c r="D171" i="2"/>
  <c r="E171" i="2"/>
  <c r="F171" i="2"/>
  <c r="G171" i="2"/>
  <c r="I171" i="2"/>
  <c r="A172" i="2"/>
  <c r="B172" i="2"/>
  <c r="C172" i="2"/>
  <c r="D172" i="2"/>
  <c r="E172" i="2"/>
  <c r="I172" i="2"/>
  <c r="A173" i="2"/>
  <c r="B173" i="2"/>
  <c r="C173" i="2"/>
  <c r="D173" i="2"/>
  <c r="E173" i="2"/>
  <c r="F173" i="2"/>
  <c r="I173" i="2"/>
  <c r="A174" i="2"/>
  <c r="B174" i="2"/>
  <c r="C174" i="2"/>
  <c r="D174" i="2"/>
  <c r="E174" i="2"/>
  <c r="F174" i="2"/>
  <c r="G174" i="2"/>
  <c r="I174" i="2"/>
  <c r="A175" i="2"/>
  <c r="B175" i="2"/>
  <c r="C175" i="2"/>
  <c r="D175" i="2"/>
  <c r="E175" i="2"/>
  <c r="F175" i="2"/>
  <c r="G175" i="2"/>
  <c r="I175" i="2"/>
  <c r="A176" i="2"/>
  <c r="B176" i="2"/>
  <c r="C176" i="2"/>
  <c r="D176" i="2"/>
  <c r="E176" i="2"/>
  <c r="L176" i="2" s="1"/>
  <c r="F176" i="2"/>
  <c r="G176" i="2"/>
  <c r="I176" i="2"/>
  <c r="A177" i="2"/>
  <c r="B177" i="2"/>
  <c r="C177" i="2"/>
  <c r="D177" i="2"/>
  <c r="E177" i="2"/>
  <c r="F177" i="2"/>
  <c r="G177" i="2"/>
  <c r="I177" i="2"/>
  <c r="A178" i="2"/>
  <c r="B178" i="2"/>
  <c r="C178" i="2"/>
  <c r="D178" i="2"/>
  <c r="E178" i="2"/>
  <c r="K178" i="2" s="1"/>
  <c r="M178" i="2" s="1"/>
  <c r="F178" i="2"/>
  <c r="G178" i="2"/>
  <c r="I178" i="2"/>
  <c r="A179" i="2"/>
  <c r="B179" i="2"/>
  <c r="C179" i="2"/>
  <c r="D179" i="2"/>
  <c r="E179" i="2"/>
  <c r="L179" i="2" s="1"/>
  <c r="F179" i="2"/>
  <c r="G179" i="2"/>
  <c r="I179" i="2"/>
  <c r="A180" i="2"/>
  <c r="B180" i="2"/>
  <c r="C180" i="2"/>
  <c r="D180" i="2"/>
  <c r="E180" i="2"/>
  <c r="I180" i="2"/>
  <c r="A181" i="2"/>
  <c r="B181" i="2"/>
  <c r="C181" i="2"/>
  <c r="D181" i="2"/>
  <c r="E181" i="2"/>
  <c r="F181" i="2"/>
  <c r="I181" i="2"/>
  <c r="A182" i="2"/>
  <c r="B182" i="2"/>
  <c r="C182" i="2"/>
  <c r="D182" i="2"/>
  <c r="E182" i="2"/>
  <c r="F182" i="2"/>
  <c r="G182" i="2"/>
  <c r="I182" i="2"/>
  <c r="A183" i="2"/>
  <c r="B183" i="2"/>
  <c r="C183" i="2"/>
  <c r="D183" i="2"/>
  <c r="E183" i="2"/>
  <c r="F183" i="2"/>
  <c r="G183" i="2"/>
  <c r="I183" i="2"/>
  <c r="A184" i="2"/>
  <c r="B184" i="2"/>
  <c r="C184" i="2"/>
  <c r="D184" i="2"/>
  <c r="E184" i="2"/>
  <c r="L184" i="2" s="1"/>
  <c r="F184" i="2"/>
  <c r="G184" i="2"/>
  <c r="I184" i="2"/>
  <c r="A185" i="2"/>
  <c r="B185" i="2"/>
  <c r="C185" i="2"/>
  <c r="D185" i="2"/>
  <c r="E185" i="2"/>
  <c r="F185" i="2"/>
  <c r="G185" i="2"/>
  <c r="I185" i="2"/>
  <c r="A186" i="2"/>
  <c r="B186" i="2"/>
  <c r="C186" i="2"/>
  <c r="D186" i="2"/>
  <c r="E186" i="2"/>
  <c r="L186" i="2" s="1"/>
  <c r="F186" i="2"/>
  <c r="G186" i="2"/>
  <c r="I186" i="2"/>
  <c r="A187" i="2"/>
  <c r="B187" i="2"/>
  <c r="C187" i="2"/>
  <c r="D187" i="2"/>
  <c r="E187" i="2"/>
  <c r="F187" i="2"/>
  <c r="I187" i="2"/>
  <c r="A188" i="2"/>
  <c r="B188" i="2"/>
  <c r="C188" i="2"/>
  <c r="D188" i="2"/>
  <c r="E188" i="2"/>
  <c r="I188" i="2"/>
  <c r="A189" i="2"/>
  <c r="B189" i="2"/>
  <c r="C189" i="2"/>
  <c r="D189" i="2"/>
  <c r="E189" i="2"/>
  <c r="F189" i="2"/>
  <c r="I189" i="2"/>
  <c r="A190" i="2"/>
  <c r="B190" i="2"/>
  <c r="C190" i="2"/>
  <c r="D190" i="2"/>
  <c r="E190" i="2"/>
  <c r="F190" i="2"/>
  <c r="G190" i="2"/>
  <c r="I190" i="2"/>
  <c r="A191" i="2"/>
  <c r="B191" i="2"/>
  <c r="C191" i="2"/>
  <c r="D191" i="2"/>
  <c r="E191" i="2"/>
  <c r="F191" i="2"/>
  <c r="G191" i="2"/>
  <c r="I191" i="2"/>
  <c r="A192" i="2"/>
  <c r="B192" i="2"/>
  <c r="C192" i="2"/>
  <c r="D192" i="2"/>
  <c r="E192" i="2"/>
  <c r="L192" i="2" s="1"/>
  <c r="F192" i="2"/>
  <c r="G192" i="2"/>
  <c r="I192" i="2"/>
  <c r="A193" i="2"/>
  <c r="B193" i="2"/>
  <c r="C193" i="2"/>
  <c r="D193" i="2"/>
  <c r="E193" i="2"/>
  <c r="F193" i="2"/>
  <c r="G193" i="2"/>
  <c r="I193" i="2"/>
  <c r="A194" i="2"/>
  <c r="B194" i="2"/>
  <c r="C194" i="2"/>
  <c r="D194" i="2"/>
  <c r="E194" i="2"/>
  <c r="F194" i="2"/>
  <c r="G194" i="2"/>
  <c r="I194" i="2"/>
  <c r="A195" i="2"/>
  <c r="B195" i="2"/>
  <c r="C195" i="2"/>
  <c r="D195" i="2"/>
  <c r="E195" i="2"/>
  <c r="L195" i="2" s="1"/>
  <c r="F195" i="2"/>
  <c r="I195" i="2"/>
  <c r="A196" i="2"/>
  <c r="B196" i="2"/>
  <c r="C196" i="2"/>
  <c r="D196" i="2"/>
  <c r="E196" i="2"/>
  <c r="I196" i="2"/>
  <c r="A197" i="2"/>
  <c r="B197" i="2"/>
  <c r="C197" i="2"/>
  <c r="D197" i="2"/>
  <c r="E197" i="2"/>
  <c r="F197" i="2"/>
  <c r="I197" i="2"/>
  <c r="A198" i="2"/>
  <c r="B198" i="2"/>
  <c r="C198" i="2"/>
  <c r="D198" i="2"/>
  <c r="E198" i="2"/>
  <c r="F198" i="2"/>
  <c r="G198" i="2"/>
  <c r="I198" i="2"/>
  <c r="A199" i="2"/>
  <c r="B199" i="2"/>
  <c r="C199" i="2"/>
  <c r="D199" i="2"/>
  <c r="E199" i="2"/>
  <c r="F199" i="2"/>
  <c r="G199" i="2"/>
  <c r="I199" i="2"/>
  <c r="A200" i="2"/>
  <c r="B200" i="2"/>
  <c r="C200" i="2"/>
  <c r="D200" i="2"/>
  <c r="E200" i="2"/>
  <c r="L200" i="2" s="1"/>
  <c r="F200" i="2"/>
  <c r="G200" i="2"/>
  <c r="I200" i="2"/>
  <c r="B119" i="2"/>
  <c r="C119" i="2"/>
  <c r="D119" i="2"/>
  <c r="E119" i="2"/>
  <c r="F119" i="2"/>
  <c r="I119" i="2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I122" i="3"/>
  <c r="A123" i="3"/>
  <c r="B123" i="3"/>
  <c r="C123" i="3"/>
  <c r="D123" i="3"/>
  <c r="E123" i="3"/>
  <c r="F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N131" i="3" s="1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I134" i="3"/>
  <c r="A135" i="3"/>
  <c r="B135" i="3"/>
  <c r="C135" i="3"/>
  <c r="D135" i="3"/>
  <c r="E135" i="3"/>
  <c r="F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P139" i="3" s="1"/>
  <c r="Q139" i="3" s="1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I141" i="3"/>
  <c r="A142" i="3"/>
  <c r="B142" i="3"/>
  <c r="C142" i="3"/>
  <c r="D142" i="3"/>
  <c r="E142" i="3"/>
  <c r="F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I149" i="3"/>
  <c r="A150" i="3"/>
  <c r="B150" i="3"/>
  <c r="C150" i="3"/>
  <c r="D150" i="3"/>
  <c r="E150" i="3"/>
  <c r="I150" i="3"/>
  <c r="A151" i="3"/>
  <c r="B151" i="3"/>
  <c r="C151" i="3"/>
  <c r="D151" i="3"/>
  <c r="E151" i="3"/>
  <c r="F151" i="3"/>
  <c r="I151" i="3"/>
  <c r="A152" i="3"/>
  <c r="B152" i="3"/>
  <c r="C152" i="3"/>
  <c r="D152" i="3"/>
  <c r="E152" i="3"/>
  <c r="I152" i="3"/>
  <c r="A153" i="3"/>
  <c r="B153" i="3"/>
  <c r="C153" i="3"/>
  <c r="D153" i="3"/>
  <c r="E153" i="3"/>
  <c r="I153" i="3"/>
  <c r="A154" i="3"/>
  <c r="B154" i="3"/>
  <c r="C154" i="3"/>
  <c r="D154" i="3"/>
  <c r="E154" i="3"/>
  <c r="F154" i="3"/>
  <c r="I154" i="3"/>
  <c r="A155" i="3"/>
  <c r="B155" i="3"/>
  <c r="C155" i="3"/>
  <c r="D155" i="3"/>
  <c r="E155" i="3"/>
  <c r="F155" i="3"/>
  <c r="I155" i="3"/>
  <c r="A156" i="3"/>
  <c r="B156" i="3"/>
  <c r="C156" i="3"/>
  <c r="D156" i="3"/>
  <c r="E156" i="3"/>
  <c r="I156" i="3"/>
  <c r="A157" i="3"/>
  <c r="B157" i="3"/>
  <c r="C157" i="3"/>
  <c r="D157" i="3"/>
  <c r="E157" i="3"/>
  <c r="F157" i="3"/>
  <c r="I157" i="3"/>
  <c r="A158" i="3"/>
  <c r="B158" i="3"/>
  <c r="C158" i="3"/>
  <c r="D158" i="3"/>
  <c r="E158" i="3"/>
  <c r="F158" i="3"/>
  <c r="G158" i="3"/>
  <c r="I158" i="3"/>
  <c r="A159" i="3"/>
  <c r="B159" i="3"/>
  <c r="C159" i="3"/>
  <c r="D159" i="3"/>
  <c r="E159" i="3"/>
  <c r="F159" i="3"/>
  <c r="G159" i="3"/>
  <c r="I159" i="3"/>
  <c r="A160" i="3"/>
  <c r="B160" i="3"/>
  <c r="C160" i="3"/>
  <c r="D160" i="3"/>
  <c r="E160" i="3"/>
  <c r="F160" i="3"/>
  <c r="G160" i="3"/>
  <c r="I160" i="3"/>
  <c r="A161" i="3"/>
  <c r="B161" i="3"/>
  <c r="C161" i="3"/>
  <c r="D161" i="3"/>
  <c r="E161" i="3"/>
  <c r="F161" i="3"/>
  <c r="G161" i="3"/>
  <c r="I161" i="3"/>
  <c r="A162" i="3"/>
  <c r="B162" i="3"/>
  <c r="C162" i="3"/>
  <c r="D162" i="3"/>
  <c r="E162" i="3"/>
  <c r="F162" i="3"/>
  <c r="G162" i="3"/>
  <c r="I162" i="3"/>
  <c r="A163" i="3"/>
  <c r="B163" i="3"/>
  <c r="C163" i="3"/>
  <c r="D163" i="3"/>
  <c r="E163" i="3"/>
  <c r="L163" i="3" s="1"/>
  <c r="M163" i="3" s="1"/>
  <c r="F163" i="3"/>
  <c r="G163" i="3"/>
  <c r="I163" i="3"/>
  <c r="A164" i="3"/>
  <c r="B164" i="3"/>
  <c r="C164" i="3"/>
  <c r="D164" i="3"/>
  <c r="E164" i="3"/>
  <c r="I164" i="3"/>
  <c r="A165" i="3"/>
  <c r="B165" i="3"/>
  <c r="C165" i="3"/>
  <c r="D165" i="3"/>
  <c r="E165" i="3"/>
  <c r="F165" i="3"/>
  <c r="I165" i="3"/>
  <c r="A166" i="3"/>
  <c r="B166" i="3"/>
  <c r="C166" i="3"/>
  <c r="D166" i="3"/>
  <c r="E166" i="3"/>
  <c r="F166" i="3"/>
  <c r="G166" i="3"/>
  <c r="I166" i="3"/>
  <c r="A167" i="3"/>
  <c r="B167" i="3"/>
  <c r="C167" i="3"/>
  <c r="D167" i="3"/>
  <c r="E167" i="3"/>
  <c r="F167" i="3"/>
  <c r="G167" i="3"/>
  <c r="I167" i="3"/>
  <c r="A168" i="3"/>
  <c r="B168" i="3"/>
  <c r="C168" i="3"/>
  <c r="D168" i="3"/>
  <c r="E168" i="3"/>
  <c r="F168" i="3"/>
  <c r="G168" i="3"/>
  <c r="I168" i="3"/>
  <c r="A169" i="3"/>
  <c r="B169" i="3"/>
  <c r="C169" i="3"/>
  <c r="D169" i="3"/>
  <c r="E169" i="3"/>
  <c r="F169" i="3"/>
  <c r="G169" i="3"/>
  <c r="I169" i="3"/>
  <c r="A170" i="3"/>
  <c r="B170" i="3"/>
  <c r="C170" i="3"/>
  <c r="D170" i="3"/>
  <c r="E170" i="3"/>
  <c r="F170" i="3"/>
  <c r="G170" i="3"/>
  <c r="I170" i="3"/>
  <c r="A171" i="3"/>
  <c r="B171" i="3"/>
  <c r="C171" i="3"/>
  <c r="D171" i="3"/>
  <c r="E171" i="3"/>
  <c r="P171" i="3" s="1"/>
  <c r="Q171" i="3" s="1"/>
  <c r="F171" i="3"/>
  <c r="I171" i="3"/>
  <c r="A172" i="3"/>
  <c r="B172" i="3"/>
  <c r="C172" i="3"/>
  <c r="D172" i="3"/>
  <c r="E172" i="3"/>
  <c r="I172" i="3"/>
  <c r="A173" i="3"/>
  <c r="B173" i="3"/>
  <c r="C173" i="3"/>
  <c r="D173" i="3"/>
  <c r="E173" i="3"/>
  <c r="F173" i="3"/>
  <c r="I173" i="3"/>
  <c r="A174" i="3"/>
  <c r="B174" i="3"/>
  <c r="C174" i="3"/>
  <c r="D174" i="3"/>
  <c r="E174" i="3"/>
  <c r="F174" i="3"/>
  <c r="G174" i="3"/>
  <c r="I174" i="3"/>
  <c r="A175" i="3"/>
  <c r="B175" i="3"/>
  <c r="C175" i="3"/>
  <c r="D175" i="3"/>
  <c r="E175" i="3"/>
  <c r="F175" i="3"/>
  <c r="G175" i="3"/>
  <c r="I175" i="3"/>
  <c r="A176" i="3"/>
  <c r="B176" i="3"/>
  <c r="C176" i="3"/>
  <c r="D176" i="3"/>
  <c r="E176" i="3"/>
  <c r="F176" i="3"/>
  <c r="G176" i="3"/>
  <c r="I176" i="3"/>
  <c r="A177" i="3"/>
  <c r="B177" i="3"/>
  <c r="C177" i="3"/>
  <c r="D177" i="3"/>
  <c r="E177" i="3"/>
  <c r="F177" i="3"/>
  <c r="G177" i="3"/>
  <c r="I177" i="3"/>
  <c r="A178" i="3"/>
  <c r="B178" i="3"/>
  <c r="C178" i="3"/>
  <c r="D178" i="3"/>
  <c r="E178" i="3"/>
  <c r="F178" i="3"/>
  <c r="G178" i="3"/>
  <c r="I178" i="3"/>
  <c r="A179" i="3"/>
  <c r="B179" i="3"/>
  <c r="C179" i="3"/>
  <c r="D179" i="3"/>
  <c r="E179" i="3"/>
  <c r="K179" i="3" s="1"/>
  <c r="F179" i="3"/>
  <c r="I179" i="3"/>
  <c r="A180" i="3"/>
  <c r="B180" i="3"/>
  <c r="C180" i="3"/>
  <c r="D180" i="3"/>
  <c r="E180" i="3"/>
  <c r="I180" i="3"/>
  <c r="A181" i="3"/>
  <c r="B181" i="3"/>
  <c r="C181" i="3"/>
  <c r="D181" i="3"/>
  <c r="E181" i="3"/>
  <c r="F181" i="3"/>
  <c r="I181" i="3"/>
  <c r="A182" i="3"/>
  <c r="B182" i="3"/>
  <c r="C182" i="3"/>
  <c r="D182" i="3"/>
  <c r="E182" i="3"/>
  <c r="F182" i="3"/>
  <c r="G182" i="3"/>
  <c r="I182" i="3"/>
  <c r="A183" i="3"/>
  <c r="B183" i="3"/>
  <c r="C183" i="3"/>
  <c r="D183" i="3"/>
  <c r="E183" i="3"/>
  <c r="F183" i="3"/>
  <c r="G183" i="3"/>
  <c r="I183" i="3"/>
  <c r="A184" i="3"/>
  <c r="B184" i="3"/>
  <c r="C184" i="3"/>
  <c r="D184" i="3"/>
  <c r="E184" i="3"/>
  <c r="F184" i="3"/>
  <c r="G184" i="3"/>
  <c r="I184" i="3"/>
  <c r="A185" i="3"/>
  <c r="B185" i="3"/>
  <c r="C185" i="3"/>
  <c r="D185" i="3"/>
  <c r="E185" i="3"/>
  <c r="F185" i="3"/>
  <c r="G185" i="3"/>
  <c r="I185" i="3"/>
  <c r="A186" i="3"/>
  <c r="B186" i="3"/>
  <c r="C186" i="3"/>
  <c r="D186" i="3"/>
  <c r="E186" i="3"/>
  <c r="F186" i="3"/>
  <c r="G186" i="3"/>
  <c r="I186" i="3"/>
  <c r="A187" i="3"/>
  <c r="B187" i="3"/>
  <c r="C187" i="3"/>
  <c r="D187" i="3"/>
  <c r="E187" i="3"/>
  <c r="F187" i="3"/>
  <c r="I187" i="3"/>
  <c r="A188" i="3"/>
  <c r="B188" i="3"/>
  <c r="C188" i="3"/>
  <c r="D188" i="3"/>
  <c r="E188" i="3"/>
  <c r="I188" i="3"/>
  <c r="A189" i="3"/>
  <c r="B189" i="3"/>
  <c r="C189" i="3"/>
  <c r="D189" i="3"/>
  <c r="E189" i="3"/>
  <c r="F189" i="3"/>
  <c r="I189" i="3"/>
  <c r="A190" i="3"/>
  <c r="B190" i="3"/>
  <c r="C190" i="3"/>
  <c r="D190" i="3"/>
  <c r="E190" i="3"/>
  <c r="F190" i="3"/>
  <c r="G190" i="3"/>
  <c r="I190" i="3"/>
  <c r="A191" i="3"/>
  <c r="B191" i="3"/>
  <c r="C191" i="3"/>
  <c r="D191" i="3"/>
  <c r="E191" i="3"/>
  <c r="F191" i="3"/>
  <c r="G191" i="3"/>
  <c r="I191" i="3"/>
  <c r="A192" i="3"/>
  <c r="B192" i="3"/>
  <c r="C192" i="3"/>
  <c r="D192" i="3"/>
  <c r="E192" i="3"/>
  <c r="F192" i="3"/>
  <c r="G192" i="3"/>
  <c r="I192" i="3"/>
  <c r="A193" i="3"/>
  <c r="B193" i="3"/>
  <c r="C193" i="3"/>
  <c r="D193" i="3"/>
  <c r="E193" i="3"/>
  <c r="F193" i="3"/>
  <c r="G193" i="3"/>
  <c r="I193" i="3"/>
  <c r="A194" i="3"/>
  <c r="B194" i="3"/>
  <c r="C194" i="3"/>
  <c r="D194" i="3"/>
  <c r="E194" i="3"/>
  <c r="F194" i="3"/>
  <c r="G194" i="3"/>
  <c r="I194" i="3"/>
  <c r="A195" i="3"/>
  <c r="B195" i="3"/>
  <c r="C195" i="3"/>
  <c r="D195" i="3"/>
  <c r="E195" i="3"/>
  <c r="K195" i="3" s="1"/>
  <c r="F195" i="3"/>
  <c r="I195" i="3"/>
  <c r="A196" i="3"/>
  <c r="B196" i="3"/>
  <c r="C196" i="3"/>
  <c r="D196" i="3"/>
  <c r="E196" i="3"/>
  <c r="I196" i="3"/>
  <c r="A197" i="3"/>
  <c r="B197" i="3"/>
  <c r="C197" i="3"/>
  <c r="D197" i="3"/>
  <c r="E197" i="3"/>
  <c r="F197" i="3"/>
  <c r="I197" i="3"/>
  <c r="A198" i="3"/>
  <c r="B198" i="3"/>
  <c r="C198" i="3"/>
  <c r="D198" i="3"/>
  <c r="E198" i="3"/>
  <c r="F198" i="3"/>
  <c r="G198" i="3"/>
  <c r="I198" i="3"/>
  <c r="A199" i="3"/>
  <c r="B199" i="3"/>
  <c r="C199" i="3"/>
  <c r="D199" i="3"/>
  <c r="E199" i="3"/>
  <c r="F199" i="3"/>
  <c r="G199" i="3"/>
  <c r="I199" i="3"/>
  <c r="A200" i="3"/>
  <c r="B200" i="3"/>
  <c r="C200" i="3"/>
  <c r="D200" i="3"/>
  <c r="E200" i="3"/>
  <c r="F200" i="3"/>
  <c r="G200" i="3"/>
  <c r="I200" i="3"/>
  <c r="D119" i="3"/>
  <c r="E119" i="3"/>
  <c r="F119" i="3"/>
  <c r="I119" i="3"/>
  <c r="B119" i="3"/>
  <c r="C119" i="3"/>
  <c r="G147" i="1"/>
  <c r="G146" i="1"/>
  <c r="F147" i="1"/>
  <c r="F146" i="1"/>
  <c r="H129" i="1"/>
  <c r="H124" i="1"/>
  <c r="F129" i="1"/>
  <c r="G129" i="1"/>
  <c r="G124" i="1"/>
  <c r="F124" i="1"/>
  <c r="F149" i="4"/>
  <c r="F150" i="3"/>
  <c r="H117" i="1"/>
  <c r="G118" i="1"/>
  <c r="J132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V149" i="3"/>
  <c r="V150" i="3"/>
  <c r="J151" i="1"/>
  <c r="V151" i="3" s="1"/>
  <c r="J152" i="1"/>
  <c r="V152" i="3" s="1"/>
  <c r="J153" i="1"/>
  <c r="V153" i="3" s="1"/>
  <c r="J154" i="1"/>
  <c r="V154" i="3" s="1"/>
  <c r="J155" i="1"/>
  <c r="V155" i="3" s="1"/>
  <c r="J156" i="1"/>
  <c r="V156" i="3" s="1"/>
  <c r="J157" i="1"/>
  <c r="V157" i="3" s="1"/>
  <c r="J158" i="1"/>
  <c r="V158" i="3" s="1"/>
  <c r="J159" i="1"/>
  <c r="V159" i="3" s="1"/>
  <c r="J160" i="1"/>
  <c r="V160" i="3" s="1"/>
  <c r="J161" i="1"/>
  <c r="V161" i="3" s="1"/>
  <c r="J162" i="1"/>
  <c r="P162" i="2" s="1"/>
  <c r="J163" i="1"/>
  <c r="V163" i="3" s="1"/>
  <c r="J164" i="1"/>
  <c r="V164" i="3" s="1"/>
  <c r="J165" i="1"/>
  <c r="V165" i="3" s="1"/>
  <c r="J166" i="1"/>
  <c r="V166" i="3" s="1"/>
  <c r="J167" i="1"/>
  <c r="V167" i="3" s="1"/>
  <c r="J168" i="1"/>
  <c r="V168" i="3" s="1"/>
  <c r="J169" i="1"/>
  <c r="V169" i="3" s="1"/>
  <c r="J170" i="1"/>
  <c r="AE170" i="4" s="1"/>
  <c r="J171" i="1"/>
  <c r="V171" i="3" s="1"/>
  <c r="J172" i="1"/>
  <c r="V172" i="3" s="1"/>
  <c r="J173" i="1"/>
  <c r="V173" i="3" s="1"/>
  <c r="J174" i="1"/>
  <c r="P174" i="2" s="1"/>
  <c r="J175" i="1"/>
  <c r="V175" i="3" s="1"/>
  <c r="J176" i="1"/>
  <c r="V176" i="3" s="1"/>
  <c r="J177" i="1"/>
  <c r="V177" i="3" s="1"/>
  <c r="J178" i="1"/>
  <c r="V178" i="3" s="1"/>
  <c r="J179" i="1"/>
  <c r="V179" i="3" s="1"/>
  <c r="J180" i="1"/>
  <c r="V180" i="3" s="1"/>
  <c r="J181" i="1"/>
  <c r="V181" i="3" s="1"/>
  <c r="J182" i="1"/>
  <c r="AE182" i="4" s="1"/>
  <c r="J183" i="1"/>
  <c r="V183" i="3" s="1"/>
  <c r="J184" i="1"/>
  <c r="V184" i="3" s="1"/>
  <c r="J185" i="1"/>
  <c r="V185" i="3" s="1"/>
  <c r="J186" i="1"/>
  <c r="V186" i="3" s="1"/>
  <c r="J187" i="1"/>
  <c r="V187" i="3" s="1"/>
  <c r="J188" i="1"/>
  <c r="V188" i="3" s="1"/>
  <c r="J189" i="1"/>
  <c r="V189" i="3" s="1"/>
  <c r="J190" i="1"/>
  <c r="V190" i="3" s="1"/>
  <c r="J191" i="1"/>
  <c r="V191" i="3" s="1"/>
  <c r="J192" i="1"/>
  <c r="V192" i="3" s="1"/>
  <c r="J193" i="1"/>
  <c r="V193" i="3" s="1"/>
  <c r="J194" i="1"/>
  <c r="P194" i="2" s="1"/>
  <c r="J195" i="1"/>
  <c r="V195" i="3" s="1"/>
  <c r="J196" i="1"/>
  <c r="V196" i="3" s="1"/>
  <c r="J197" i="1"/>
  <c r="V197" i="3" s="1"/>
  <c r="J198" i="1"/>
  <c r="V198" i="3" s="1"/>
  <c r="J199" i="1"/>
  <c r="V199" i="3" s="1"/>
  <c r="J200" i="1"/>
  <c r="V200" i="3" s="1"/>
  <c r="J201" i="1"/>
  <c r="J129" i="1"/>
  <c r="J128" i="1"/>
  <c r="J127" i="1"/>
  <c r="J126" i="1"/>
  <c r="J125" i="1"/>
  <c r="J124" i="1"/>
  <c r="J123" i="1"/>
  <c r="J122" i="1"/>
  <c r="J121" i="1"/>
  <c r="J120" i="1"/>
  <c r="J119" i="1"/>
  <c r="Q177" i="4"/>
  <c r="R177" i="4" s="1"/>
  <c r="L117" i="4"/>
  <c r="L112" i="4"/>
  <c r="Q106" i="4"/>
  <c r="L104" i="4"/>
  <c r="S103" i="4"/>
  <c r="L101" i="4"/>
  <c r="M97" i="4"/>
  <c r="L95" i="4"/>
  <c r="M95" i="4" s="1"/>
  <c r="P92" i="4"/>
  <c r="L89" i="4"/>
  <c r="M89" i="4" s="1"/>
  <c r="P83" i="4"/>
  <c r="J80" i="4"/>
  <c r="P75" i="4"/>
  <c r="L73" i="4"/>
  <c r="L72" i="4"/>
  <c r="M71" i="4"/>
  <c r="S66" i="4"/>
  <c r="P66" i="4"/>
  <c r="J65" i="4"/>
  <c r="L63" i="4"/>
  <c r="O58" i="4"/>
  <c r="L58" i="4"/>
  <c r="R56" i="4"/>
  <c r="Q56" i="4"/>
  <c r="S56" i="4" s="1"/>
  <c r="O52" i="4"/>
  <c r="L50" i="4"/>
  <c r="L49" i="4"/>
  <c r="K49" i="4" s="1"/>
  <c r="J49" i="4"/>
  <c r="S48" i="4"/>
  <c r="Q48" i="4"/>
  <c r="R48" i="4" s="1"/>
  <c r="L48" i="4"/>
  <c r="K48" i="4"/>
  <c r="L47" i="4"/>
  <c r="J47" i="4"/>
  <c r="J46" i="4"/>
  <c r="P44" i="4"/>
  <c r="P43" i="4"/>
  <c r="O43" i="4"/>
  <c r="A43" i="4"/>
  <c r="B43" i="4"/>
  <c r="C43" i="4"/>
  <c r="D43" i="4"/>
  <c r="J43" i="4" s="1"/>
  <c r="E43" i="4"/>
  <c r="L43" i="4" s="1"/>
  <c r="F43" i="4"/>
  <c r="I43" i="4"/>
  <c r="A44" i="4"/>
  <c r="B44" i="4"/>
  <c r="C44" i="4"/>
  <c r="D44" i="4"/>
  <c r="Q44" i="4" s="1"/>
  <c r="S44" i="4" s="1"/>
  <c r="E44" i="4"/>
  <c r="L44" i="4" s="1"/>
  <c r="F44" i="4"/>
  <c r="I44" i="4"/>
  <c r="A45" i="4"/>
  <c r="B45" i="4"/>
  <c r="C45" i="4"/>
  <c r="D45" i="4"/>
  <c r="E45" i="4"/>
  <c r="L45" i="4" s="1"/>
  <c r="F45" i="4"/>
  <c r="I45" i="4"/>
  <c r="A46" i="4"/>
  <c r="B46" i="4"/>
  <c r="C46" i="4"/>
  <c r="D46" i="4"/>
  <c r="E46" i="4"/>
  <c r="L46" i="4" s="1"/>
  <c r="M46" i="4" s="1"/>
  <c r="F46" i="4"/>
  <c r="I46" i="4"/>
  <c r="A47" i="4"/>
  <c r="B47" i="4"/>
  <c r="C47" i="4"/>
  <c r="D47" i="4"/>
  <c r="Q47" i="4" s="1"/>
  <c r="E47" i="4"/>
  <c r="F47" i="4"/>
  <c r="I47" i="4"/>
  <c r="A48" i="4"/>
  <c r="J48" i="4" s="1"/>
  <c r="B48" i="4"/>
  <c r="P48" i="4" s="1"/>
  <c r="C48" i="4"/>
  <c r="D48" i="4"/>
  <c r="E48" i="4"/>
  <c r="F48" i="4"/>
  <c r="I48" i="4"/>
  <c r="A49" i="4"/>
  <c r="B49" i="4"/>
  <c r="Q49" i="4" s="1"/>
  <c r="C49" i="4"/>
  <c r="D49" i="4"/>
  <c r="E49" i="4"/>
  <c r="F49" i="4"/>
  <c r="I49" i="4"/>
  <c r="A50" i="4"/>
  <c r="B50" i="4"/>
  <c r="P50" i="4" s="1"/>
  <c r="C50" i="4"/>
  <c r="D50" i="4"/>
  <c r="Q50" i="4" s="1"/>
  <c r="E50" i="4"/>
  <c r="F50" i="4"/>
  <c r="J50" i="4" s="1"/>
  <c r="I50" i="4"/>
  <c r="A51" i="4"/>
  <c r="B51" i="4"/>
  <c r="P51" i="4" s="1"/>
  <c r="C51" i="4"/>
  <c r="D51" i="4"/>
  <c r="Q51" i="4" s="1"/>
  <c r="E51" i="4"/>
  <c r="O51" i="4" s="1"/>
  <c r="F51" i="4"/>
  <c r="J51" i="4" s="1"/>
  <c r="I51" i="4"/>
  <c r="A52" i="4"/>
  <c r="B52" i="4"/>
  <c r="C52" i="4"/>
  <c r="P52" i="4" s="1"/>
  <c r="D52" i="4"/>
  <c r="E52" i="4"/>
  <c r="L52" i="4" s="1"/>
  <c r="K52" i="4" s="1"/>
  <c r="F52" i="4"/>
  <c r="I52" i="4"/>
  <c r="A53" i="4"/>
  <c r="J53" i="4" s="1"/>
  <c r="B53" i="4"/>
  <c r="O53" i="4" s="1"/>
  <c r="C53" i="4"/>
  <c r="D53" i="4"/>
  <c r="Q53" i="4" s="1"/>
  <c r="E53" i="4"/>
  <c r="L53" i="4" s="1"/>
  <c r="F53" i="4"/>
  <c r="I53" i="4"/>
  <c r="A54" i="4"/>
  <c r="J54" i="4" s="1"/>
  <c r="B54" i="4"/>
  <c r="C54" i="4"/>
  <c r="D54" i="4"/>
  <c r="E54" i="4"/>
  <c r="L54" i="4" s="1"/>
  <c r="M54" i="4" s="1"/>
  <c r="F54" i="4"/>
  <c r="I54" i="4"/>
  <c r="A55" i="4"/>
  <c r="J55" i="4" s="1"/>
  <c r="B55" i="4"/>
  <c r="C55" i="4"/>
  <c r="D55" i="4"/>
  <c r="E55" i="4"/>
  <c r="L55" i="4" s="1"/>
  <c r="F55" i="4"/>
  <c r="I55" i="4"/>
  <c r="A56" i="4"/>
  <c r="J56" i="4" s="1"/>
  <c r="B56" i="4"/>
  <c r="P56" i="4" s="1"/>
  <c r="C56" i="4"/>
  <c r="O56" i="4" s="1"/>
  <c r="D56" i="4"/>
  <c r="E56" i="4"/>
  <c r="L56" i="4" s="1"/>
  <c r="F56" i="4"/>
  <c r="I56" i="4"/>
  <c r="A57" i="4"/>
  <c r="J57" i="4" s="1"/>
  <c r="B57" i="4"/>
  <c r="C57" i="4"/>
  <c r="D57" i="4"/>
  <c r="E57" i="4"/>
  <c r="L57" i="4" s="1"/>
  <c r="F57" i="4"/>
  <c r="I57" i="4"/>
  <c r="A58" i="4"/>
  <c r="J58" i="4" s="1"/>
  <c r="B58" i="4"/>
  <c r="P58" i="4" s="1"/>
  <c r="C58" i="4"/>
  <c r="D58" i="4"/>
  <c r="E58" i="4"/>
  <c r="F58" i="4"/>
  <c r="I58" i="4"/>
  <c r="A59" i="4"/>
  <c r="J59" i="4" s="1"/>
  <c r="B59" i="4"/>
  <c r="C59" i="4"/>
  <c r="D59" i="4"/>
  <c r="Q59" i="4" s="1"/>
  <c r="E59" i="4"/>
  <c r="L59" i="4" s="1"/>
  <c r="F59" i="4"/>
  <c r="I59" i="4"/>
  <c r="A60" i="4"/>
  <c r="B60" i="4"/>
  <c r="C60" i="4"/>
  <c r="D60" i="4"/>
  <c r="J60" i="4" s="1"/>
  <c r="E60" i="4"/>
  <c r="L60" i="4" s="1"/>
  <c r="F60" i="4"/>
  <c r="I60" i="4"/>
  <c r="A61" i="4"/>
  <c r="B61" i="4"/>
  <c r="C61" i="4"/>
  <c r="D61" i="4"/>
  <c r="Q61" i="4" s="1"/>
  <c r="E61" i="4"/>
  <c r="L61" i="4" s="1"/>
  <c r="F61" i="4"/>
  <c r="I61" i="4"/>
  <c r="A62" i="4"/>
  <c r="J62" i="4" s="1"/>
  <c r="B62" i="4"/>
  <c r="C62" i="4"/>
  <c r="D62" i="4"/>
  <c r="E62" i="4"/>
  <c r="F62" i="4"/>
  <c r="I62" i="4"/>
  <c r="A63" i="4"/>
  <c r="J63" i="4" s="1"/>
  <c r="B63" i="4"/>
  <c r="C63" i="4"/>
  <c r="D63" i="4"/>
  <c r="E63" i="4"/>
  <c r="F63" i="4"/>
  <c r="I63" i="4"/>
  <c r="A64" i="4"/>
  <c r="J64" i="4" s="1"/>
  <c r="B64" i="4"/>
  <c r="C64" i="4"/>
  <c r="O64" i="4" s="1"/>
  <c r="D64" i="4"/>
  <c r="Q64" i="4" s="1"/>
  <c r="S64" i="4" s="1"/>
  <c r="E64" i="4"/>
  <c r="L64" i="4" s="1"/>
  <c r="F64" i="4"/>
  <c r="I64" i="4"/>
  <c r="A65" i="4"/>
  <c r="B65" i="4"/>
  <c r="P65" i="4" s="1"/>
  <c r="C65" i="4"/>
  <c r="D65" i="4"/>
  <c r="Q65" i="4" s="1"/>
  <c r="E65" i="4"/>
  <c r="L65" i="4" s="1"/>
  <c r="F65" i="4"/>
  <c r="I65" i="4"/>
  <c r="A66" i="4"/>
  <c r="B66" i="4"/>
  <c r="C66" i="4"/>
  <c r="D66" i="4"/>
  <c r="Q66" i="4" s="1"/>
  <c r="R66" i="4" s="1"/>
  <c r="E66" i="4"/>
  <c r="L66" i="4" s="1"/>
  <c r="F66" i="4"/>
  <c r="I66" i="4"/>
  <c r="A67" i="4"/>
  <c r="B67" i="4"/>
  <c r="C67" i="4"/>
  <c r="D67" i="4"/>
  <c r="Q67" i="4" s="1"/>
  <c r="E67" i="4"/>
  <c r="L67" i="4" s="1"/>
  <c r="F67" i="4"/>
  <c r="I67" i="4"/>
  <c r="A68" i="4"/>
  <c r="B68" i="4"/>
  <c r="C68" i="4"/>
  <c r="D68" i="4"/>
  <c r="Q68" i="4" s="1"/>
  <c r="S68" i="4" s="1"/>
  <c r="E68" i="4"/>
  <c r="L68" i="4" s="1"/>
  <c r="F68" i="4"/>
  <c r="I68" i="4"/>
  <c r="A69" i="4"/>
  <c r="B69" i="4"/>
  <c r="O69" i="4" s="1"/>
  <c r="C69" i="4"/>
  <c r="D69" i="4"/>
  <c r="E69" i="4"/>
  <c r="L69" i="4" s="1"/>
  <c r="F69" i="4"/>
  <c r="I69" i="4"/>
  <c r="A70" i="4"/>
  <c r="J70" i="4" s="1"/>
  <c r="B70" i="4"/>
  <c r="C70" i="4"/>
  <c r="D70" i="4"/>
  <c r="E70" i="4"/>
  <c r="F70" i="4"/>
  <c r="I70" i="4"/>
  <c r="A71" i="4"/>
  <c r="B71" i="4"/>
  <c r="C71" i="4"/>
  <c r="D71" i="4"/>
  <c r="Q71" i="4" s="1"/>
  <c r="E71" i="4"/>
  <c r="L71" i="4" s="1"/>
  <c r="K71" i="4" s="1"/>
  <c r="F71" i="4"/>
  <c r="I71" i="4"/>
  <c r="A72" i="4"/>
  <c r="J72" i="4" s="1"/>
  <c r="B72" i="4"/>
  <c r="C72" i="4"/>
  <c r="D72" i="4"/>
  <c r="Q72" i="4" s="1"/>
  <c r="S72" i="4" s="1"/>
  <c r="E72" i="4"/>
  <c r="F72" i="4"/>
  <c r="I72" i="4"/>
  <c r="A73" i="4"/>
  <c r="B73" i="4"/>
  <c r="O73" i="4" s="1"/>
  <c r="C73" i="4"/>
  <c r="D73" i="4"/>
  <c r="E73" i="4"/>
  <c r="F73" i="4"/>
  <c r="I73" i="4"/>
  <c r="A74" i="4"/>
  <c r="B74" i="4"/>
  <c r="P74" i="4" s="1"/>
  <c r="C74" i="4"/>
  <c r="D74" i="4"/>
  <c r="Q74" i="4" s="1"/>
  <c r="E74" i="4"/>
  <c r="F74" i="4"/>
  <c r="I74" i="4"/>
  <c r="A75" i="4"/>
  <c r="B75" i="4"/>
  <c r="O75" i="4" s="1"/>
  <c r="C75" i="4"/>
  <c r="D75" i="4"/>
  <c r="E75" i="4"/>
  <c r="L75" i="4" s="1"/>
  <c r="M75" i="4" s="1"/>
  <c r="F75" i="4"/>
  <c r="I75" i="4"/>
  <c r="A76" i="4"/>
  <c r="B76" i="4"/>
  <c r="C76" i="4"/>
  <c r="D76" i="4"/>
  <c r="Q76" i="4" s="1"/>
  <c r="E76" i="4"/>
  <c r="L76" i="4" s="1"/>
  <c r="K76" i="4" s="1"/>
  <c r="F76" i="4"/>
  <c r="I76" i="4"/>
  <c r="A77" i="4"/>
  <c r="B77" i="4"/>
  <c r="C77" i="4"/>
  <c r="D77" i="4"/>
  <c r="Q77" i="4" s="1"/>
  <c r="E77" i="4"/>
  <c r="L77" i="4" s="1"/>
  <c r="K77" i="4" s="1"/>
  <c r="F77" i="4"/>
  <c r="I77" i="4"/>
  <c r="A78" i="4"/>
  <c r="J78" i="4" s="1"/>
  <c r="B78" i="4"/>
  <c r="C78" i="4"/>
  <c r="D78" i="4"/>
  <c r="E78" i="4"/>
  <c r="F78" i="4"/>
  <c r="I78" i="4"/>
  <c r="A79" i="4"/>
  <c r="J79" i="4" s="1"/>
  <c r="B79" i="4"/>
  <c r="C79" i="4"/>
  <c r="D79" i="4"/>
  <c r="Q79" i="4" s="1"/>
  <c r="S79" i="4" s="1"/>
  <c r="E79" i="4"/>
  <c r="L79" i="4" s="1"/>
  <c r="M79" i="4" s="1"/>
  <c r="F79" i="4"/>
  <c r="I79" i="4"/>
  <c r="A80" i="4"/>
  <c r="B80" i="4"/>
  <c r="C80" i="4"/>
  <c r="O80" i="4" s="1"/>
  <c r="D80" i="4"/>
  <c r="Q80" i="4" s="1"/>
  <c r="E80" i="4"/>
  <c r="L80" i="4" s="1"/>
  <c r="M80" i="4" s="1"/>
  <c r="F80" i="4"/>
  <c r="I80" i="4"/>
  <c r="A81" i="4"/>
  <c r="B81" i="4"/>
  <c r="C81" i="4"/>
  <c r="D81" i="4"/>
  <c r="E81" i="4"/>
  <c r="L81" i="4" s="1"/>
  <c r="M81" i="4" s="1"/>
  <c r="F81" i="4"/>
  <c r="I81" i="4"/>
  <c r="A82" i="4"/>
  <c r="J82" i="4" s="1"/>
  <c r="B82" i="4"/>
  <c r="C82" i="4"/>
  <c r="D82" i="4"/>
  <c r="Q82" i="4" s="1"/>
  <c r="E82" i="4"/>
  <c r="F82" i="4"/>
  <c r="I82" i="4"/>
  <c r="A83" i="4"/>
  <c r="B83" i="4"/>
  <c r="C83" i="4"/>
  <c r="D83" i="4"/>
  <c r="Q83" i="4" s="1"/>
  <c r="E83" i="4"/>
  <c r="F83" i="4"/>
  <c r="I83" i="4"/>
  <c r="A84" i="4"/>
  <c r="B84" i="4"/>
  <c r="C84" i="4"/>
  <c r="P84" i="4" s="1"/>
  <c r="D84" i="4"/>
  <c r="Q84" i="4" s="1"/>
  <c r="E84" i="4"/>
  <c r="L84" i="4" s="1"/>
  <c r="F84" i="4"/>
  <c r="I84" i="4"/>
  <c r="A85" i="4"/>
  <c r="B85" i="4"/>
  <c r="C85" i="4"/>
  <c r="D85" i="4"/>
  <c r="Q85" i="4" s="1"/>
  <c r="E85" i="4"/>
  <c r="L85" i="4" s="1"/>
  <c r="K85" i="4" s="1"/>
  <c r="F85" i="4"/>
  <c r="I85" i="4"/>
  <c r="A86" i="4"/>
  <c r="J86" i="4" s="1"/>
  <c r="B86" i="4"/>
  <c r="P86" i="4" s="1"/>
  <c r="C86" i="4"/>
  <c r="D86" i="4"/>
  <c r="E86" i="4"/>
  <c r="F86" i="4"/>
  <c r="I86" i="4"/>
  <c r="A87" i="4"/>
  <c r="J87" i="4" s="1"/>
  <c r="B87" i="4"/>
  <c r="C87" i="4"/>
  <c r="D87" i="4"/>
  <c r="Q87" i="4" s="1"/>
  <c r="E87" i="4"/>
  <c r="L87" i="4" s="1"/>
  <c r="M87" i="4" s="1"/>
  <c r="F87" i="4"/>
  <c r="I87" i="4"/>
  <c r="A88" i="4"/>
  <c r="J88" i="4" s="1"/>
  <c r="B88" i="4"/>
  <c r="C88" i="4"/>
  <c r="O88" i="4" s="1"/>
  <c r="D88" i="4"/>
  <c r="Q88" i="4" s="1"/>
  <c r="E88" i="4"/>
  <c r="L88" i="4" s="1"/>
  <c r="F88" i="4"/>
  <c r="I88" i="4"/>
  <c r="A89" i="4"/>
  <c r="B89" i="4"/>
  <c r="O89" i="4" s="1"/>
  <c r="C89" i="4"/>
  <c r="D89" i="4"/>
  <c r="E89" i="4"/>
  <c r="F89" i="4"/>
  <c r="I89" i="4"/>
  <c r="A90" i="4"/>
  <c r="B90" i="4"/>
  <c r="P90" i="4" s="1"/>
  <c r="C90" i="4"/>
  <c r="D90" i="4"/>
  <c r="E90" i="4"/>
  <c r="F90" i="4"/>
  <c r="I90" i="4"/>
  <c r="A91" i="4"/>
  <c r="B91" i="4"/>
  <c r="P91" i="4" s="1"/>
  <c r="C91" i="4"/>
  <c r="D91" i="4"/>
  <c r="Q91" i="4" s="1"/>
  <c r="E91" i="4"/>
  <c r="F91" i="4"/>
  <c r="I91" i="4"/>
  <c r="A92" i="4"/>
  <c r="B92" i="4"/>
  <c r="C92" i="4"/>
  <c r="D92" i="4"/>
  <c r="E92" i="4"/>
  <c r="L92" i="4" s="1"/>
  <c r="K92" i="4" s="1"/>
  <c r="F92" i="4"/>
  <c r="I92" i="4"/>
  <c r="A93" i="4"/>
  <c r="B93" i="4"/>
  <c r="C93" i="4"/>
  <c r="D93" i="4"/>
  <c r="E93" i="4"/>
  <c r="L93" i="4" s="1"/>
  <c r="K93" i="4" s="1"/>
  <c r="F93" i="4"/>
  <c r="I93" i="4"/>
  <c r="A94" i="4"/>
  <c r="J94" i="4" s="1"/>
  <c r="B94" i="4"/>
  <c r="C94" i="4"/>
  <c r="D94" i="4"/>
  <c r="E94" i="4"/>
  <c r="F94" i="4"/>
  <c r="I94" i="4"/>
  <c r="A95" i="4"/>
  <c r="J95" i="4" s="1"/>
  <c r="B95" i="4"/>
  <c r="C95" i="4"/>
  <c r="D95" i="4"/>
  <c r="Q95" i="4" s="1"/>
  <c r="E95" i="4"/>
  <c r="F95" i="4"/>
  <c r="I95" i="4"/>
  <c r="A96" i="4"/>
  <c r="J96" i="4" s="1"/>
  <c r="B96" i="4"/>
  <c r="C96" i="4"/>
  <c r="D96" i="4"/>
  <c r="Q96" i="4" s="1"/>
  <c r="R96" i="4" s="1"/>
  <c r="E96" i="4"/>
  <c r="L96" i="4" s="1"/>
  <c r="F96" i="4"/>
  <c r="I96" i="4"/>
  <c r="A97" i="4"/>
  <c r="B97" i="4"/>
  <c r="C97" i="4"/>
  <c r="D97" i="4"/>
  <c r="E97" i="4"/>
  <c r="L97" i="4" s="1"/>
  <c r="F97" i="4"/>
  <c r="I97" i="4"/>
  <c r="A98" i="4"/>
  <c r="J98" i="4" s="1"/>
  <c r="B98" i="4"/>
  <c r="P98" i="4" s="1"/>
  <c r="C98" i="4"/>
  <c r="D98" i="4"/>
  <c r="E98" i="4"/>
  <c r="L98" i="4" s="1"/>
  <c r="F98" i="4"/>
  <c r="I98" i="4"/>
  <c r="A99" i="4"/>
  <c r="B99" i="4"/>
  <c r="C99" i="4"/>
  <c r="D99" i="4"/>
  <c r="Q99" i="4" s="1"/>
  <c r="E99" i="4"/>
  <c r="L99" i="4" s="1"/>
  <c r="M99" i="4" s="1"/>
  <c r="F99" i="4"/>
  <c r="I99" i="4"/>
  <c r="A100" i="4"/>
  <c r="B100" i="4"/>
  <c r="C100" i="4"/>
  <c r="D100" i="4"/>
  <c r="Q100" i="4" s="1"/>
  <c r="E100" i="4"/>
  <c r="L100" i="4" s="1"/>
  <c r="K100" i="4" s="1"/>
  <c r="F100" i="4"/>
  <c r="I100" i="4"/>
  <c r="A101" i="4"/>
  <c r="B101" i="4"/>
  <c r="O101" i="4" s="1"/>
  <c r="C101" i="4"/>
  <c r="D101" i="4"/>
  <c r="Q101" i="4" s="1"/>
  <c r="E101" i="4"/>
  <c r="F101" i="4"/>
  <c r="I101" i="4"/>
  <c r="A102" i="4"/>
  <c r="J102" i="4" s="1"/>
  <c r="B102" i="4"/>
  <c r="C102" i="4"/>
  <c r="D102" i="4"/>
  <c r="E102" i="4"/>
  <c r="F102" i="4"/>
  <c r="I102" i="4"/>
  <c r="A103" i="4"/>
  <c r="J103" i="4" s="1"/>
  <c r="B103" i="4"/>
  <c r="C103" i="4"/>
  <c r="D103" i="4"/>
  <c r="Q103" i="4" s="1"/>
  <c r="R103" i="4" s="1"/>
  <c r="E103" i="4"/>
  <c r="F103" i="4"/>
  <c r="I103" i="4"/>
  <c r="A104" i="4"/>
  <c r="J104" i="4" s="1"/>
  <c r="B104" i="4"/>
  <c r="C104" i="4"/>
  <c r="D104" i="4"/>
  <c r="Q104" i="4" s="1"/>
  <c r="R104" i="4" s="1"/>
  <c r="E104" i="4"/>
  <c r="F104" i="4"/>
  <c r="I104" i="4"/>
  <c r="A105" i="4"/>
  <c r="B105" i="4"/>
  <c r="C105" i="4"/>
  <c r="D105" i="4"/>
  <c r="E105" i="4"/>
  <c r="L105" i="4" s="1"/>
  <c r="M105" i="4" s="1"/>
  <c r="F105" i="4"/>
  <c r="I105" i="4"/>
  <c r="A106" i="4"/>
  <c r="B106" i="4"/>
  <c r="C106" i="4"/>
  <c r="D106" i="4"/>
  <c r="E106" i="4"/>
  <c r="L106" i="4" s="1"/>
  <c r="F106" i="4"/>
  <c r="I106" i="4"/>
  <c r="A107" i="4"/>
  <c r="B107" i="4"/>
  <c r="C107" i="4"/>
  <c r="D107" i="4"/>
  <c r="Q107" i="4" s="1"/>
  <c r="E107" i="4"/>
  <c r="L107" i="4" s="1"/>
  <c r="M107" i="4" s="1"/>
  <c r="F107" i="4"/>
  <c r="I107" i="4"/>
  <c r="A108" i="4"/>
  <c r="B108" i="4"/>
  <c r="C108" i="4"/>
  <c r="D108" i="4"/>
  <c r="Q108" i="4" s="1"/>
  <c r="R108" i="4" s="1"/>
  <c r="E108" i="4"/>
  <c r="L108" i="4" s="1"/>
  <c r="K108" i="4" s="1"/>
  <c r="F108" i="4"/>
  <c r="I108" i="4"/>
  <c r="A109" i="4"/>
  <c r="B109" i="4"/>
  <c r="C109" i="4"/>
  <c r="D109" i="4"/>
  <c r="Q109" i="4" s="1"/>
  <c r="E109" i="4"/>
  <c r="L109" i="4" s="1"/>
  <c r="F109" i="4"/>
  <c r="I109" i="4"/>
  <c r="A110" i="4"/>
  <c r="J110" i="4" s="1"/>
  <c r="B110" i="4"/>
  <c r="C110" i="4"/>
  <c r="D110" i="4"/>
  <c r="E110" i="4"/>
  <c r="F110" i="4"/>
  <c r="I110" i="4"/>
  <c r="A111" i="4"/>
  <c r="J111" i="4" s="1"/>
  <c r="B111" i="4"/>
  <c r="O111" i="4" s="1"/>
  <c r="C111" i="4"/>
  <c r="D111" i="4"/>
  <c r="Q111" i="4" s="1"/>
  <c r="E111" i="4"/>
  <c r="L111" i="4" s="1"/>
  <c r="M111" i="4" s="1"/>
  <c r="F111" i="4"/>
  <c r="I111" i="4"/>
  <c r="A112" i="4"/>
  <c r="J112" i="4" s="1"/>
  <c r="B112" i="4"/>
  <c r="C112" i="4"/>
  <c r="D112" i="4"/>
  <c r="Q112" i="4" s="1"/>
  <c r="E112" i="4"/>
  <c r="F112" i="4"/>
  <c r="I112" i="4"/>
  <c r="A113" i="4"/>
  <c r="B113" i="4"/>
  <c r="C113" i="4"/>
  <c r="D113" i="4"/>
  <c r="E113" i="4"/>
  <c r="L113" i="4" s="1"/>
  <c r="F113" i="4"/>
  <c r="I113" i="4"/>
  <c r="A114" i="4"/>
  <c r="J114" i="4" s="1"/>
  <c r="B114" i="4"/>
  <c r="C114" i="4"/>
  <c r="D114" i="4"/>
  <c r="Q114" i="4" s="1"/>
  <c r="E114" i="4"/>
  <c r="L114" i="4" s="1"/>
  <c r="F114" i="4"/>
  <c r="I114" i="4"/>
  <c r="A115" i="4"/>
  <c r="B115" i="4"/>
  <c r="C115" i="4"/>
  <c r="D115" i="4"/>
  <c r="Q115" i="4" s="1"/>
  <c r="E115" i="4"/>
  <c r="L115" i="4" s="1"/>
  <c r="F115" i="4"/>
  <c r="I115" i="4"/>
  <c r="A116" i="4"/>
  <c r="B116" i="4"/>
  <c r="C116" i="4"/>
  <c r="D116" i="4"/>
  <c r="Q116" i="4" s="1"/>
  <c r="E116" i="4"/>
  <c r="F116" i="4"/>
  <c r="I116" i="4"/>
  <c r="A117" i="4"/>
  <c r="B117" i="4"/>
  <c r="C117" i="4"/>
  <c r="D117" i="4"/>
  <c r="Q117" i="4" s="1"/>
  <c r="S117" i="4" s="1"/>
  <c r="E117" i="4"/>
  <c r="F117" i="4"/>
  <c r="I117" i="4"/>
  <c r="A118" i="4"/>
  <c r="J118" i="4" s="1"/>
  <c r="B118" i="4"/>
  <c r="C118" i="4"/>
  <c r="D118" i="4"/>
  <c r="E118" i="4"/>
  <c r="F118" i="4"/>
  <c r="I118" i="4"/>
  <c r="A119" i="4"/>
  <c r="P119" i="4"/>
  <c r="K120" i="4"/>
  <c r="Q122" i="4"/>
  <c r="L122" i="4"/>
  <c r="M122" i="4" s="1"/>
  <c r="K124" i="4"/>
  <c r="K127" i="4"/>
  <c r="P128" i="4"/>
  <c r="K128" i="4"/>
  <c r="L129" i="4"/>
  <c r="L130" i="4"/>
  <c r="Q131" i="4"/>
  <c r="R131" i="4" s="1"/>
  <c r="K133" i="4"/>
  <c r="K134" i="4"/>
  <c r="L135" i="4"/>
  <c r="L136" i="4"/>
  <c r="Q137" i="4"/>
  <c r="R137" i="4" s="1"/>
  <c r="K140" i="4"/>
  <c r="Q145" i="4"/>
  <c r="R145" i="4" s="1"/>
  <c r="Q146" i="4"/>
  <c r="L146" i="4"/>
  <c r="P148" i="4"/>
  <c r="L148" i="4"/>
  <c r="Q152" i="4"/>
  <c r="R152" i="4" s="1"/>
  <c r="P153" i="4"/>
  <c r="O153" i="4"/>
  <c r="Q154" i="4"/>
  <c r="R154" i="4" s="1"/>
  <c r="L154" i="4"/>
  <c r="Q157" i="4"/>
  <c r="K157" i="4"/>
  <c r="K158" i="4"/>
  <c r="L159" i="4"/>
  <c r="L160" i="4"/>
  <c r="L162" i="4"/>
  <c r="P163" i="4"/>
  <c r="L165" i="4"/>
  <c r="K166" i="4"/>
  <c r="Q167" i="4"/>
  <c r="R167" i="4" s="1"/>
  <c r="K167" i="4"/>
  <c r="Q168" i="4"/>
  <c r="R168" i="4" s="1"/>
  <c r="L168" i="4"/>
  <c r="P170" i="4"/>
  <c r="L170" i="4"/>
  <c r="P171" i="4"/>
  <c r="Q171" i="4"/>
  <c r="R171" i="4" s="1"/>
  <c r="L173" i="4"/>
  <c r="K174" i="4"/>
  <c r="Q175" i="4"/>
  <c r="R175" i="4" s="1"/>
  <c r="K175" i="4"/>
  <c r="Q176" i="4"/>
  <c r="R176" i="4" s="1"/>
  <c r="L176" i="4"/>
  <c r="P178" i="4"/>
  <c r="L178" i="4"/>
  <c r="P179" i="4"/>
  <c r="Q179" i="4"/>
  <c r="R179" i="4" s="1"/>
  <c r="Q181" i="4"/>
  <c r="L181" i="4"/>
  <c r="K182" i="4"/>
  <c r="K183" i="4"/>
  <c r="L184" i="4"/>
  <c r="L186" i="4"/>
  <c r="P188" i="4"/>
  <c r="Q189" i="4"/>
  <c r="L189" i="4"/>
  <c r="K190" i="4"/>
  <c r="Q191" i="4"/>
  <c r="R191" i="4" s="1"/>
  <c r="K191" i="4"/>
  <c r="Q192" i="4"/>
  <c r="R192" i="4" s="1"/>
  <c r="L192" i="4"/>
  <c r="Q193" i="4"/>
  <c r="R193" i="4" s="1"/>
  <c r="P194" i="4"/>
  <c r="L194" i="4"/>
  <c r="P195" i="4"/>
  <c r="Q195" i="4"/>
  <c r="R195" i="4" s="1"/>
  <c r="Q196" i="4"/>
  <c r="Q197" i="4"/>
  <c r="L197" i="4"/>
  <c r="K198" i="4"/>
  <c r="K199" i="4"/>
  <c r="L200" i="4"/>
  <c r="B42" i="4"/>
  <c r="C42" i="4"/>
  <c r="D42" i="4"/>
  <c r="E42" i="4"/>
  <c r="F42" i="4"/>
  <c r="I42" i="4"/>
  <c r="N43" i="3"/>
  <c r="P43" i="3" s="1"/>
  <c r="Q43" i="3" s="1"/>
  <c r="N45" i="3"/>
  <c r="N47" i="3"/>
  <c r="N54" i="3"/>
  <c r="N58" i="3"/>
  <c r="N63" i="3"/>
  <c r="N66" i="3"/>
  <c r="R66" i="3" s="1"/>
  <c r="N67" i="3"/>
  <c r="P67" i="3" s="1"/>
  <c r="Q67" i="3" s="1"/>
  <c r="N70" i="3"/>
  <c r="N71" i="3"/>
  <c r="J75" i="3"/>
  <c r="L76" i="3"/>
  <c r="L82" i="3"/>
  <c r="L85" i="3"/>
  <c r="J88" i="3"/>
  <c r="J89" i="3"/>
  <c r="L90" i="3"/>
  <c r="N92" i="3"/>
  <c r="N95" i="3"/>
  <c r="J97" i="3"/>
  <c r="N98" i="3"/>
  <c r="N100" i="3"/>
  <c r="N102" i="3"/>
  <c r="P102" i="3" s="1"/>
  <c r="Q102" i="3" s="1"/>
  <c r="N104" i="3"/>
  <c r="N106" i="3"/>
  <c r="R106" i="3" s="1"/>
  <c r="N107" i="3"/>
  <c r="R107" i="3" s="1"/>
  <c r="N114" i="3"/>
  <c r="J116" i="3"/>
  <c r="N124" i="3"/>
  <c r="L142" i="3"/>
  <c r="M142" i="3" s="1"/>
  <c r="N170" i="3"/>
  <c r="P174" i="3"/>
  <c r="Q174" i="3" s="1"/>
  <c r="N184" i="3"/>
  <c r="P190" i="3"/>
  <c r="Q190" i="3" s="1"/>
  <c r="P194" i="3"/>
  <c r="Q194" i="3" s="1"/>
  <c r="A43" i="3"/>
  <c r="J43" i="3" s="1"/>
  <c r="B43" i="3"/>
  <c r="C43" i="3"/>
  <c r="D43" i="3"/>
  <c r="E43" i="3"/>
  <c r="F43" i="3"/>
  <c r="I43" i="3"/>
  <c r="A44" i="3"/>
  <c r="B44" i="3"/>
  <c r="C44" i="3"/>
  <c r="D44" i="3"/>
  <c r="E44" i="3"/>
  <c r="F44" i="3"/>
  <c r="I44" i="3"/>
  <c r="A45" i="3"/>
  <c r="B45" i="3"/>
  <c r="C45" i="3"/>
  <c r="D45" i="3"/>
  <c r="E45" i="3"/>
  <c r="F45" i="3"/>
  <c r="I45" i="3"/>
  <c r="A46" i="3"/>
  <c r="B46" i="3"/>
  <c r="C46" i="3"/>
  <c r="D46" i="3"/>
  <c r="E46" i="3"/>
  <c r="N46" i="3" s="1"/>
  <c r="F46" i="3"/>
  <c r="I46" i="3"/>
  <c r="A47" i="3"/>
  <c r="J47" i="3" s="1"/>
  <c r="B47" i="3"/>
  <c r="C47" i="3"/>
  <c r="D47" i="3"/>
  <c r="E47" i="3"/>
  <c r="F47" i="3"/>
  <c r="I47" i="3"/>
  <c r="A48" i="3"/>
  <c r="J48" i="3" s="1"/>
  <c r="B48" i="3"/>
  <c r="C48" i="3"/>
  <c r="D48" i="3"/>
  <c r="E48" i="3"/>
  <c r="N48" i="3" s="1"/>
  <c r="F48" i="3"/>
  <c r="I48" i="3"/>
  <c r="A49" i="3"/>
  <c r="J49" i="3" s="1"/>
  <c r="B49" i="3"/>
  <c r="C49" i="3"/>
  <c r="D49" i="3"/>
  <c r="E49" i="3"/>
  <c r="F49" i="3"/>
  <c r="I49" i="3"/>
  <c r="A50" i="3"/>
  <c r="B50" i="3"/>
  <c r="C50" i="3"/>
  <c r="D50" i="3"/>
  <c r="E50" i="3"/>
  <c r="F50" i="3"/>
  <c r="I50" i="3"/>
  <c r="A51" i="3"/>
  <c r="B51" i="3"/>
  <c r="C51" i="3"/>
  <c r="D51" i="3"/>
  <c r="E51" i="3"/>
  <c r="F51" i="3"/>
  <c r="I51" i="3"/>
  <c r="A52" i="3"/>
  <c r="B52" i="3"/>
  <c r="C52" i="3"/>
  <c r="D52" i="3"/>
  <c r="E52" i="3"/>
  <c r="F52" i="3"/>
  <c r="I52" i="3"/>
  <c r="A53" i="3"/>
  <c r="B53" i="3"/>
  <c r="C53" i="3"/>
  <c r="D53" i="3"/>
  <c r="E53" i="3"/>
  <c r="F53" i="3"/>
  <c r="I53" i="3"/>
  <c r="A54" i="3"/>
  <c r="B54" i="3"/>
  <c r="C54" i="3"/>
  <c r="D54" i="3"/>
  <c r="E54" i="3"/>
  <c r="F54" i="3"/>
  <c r="I54" i="3"/>
  <c r="A55" i="3"/>
  <c r="J55" i="3" s="1"/>
  <c r="B55" i="3"/>
  <c r="C55" i="3"/>
  <c r="D55" i="3"/>
  <c r="E55" i="3"/>
  <c r="F55" i="3"/>
  <c r="I55" i="3"/>
  <c r="A56" i="3"/>
  <c r="B56" i="3"/>
  <c r="C56" i="3"/>
  <c r="D56" i="3"/>
  <c r="E56" i="3"/>
  <c r="F56" i="3"/>
  <c r="I56" i="3"/>
  <c r="A57" i="3"/>
  <c r="J57" i="3" s="1"/>
  <c r="B57" i="3"/>
  <c r="C57" i="3"/>
  <c r="D57" i="3"/>
  <c r="E57" i="3"/>
  <c r="N57" i="3" s="1"/>
  <c r="P57" i="3" s="1"/>
  <c r="Q57" i="3" s="1"/>
  <c r="F57" i="3"/>
  <c r="I57" i="3"/>
  <c r="A58" i="3"/>
  <c r="B58" i="3"/>
  <c r="C58" i="3"/>
  <c r="D58" i="3"/>
  <c r="E58" i="3"/>
  <c r="F58" i="3"/>
  <c r="I58" i="3"/>
  <c r="A59" i="3"/>
  <c r="B59" i="3"/>
  <c r="C59" i="3"/>
  <c r="D59" i="3"/>
  <c r="E59" i="3"/>
  <c r="F59" i="3"/>
  <c r="I59" i="3"/>
  <c r="A60" i="3"/>
  <c r="B60" i="3"/>
  <c r="C60" i="3"/>
  <c r="D60" i="3"/>
  <c r="E60" i="3"/>
  <c r="F60" i="3"/>
  <c r="I60" i="3"/>
  <c r="A61" i="3"/>
  <c r="B61" i="3"/>
  <c r="C61" i="3"/>
  <c r="D61" i="3"/>
  <c r="E61" i="3"/>
  <c r="N61" i="3" s="1"/>
  <c r="P61" i="3" s="1"/>
  <c r="Q61" i="3" s="1"/>
  <c r="F61" i="3"/>
  <c r="I61" i="3"/>
  <c r="A62" i="3"/>
  <c r="B62" i="3"/>
  <c r="C62" i="3"/>
  <c r="D62" i="3"/>
  <c r="E62" i="3"/>
  <c r="N62" i="3" s="1"/>
  <c r="F62" i="3"/>
  <c r="I62" i="3"/>
  <c r="A63" i="3"/>
  <c r="J63" i="3" s="1"/>
  <c r="B63" i="3"/>
  <c r="C63" i="3"/>
  <c r="D63" i="3"/>
  <c r="E63" i="3"/>
  <c r="F63" i="3"/>
  <c r="I63" i="3"/>
  <c r="A64" i="3"/>
  <c r="J64" i="3" s="1"/>
  <c r="B64" i="3"/>
  <c r="C64" i="3"/>
  <c r="D64" i="3"/>
  <c r="E64" i="3"/>
  <c r="N64" i="3" s="1"/>
  <c r="F64" i="3"/>
  <c r="I64" i="3"/>
  <c r="A65" i="3"/>
  <c r="J65" i="3" s="1"/>
  <c r="B65" i="3"/>
  <c r="C65" i="3"/>
  <c r="D65" i="3"/>
  <c r="E65" i="3"/>
  <c r="F65" i="3"/>
  <c r="I65" i="3"/>
  <c r="A66" i="3"/>
  <c r="B66" i="3"/>
  <c r="C66" i="3"/>
  <c r="D66" i="3"/>
  <c r="E66" i="3"/>
  <c r="F66" i="3"/>
  <c r="I66" i="3"/>
  <c r="A67" i="3"/>
  <c r="J67" i="3" s="1"/>
  <c r="B67" i="3"/>
  <c r="C67" i="3"/>
  <c r="D67" i="3"/>
  <c r="E67" i="3"/>
  <c r="F67" i="3"/>
  <c r="I67" i="3"/>
  <c r="A68" i="3"/>
  <c r="B68" i="3"/>
  <c r="C68" i="3"/>
  <c r="D68" i="3"/>
  <c r="E68" i="3"/>
  <c r="F68" i="3"/>
  <c r="I68" i="3"/>
  <c r="A69" i="3"/>
  <c r="J69" i="3" s="1"/>
  <c r="B69" i="3"/>
  <c r="C69" i="3"/>
  <c r="D69" i="3"/>
  <c r="E69" i="3"/>
  <c r="N69" i="3" s="1"/>
  <c r="P69" i="3" s="1"/>
  <c r="Q69" i="3" s="1"/>
  <c r="F69" i="3"/>
  <c r="I69" i="3"/>
  <c r="A70" i="3"/>
  <c r="B70" i="3"/>
  <c r="C70" i="3"/>
  <c r="D70" i="3"/>
  <c r="E70" i="3"/>
  <c r="F70" i="3"/>
  <c r="I70" i="3"/>
  <c r="A71" i="3"/>
  <c r="J71" i="3" s="1"/>
  <c r="B71" i="3"/>
  <c r="C71" i="3"/>
  <c r="D71" i="3"/>
  <c r="E71" i="3"/>
  <c r="F71" i="3"/>
  <c r="I71" i="3"/>
  <c r="A72" i="3"/>
  <c r="J72" i="3" s="1"/>
  <c r="B72" i="3"/>
  <c r="C72" i="3"/>
  <c r="D72" i="3"/>
  <c r="E72" i="3"/>
  <c r="F72" i="3"/>
  <c r="I72" i="3"/>
  <c r="A73" i="3"/>
  <c r="J73" i="3" s="1"/>
  <c r="B73" i="3"/>
  <c r="C73" i="3"/>
  <c r="D73" i="3"/>
  <c r="E73" i="3"/>
  <c r="F73" i="3"/>
  <c r="I73" i="3"/>
  <c r="A74" i="3"/>
  <c r="B74" i="3"/>
  <c r="C74" i="3"/>
  <c r="D74" i="3"/>
  <c r="E74" i="3"/>
  <c r="F74" i="3"/>
  <c r="J74" i="3" s="1"/>
  <c r="I74" i="3"/>
  <c r="A75" i="3"/>
  <c r="B75" i="3"/>
  <c r="C75" i="3"/>
  <c r="D75" i="3"/>
  <c r="E75" i="3"/>
  <c r="F75" i="3"/>
  <c r="I75" i="3"/>
  <c r="A76" i="3"/>
  <c r="B76" i="3"/>
  <c r="C76" i="3"/>
  <c r="D76" i="3"/>
  <c r="E76" i="3"/>
  <c r="F76" i="3"/>
  <c r="I76" i="3"/>
  <c r="A77" i="3"/>
  <c r="B77" i="3"/>
  <c r="C77" i="3"/>
  <c r="D77" i="3"/>
  <c r="E77" i="3"/>
  <c r="N77" i="3" s="1"/>
  <c r="S77" i="3" s="1"/>
  <c r="F77" i="3"/>
  <c r="I77" i="3"/>
  <c r="A78" i="3"/>
  <c r="J78" i="3" s="1"/>
  <c r="B78" i="3"/>
  <c r="C78" i="3"/>
  <c r="D78" i="3"/>
  <c r="E78" i="3"/>
  <c r="L78" i="3" s="1"/>
  <c r="F78" i="3"/>
  <c r="I78" i="3"/>
  <c r="A79" i="3"/>
  <c r="J79" i="3" s="1"/>
  <c r="B79" i="3"/>
  <c r="C79" i="3"/>
  <c r="D79" i="3"/>
  <c r="E79" i="3"/>
  <c r="L79" i="3" s="1"/>
  <c r="F79" i="3"/>
  <c r="I79" i="3"/>
  <c r="A80" i="3"/>
  <c r="J80" i="3" s="1"/>
  <c r="B80" i="3"/>
  <c r="C80" i="3"/>
  <c r="D80" i="3"/>
  <c r="E80" i="3"/>
  <c r="F80" i="3"/>
  <c r="I80" i="3"/>
  <c r="A81" i="3"/>
  <c r="J81" i="3" s="1"/>
  <c r="B81" i="3"/>
  <c r="C81" i="3"/>
  <c r="D81" i="3"/>
  <c r="E81" i="3"/>
  <c r="F81" i="3"/>
  <c r="I81" i="3"/>
  <c r="A82" i="3"/>
  <c r="B82" i="3"/>
  <c r="C82" i="3"/>
  <c r="D82" i="3"/>
  <c r="E82" i="3"/>
  <c r="F82" i="3"/>
  <c r="I82" i="3"/>
  <c r="A83" i="3"/>
  <c r="B83" i="3"/>
  <c r="C83" i="3"/>
  <c r="D83" i="3"/>
  <c r="E83" i="3"/>
  <c r="F83" i="3"/>
  <c r="I83" i="3"/>
  <c r="A84" i="3"/>
  <c r="B84" i="3"/>
  <c r="C84" i="3"/>
  <c r="D84" i="3"/>
  <c r="E84" i="3"/>
  <c r="F84" i="3"/>
  <c r="I84" i="3"/>
  <c r="A85" i="3"/>
  <c r="B85" i="3"/>
  <c r="C85" i="3"/>
  <c r="D85" i="3"/>
  <c r="E85" i="3"/>
  <c r="F85" i="3"/>
  <c r="I85" i="3"/>
  <c r="A86" i="3"/>
  <c r="B86" i="3"/>
  <c r="C86" i="3"/>
  <c r="D86" i="3"/>
  <c r="E86" i="3"/>
  <c r="L86" i="3" s="1"/>
  <c r="F86" i="3"/>
  <c r="I86" i="3"/>
  <c r="A87" i="3"/>
  <c r="J87" i="3" s="1"/>
  <c r="B87" i="3"/>
  <c r="C87" i="3"/>
  <c r="D87" i="3"/>
  <c r="E87" i="3"/>
  <c r="F87" i="3"/>
  <c r="I87" i="3"/>
  <c r="A88" i="3"/>
  <c r="B88" i="3"/>
  <c r="C88" i="3"/>
  <c r="D88" i="3"/>
  <c r="E88" i="3"/>
  <c r="N88" i="3" s="1"/>
  <c r="R88" i="3" s="1"/>
  <c r="F88" i="3"/>
  <c r="I88" i="3"/>
  <c r="A89" i="3"/>
  <c r="B89" i="3"/>
  <c r="C89" i="3"/>
  <c r="D89" i="3"/>
  <c r="E89" i="3"/>
  <c r="F89" i="3"/>
  <c r="I89" i="3"/>
  <c r="A90" i="3"/>
  <c r="B90" i="3"/>
  <c r="C90" i="3"/>
  <c r="D90" i="3"/>
  <c r="E90" i="3"/>
  <c r="F90" i="3"/>
  <c r="I90" i="3"/>
  <c r="A91" i="3"/>
  <c r="J91" i="3" s="1"/>
  <c r="B91" i="3"/>
  <c r="C91" i="3"/>
  <c r="D91" i="3"/>
  <c r="E91" i="3"/>
  <c r="F91" i="3"/>
  <c r="I91" i="3"/>
  <c r="A92" i="3"/>
  <c r="B92" i="3"/>
  <c r="C92" i="3"/>
  <c r="D92" i="3"/>
  <c r="E92" i="3"/>
  <c r="F92" i="3"/>
  <c r="I92" i="3"/>
  <c r="A93" i="3"/>
  <c r="J93" i="3" s="1"/>
  <c r="B93" i="3"/>
  <c r="C93" i="3"/>
  <c r="D93" i="3"/>
  <c r="E93" i="3"/>
  <c r="F93" i="3"/>
  <c r="I93" i="3"/>
  <c r="A94" i="3"/>
  <c r="B94" i="3"/>
  <c r="C94" i="3"/>
  <c r="D94" i="3"/>
  <c r="E94" i="3"/>
  <c r="N94" i="3" s="1"/>
  <c r="F94" i="3"/>
  <c r="I94" i="3"/>
  <c r="A95" i="3"/>
  <c r="B95" i="3"/>
  <c r="C95" i="3"/>
  <c r="D95" i="3"/>
  <c r="E95" i="3"/>
  <c r="F95" i="3"/>
  <c r="I95" i="3"/>
  <c r="A96" i="3"/>
  <c r="B96" i="3"/>
  <c r="C96" i="3"/>
  <c r="D96" i="3"/>
  <c r="J96" i="3" s="1"/>
  <c r="E96" i="3"/>
  <c r="N96" i="3" s="1"/>
  <c r="F96" i="3"/>
  <c r="I96" i="3"/>
  <c r="A97" i="3"/>
  <c r="B97" i="3"/>
  <c r="C97" i="3"/>
  <c r="D97" i="3"/>
  <c r="E97" i="3"/>
  <c r="F97" i="3"/>
  <c r="I97" i="3"/>
  <c r="A98" i="3"/>
  <c r="B98" i="3"/>
  <c r="C98" i="3"/>
  <c r="D98" i="3"/>
  <c r="E98" i="3"/>
  <c r="L98" i="3" s="1"/>
  <c r="M98" i="3" s="1"/>
  <c r="F98" i="3"/>
  <c r="I98" i="3"/>
  <c r="A99" i="3"/>
  <c r="B99" i="3"/>
  <c r="C99" i="3"/>
  <c r="D99" i="3"/>
  <c r="E99" i="3"/>
  <c r="L99" i="3" s="1"/>
  <c r="F99" i="3"/>
  <c r="I99" i="3"/>
  <c r="A100" i="3"/>
  <c r="B100" i="3"/>
  <c r="C100" i="3"/>
  <c r="D100" i="3"/>
  <c r="E100" i="3"/>
  <c r="F100" i="3"/>
  <c r="I100" i="3"/>
  <c r="A101" i="3"/>
  <c r="J101" i="3" s="1"/>
  <c r="B101" i="3"/>
  <c r="C101" i="3"/>
  <c r="D101" i="3"/>
  <c r="E101" i="3"/>
  <c r="L101" i="3" s="1"/>
  <c r="F101" i="3"/>
  <c r="I101" i="3"/>
  <c r="A102" i="3"/>
  <c r="B102" i="3"/>
  <c r="C102" i="3"/>
  <c r="D102" i="3"/>
  <c r="E102" i="3"/>
  <c r="F102" i="3"/>
  <c r="I102" i="3"/>
  <c r="A103" i="3"/>
  <c r="B103" i="3"/>
  <c r="C103" i="3"/>
  <c r="D103" i="3"/>
  <c r="E103" i="3"/>
  <c r="F103" i="3"/>
  <c r="I103" i="3"/>
  <c r="A104" i="3"/>
  <c r="J104" i="3" s="1"/>
  <c r="B104" i="3"/>
  <c r="C104" i="3"/>
  <c r="D104" i="3"/>
  <c r="E104" i="3"/>
  <c r="S104" i="3" s="1"/>
  <c r="F104" i="3"/>
  <c r="I104" i="3"/>
  <c r="A105" i="3"/>
  <c r="J105" i="3" s="1"/>
  <c r="B105" i="3"/>
  <c r="C105" i="3"/>
  <c r="D105" i="3"/>
  <c r="E105" i="3"/>
  <c r="F105" i="3"/>
  <c r="I105" i="3"/>
  <c r="A106" i="3"/>
  <c r="J106" i="3" s="1"/>
  <c r="B106" i="3"/>
  <c r="C106" i="3"/>
  <c r="D106" i="3"/>
  <c r="E106" i="3"/>
  <c r="F106" i="3"/>
  <c r="I106" i="3"/>
  <c r="A107" i="3"/>
  <c r="J107" i="3" s="1"/>
  <c r="B107" i="3"/>
  <c r="C107" i="3"/>
  <c r="D107" i="3"/>
  <c r="E107" i="3"/>
  <c r="F107" i="3"/>
  <c r="I107" i="3"/>
  <c r="A108" i="3"/>
  <c r="B108" i="3"/>
  <c r="C108" i="3"/>
  <c r="D108" i="3"/>
  <c r="E108" i="3"/>
  <c r="F108" i="3"/>
  <c r="I108" i="3"/>
  <c r="A109" i="3"/>
  <c r="J109" i="3" s="1"/>
  <c r="B109" i="3"/>
  <c r="C109" i="3"/>
  <c r="D109" i="3"/>
  <c r="E109" i="3"/>
  <c r="F109" i="3"/>
  <c r="I109" i="3"/>
  <c r="A110" i="3"/>
  <c r="B110" i="3"/>
  <c r="C110" i="3"/>
  <c r="D110" i="3"/>
  <c r="E110" i="3"/>
  <c r="F110" i="3"/>
  <c r="I110" i="3"/>
  <c r="A111" i="3"/>
  <c r="J111" i="3" s="1"/>
  <c r="B111" i="3"/>
  <c r="C111" i="3"/>
  <c r="D111" i="3"/>
  <c r="E111" i="3"/>
  <c r="L111" i="3" s="1"/>
  <c r="F111" i="3"/>
  <c r="I111" i="3"/>
  <c r="A112" i="3"/>
  <c r="J112" i="3" s="1"/>
  <c r="B112" i="3"/>
  <c r="C112" i="3"/>
  <c r="D112" i="3"/>
  <c r="E112" i="3"/>
  <c r="N112" i="3" s="1"/>
  <c r="F112" i="3"/>
  <c r="I112" i="3"/>
  <c r="A113" i="3"/>
  <c r="B113" i="3"/>
  <c r="C113" i="3"/>
  <c r="D113" i="3"/>
  <c r="E113" i="3"/>
  <c r="F113" i="3"/>
  <c r="H113" i="3"/>
  <c r="I113" i="3"/>
  <c r="A114" i="3"/>
  <c r="J114" i="3" s="1"/>
  <c r="B114" i="3"/>
  <c r="C114" i="3"/>
  <c r="D114" i="3"/>
  <c r="E114" i="3"/>
  <c r="F114" i="3"/>
  <c r="G114" i="3"/>
  <c r="I114" i="3"/>
  <c r="A115" i="3"/>
  <c r="B115" i="3"/>
  <c r="C115" i="3"/>
  <c r="D115" i="3"/>
  <c r="E115" i="3"/>
  <c r="F115" i="3"/>
  <c r="H115" i="3"/>
  <c r="I115" i="3"/>
  <c r="A116" i="3"/>
  <c r="B116" i="3"/>
  <c r="C116" i="3"/>
  <c r="D116" i="3"/>
  <c r="E116" i="3"/>
  <c r="F116" i="3"/>
  <c r="G116" i="3"/>
  <c r="I116" i="3"/>
  <c r="A117" i="3"/>
  <c r="J117" i="3" s="1"/>
  <c r="B117" i="3"/>
  <c r="C117" i="3"/>
  <c r="D117" i="3"/>
  <c r="E117" i="3"/>
  <c r="F117" i="3"/>
  <c r="I117" i="3"/>
  <c r="A118" i="3"/>
  <c r="J118" i="3" s="1"/>
  <c r="B118" i="3"/>
  <c r="C118" i="3"/>
  <c r="D118" i="3"/>
  <c r="E118" i="3"/>
  <c r="F118" i="3"/>
  <c r="I118" i="3"/>
  <c r="A119" i="3"/>
  <c r="P120" i="3"/>
  <c r="Q120" i="3" s="1"/>
  <c r="S121" i="3"/>
  <c r="T121" i="3" s="1"/>
  <c r="L124" i="3"/>
  <c r="P126" i="3"/>
  <c r="Q126" i="3" s="1"/>
  <c r="K127" i="3"/>
  <c r="L128" i="3"/>
  <c r="L130" i="3"/>
  <c r="N134" i="3"/>
  <c r="N138" i="3"/>
  <c r="N140" i="3"/>
  <c r="L141" i="3"/>
  <c r="M141" i="3" s="1"/>
  <c r="K143" i="3"/>
  <c r="N144" i="3"/>
  <c r="N146" i="3"/>
  <c r="L148" i="3"/>
  <c r="M148" i="3" s="1"/>
  <c r="L158" i="3"/>
  <c r="M158" i="3" s="1"/>
  <c r="L160" i="3"/>
  <c r="M160" i="3" s="1"/>
  <c r="S161" i="3"/>
  <c r="T161" i="3" s="1"/>
  <c r="K164" i="3"/>
  <c r="L166" i="3"/>
  <c r="M166" i="3" s="1"/>
  <c r="K167" i="3"/>
  <c r="L169" i="3"/>
  <c r="M169" i="3" s="1"/>
  <c r="L174" i="3"/>
  <c r="M174" i="3" s="1"/>
  <c r="K175" i="3"/>
  <c r="K176" i="3"/>
  <c r="N180" i="3"/>
  <c r="K181" i="3"/>
  <c r="K183" i="3"/>
  <c r="K184" i="3"/>
  <c r="K191" i="3"/>
  <c r="N196" i="3"/>
  <c r="K197" i="3"/>
  <c r="K199" i="3"/>
  <c r="K200" i="3"/>
  <c r="J56" i="2"/>
  <c r="K66" i="2"/>
  <c r="M66" i="2" s="1"/>
  <c r="K67" i="2"/>
  <c r="M67" i="2"/>
  <c r="K69" i="2"/>
  <c r="M69" i="2" s="1"/>
  <c r="K73" i="2"/>
  <c r="M73" i="2" s="1"/>
  <c r="K75" i="2"/>
  <c r="M75" i="2" s="1"/>
  <c r="J78" i="2"/>
  <c r="K79" i="2"/>
  <c r="M79" i="2" s="1"/>
  <c r="J91" i="2"/>
  <c r="K105" i="2"/>
  <c r="M105" i="2" s="1"/>
  <c r="J112" i="2"/>
  <c r="K115" i="2"/>
  <c r="M115" i="2" s="1"/>
  <c r="K140" i="2"/>
  <c r="M140" i="2" s="1"/>
  <c r="K166" i="2"/>
  <c r="M166" i="2" s="1"/>
  <c r="J43" i="2"/>
  <c r="K43" i="2"/>
  <c r="M43" i="2" s="1"/>
  <c r="J46" i="2"/>
  <c r="K49" i="2"/>
  <c r="M49" i="2" s="1"/>
  <c r="N49" i="2" s="1"/>
  <c r="A36" i="2"/>
  <c r="B36" i="2"/>
  <c r="C36" i="2"/>
  <c r="D36" i="2"/>
  <c r="E36" i="2"/>
  <c r="F36" i="2"/>
  <c r="G36" i="2"/>
  <c r="I36" i="2"/>
  <c r="A37" i="2"/>
  <c r="B37" i="2"/>
  <c r="C37" i="2"/>
  <c r="D37" i="2"/>
  <c r="E37" i="2"/>
  <c r="F37" i="2"/>
  <c r="J37" i="2" s="1"/>
  <c r="I37" i="2"/>
  <c r="A38" i="2"/>
  <c r="B38" i="2"/>
  <c r="C38" i="2"/>
  <c r="D38" i="2"/>
  <c r="E38" i="2"/>
  <c r="F38" i="2"/>
  <c r="I38" i="2"/>
  <c r="A39" i="2"/>
  <c r="B39" i="2"/>
  <c r="C39" i="2"/>
  <c r="D39" i="2"/>
  <c r="J39" i="2" s="1"/>
  <c r="E39" i="2"/>
  <c r="F39" i="2"/>
  <c r="I39" i="2"/>
  <c r="A40" i="2"/>
  <c r="B40" i="2"/>
  <c r="C40" i="2"/>
  <c r="D40" i="2"/>
  <c r="E40" i="2"/>
  <c r="F40" i="2"/>
  <c r="I40" i="2"/>
  <c r="A41" i="2"/>
  <c r="B41" i="2"/>
  <c r="C41" i="2"/>
  <c r="D41" i="2"/>
  <c r="E41" i="2"/>
  <c r="F41" i="2"/>
  <c r="I41" i="2"/>
  <c r="A42" i="2"/>
  <c r="J42" i="2" s="1"/>
  <c r="B42" i="2"/>
  <c r="C42" i="2"/>
  <c r="D42" i="2"/>
  <c r="E42" i="2"/>
  <c r="F42" i="2"/>
  <c r="I42" i="2"/>
  <c r="A43" i="2"/>
  <c r="B43" i="2"/>
  <c r="C43" i="2"/>
  <c r="D43" i="2"/>
  <c r="E43" i="2"/>
  <c r="F43" i="2"/>
  <c r="H43" i="2"/>
  <c r="I43" i="2"/>
  <c r="A44" i="2"/>
  <c r="J44" i="2" s="1"/>
  <c r="B44" i="2"/>
  <c r="C44" i="2"/>
  <c r="D44" i="2"/>
  <c r="E44" i="2"/>
  <c r="F44" i="2"/>
  <c r="G44" i="2"/>
  <c r="I44" i="2"/>
  <c r="A45" i="2"/>
  <c r="J45" i="2" s="1"/>
  <c r="B45" i="2"/>
  <c r="C45" i="2"/>
  <c r="D45" i="2"/>
  <c r="E45" i="2"/>
  <c r="F45" i="2"/>
  <c r="I45" i="2"/>
  <c r="A46" i="2"/>
  <c r="B46" i="2"/>
  <c r="C46" i="2"/>
  <c r="D46" i="2"/>
  <c r="E46" i="2"/>
  <c r="K46" i="2" s="1"/>
  <c r="M46" i="2" s="1"/>
  <c r="F46" i="2"/>
  <c r="I46" i="2"/>
  <c r="A47" i="2"/>
  <c r="B47" i="2"/>
  <c r="C47" i="2"/>
  <c r="D47" i="2"/>
  <c r="J47" i="2" s="1"/>
  <c r="E47" i="2"/>
  <c r="F47" i="2"/>
  <c r="I47" i="2"/>
  <c r="A48" i="2"/>
  <c r="J48" i="2" s="1"/>
  <c r="B48" i="2"/>
  <c r="C48" i="2"/>
  <c r="D48" i="2"/>
  <c r="E48" i="2"/>
  <c r="K48" i="2" s="1"/>
  <c r="M48" i="2" s="1"/>
  <c r="F48" i="2"/>
  <c r="I48" i="2"/>
  <c r="A49" i="2"/>
  <c r="B49" i="2"/>
  <c r="C49" i="2"/>
  <c r="D49" i="2"/>
  <c r="J49" i="2" s="1"/>
  <c r="E49" i="2"/>
  <c r="F49" i="2"/>
  <c r="I49" i="2"/>
  <c r="A50" i="2"/>
  <c r="J50" i="2" s="1"/>
  <c r="B50" i="2"/>
  <c r="C50" i="2"/>
  <c r="D50" i="2"/>
  <c r="E50" i="2"/>
  <c r="F50" i="2"/>
  <c r="I50" i="2"/>
  <c r="A51" i="2"/>
  <c r="J51" i="2" s="1"/>
  <c r="B51" i="2"/>
  <c r="C51" i="2"/>
  <c r="D51" i="2"/>
  <c r="E51" i="2"/>
  <c r="F51" i="2"/>
  <c r="H51" i="2"/>
  <c r="I51" i="2"/>
  <c r="A52" i="2"/>
  <c r="J52" i="2" s="1"/>
  <c r="B52" i="2"/>
  <c r="C52" i="2"/>
  <c r="D52" i="2"/>
  <c r="E52" i="2"/>
  <c r="F52" i="2"/>
  <c r="G52" i="2"/>
  <c r="I52" i="2"/>
  <c r="A53" i="2"/>
  <c r="J53" i="2" s="1"/>
  <c r="B53" i="2"/>
  <c r="C53" i="2"/>
  <c r="D53" i="2"/>
  <c r="E53" i="2"/>
  <c r="F53" i="2"/>
  <c r="I53" i="2"/>
  <c r="A54" i="2"/>
  <c r="J54" i="2" s="1"/>
  <c r="B54" i="2"/>
  <c r="C54" i="2"/>
  <c r="D54" i="2"/>
  <c r="E54" i="2"/>
  <c r="F54" i="2"/>
  <c r="I54" i="2"/>
  <c r="A55" i="2"/>
  <c r="B55" i="2"/>
  <c r="C55" i="2"/>
  <c r="D55" i="2"/>
  <c r="J55" i="2" s="1"/>
  <c r="E55" i="2"/>
  <c r="F55" i="2"/>
  <c r="I55" i="2"/>
  <c r="A56" i="2"/>
  <c r="B56" i="2"/>
  <c r="C56" i="2"/>
  <c r="D56" i="2"/>
  <c r="E56" i="2"/>
  <c r="F56" i="2"/>
  <c r="I56" i="2"/>
  <c r="A57" i="2"/>
  <c r="B57" i="2"/>
  <c r="C57" i="2"/>
  <c r="D57" i="2"/>
  <c r="E57" i="2"/>
  <c r="F57" i="2"/>
  <c r="I57" i="2"/>
  <c r="A58" i="2"/>
  <c r="J58" i="2" s="1"/>
  <c r="B58" i="2"/>
  <c r="C58" i="2"/>
  <c r="D58" i="2"/>
  <c r="E58" i="2"/>
  <c r="F58" i="2"/>
  <c r="I58" i="2"/>
  <c r="A59" i="2"/>
  <c r="B59" i="2"/>
  <c r="C59" i="2"/>
  <c r="D59" i="2"/>
  <c r="J59" i="2" s="1"/>
  <c r="E59" i="2"/>
  <c r="F59" i="2"/>
  <c r="H59" i="2"/>
  <c r="I59" i="2"/>
  <c r="A60" i="2"/>
  <c r="J60" i="2" s="1"/>
  <c r="B60" i="2"/>
  <c r="C60" i="2"/>
  <c r="D60" i="2"/>
  <c r="E60" i="2"/>
  <c r="F60" i="2"/>
  <c r="G60" i="2"/>
  <c r="I60" i="2"/>
  <c r="A61" i="2"/>
  <c r="B61" i="2"/>
  <c r="C61" i="2"/>
  <c r="D61" i="2"/>
  <c r="E61" i="2"/>
  <c r="F61" i="2"/>
  <c r="I61" i="2"/>
  <c r="A62" i="2"/>
  <c r="J62" i="2" s="1"/>
  <c r="B62" i="2"/>
  <c r="C62" i="2"/>
  <c r="D62" i="2"/>
  <c r="E62" i="2"/>
  <c r="K62" i="2" s="1"/>
  <c r="M62" i="2" s="1"/>
  <c r="F62" i="2"/>
  <c r="I62" i="2"/>
  <c r="A63" i="2"/>
  <c r="B63" i="2"/>
  <c r="C63" i="2"/>
  <c r="D63" i="2"/>
  <c r="E63" i="2"/>
  <c r="F63" i="2"/>
  <c r="I63" i="2"/>
  <c r="A64" i="2"/>
  <c r="J64" i="2" s="1"/>
  <c r="B64" i="2"/>
  <c r="C64" i="2"/>
  <c r="D64" i="2"/>
  <c r="E64" i="2"/>
  <c r="K64" i="2" s="1"/>
  <c r="M64" i="2" s="1"/>
  <c r="N64" i="2" s="1"/>
  <c r="F64" i="2"/>
  <c r="I64" i="2"/>
  <c r="A65" i="2"/>
  <c r="B65" i="2"/>
  <c r="C65" i="2"/>
  <c r="D65" i="2"/>
  <c r="E65" i="2"/>
  <c r="K65" i="2" s="1"/>
  <c r="M65" i="2" s="1"/>
  <c r="F65" i="2"/>
  <c r="I65" i="2"/>
  <c r="A66" i="2"/>
  <c r="J66" i="2" s="1"/>
  <c r="B66" i="2"/>
  <c r="C66" i="2"/>
  <c r="D66" i="2"/>
  <c r="E66" i="2"/>
  <c r="F66" i="2"/>
  <c r="I66" i="2"/>
  <c r="A67" i="2"/>
  <c r="B67" i="2"/>
  <c r="C67" i="2"/>
  <c r="D67" i="2"/>
  <c r="E67" i="2"/>
  <c r="F67" i="2"/>
  <c r="H67" i="2"/>
  <c r="I67" i="2"/>
  <c r="A68" i="2"/>
  <c r="J68" i="2" s="1"/>
  <c r="B68" i="2"/>
  <c r="C68" i="2"/>
  <c r="D68" i="2"/>
  <c r="E68" i="2"/>
  <c r="K68" i="2" s="1"/>
  <c r="M68" i="2" s="1"/>
  <c r="N68" i="2" s="1"/>
  <c r="F68" i="2"/>
  <c r="G68" i="2"/>
  <c r="I68" i="2"/>
  <c r="A69" i="2"/>
  <c r="B69" i="2"/>
  <c r="C69" i="2"/>
  <c r="D69" i="2"/>
  <c r="E69" i="2"/>
  <c r="F69" i="2"/>
  <c r="I69" i="2"/>
  <c r="A70" i="2"/>
  <c r="J70" i="2" s="1"/>
  <c r="B70" i="2"/>
  <c r="C70" i="2"/>
  <c r="D70" i="2"/>
  <c r="E70" i="2"/>
  <c r="F70" i="2"/>
  <c r="I70" i="2"/>
  <c r="A71" i="2"/>
  <c r="B71" i="2"/>
  <c r="C71" i="2"/>
  <c r="D71" i="2"/>
  <c r="E71" i="2"/>
  <c r="F71" i="2"/>
  <c r="I71" i="2"/>
  <c r="A72" i="2"/>
  <c r="J72" i="2" s="1"/>
  <c r="B72" i="2"/>
  <c r="C72" i="2"/>
  <c r="D72" i="2"/>
  <c r="E72" i="2"/>
  <c r="K72" i="2" s="1"/>
  <c r="M72" i="2" s="1"/>
  <c r="N72" i="2" s="1"/>
  <c r="F72" i="2"/>
  <c r="I72" i="2"/>
  <c r="A73" i="2"/>
  <c r="J73" i="2" s="1"/>
  <c r="B73" i="2"/>
  <c r="C73" i="2"/>
  <c r="D73" i="2"/>
  <c r="E73" i="2"/>
  <c r="F73" i="2"/>
  <c r="I73" i="2"/>
  <c r="A74" i="2"/>
  <c r="J74" i="2" s="1"/>
  <c r="B74" i="2"/>
  <c r="C74" i="2"/>
  <c r="D74" i="2"/>
  <c r="E74" i="2"/>
  <c r="F74" i="2"/>
  <c r="I74" i="2"/>
  <c r="A75" i="2"/>
  <c r="B75" i="2"/>
  <c r="C75" i="2"/>
  <c r="D75" i="2"/>
  <c r="E75" i="2"/>
  <c r="F75" i="2"/>
  <c r="H75" i="2"/>
  <c r="I75" i="2"/>
  <c r="A76" i="2"/>
  <c r="J76" i="2" s="1"/>
  <c r="B76" i="2"/>
  <c r="C76" i="2"/>
  <c r="D76" i="2"/>
  <c r="E76" i="2"/>
  <c r="F76" i="2"/>
  <c r="G76" i="2"/>
  <c r="I76" i="2"/>
  <c r="A77" i="2"/>
  <c r="J77" i="2" s="1"/>
  <c r="B77" i="2"/>
  <c r="C77" i="2"/>
  <c r="D77" i="2"/>
  <c r="E77" i="2"/>
  <c r="F77" i="2"/>
  <c r="I77" i="2"/>
  <c r="A78" i="2"/>
  <c r="B78" i="2"/>
  <c r="C78" i="2"/>
  <c r="D78" i="2"/>
  <c r="E78" i="2"/>
  <c r="F78" i="2"/>
  <c r="I78" i="2"/>
  <c r="A79" i="2"/>
  <c r="B79" i="2"/>
  <c r="C79" i="2"/>
  <c r="D79" i="2"/>
  <c r="J79" i="2" s="1"/>
  <c r="E79" i="2"/>
  <c r="F79" i="2"/>
  <c r="I79" i="2"/>
  <c r="A80" i="2"/>
  <c r="J80" i="2" s="1"/>
  <c r="B80" i="2"/>
  <c r="C80" i="2"/>
  <c r="D80" i="2"/>
  <c r="E80" i="2"/>
  <c r="F80" i="2"/>
  <c r="I80" i="2"/>
  <c r="A81" i="2"/>
  <c r="B81" i="2"/>
  <c r="C81" i="2"/>
  <c r="D81" i="2"/>
  <c r="J81" i="2" s="1"/>
  <c r="E81" i="2"/>
  <c r="F81" i="2"/>
  <c r="I81" i="2"/>
  <c r="A82" i="2"/>
  <c r="J82" i="2" s="1"/>
  <c r="B82" i="2"/>
  <c r="C82" i="2"/>
  <c r="D82" i="2"/>
  <c r="E82" i="2"/>
  <c r="F82" i="2"/>
  <c r="I82" i="2"/>
  <c r="A83" i="2"/>
  <c r="J83" i="2" s="1"/>
  <c r="B83" i="2"/>
  <c r="C83" i="2"/>
  <c r="D83" i="2"/>
  <c r="E83" i="2"/>
  <c r="F83" i="2"/>
  <c r="H83" i="2"/>
  <c r="I83" i="2"/>
  <c r="A84" i="2"/>
  <c r="J84" i="2" s="1"/>
  <c r="B84" i="2"/>
  <c r="C84" i="2"/>
  <c r="D84" i="2"/>
  <c r="E84" i="2"/>
  <c r="F84" i="2"/>
  <c r="G84" i="2"/>
  <c r="I84" i="2"/>
  <c r="A85" i="2"/>
  <c r="B85" i="2"/>
  <c r="C85" i="2"/>
  <c r="D85" i="2"/>
  <c r="E85" i="2"/>
  <c r="F85" i="2"/>
  <c r="J85" i="2" s="1"/>
  <c r="I85" i="2"/>
  <c r="A86" i="2"/>
  <c r="B86" i="2"/>
  <c r="C86" i="2"/>
  <c r="D86" i="2"/>
  <c r="E86" i="2"/>
  <c r="F86" i="2"/>
  <c r="I86" i="2"/>
  <c r="A87" i="2"/>
  <c r="B87" i="2"/>
  <c r="C87" i="2"/>
  <c r="D87" i="2"/>
  <c r="J87" i="2" s="1"/>
  <c r="E87" i="2"/>
  <c r="F87" i="2"/>
  <c r="I87" i="2"/>
  <c r="A88" i="2"/>
  <c r="J88" i="2" s="1"/>
  <c r="B88" i="2"/>
  <c r="C88" i="2"/>
  <c r="D88" i="2"/>
  <c r="E88" i="2"/>
  <c r="F88" i="2"/>
  <c r="I88" i="2"/>
  <c r="A89" i="2"/>
  <c r="B89" i="2"/>
  <c r="C89" i="2"/>
  <c r="D89" i="2"/>
  <c r="E89" i="2"/>
  <c r="F89" i="2"/>
  <c r="I89" i="2"/>
  <c r="A90" i="2"/>
  <c r="J90" i="2" s="1"/>
  <c r="B90" i="2"/>
  <c r="C90" i="2"/>
  <c r="D90" i="2"/>
  <c r="E90" i="2"/>
  <c r="K90" i="2" s="1"/>
  <c r="M90" i="2" s="1"/>
  <c r="F90" i="2"/>
  <c r="I90" i="2"/>
  <c r="A91" i="2"/>
  <c r="B91" i="2"/>
  <c r="C91" i="2"/>
  <c r="D91" i="2"/>
  <c r="E91" i="2"/>
  <c r="F91" i="2"/>
  <c r="H91" i="2"/>
  <c r="I91" i="2"/>
  <c r="A92" i="2"/>
  <c r="J92" i="2" s="1"/>
  <c r="B92" i="2"/>
  <c r="C92" i="2"/>
  <c r="D92" i="2"/>
  <c r="E92" i="2"/>
  <c r="F92" i="2"/>
  <c r="G92" i="2"/>
  <c r="I92" i="2"/>
  <c r="A93" i="2"/>
  <c r="B93" i="2"/>
  <c r="C93" i="2"/>
  <c r="D93" i="2"/>
  <c r="E93" i="2"/>
  <c r="F93" i="2"/>
  <c r="I93" i="2"/>
  <c r="A94" i="2"/>
  <c r="B94" i="2"/>
  <c r="C94" i="2"/>
  <c r="D94" i="2"/>
  <c r="J94" i="2" s="1"/>
  <c r="E94" i="2"/>
  <c r="F94" i="2"/>
  <c r="I94" i="2"/>
  <c r="A95" i="2"/>
  <c r="B95" i="2"/>
  <c r="C95" i="2"/>
  <c r="D95" i="2"/>
  <c r="J95" i="2" s="1"/>
  <c r="E95" i="2"/>
  <c r="F95" i="2"/>
  <c r="I95" i="2"/>
  <c r="A96" i="2"/>
  <c r="B96" i="2"/>
  <c r="C96" i="2"/>
  <c r="D96" i="2"/>
  <c r="J96" i="2" s="1"/>
  <c r="E96" i="2"/>
  <c r="F96" i="2"/>
  <c r="I96" i="2"/>
  <c r="A97" i="2"/>
  <c r="B97" i="2"/>
  <c r="C97" i="2"/>
  <c r="D97" i="2"/>
  <c r="J97" i="2" s="1"/>
  <c r="E97" i="2"/>
  <c r="F97" i="2"/>
  <c r="I97" i="2"/>
  <c r="A98" i="2"/>
  <c r="B98" i="2"/>
  <c r="C98" i="2"/>
  <c r="D98" i="2"/>
  <c r="J98" i="2" s="1"/>
  <c r="E98" i="2"/>
  <c r="F98" i="2"/>
  <c r="I98" i="2"/>
  <c r="A99" i="2"/>
  <c r="B99" i="2"/>
  <c r="C99" i="2"/>
  <c r="D99" i="2"/>
  <c r="J99" i="2" s="1"/>
  <c r="E99" i="2"/>
  <c r="F99" i="2"/>
  <c r="I99" i="2"/>
  <c r="A100" i="2"/>
  <c r="B100" i="2"/>
  <c r="C100" i="2"/>
  <c r="D100" i="2"/>
  <c r="J100" i="2" s="1"/>
  <c r="E100" i="2"/>
  <c r="F100" i="2"/>
  <c r="I100" i="2"/>
  <c r="A101" i="2"/>
  <c r="B101" i="2"/>
  <c r="C101" i="2"/>
  <c r="D101" i="2"/>
  <c r="J101" i="2" s="1"/>
  <c r="E101" i="2"/>
  <c r="F101" i="2"/>
  <c r="I101" i="2"/>
  <c r="A102" i="2"/>
  <c r="J102" i="2" s="1"/>
  <c r="B102" i="2"/>
  <c r="C102" i="2"/>
  <c r="D102" i="2"/>
  <c r="E102" i="2"/>
  <c r="K102" i="2" s="1"/>
  <c r="M102" i="2" s="1"/>
  <c r="F102" i="2"/>
  <c r="I102" i="2"/>
  <c r="A103" i="2"/>
  <c r="B103" i="2"/>
  <c r="C103" i="2"/>
  <c r="D103" i="2"/>
  <c r="J103" i="2" s="1"/>
  <c r="E103" i="2"/>
  <c r="F103" i="2"/>
  <c r="I103" i="2"/>
  <c r="A104" i="2"/>
  <c r="B104" i="2"/>
  <c r="C104" i="2"/>
  <c r="D104" i="2"/>
  <c r="E104" i="2"/>
  <c r="F104" i="2"/>
  <c r="I104" i="2"/>
  <c r="A105" i="2"/>
  <c r="J105" i="2" s="1"/>
  <c r="B105" i="2"/>
  <c r="C105" i="2"/>
  <c r="D105" i="2"/>
  <c r="E105" i="2"/>
  <c r="F105" i="2"/>
  <c r="I105" i="2"/>
  <c r="A106" i="2"/>
  <c r="J106" i="2" s="1"/>
  <c r="B106" i="2"/>
  <c r="C106" i="2"/>
  <c r="D106" i="2"/>
  <c r="E106" i="2"/>
  <c r="F106" i="2"/>
  <c r="I106" i="2"/>
  <c r="A107" i="2"/>
  <c r="B107" i="2"/>
  <c r="C107" i="2"/>
  <c r="D107" i="2"/>
  <c r="E107" i="2"/>
  <c r="F107" i="2"/>
  <c r="H107" i="2"/>
  <c r="I107" i="2"/>
  <c r="A108" i="2"/>
  <c r="J108" i="2" s="1"/>
  <c r="B108" i="2"/>
  <c r="C108" i="2"/>
  <c r="D108" i="2"/>
  <c r="E108" i="2"/>
  <c r="F108" i="2"/>
  <c r="I108" i="2"/>
  <c r="A109" i="2"/>
  <c r="B109" i="2"/>
  <c r="C109" i="2"/>
  <c r="D109" i="2"/>
  <c r="J109" i="2" s="1"/>
  <c r="E109" i="2"/>
  <c r="F109" i="2"/>
  <c r="H109" i="2"/>
  <c r="I109" i="2"/>
  <c r="A110" i="2"/>
  <c r="J110" i="2" s="1"/>
  <c r="B110" i="2"/>
  <c r="C110" i="2"/>
  <c r="D110" i="2"/>
  <c r="E110" i="2"/>
  <c r="F110" i="2"/>
  <c r="I110" i="2"/>
  <c r="A111" i="2"/>
  <c r="B111" i="2"/>
  <c r="C111" i="2"/>
  <c r="D111" i="2"/>
  <c r="E111" i="2"/>
  <c r="K111" i="2" s="1"/>
  <c r="M111" i="2" s="1"/>
  <c r="F111" i="2"/>
  <c r="J111" i="2" s="1"/>
  <c r="H111" i="2"/>
  <c r="I111" i="2"/>
  <c r="A112" i="2"/>
  <c r="B112" i="2"/>
  <c r="C112" i="2"/>
  <c r="D112" i="2"/>
  <c r="E112" i="2"/>
  <c r="F112" i="2"/>
  <c r="I112" i="2"/>
  <c r="A113" i="2"/>
  <c r="J113" i="2" s="1"/>
  <c r="B113" i="2"/>
  <c r="C113" i="2"/>
  <c r="D113" i="2"/>
  <c r="E113" i="2"/>
  <c r="F113" i="2"/>
  <c r="I113" i="2"/>
  <c r="A114" i="2"/>
  <c r="J114" i="2" s="1"/>
  <c r="B114" i="2"/>
  <c r="C114" i="2"/>
  <c r="D114" i="2"/>
  <c r="E114" i="2"/>
  <c r="K114" i="2" s="1"/>
  <c r="M114" i="2" s="1"/>
  <c r="F114" i="2"/>
  <c r="I114" i="2"/>
  <c r="A115" i="2"/>
  <c r="J115" i="2" s="1"/>
  <c r="B115" i="2"/>
  <c r="C115" i="2"/>
  <c r="D115" i="2"/>
  <c r="E115" i="2"/>
  <c r="F115" i="2"/>
  <c r="H115" i="2"/>
  <c r="I115" i="2"/>
  <c r="A116" i="2"/>
  <c r="J116" i="2" s="1"/>
  <c r="B116" i="2"/>
  <c r="C116" i="2"/>
  <c r="D116" i="2"/>
  <c r="E116" i="2"/>
  <c r="F116" i="2"/>
  <c r="I116" i="2"/>
  <c r="A117" i="2"/>
  <c r="J117" i="2" s="1"/>
  <c r="B117" i="2"/>
  <c r="C117" i="2"/>
  <c r="D117" i="2"/>
  <c r="E117" i="2"/>
  <c r="F117" i="2"/>
  <c r="H117" i="2"/>
  <c r="I117" i="2"/>
  <c r="A118" i="2"/>
  <c r="J118" i="2" s="1"/>
  <c r="B118" i="2"/>
  <c r="C118" i="2"/>
  <c r="D118" i="2"/>
  <c r="E118" i="2"/>
  <c r="F118" i="2"/>
  <c r="I118" i="2"/>
  <c r="A119" i="2"/>
  <c r="K122" i="2"/>
  <c r="M122" i="2" s="1"/>
  <c r="L124" i="2"/>
  <c r="L126" i="2"/>
  <c r="L127" i="2"/>
  <c r="L134" i="2"/>
  <c r="L135" i="2"/>
  <c r="L137" i="2"/>
  <c r="K138" i="2"/>
  <c r="M138" i="2" s="1"/>
  <c r="L140" i="2"/>
  <c r="L142" i="2"/>
  <c r="L143" i="2"/>
  <c r="L144" i="2"/>
  <c r="L156" i="2"/>
  <c r="L157" i="2"/>
  <c r="L158" i="2"/>
  <c r="L159" i="2"/>
  <c r="L160" i="2"/>
  <c r="L161" i="2"/>
  <c r="L166" i="2"/>
  <c r="L167" i="2"/>
  <c r="L170" i="2"/>
  <c r="L172" i="2"/>
  <c r="L174" i="2"/>
  <c r="L175" i="2"/>
  <c r="L180" i="2"/>
  <c r="L182" i="2"/>
  <c r="L183" i="2"/>
  <c r="L188" i="2"/>
  <c r="L190" i="2"/>
  <c r="L191" i="2"/>
  <c r="L196" i="2"/>
  <c r="L199" i="2"/>
  <c r="B35" i="2"/>
  <c r="C35" i="2"/>
  <c r="D35" i="2"/>
  <c r="E35" i="2"/>
  <c r="F35" i="2"/>
  <c r="H35" i="2"/>
  <c r="I35" i="2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Q2" i="2"/>
  <c r="K3" i="1"/>
  <c r="W3" i="3" s="1"/>
  <c r="F3" i="4"/>
  <c r="I3" i="4"/>
  <c r="F4" i="4"/>
  <c r="I4" i="4"/>
  <c r="F5" i="4"/>
  <c r="I5" i="4"/>
  <c r="F6" i="4"/>
  <c r="I6" i="4"/>
  <c r="F7" i="4"/>
  <c r="I7" i="4"/>
  <c r="F8" i="4"/>
  <c r="I8" i="4"/>
  <c r="F9" i="4"/>
  <c r="I9" i="4"/>
  <c r="F10" i="4"/>
  <c r="I10" i="4"/>
  <c r="F11" i="4"/>
  <c r="I11" i="4"/>
  <c r="F12" i="4"/>
  <c r="I12" i="4"/>
  <c r="F13" i="4"/>
  <c r="I13" i="4"/>
  <c r="F14" i="4"/>
  <c r="I14" i="4"/>
  <c r="F15" i="4"/>
  <c r="I15" i="4"/>
  <c r="F16" i="4"/>
  <c r="I16" i="4"/>
  <c r="F17" i="4"/>
  <c r="I17" i="4"/>
  <c r="F18" i="4"/>
  <c r="I18" i="4"/>
  <c r="F19" i="4"/>
  <c r="I19" i="4"/>
  <c r="F20" i="4"/>
  <c r="I20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G31" i="4"/>
  <c r="I31" i="4"/>
  <c r="F32" i="4"/>
  <c r="I32" i="4"/>
  <c r="F33" i="4"/>
  <c r="I33" i="4"/>
  <c r="F34" i="4"/>
  <c r="I34" i="4"/>
  <c r="F35" i="4"/>
  <c r="I35" i="4"/>
  <c r="F36" i="4"/>
  <c r="I36" i="4"/>
  <c r="F37" i="4"/>
  <c r="I37" i="4"/>
  <c r="F38" i="4"/>
  <c r="I38" i="4"/>
  <c r="F39" i="4"/>
  <c r="I39" i="4"/>
  <c r="F40" i="4"/>
  <c r="I40" i="4"/>
  <c r="F41" i="4"/>
  <c r="I41" i="4"/>
  <c r="I2" i="4"/>
  <c r="G5" i="3"/>
  <c r="G9" i="3"/>
  <c r="G17" i="3"/>
  <c r="G21" i="3"/>
  <c r="A4" i="2"/>
  <c r="F3" i="2"/>
  <c r="I3" i="2"/>
  <c r="F4" i="2"/>
  <c r="I4" i="2"/>
  <c r="F5" i="2"/>
  <c r="I5" i="2"/>
  <c r="F6" i="2"/>
  <c r="I6" i="2"/>
  <c r="F7" i="2"/>
  <c r="I7" i="2"/>
  <c r="F8" i="2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F19" i="2"/>
  <c r="I19" i="2"/>
  <c r="F20" i="2"/>
  <c r="I20" i="2"/>
  <c r="F21" i="2"/>
  <c r="I21" i="2"/>
  <c r="F22" i="2"/>
  <c r="I22" i="2"/>
  <c r="F23" i="2"/>
  <c r="I23" i="2"/>
  <c r="F24" i="2"/>
  <c r="I24" i="2"/>
  <c r="F25" i="2"/>
  <c r="I25" i="2"/>
  <c r="F26" i="2"/>
  <c r="I26" i="2"/>
  <c r="F27" i="2"/>
  <c r="I27" i="2"/>
  <c r="F28" i="2"/>
  <c r="I28" i="2"/>
  <c r="F29" i="2"/>
  <c r="I29" i="2"/>
  <c r="F30" i="2"/>
  <c r="I30" i="2"/>
  <c r="F31" i="2"/>
  <c r="I31" i="2"/>
  <c r="F32" i="2"/>
  <c r="I32" i="2"/>
  <c r="F33" i="2"/>
  <c r="I33" i="2"/>
  <c r="F34" i="2"/>
  <c r="I34" i="2"/>
  <c r="J36" i="2"/>
  <c r="J38" i="2"/>
  <c r="J40" i="2"/>
  <c r="J41" i="2"/>
  <c r="I2" i="2"/>
  <c r="H3" i="1"/>
  <c r="H3" i="3" s="1"/>
  <c r="H4" i="1"/>
  <c r="H4" i="4" s="1"/>
  <c r="H5" i="1"/>
  <c r="H5" i="2" s="1"/>
  <c r="H6" i="1"/>
  <c r="H6" i="4" s="1"/>
  <c r="H7" i="1"/>
  <c r="H7" i="3" s="1"/>
  <c r="H8" i="1"/>
  <c r="H8" i="4" s="1"/>
  <c r="H9" i="1"/>
  <c r="H9" i="2" s="1"/>
  <c r="H10" i="1"/>
  <c r="H10" i="4" s="1"/>
  <c r="H11" i="1"/>
  <c r="H11" i="3" s="1"/>
  <c r="H12" i="1"/>
  <c r="H12" i="4" s="1"/>
  <c r="H13" i="1"/>
  <c r="H13" i="2" s="1"/>
  <c r="H14" i="1"/>
  <c r="H14" i="4" s="1"/>
  <c r="H15" i="1"/>
  <c r="H15" i="3" s="1"/>
  <c r="H16" i="1"/>
  <c r="H16" i="4" s="1"/>
  <c r="H17" i="1"/>
  <c r="H17" i="2" s="1"/>
  <c r="H18" i="1"/>
  <c r="H18" i="4" s="1"/>
  <c r="H19" i="1"/>
  <c r="H19" i="3" s="1"/>
  <c r="H20" i="1"/>
  <c r="H20" i="4" s="1"/>
  <c r="H21" i="1"/>
  <c r="H21" i="2" s="1"/>
  <c r="H22" i="1"/>
  <c r="H22" i="4" s="1"/>
  <c r="H23" i="1"/>
  <c r="H23" i="4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4" s="1"/>
  <c r="H31" i="1"/>
  <c r="H31" i="4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4" s="1"/>
  <c r="H39" i="1"/>
  <c r="H39" i="4" s="1"/>
  <c r="H40" i="1"/>
  <c r="H40" i="4" s="1"/>
  <c r="H41" i="1"/>
  <c r="H41" i="4" s="1"/>
  <c r="H42" i="1"/>
  <c r="H42" i="4" s="1"/>
  <c r="H43" i="1"/>
  <c r="H44" i="1"/>
  <c r="H44" i="2" s="1"/>
  <c r="H45" i="1"/>
  <c r="H46" i="1"/>
  <c r="H47" i="1"/>
  <c r="H48" i="1"/>
  <c r="H48" i="4" s="1"/>
  <c r="H49" i="1"/>
  <c r="H50" i="1"/>
  <c r="H50" i="2" s="1"/>
  <c r="H51" i="1"/>
  <c r="H52" i="1"/>
  <c r="H52" i="2" s="1"/>
  <c r="H53" i="1"/>
  <c r="H54" i="1"/>
  <c r="H55" i="1"/>
  <c r="H56" i="1"/>
  <c r="H56" i="4" s="1"/>
  <c r="H57" i="1"/>
  <c r="H58" i="1"/>
  <c r="H58" i="2" s="1"/>
  <c r="H59" i="1"/>
  <c r="H60" i="1"/>
  <c r="H60" i="2" s="1"/>
  <c r="H61" i="1"/>
  <c r="H62" i="1"/>
  <c r="H63" i="1"/>
  <c r="H64" i="1"/>
  <c r="H64" i="4" s="1"/>
  <c r="H65" i="1"/>
  <c r="H66" i="1"/>
  <c r="H66" i="2" s="1"/>
  <c r="H67" i="1"/>
  <c r="H68" i="1"/>
  <c r="H68" i="2" s="1"/>
  <c r="H69" i="1"/>
  <c r="H70" i="1"/>
  <c r="H71" i="1"/>
  <c r="H72" i="1"/>
  <c r="H72" i="4" s="1"/>
  <c r="H73" i="1"/>
  <c r="H74" i="1"/>
  <c r="H74" i="2" s="1"/>
  <c r="H75" i="1"/>
  <c r="H76" i="1"/>
  <c r="H76" i="2" s="1"/>
  <c r="H77" i="1"/>
  <c r="H78" i="1"/>
  <c r="H79" i="1"/>
  <c r="H80" i="1"/>
  <c r="H80" i="4" s="1"/>
  <c r="H81" i="1"/>
  <c r="H82" i="1"/>
  <c r="H83" i="1"/>
  <c r="H84" i="1"/>
  <c r="H84" i="2" s="1"/>
  <c r="H85" i="1"/>
  <c r="H86" i="1"/>
  <c r="H87" i="1"/>
  <c r="H88" i="1"/>
  <c r="H88" i="4" s="1"/>
  <c r="H89" i="1"/>
  <c r="H90" i="1"/>
  <c r="H91" i="1"/>
  <c r="H92" i="1"/>
  <c r="H92" i="2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5" i="4" s="1"/>
  <c r="H106" i="1"/>
  <c r="H107" i="1"/>
  <c r="H107" i="4" s="1"/>
  <c r="H108" i="1"/>
  <c r="H108" i="2" s="1"/>
  <c r="H109" i="1"/>
  <c r="H110" i="1"/>
  <c r="H110" i="2" s="1"/>
  <c r="H111" i="1"/>
  <c r="H112" i="1"/>
  <c r="H113" i="1"/>
  <c r="H113" i="4" s="1"/>
  <c r="H114" i="1"/>
  <c r="H115" i="1"/>
  <c r="H115" i="4" s="1"/>
  <c r="H116" i="1"/>
  <c r="H116" i="2" s="1"/>
  <c r="H118" i="1"/>
  <c r="H118" i="4" s="1"/>
  <c r="G3" i="1"/>
  <c r="G3" i="3" s="1"/>
  <c r="G4" i="1"/>
  <c r="G4" i="4" s="1"/>
  <c r="G5" i="1"/>
  <c r="G5" i="2" s="1"/>
  <c r="G6" i="1"/>
  <c r="G6" i="4" s="1"/>
  <c r="G7" i="1"/>
  <c r="G7" i="3" s="1"/>
  <c r="G8" i="1"/>
  <c r="G8" i="4" s="1"/>
  <c r="G9" i="1"/>
  <c r="G9" i="2" s="1"/>
  <c r="G10" i="1"/>
  <c r="G10" i="4" s="1"/>
  <c r="G11" i="1"/>
  <c r="G11" i="3" s="1"/>
  <c r="G12" i="1"/>
  <c r="G12" i="4" s="1"/>
  <c r="G13" i="1"/>
  <c r="G13" i="2" s="1"/>
  <c r="G14" i="1"/>
  <c r="G14" i="4" s="1"/>
  <c r="G15" i="1"/>
  <c r="G15" i="3" s="1"/>
  <c r="G16" i="1"/>
  <c r="G16" i="4" s="1"/>
  <c r="G17" i="1"/>
  <c r="G17" i="2" s="1"/>
  <c r="G18" i="1"/>
  <c r="G18" i="4" s="1"/>
  <c r="G19" i="1"/>
  <c r="G19" i="3" s="1"/>
  <c r="G20" i="1"/>
  <c r="G20" i="4" s="1"/>
  <c r="G21" i="1"/>
  <c r="G21" i="2" s="1"/>
  <c r="G22" i="1"/>
  <c r="G22" i="4" s="1"/>
  <c r="G23" i="1"/>
  <c r="G23" i="4" s="1"/>
  <c r="G24" i="1"/>
  <c r="G24" i="2" s="1"/>
  <c r="G25" i="1"/>
  <c r="G25" i="2" s="1"/>
  <c r="G26" i="1"/>
  <c r="G26" i="2" s="1"/>
  <c r="G27" i="1"/>
  <c r="G27" i="2" s="1"/>
  <c r="G28" i="1"/>
  <c r="G28" i="2" s="1"/>
  <c r="G29" i="1"/>
  <c r="G29" i="3" s="1"/>
  <c r="G30" i="1"/>
  <c r="G30" i="3" s="1"/>
  <c r="G31" i="1"/>
  <c r="G31" i="3" s="1"/>
  <c r="G32" i="1"/>
  <c r="G32" i="2" s="1"/>
  <c r="G33" i="1"/>
  <c r="G33" i="2" s="1"/>
  <c r="G34" i="1"/>
  <c r="G34" i="3" s="1"/>
  <c r="G35" i="1"/>
  <c r="G35" i="2" s="1"/>
  <c r="G36" i="1"/>
  <c r="G36" i="3" s="1"/>
  <c r="G37" i="1"/>
  <c r="G37" i="3" s="1"/>
  <c r="G38" i="1"/>
  <c r="G38" i="4" s="1"/>
  <c r="G39" i="1"/>
  <c r="G39" i="4" s="1"/>
  <c r="G40" i="1"/>
  <c r="G40" i="3" s="1"/>
  <c r="G41" i="1"/>
  <c r="G41" i="2" s="1"/>
  <c r="G42" i="1"/>
  <c r="G42" i="2" s="1"/>
  <c r="G43" i="1"/>
  <c r="G43" i="2" s="1"/>
  <c r="G44" i="1"/>
  <c r="G45" i="1"/>
  <c r="G45" i="2" s="1"/>
  <c r="G46" i="1"/>
  <c r="G47" i="1"/>
  <c r="G48" i="1"/>
  <c r="G48" i="2" s="1"/>
  <c r="G49" i="1"/>
  <c r="G49" i="4" s="1"/>
  <c r="G50" i="1"/>
  <c r="G50" i="2" s="1"/>
  <c r="G51" i="1"/>
  <c r="G51" i="2" s="1"/>
  <c r="G52" i="1"/>
  <c r="G53" i="1"/>
  <c r="G53" i="2" s="1"/>
  <c r="G54" i="1"/>
  <c r="G55" i="1"/>
  <c r="G56" i="1"/>
  <c r="G56" i="2" s="1"/>
  <c r="G57" i="1"/>
  <c r="G57" i="4" s="1"/>
  <c r="G58" i="1"/>
  <c r="G58" i="2" s="1"/>
  <c r="G59" i="1"/>
  <c r="G59" i="2" s="1"/>
  <c r="G60" i="1"/>
  <c r="G61" i="1"/>
  <c r="G61" i="2" s="1"/>
  <c r="G62" i="1"/>
  <c r="G63" i="1"/>
  <c r="G64" i="1"/>
  <c r="G64" i="2" s="1"/>
  <c r="G65" i="1"/>
  <c r="G65" i="4" s="1"/>
  <c r="G66" i="1"/>
  <c r="G66" i="2" s="1"/>
  <c r="G67" i="1"/>
  <c r="G67" i="2" s="1"/>
  <c r="G68" i="1"/>
  <c r="G69" i="1"/>
  <c r="G69" i="2" s="1"/>
  <c r="G70" i="1"/>
  <c r="G71" i="1"/>
  <c r="G72" i="1"/>
  <c r="G72" i="2" s="1"/>
  <c r="G73" i="1"/>
  <c r="G73" i="4" s="1"/>
  <c r="G74" i="1"/>
  <c r="G74" i="2" s="1"/>
  <c r="G75" i="1"/>
  <c r="G75" i="2" s="1"/>
  <c r="G76" i="1"/>
  <c r="G77" i="1"/>
  <c r="G77" i="2" s="1"/>
  <c r="G78" i="1"/>
  <c r="G79" i="1"/>
  <c r="G80" i="1"/>
  <c r="G80" i="2" s="1"/>
  <c r="G81" i="1"/>
  <c r="G81" i="4" s="1"/>
  <c r="G82" i="1"/>
  <c r="G82" i="2" s="1"/>
  <c r="G83" i="1"/>
  <c r="G83" i="2" s="1"/>
  <c r="G84" i="1"/>
  <c r="G85" i="1"/>
  <c r="G85" i="2" s="1"/>
  <c r="G86" i="1"/>
  <c r="G87" i="1"/>
  <c r="G88" i="1"/>
  <c r="G88" i="2" s="1"/>
  <c r="G89" i="1"/>
  <c r="G89" i="4" s="1"/>
  <c r="G90" i="1"/>
  <c r="G90" i="2" s="1"/>
  <c r="G91" i="1"/>
  <c r="G91" i="2" s="1"/>
  <c r="G92" i="1"/>
  <c r="G93" i="1"/>
  <c r="G93" i="2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6" i="4" s="1"/>
  <c r="G107" i="1"/>
  <c r="G108" i="1"/>
  <c r="G108" i="4" s="1"/>
  <c r="G109" i="1"/>
  <c r="G110" i="1"/>
  <c r="G110" i="2" s="1"/>
  <c r="G111" i="1"/>
  <c r="G112" i="1"/>
  <c r="G113" i="1"/>
  <c r="G114" i="1"/>
  <c r="G114" i="4" s="1"/>
  <c r="G115" i="1"/>
  <c r="G116" i="1"/>
  <c r="G116" i="4" s="1"/>
  <c r="G117" i="1"/>
  <c r="H2" i="1"/>
  <c r="H2" i="2" s="1"/>
  <c r="G2" i="1"/>
  <c r="G2" i="4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N32" i="3" s="1"/>
  <c r="E33" i="3"/>
  <c r="E34" i="3"/>
  <c r="E35" i="3"/>
  <c r="E36" i="3"/>
  <c r="E37" i="3"/>
  <c r="E38" i="3"/>
  <c r="E39" i="3"/>
  <c r="E40" i="3"/>
  <c r="E41" i="3"/>
  <c r="E4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A3" i="3"/>
  <c r="J3" i="3" s="1"/>
  <c r="A4" i="3"/>
  <c r="J4" i="3" s="1"/>
  <c r="A5" i="3"/>
  <c r="J5" i="3" s="1"/>
  <c r="A6" i="3"/>
  <c r="J6" i="3" s="1"/>
  <c r="A7" i="3"/>
  <c r="J7" i="3" s="1"/>
  <c r="A8" i="3"/>
  <c r="J8" i="3" s="1"/>
  <c r="A9" i="3"/>
  <c r="J9" i="3" s="1"/>
  <c r="A10" i="3"/>
  <c r="J10" i="3" s="1"/>
  <c r="A11" i="3"/>
  <c r="J11" i="3" s="1"/>
  <c r="A12" i="3"/>
  <c r="J12" i="3" s="1"/>
  <c r="A13" i="3"/>
  <c r="J13" i="3" s="1"/>
  <c r="A14" i="3"/>
  <c r="J14" i="3" s="1"/>
  <c r="A15" i="3"/>
  <c r="J15" i="3" s="1"/>
  <c r="A16" i="3"/>
  <c r="J16" i="3" s="1"/>
  <c r="A17" i="3"/>
  <c r="J17" i="3" s="1"/>
  <c r="A18" i="3"/>
  <c r="J18" i="3" s="1"/>
  <c r="A19" i="3"/>
  <c r="J19" i="3" s="1"/>
  <c r="A20" i="3"/>
  <c r="J20" i="3" s="1"/>
  <c r="A21" i="3"/>
  <c r="J21" i="3" s="1"/>
  <c r="A22" i="3"/>
  <c r="J22" i="3" s="1"/>
  <c r="A23" i="3"/>
  <c r="J23" i="3" s="1"/>
  <c r="A24" i="3"/>
  <c r="J24" i="3" s="1"/>
  <c r="A25" i="3"/>
  <c r="J25" i="3" s="1"/>
  <c r="A26" i="3"/>
  <c r="J26" i="3" s="1"/>
  <c r="A27" i="3"/>
  <c r="J27" i="3" s="1"/>
  <c r="A28" i="3"/>
  <c r="A29" i="3"/>
  <c r="J29" i="3" s="1"/>
  <c r="A30" i="3"/>
  <c r="J30" i="3" s="1"/>
  <c r="A31" i="3"/>
  <c r="J31" i="3" s="1"/>
  <c r="A32" i="3"/>
  <c r="J32" i="3" s="1"/>
  <c r="A33" i="3"/>
  <c r="J33" i="3" s="1"/>
  <c r="A34" i="3"/>
  <c r="J34" i="3" s="1"/>
  <c r="A35" i="3"/>
  <c r="J35" i="3" s="1"/>
  <c r="A36" i="3"/>
  <c r="A37" i="3"/>
  <c r="J37" i="3" s="1"/>
  <c r="A38" i="3"/>
  <c r="J38" i="3" s="1"/>
  <c r="A39" i="3"/>
  <c r="J39" i="3" s="1"/>
  <c r="A40" i="3"/>
  <c r="J40" i="3" s="1"/>
  <c r="A41" i="3"/>
  <c r="J41" i="3" s="1"/>
  <c r="A42" i="3"/>
  <c r="J42" i="3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L18" i="4" s="1"/>
  <c r="M18" i="4" s="1"/>
  <c r="E19" i="4"/>
  <c r="E20" i="4"/>
  <c r="E21" i="4"/>
  <c r="E22" i="4"/>
  <c r="E23" i="4"/>
  <c r="E24" i="4"/>
  <c r="L24" i="4" s="1"/>
  <c r="M24" i="4" s="1"/>
  <c r="E25" i="4"/>
  <c r="E26" i="4"/>
  <c r="L26" i="4" s="1"/>
  <c r="M26" i="4" s="1"/>
  <c r="E27" i="4"/>
  <c r="E28" i="4"/>
  <c r="E29" i="4"/>
  <c r="E30" i="4"/>
  <c r="E31" i="4"/>
  <c r="E32" i="4"/>
  <c r="E33" i="4"/>
  <c r="E34" i="4"/>
  <c r="L34" i="4" s="1"/>
  <c r="M34" i="4" s="1"/>
  <c r="E35" i="4"/>
  <c r="E36" i="4"/>
  <c r="E37" i="4"/>
  <c r="E38" i="4"/>
  <c r="E39" i="4"/>
  <c r="L39" i="4" s="1"/>
  <c r="K39" i="4" s="1"/>
  <c r="E40" i="4"/>
  <c r="E41" i="4"/>
  <c r="L42" i="4"/>
  <c r="M42" i="4" s="1"/>
  <c r="D3" i="4"/>
  <c r="D4" i="4"/>
  <c r="D5" i="4"/>
  <c r="D6" i="4"/>
  <c r="Q6" i="4" s="1"/>
  <c r="S6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Q38" i="4" s="1"/>
  <c r="R38" i="4" s="1"/>
  <c r="D39" i="4"/>
  <c r="D40" i="4"/>
  <c r="D41" i="4"/>
  <c r="C3" i="4"/>
  <c r="C4" i="4"/>
  <c r="C5" i="4"/>
  <c r="C6" i="4"/>
  <c r="C7" i="4"/>
  <c r="P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B3" i="4"/>
  <c r="B4" i="4"/>
  <c r="Q4" i="4" s="1"/>
  <c r="R4" i="4" s="1"/>
  <c r="B5" i="4"/>
  <c r="Q5" i="4" s="1"/>
  <c r="R5" i="4" s="1"/>
  <c r="B6" i="4"/>
  <c r="P6" i="4" s="1"/>
  <c r="B7" i="4"/>
  <c r="B8" i="4"/>
  <c r="P8" i="4" s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P24" i="4" s="1"/>
  <c r="B25" i="4"/>
  <c r="B26" i="4"/>
  <c r="B27" i="4"/>
  <c r="B28" i="4"/>
  <c r="B29" i="4"/>
  <c r="P29" i="4" s="1"/>
  <c r="B30" i="4"/>
  <c r="B31" i="4"/>
  <c r="B32" i="4"/>
  <c r="B33" i="4"/>
  <c r="B34" i="4"/>
  <c r="B35" i="4"/>
  <c r="B36" i="4"/>
  <c r="Q36" i="4" s="1"/>
  <c r="R36" i="4" s="1"/>
  <c r="B37" i="4"/>
  <c r="B38" i="4"/>
  <c r="P38" i="4" s="1"/>
  <c r="B39" i="4"/>
  <c r="B40" i="4"/>
  <c r="P40" i="4" s="1"/>
  <c r="B41" i="4"/>
  <c r="A3" i="4"/>
  <c r="A4" i="4"/>
  <c r="J4" i="4" s="1"/>
  <c r="A5" i="4"/>
  <c r="A6" i="4"/>
  <c r="A7" i="4"/>
  <c r="A8" i="4"/>
  <c r="A9" i="4"/>
  <c r="A10" i="4"/>
  <c r="A11" i="4"/>
  <c r="J11" i="4" s="1"/>
  <c r="A12" i="4"/>
  <c r="J12" i="4" s="1"/>
  <c r="A13" i="4"/>
  <c r="A14" i="4"/>
  <c r="A15" i="4"/>
  <c r="A16" i="4"/>
  <c r="A17" i="4"/>
  <c r="A18" i="4"/>
  <c r="A19" i="4"/>
  <c r="J19" i="4" s="1"/>
  <c r="A20" i="4"/>
  <c r="J20" i="4" s="1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J35" i="4" s="1"/>
  <c r="A36" i="4"/>
  <c r="A37" i="4"/>
  <c r="A38" i="4"/>
  <c r="A39" i="4"/>
  <c r="A40" i="4"/>
  <c r="A41" i="4"/>
  <c r="A42" i="4"/>
  <c r="N5" i="3"/>
  <c r="R5" i="3" s="1"/>
  <c r="N31" i="3"/>
  <c r="J12" i="1"/>
  <c r="J13" i="1"/>
  <c r="J14" i="1"/>
  <c r="J15" i="1"/>
  <c r="J16" i="1"/>
  <c r="J17" i="1"/>
  <c r="J18" i="1"/>
  <c r="J19" i="1"/>
  <c r="J20" i="1"/>
  <c r="J21" i="1"/>
  <c r="J22" i="1"/>
  <c r="Q7" i="4"/>
  <c r="S7" i="4" s="1"/>
  <c r="K24" i="4"/>
  <c r="E2" i="4"/>
  <c r="L2" i="4" s="1"/>
  <c r="M2" i="4" s="1"/>
  <c r="L31" i="4"/>
  <c r="K31" i="4" s="1"/>
  <c r="L23" i="4"/>
  <c r="M23" i="4" s="1"/>
  <c r="L15" i="4"/>
  <c r="K15" i="4" s="1"/>
  <c r="L7" i="4"/>
  <c r="K7" i="4" s="1"/>
  <c r="N7" i="4" s="1"/>
  <c r="L4" i="4"/>
  <c r="K4" i="4" s="1"/>
  <c r="AE2" i="4"/>
  <c r="F2" i="4"/>
  <c r="D2" i="4"/>
  <c r="C2" i="4"/>
  <c r="B2" i="4"/>
  <c r="A2" i="4"/>
  <c r="J8" i="1"/>
  <c r="J9" i="1"/>
  <c r="J10" i="1"/>
  <c r="J11" i="1"/>
  <c r="J7" i="1"/>
  <c r="V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C4" i="2"/>
  <c r="C6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B4" i="2"/>
  <c r="B5" i="2"/>
  <c r="B6" i="2"/>
  <c r="B12" i="2"/>
  <c r="B13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P2" i="2"/>
  <c r="K4" i="1"/>
  <c r="W4" i="3" s="1"/>
  <c r="K5" i="1"/>
  <c r="K6" i="1"/>
  <c r="K36" i="2"/>
  <c r="M36" i="2" s="1"/>
  <c r="K37" i="2"/>
  <c r="M37" i="2" s="1"/>
  <c r="K39" i="2"/>
  <c r="M39" i="2" s="1"/>
  <c r="K40" i="2"/>
  <c r="M40" i="2" s="1"/>
  <c r="K41" i="2"/>
  <c r="M41" i="2" s="1"/>
  <c r="K42" i="2"/>
  <c r="M42" i="2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2" i="3"/>
  <c r="E2" i="3"/>
  <c r="G149" i="2" l="1"/>
  <c r="G149" i="5"/>
  <c r="H150" i="1"/>
  <c r="H150" i="5" s="1"/>
  <c r="G150" i="1"/>
  <c r="G150" i="2" s="1"/>
  <c r="F149" i="5"/>
  <c r="P149" i="5"/>
  <c r="P150" i="5"/>
  <c r="Q149" i="5"/>
  <c r="S149" i="5" s="1"/>
  <c r="J149" i="5"/>
  <c r="Q150" i="5"/>
  <c r="S150" i="5" s="1"/>
  <c r="S45" i="5"/>
  <c r="R45" i="5"/>
  <c r="K2" i="5"/>
  <c r="K12" i="5"/>
  <c r="S41" i="5"/>
  <c r="R41" i="5"/>
  <c r="S29" i="5"/>
  <c r="R29" i="5"/>
  <c r="K14" i="5"/>
  <c r="K4" i="5"/>
  <c r="AD4" i="5" s="1"/>
  <c r="S19" i="5"/>
  <c r="R19" i="5"/>
  <c r="K6" i="5"/>
  <c r="N6" i="5" s="1"/>
  <c r="N10" i="5"/>
  <c r="K16" i="5"/>
  <c r="AD16" i="5" s="1"/>
  <c r="S21" i="5"/>
  <c r="R21" i="5"/>
  <c r="N2" i="5"/>
  <c r="K8" i="5"/>
  <c r="S37" i="5"/>
  <c r="R37" i="5"/>
  <c r="K10" i="5"/>
  <c r="S25" i="5"/>
  <c r="R25" i="5"/>
  <c r="L27" i="5"/>
  <c r="K27" i="5" s="1"/>
  <c r="J50" i="5"/>
  <c r="Q50" i="5"/>
  <c r="P53" i="5"/>
  <c r="O53" i="5"/>
  <c r="S91" i="5"/>
  <c r="R91" i="5"/>
  <c r="P2" i="5"/>
  <c r="R3" i="5"/>
  <c r="P6" i="5"/>
  <c r="R7" i="5"/>
  <c r="P10" i="5"/>
  <c r="R11" i="5"/>
  <c r="P14" i="5"/>
  <c r="R15" i="5"/>
  <c r="J18" i="5"/>
  <c r="K20" i="5"/>
  <c r="Q22" i="5"/>
  <c r="R23" i="5"/>
  <c r="O24" i="5"/>
  <c r="P25" i="5"/>
  <c r="O25" i="5"/>
  <c r="S27" i="5"/>
  <c r="O28" i="5"/>
  <c r="P29" i="5"/>
  <c r="O29" i="5"/>
  <c r="S31" i="5"/>
  <c r="O32" i="5"/>
  <c r="P33" i="5"/>
  <c r="O33" i="5"/>
  <c r="N33" i="5"/>
  <c r="L39" i="5"/>
  <c r="K39" i="5" s="1"/>
  <c r="S39" i="5"/>
  <c r="R39" i="5"/>
  <c r="O43" i="5"/>
  <c r="R49" i="5"/>
  <c r="O50" i="5"/>
  <c r="O52" i="5"/>
  <c r="AD52" i="5" s="1"/>
  <c r="K54" i="5"/>
  <c r="J55" i="5"/>
  <c r="N56" i="5"/>
  <c r="N68" i="5"/>
  <c r="AD68" i="5" s="1"/>
  <c r="P68" i="5"/>
  <c r="O68" i="5"/>
  <c r="J76" i="5"/>
  <c r="Q76" i="5"/>
  <c r="S87" i="5"/>
  <c r="R87" i="5"/>
  <c r="Q2" i="5"/>
  <c r="K3" i="5"/>
  <c r="O5" i="5"/>
  <c r="Q6" i="5"/>
  <c r="K7" i="5"/>
  <c r="N7" i="5" s="1"/>
  <c r="O9" i="5"/>
  <c r="Q10" i="5"/>
  <c r="O13" i="5"/>
  <c r="Q14" i="5"/>
  <c r="K18" i="5"/>
  <c r="Q20" i="5"/>
  <c r="K34" i="5"/>
  <c r="J35" i="5"/>
  <c r="N36" i="5"/>
  <c r="AD36" i="5" s="1"/>
  <c r="K41" i="5"/>
  <c r="J42" i="5"/>
  <c r="Q42" i="5"/>
  <c r="N42" i="5"/>
  <c r="Q44" i="5"/>
  <c r="P45" i="5"/>
  <c r="O45" i="5"/>
  <c r="J45" i="5"/>
  <c r="L51" i="5"/>
  <c r="K51" i="5"/>
  <c r="S51" i="5"/>
  <c r="R51" i="5"/>
  <c r="P52" i="5"/>
  <c r="AD56" i="5"/>
  <c r="K66" i="5"/>
  <c r="O69" i="5"/>
  <c r="S95" i="5"/>
  <c r="R95" i="5"/>
  <c r="L3" i="5"/>
  <c r="N4" i="5"/>
  <c r="L7" i="5"/>
  <c r="L11" i="5"/>
  <c r="N12" i="5"/>
  <c r="AD12" i="5" s="1"/>
  <c r="L15" i="5"/>
  <c r="N16" i="5"/>
  <c r="S17" i="5"/>
  <c r="N20" i="5"/>
  <c r="O22" i="5"/>
  <c r="O23" i="5"/>
  <c r="R24" i="5"/>
  <c r="K26" i="5"/>
  <c r="N26" i="5" s="1"/>
  <c r="R28" i="5"/>
  <c r="K30" i="5"/>
  <c r="R32" i="5"/>
  <c r="O35" i="5"/>
  <c r="O44" i="5"/>
  <c r="K46" i="5"/>
  <c r="N46" i="5" s="1"/>
  <c r="J47" i="5"/>
  <c r="N48" i="5"/>
  <c r="R52" i="5"/>
  <c r="K53" i="5"/>
  <c r="Q53" i="5"/>
  <c r="J54" i="5"/>
  <c r="Q54" i="5"/>
  <c r="P57" i="5"/>
  <c r="O57" i="5"/>
  <c r="O59" i="5"/>
  <c r="N59" i="5"/>
  <c r="J62" i="5"/>
  <c r="J63" i="5"/>
  <c r="P64" i="5"/>
  <c r="O64" i="5"/>
  <c r="L65" i="5"/>
  <c r="P66" i="5"/>
  <c r="O66" i="5"/>
  <c r="N66" i="5"/>
  <c r="L71" i="5"/>
  <c r="J73" i="5"/>
  <c r="R74" i="5"/>
  <c r="AD74" i="5" s="1"/>
  <c r="S74" i="5"/>
  <c r="S75" i="5"/>
  <c r="R75" i="5"/>
  <c r="AD75" i="5" s="1"/>
  <c r="O20" i="5"/>
  <c r="K25" i="5"/>
  <c r="N25" i="5" s="1"/>
  <c r="K29" i="5"/>
  <c r="N29" i="5" s="1"/>
  <c r="K33" i="5"/>
  <c r="AD33" i="5" s="1"/>
  <c r="S33" i="5"/>
  <c r="J34" i="5"/>
  <c r="Q34" i="5"/>
  <c r="P37" i="5"/>
  <c r="O37" i="5"/>
  <c r="J37" i="5"/>
  <c r="L43" i="5"/>
  <c r="K43" i="5"/>
  <c r="S43" i="5"/>
  <c r="R43" i="5"/>
  <c r="P44" i="5"/>
  <c r="P61" i="5"/>
  <c r="Q61" i="5"/>
  <c r="N65" i="5"/>
  <c r="R66" i="5"/>
  <c r="S66" i="5"/>
  <c r="S69" i="5"/>
  <c r="AD69" i="5" s="1"/>
  <c r="R69" i="5"/>
  <c r="N70" i="5"/>
  <c r="AD70" i="5" s="1"/>
  <c r="K73" i="5"/>
  <c r="R78" i="5"/>
  <c r="S78" i="5"/>
  <c r="Q71" i="5"/>
  <c r="P71" i="5"/>
  <c r="O71" i="5"/>
  <c r="K77" i="5"/>
  <c r="R5" i="5"/>
  <c r="R9" i="5"/>
  <c r="R13" i="5"/>
  <c r="O17" i="5"/>
  <c r="O19" i="5"/>
  <c r="J26" i="5"/>
  <c r="Q26" i="5"/>
  <c r="O27" i="5"/>
  <c r="J30" i="5"/>
  <c r="Q30" i="5"/>
  <c r="N30" i="5"/>
  <c r="O31" i="5"/>
  <c r="R33" i="5"/>
  <c r="O34" i="5"/>
  <c r="O36" i="5"/>
  <c r="K38" i="5"/>
  <c r="N38" i="5" s="1"/>
  <c r="J39" i="5"/>
  <c r="N40" i="5"/>
  <c r="AD40" i="5" s="1"/>
  <c r="K45" i="5"/>
  <c r="J46" i="5"/>
  <c r="Q46" i="5"/>
  <c r="Q48" i="5"/>
  <c r="P49" i="5"/>
  <c r="O49" i="5"/>
  <c r="L55" i="5"/>
  <c r="K55" i="5"/>
  <c r="S55" i="5"/>
  <c r="R55" i="5"/>
  <c r="N61" i="5"/>
  <c r="Q64" i="5"/>
  <c r="S68" i="5"/>
  <c r="R73" i="5"/>
  <c r="K78" i="5"/>
  <c r="L31" i="5"/>
  <c r="K31" i="5" s="1"/>
  <c r="K5" i="5"/>
  <c r="N5" i="5" s="1"/>
  <c r="K9" i="5"/>
  <c r="N9" i="5" s="1"/>
  <c r="AD9" i="5" s="1"/>
  <c r="K13" i="5"/>
  <c r="K17" i="5"/>
  <c r="N17" i="5" s="1"/>
  <c r="L19" i="5"/>
  <c r="K23" i="5"/>
  <c r="N24" i="5"/>
  <c r="J24" i="5"/>
  <c r="O26" i="5"/>
  <c r="J28" i="5"/>
  <c r="O30" i="5"/>
  <c r="J32" i="5"/>
  <c r="L35" i="5"/>
  <c r="K35" i="5" s="1"/>
  <c r="S35" i="5"/>
  <c r="R35" i="5"/>
  <c r="O46" i="5"/>
  <c r="L49" i="5"/>
  <c r="K57" i="5"/>
  <c r="S57" i="5"/>
  <c r="R58" i="5"/>
  <c r="AD58" i="5" s="1"/>
  <c r="S58" i="5"/>
  <c r="J60" i="5"/>
  <c r="Q60" i="5"/>
  <c r="O61" i="5"/>
  <c r="K64" i="5"/>
  <c r="N64" i="5" s="1"/>
  <c r="K65" i="5"/>
  <c r="AD65" i="5" s="1"/>
  <c r="S65" i="5"/>
  <c r="R65" i="5"/>
  <c r="S93" i="5"/>
  <c r="R93" i="5"/>
  <c r="N99" i="5"/>
  <c r="N103" i="5"/>
  <c r="N107" i="5"/>
  <c r="K21" i="5"/>
  <c r="N21" i="5"/>
  <c r="AD21" i="5" s="1"/>
  <c r="P23" i="5"/>
  <c r="K24" i="5"/>
  <c r="K28" i="5"/>
  <c r="K32" i="5"/>
  <c r="K37" i="5"/>
  <c r="J38" i="5"/>
  <c r="Q38" i="5"/>
  <c r="P41" i="5"/>
  <c r="O41" i="5"/>
  <c r="N41" i="5"/>
  <c r="L47" i="5"/>
  <c r="K47" i="5" s="1"/>
  <c r="S47" i="5"/>
  <c r="R47" i="5"/>
  <c r="P48" i="5"/>
  <c r="R57" i="5"/>
  <c r="Q59" i="5"/>
  <c r="K61" i="5"/>
  <c r="L62" i="5"/>
  <c r="O62" i="5"/>
  <c r="S62" i="5"/>
  <c r="L63" i="5"/>
  <c r="K63" i="5" s="1"/>
  <c r="R63" i="5"/>
  <c r="K76" i="5"/>
  <c r="K70" i="5"/>
  <c r="N72" i="5"/>
  <c r="O78" i="5"/>
  <c r="P83" i="5"/>
  <c r="O83" i="5"/>
  <c r="R92" i="5"/>
  <c r="S92" i="5"/>
  <c r="Q107" i="5"/>
  <c r="J107" i="5"/>
  <c r="O108" i="5"/>
  <c r="L126" i="5"/>
  <c r="S136" i="5"/>
  <c r="R136" i="5"/>
  <c r="S140" i="5"/>
  <c r="R140" i="5"/>
  <c r="J58" i="5"/>
  <c r="P65" i="5"/>
  <c r="AD67" i="5"/>
  <c r="R67" i="5"/>
  <c r="K72" i="5"/>
  <c r="AD72" i="5" s="1"/>
  <c r="J74" i="5"/>
  <c r="N75" i="5"/>
  <c r="K79" i="5"/>
  <c r="N79" i="5" s="1"/>
  <c r="R81" i="5"/>
  <c r="J84" i="5"/>
  <c r="K87" i="5"/>
  <c r="N87" i="5" s="1"/>
  <c r="O89" i="5"/>
  <c r="P89" i="5"/>
  <c r="N90" i="5"/>
  <c r="O92" i="5"/>
  <c r="K99" i="5"/>
  <c r="Q99" i="5"/>
  <c r="R100" i="5"/>
  <c r="S100" i="5"/>
  <c r="N100" i="5"/>
  <c r="AD100" i="5" s="1"/>
  <c r="N104" i="5"/>
  <c r="K107" i="5"/>
  <c r="N114" i="5"/>
  <c r="O114" i="5"/>
  <c r="O116" i="5"/>
  <c r="S120" i="5"/>
  <c r="R120" i="5"/>
  <c r="N60" i="5"/>
  <c r="O75" i="5"/>
  <c r="N76" i="5"/>
  <c r="K84" i="5"/>
  <c r="R88" i="5"/>
  <c r="S88" i="5"/>
  <c r="N88" i="5"/>
  <c r="AD88" i="5" s="1"/>
  <c r="O94" i="5"/>
  <c r="P95" i="5"/>
  <c r="O95" i="5"/>
  <c r="J95" i="5"/>
  <c r="Q103" i="5"/>
  <c r="J103" i="5"/>
  <c r="P119" i="5"/>
  <c r="O119" i="5"/>
  <c r="Q125" i="5"/>
  <c r="N125" i="5"/>
  <c r="O125" i="5"/>
  <c r="Q129" i="5"/>
  <c r="N129" i="5"/>
  <c r="P129" i="5"/>
  <c r="O129" i="5"/>
  <c r="P69" i="5"/>
  <c r="N77" i="5"/>
  <c r="J78" i="5"/>
  <c r="J80" i="5"/>
  <c r="K83" i="5"/>
  <c r="O85" i="5"/>
  <c r="P85" i="5"/>
  <c r="N86" i="5"/>
  <c r="P94" i="5"/>
  <c r="J96" i="5"/>
  <c r="K103" i="5"/>
  <c r="N110" i="5"/>
  <c r="O110" i="5"/>
  <c r="S115" i="5"/>
  <c r="R115" i="5"/>
  <c r="R122" i="5"/>
  <c r="R84" i="5"/>
  <c r="S84" i="5"/>
  <c r="P91" i="5"/>
  <c r="O91" i="5"/>
  <c r="N98" i="5"/>
  <c r="O98" i="5"/>
  <c r="AD112" i="5"/>
  <c r="K115" i="5"/>
  <c r="N115" i="5" s="1"/>
  <c r="O118" i="5"/>
  <c r="P118" i="5"/>
  <c r="P121" i="5"/>
  <c r="O121" i="5"/>
  <c r="N121" i="5"/>
  <c r="S141" i="5"/>
  <c r="R141" i="5"/>
  <c r="J66" i="5"/>
  <c r="P72" i="5"/>
  <c r="P73" i="5"/>
  <c r="Q77" i="5"/>
  <c r="Q79" i="5"/>
  <c r="O81" i="5"/>
  <c r="P81" i="5"/>
  <c r="N82" i="5"/>
  <c r="R83" i="5"/>
  <c r="R89" i="5"/>
  <c r="J92" i="5"/>
  <c r="K95" i="5"/>
  <c r="N95" i="5" s="1"/>
  <c r="O97" i="5"/>
  <c r="Q97" i="5"/>
  <c r="P97" i="5"/>
  <c r="N106" i="5"/>
  <c r="O106" i="5"/>
  <c r="J108" i="5"/>
  <c r="N112" i="5"/>
  <c r="L119" i="5"/>
  <c r="K119" i="5"/>
  <c r="O147" i="5"/>
  <c r="P147" i="5"/>
  <c r="N147" i="5"/>
  <c r="R80" i="5"/>
  <c r="AD80" i="5" s="1"/>
  <c r="S80" i="5"/>
  <c r="P87" i="5"/>
  <c r="O87" i="5"/>
  <c r="K92" i="5"/>
  <c r="R96" i="5"/>
  <c r="AD96" i="5" s="1"/>
  <c r="S96" i="5"/>
  <c r="N102" i="5"/>
  <c r="O102" i="5"/>
  <c r="K108" i="5"/>
  <c r="Q111" i="5"/>
  <c r="J111" i="5"/>
  <c r="Q121" i="5"/>
  <c r="S124" i="5"/>
  <c r="R124" i="5"/>
  <c r="O127" i="5"/>
  <c r="J88" i="5"/>
  <c r="K91" i="5"/>
  <c r="O93" i="5"/>
  <c r="P93" i="5"/>
  <c r="O101" i="5"/>
  <c r="Q101" i="5"/>
  <c r="P101" i="5"/>
  <c r="J104" i="5"/>
  <c r="AD104" i="5" s="1"/>
  <c r="N108" i="5"/>
  <c r="K111" i="5"/>
  <c r="N111" i="5" s="1"/>
  <c r="J116" i="5"/>
  <c r="K124" i="5"/>
  <c r="L124" i="5"/>
  <c r="O124" i="5"/>
  <c r="N128" i="5"/>
  <c r="N133" i="5"/>
  <c r="O133" i="5"/>
  <c r="Q133" i="5"/>
  <c r="P133" i="5"/>
  <c r="N134" i="5"/>
  <c r="AD134" i="5" s="1"/>
  <c r="L81" i="5"/>
  <c r="K81" i="5"/>
  <c r="Q82" i="5"/>
  <c r="L85" i="5"/>
  <c r="Q86" i="5"/>
  <c r="L89" i="5"/>
  <c r="K89" i="5"/>
  <c r="Q90" i="5"/>
  <c r="L93" i="5"/>
  <c r="K93" i="5"/>
  <c r="Q94" i="5"/>
  <c r="L97" i="5"/>
  <c r="K97" i="5"/>
  <c r="Q98" i="5"/>
  <c r="L101" i="5"/>
  <c r="Q102" i="5"/>
  <c r="S104" i="5"/>
  <c r="L105" i="5"/>
  <c r="K105" i="5" s="1"/>
  <c r="P105" i="5"/>
  <c r="Q106" i="5"/>
  <c r="S108" i="5"/>
  <c r="L109" i="5"/>
  <c r="K109" i="5"/>
  <c r="P109" i="5"/>
  <c r="Q110" i="5"/>
  <c r="S112" i="5"/>
  <c r="L113" i="5"/>
  <c r="K113" i="5" s="1"/>
  <c r="P113" i="5"/>
  <c r="Q114" i="5"/>
  <c r="S116" i="5"/>
  <c r="L117" i="5"/>
  <c r="Q117" i="5"/>
  <c r="Q118" i="5"/>
  <c r="L120" i="5"/>
  <c r="N123" i="5"/>
  <c r="N145" i="5"/>
  <c r="Q145" i="5"/>
  <c r="Q151" i="5"/>
  <c r="J151" i="5"/>
  <c r="P164" i="5"/>
  <c r="O164" i="5"/>
  <c r="N164" i="5"/>
  <c r="P99" i="5"/>
  <c r="O99" i="5"/>
  <c r="P103" i="5"/>
  <c r="O103" i="5"/>
  <c r="Q105" i="5"/>
  <c r="P107" i="5"/>
  <c r="O107" i="5"/>
  <c r="Q109" i="5"/>
  <c r="P111" i="5"/>
  <c r="O111" i="5"/>
  <c r="Q113" i="5"/>
  <c r="P115" i="5"/>
  <c r="O115" i="5"/>
  <c r="J115" i="5"/>
  <c r="K118" i="5"/>
  <c r="Q123" i="5"/>
  <c r="J123" i="5"/>
  <c r="S126" i="5"/>
  <c r="R126" i="5"/>
  <c r="S130" i="5"/>
  <c r="R130" i="5"/>
  <c r="S134" i="5"/>
  <c r="R134" i="5"/>
  <c r="J141" i="5"/>
  <c r="AD141" i="5" s="1"/>
  <c r="K151" i="5"/>
  <c r="L151" i="5"/>
  <c r="S153" i="5"/>
  <c r="R153" i="5"/>
  <c r="S128" i="5"/>
  <c r="R128" i="5"/>
  <c r="S132" i="5"/>
  <c r="R132" i="5"/>
  <c r="J140" i="5"/>
  <c r="K116" i="5"/>
  <c r="O138" i="5"/>
  <c r="N138" i="5"/>
  <c r="K149" i="5"/>
  <c r="N149" i="5" s="1"/>
  <c r="Q152" i="5"/>
  <c r="J152" i="5"/>
  <c r="R149" i="5"/>
  <c r="O137" i="5"/>
  <c r="P137" i="5"/>
  <c r="N137" i="5"/>
  <c r="P138" i="5"/>
  <c r="Q142" i="5"/>
  <c r="O143" i="5"/>
  <c r="K144" i="5"/>
  <c r="L144" i="5"/>
  <c r="AD162" i="5"/>
  <c r="Q163" i="5"/>
  <c r="J163" i="5"/>
  <c r="P127" i="5"/>
  <c r="N127" i="5"/>
  <c r="P131" i="5"/>
  <c r="N131" i="5"/>
  <c r="S137" i="5"/>
  <c r="R137" i="5"/>
  <c r="Q138" i="5"/>
  <c r="K140" i="5"/>
  <c r="L140" i="5"/>
  <c r="O140" i="5"/>
  <c r="AD153" i="5"/>
  <c r="O122" i="5"/>
  <c r="N122" i="5"/>
  <c r="AD122" i="5" s="1"/>
  <c r="Q127" i="5"/>
  <c r="J128" i="5"/>
  <c r="Q131" i="5"/>
  <c r="J132" i="5"/>
  <c r="Q135" i="5"/>
  <c r="J135" i="5"/>
  <c r="J137" i="5"/>
  <c r="S146" i="5"/>
  <c r="R146" i="5"/>
  <c r="J150" i="5"/>
  <c r="N157" i="5"/>
  <c r="Q119" i="5"/>
  <c r="K135" i="5"/>
  <c r="O135" i="5"/>
  <c r="P139" i="5"/>
  <c r="O139" i="5"/>
  <c r="K150" i="5"/>
  <c r="N150" i="5" s="1"/>
  <c r="O154" i="5"/>
  <c r="N154" i="5"/>
  <c r="Q154" i="5"/>
  <c r="O155" i="5"/>
  <c r="P155" i="5"/>
  <c r="N156" i="5"/>
  <c r="P156" i="5"/>
  <c r="P122" i="5"/>
  <c r="P123" i="5"/>
  <c r="O126" i="5"/>
  <c r="K128" i="5"/>
  <c r="O128" i="5"/>
  <c r="O130" i="5"/>
  <c r="N130" i="5"/>
  <c r="AD130" i="5" s="1"/>
  <c r="K132" i="5"/>
  <c r="O132" i="5"/>
  <c r="O134" i="5"/>
  <c r="P134" i="5"/>
  <c r="N142" i="5"/>
  <c r="O146" i="5"/>
  <c r="N146" i="5"/>
  <c r="AD146" i="5" s="1"/>
  <c r="O156" i="5"/>
  <c r="O161" i="5"/>
  <c r="Q161" i="5"/>
  <c r="N161" i="5"/>
  <c r="O159" i="5"/>
  <c r="N159" i="5"/>
  <c r="Q160" i="5"/>
  <c r="J160" i="5"/>
  <c r="S168" i="5"/>
  <c r="R168" i="5"/>
  <c r="AD168" i="5" s="1"/>
  <c r="P171" i="5"/>
  <c r="O171" i="5"/>
  <c r="J172" i="5"/>
  <c r="R177" i="5"/>
  <c r="N180" i="5"/>
  <c r="AD180" i="5" s="1"/>
  <c r="O193" i="5"/>
  <c r="Q193" i="5"/>
  <c r="P195" i="5"/>
  <c r="O195" i="5"/>
  <c r="J196" i="5"/>
  <c r="AD200" i="5"/>
  <c r="Q148" i="5"/>
  <c r="O151" i="5"/>
  <c r="O152" i="5"/>
  <c r="Q155" i="5"/>
  <c r="Q164" i="5"/>
  <c r="R167" i="5"/>
  <c r="L171" i="5"/>
  <c r="O174" i="5"/>
  <c r="N174" i="5"/>
  <c r="J174" i="5"/>
  <c r="S180" i="5"/>
  <c r="R180" i="5"/>
  <c r="P181" i="5"/>
  <c r="Q182" i="5"/>
  <c r="P183" i="5"/>
  <c r="O183" i="5"/>
  <c r="J183" i="5"/>
  <c r="J184" i="5"/>
  <c r="AD184" i="5" s="1"/>
  <c r="R189" i="5"/>
  <c r="R190" i="5"/>
  <c r="Q191" i="5"/>
  <c r="N192" i="5"/>
  <c r="N193" i="5"/>
  <c r="Q194" i="5"/>
  <c r="Q198" i="5"/>
  <c r="R199" i="5"/>
  <c r="Q139" i="5"/>
  <c r="Q144" i="5"/>
  <c r="Q157" i="5"/>
  <c r="Q158" i="5"/>
  <c r="O162" i="5"/>
  <c r="J162" i="5"/>
  <c r="Q171" i="5"/>
  <c r="N172" i="5"/>
  <c r="AD172" i="5" s="1"/>
  <c r="N173" i="5"/>
  <c r="R179" i="5"/>
  <c r="Q181" i="5"/>
  <c r="L183" i="5"/>
  <c r="O186" i="5"/>
  <c r="N186" i="5"/>
  <c r="AD186" i="5" s="1"/>
  <c r="J186" i="5"/>
  <c r="S192" i="5"/>
  <c r="R192" i="5"/>
  <c r="AD192" i="5" s="1"/>
  <c r="P193" i="5"/>
  <c r="Q195" i="5"/>
  <c r="N196" i="5"/>
  <c r="AD196" i="5" s="1"/>
  <c r="Q197" i="5"/>
  <c r="P197" i="5"/>
  <c r="O166" i="5"/>
  <c r="N166" i="5"/>
  <c r="S172" i="5"/>
  <c r="R172" i="5"/>
  <c r="P175" i="5"/>
  <c r="O175" i="5"/>
  <c r="S196" i="5"/>
  <c r="R196" i="5"/>
  <c r="O178" i="5"/>
  <c r="N178" i="5"/>
  <c r="S184" i="5"/>
  <c r="R184" i="5"/>
  <c r="P187" i="5"/>
  <c r="O187" i="5"/>
  <c r="J188" i="5"/>
  <c r="J200" i="5"/>
  <c r="N136" i="5"/>
  <c r="AD136" i="5" s="1"/>
  <c r="O141" i="5"/>
  <c r="Q143" i="5"/>
  <c r="Q147" i="5"/>
  <c r="O149" i="5"/>
  <c r="O150" i="5"/>
  <c r="N151" i="5"/>
  <c r="Q156" i="5"/>
  <c r="Q159" i="5"/>
  <c r="N162" i="5"/>
  <c r="O163" i="5"/>
  <c r="P165" i="5"/>
  <c r="AD165" i="5" s="1"/>
  <c r="Q166" i="5"/>
  <c r="P167" i="5"/>
  <c r="O167" i="5"/>
  <c r="J167" i="5"/>
  <c r="J168" i="5"/>
  <c r="R173" i="5"/>
  <c r="R174" i="5"/>
  <c r="Q175" i="5"/>
  <c r="N176" i="5"/>
  <c r="R183" i="5"/>
  <c r="Q185" i="5"/>
  <c r="P186" i="5"/>
  <c r="L187" i="5"/>
  <c r="O190" i="5"/>
  <c r="N190" i="5"/>
  <c r="J190" i="5"/>
  <c r="N200" i="5"/>
  <c r="O142" i="5"/>
  <c r="P151" i="5"/>
  <c r="L152" i="5"/>
  <c r="P162" i="5"/>
  <c r="L163" i="5"/>
  <c r="P166" i="5"/>
  <c r="L167" i="5"/>
  <c r="O170" i="5"/>
  <c r="N170" i="5"/>
  <c r="J170" i="5"/>
  <c r="AD170" i="5" s="1"/>
  <c r="N175" i="5"/>
  <c r="S176" i="5"/>
  <c r="R176" i="5"/>
  <c r="AD176" i="5" s="1"/>
  <c r="P177" i="5"/>
  <c r="Q178" i="5"/>
  <c r="P179" i="5"/>
  <c r="O179" i="5"/>
  <c r="J179" i="5"/>
  <c r="AD179" i="5" s="1"/>
  <c r="J180" i="5"/>
  <c r="Q187" i="5"/>
  <c r="N188" i="5"/>
  <c r="AD188" i="5" s="1"/>
  <c r="P199" i="5"/>
  <c r="O199" i="5"/>
  <c r="N199" i="5"/>
  <c r="J199" i="5"/>
  <c r="O182" i="5"/>
  <c r="N182" i="5"/>
  <c r="S188" i="5"/>
  <c r="R188" i="5"/>
  <c r="P191" i="5"/>
  <c r="O191" i="5"/>
  <c r="O194" i="5"/>
  <c r="N194" i="5"/>
  <c r="O198" i="5"/>
  <c r="N198" i="5"/>
  <c r="S200" i="5"/>
  <c r="R200" i="5"/>
  <c r="O200" i="5"/>
  <c r="K169" i="5"/>
  <c r="N169" i="5" s="1"/>
  <c r="K173" i="5"/>
  <c r="AD173" i="5" s="1"/>
  <c r="K177" i="5"/>
  <c r="K181" i="5"/>
  <c r="N181" i="5" s="1"/>
  <c r="K185" i="5"/>
  <c r="N185" i="5" s="1"/>
  <c r="K189" i="5"/>
  <c r="N189" i="5" s="1"/>
  <c r="K193" i="5"/>
  <c r="K197" i="5"/>
  <c r="F151" i="4"/>
  <c r="F151" i="2"/>
  <c r="G155" i="2"/>
  <c r="G155" i="4"/>
  <c r="G154" i="3"/>
  <c r="G154" i="2"/>
  <c r="G154" i="4"/>
  <c r="P151" i="4"/>
  <c r="P186" i="2"/>
  <c r="P154" i="2"/>
  <c r="AE194" i="4"/>
  <c r="AE162" i="4"/>
  <c r="V170" i="3"/>
  <c r="P178" i="2"/>
  <c r="AE186" i="4"/>
  <c r="AE154" i="4"/>
  <c r="V194" i="3"/>
  <c r="V162" i="3"/>
  <c r="P190" i="2"/>
  <c r="P158" i="2"/>
  <c r="AE198" i="4"/>
  <c r="AE166" i="4"/>
  <c r="V174" i="3"/>
  <c r="Q161" i="4"/>
  <c r="R161" i="4" s="1"/>
  <c r="P170" i="2"/>
  <c r="AE178" i="4"/>
  <c r="P182" i="2"/>
  <c r="AE190" i="4"/>
  <c r="AE158" i="4"/>
  <c r="Q188" i="4"/>
  <c r="Q172" i="4"/>
  <c r="P165" i="4"/>
  <c r="P197" i="2"/>
  <c r="P193" i="2"/>
  <c r="P189" i="2"/>
  <c r="P185" i="2"/>
  <c r="P181" i="2"/>
  <c r="P177" i="2"/>
  <c r="P173" i="2"/>
  <c r="P169" i="2"/>
  <c r="P165" i="2"/>
  <c r="P161" i="2"/>
  <c r="P157" i="2"/>
  <c r="P153" i="2"/>
  <c r="AE197" i="4"/>
  <c r="AE193" i="4"/>
  <c r="AE189" i="4"/>
  <c r="AE185" i="4"/>
  <c r="AE181" i="4"/>
  <c r="AE177" i="4"/>
  <c r="AE173" i="4"/>
  <c r="AE169" i="4"/>
  <c r="AE165" i="4"/>
  <c r="AE161" i="4"/>
  <c r="AE157" i="4"/>
  <c r="AE153" i="4"/>
  <c r="Q187" i="4"/>
  <c r="R187" i="4" s="1"/>
  <c r="Q164" i="4"/>
  <c r="P157" i="4"/>
  <c r="P200" i="2"/>
  <c r="P196" i="2"/>
  <c r="P192" i="2"/>
  <c r="P188" i="2"/>
  <c r="P184" i="2"/>
  <c r="P180" i="2"/>
  <c r="P176" i="2"/>
  <c r="P172" i="2"/>
  <c r="P168" i="2"/>
  <c r="P164" i="2"/>
  <c r="P160" i="2"/>
  <c r="P156" i="2"/>
  <c r="P152" i="2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P199" i="2"/>
  <c r="P195" i="2"/>
  <c r="P191" i="2"/>
  <c r="P187" i="2"/>
  <c r="P183" i="2"/>
  <c r="P179" i="2"/>
  <c r="P175" i="2"/>
  <c r="P171" i="2"/>
  <c r="P167" i="2"/>
  <c r="P163" i="2"/>
  <c r="P159" i="2"/>
  <c r="P155" i="2"/>
  <c r="P151" i="2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G151" i="2"/>
  <c r="G151" i="4"/>
  <c r="G151" i="3"/>
  <c r="G155" i="3"/>
  <c r="G153" i="1"/>
  <c r="F153" i="4"/>
  <c r="F153" i="3"/>
  <c r="F152" i="3"/>
  <c r="G152" i="1"/>
  <c r="G165" i="2"/>
  <c r="G157" i="4"/>
  <c r="G172" i="2"/>
  <c r="G164" i="4"/>
  <c r="G165" i="3"/>
  <c r="G187" i="2"/>
  <c r="G181" i="2"/>
  <c r="G180" i="2"/>
  <c r="G179" i="4"/>
  <c r="G173" i="4"/>
  <c r="G172" i="4"/>
  <c r="G173" i="2"/>
  <c r="G195" i="2"/>
  <c r="G189" i="2"/>
  <c r="G188" i="2"/>
  <c r="G187" i="4"/>
  <c r="G181" i="4"/>
  <c r="G180" i="4"/>
  <c r="G197" i="2"/>
  <c r="G196" i="2"/>
  <c r="G195" i="4"/>
  <c r="G189" i="4"/>
  <c r="G188" i="4"/>
  <c r="G197" i="4"/>
  <c r="G196" i="4"/>
  <c r="F196" i="3"/>
  <c r="F188" i="3"/>
  <c r="F180" i="3"/>
  <c r="F172" i="3"/>
  <c r="F164" i="3"/>
  <c r="F156" i="3"/>
  <c r="F196" i="4"/>
  <c r="F188" i="4"/>
  <c r="F180" i="4"/>
  <c r="F172" i="4"/>
  <c r="F164" i="4"/>
  <c r="F156" i="4"/>
  <c r="P150" i="4"/>
  <c r="P150" i="2"/>
  <c r="AE150" i="4"/>
  <c r="F150" i="2"/>
  <c r="F150" i="4"/>
  <c r="Q3" i="4"/>
  <c r="P4" i="4"/>
  <c r="AF4" i="4"/>
  <c r="Q4" i="2"/>
  <c r="Q3" i="2"/>
  <c r="AF3" i="4"/>
  <c r="J3" i="4"/>
  <c r="H2" i="3"/>
  <c r="AE149" i="4"/>
  <c r="P149" i="2"/>
  <c r="G149" i="3"/>
  <c r="F149" i="3"/>
  <c r="G149" i="4"/>
  <c r="F149" i="2"/>
  <c r="H145" i="1"/>
  <c r="G145" i="3"/>
  <c r="G145" i="4"/>
  <c r="G145" i="2"/>
  <c r="H142" i="1"/>
  <c r="H142" i="2" s="1"/>
  <c r="G142" i="2"/>
  <c r="H141" i="4"/>
  <c r="H141" i="3"/>
  <c r="H134" i="3"/>
  <c r="H134" i="2"/>
  <c r="G135" i="3"/>
  <c r="G136" i="2"/>
  <c r="G119" i="3"/>
  <c r="G119" i="4"/>
  <c r="H119" i="1"/>
  <c r="H119" i="4" s="1"/>
  <c r="G119" i="2"/>
  <c r="F119" i="4"/>
  <c r="F131" i="4"/>
  <c r="F131" i="2"/>
  <c r="H127" i="4"/>
  <c r="G123" i="3"/>
  <c r="F120" i="2"/>
  <c r="H123" i="2"/>
  <c r="H122" i="3"/>
  <c r="H122" i="2"/>
  <c r="Q150" i="4"/>
  <c r="R150" i="4" s="1"/>
  <c r="N46" i="2"/>
  <c r="G78" i="4"/>
  <c r="G78" i="3"/>
  <c r="H90" i="4"/>
  <c r="H90" i="3"/>
  <c r="K54" i="2"/>
  <c r="M54" i="2" s="1"/>
  <c r="L54" i="2" s="1"/>
  <c r="P35" i="4"/>
  <c r="P27" i="4"/>
  <c r="O19" i="4"/>
  <c r="O11" i="4"/>
  <c r="O3" i="4"/>
  <c r="N17" i="3"/>
  <c r="S17" i="3" s="1"/>
  <c r="N9" i="3"/>
  <c r="G111" i="4"/>
  <c r="G111" i="3"/>
  <c r="G103" i="4"/>
  <c r="G103" i="3"/>
  <c r="G95" i="4"/>
  <c r="G95" i="3"/>
  <c r="G87" i="4"/>
  <c r="G87" i="3"/>
  <c r="G79" i="4"/>
  <c r="G79" i="3"/>
  <c r="G71" i="4"/>
  <c r="G71" i="3"/>
  <c r="G63" i="4"/>
  <c r="G63" i="3"/>
  <c r="G55" i="4"/>
  <c r="G55" i="3"/>
  <c r="G47" i="4"/>
  <c r="G47" i="3"/>
  <c r="H99" i="2"/>
  <c r="H99" i="4"/>
  <c r="H99" i="3"/>
  <c r="H91" i="4"/>
  <c r="H91" i="3"/>
  <c r="H83" i="4"/>
  <c r="H83" i="3"/>
  <c r="H75" i="4"/>
  <c r="H75" i="3"/>
  <c r="H67" i="4"/>
  <c r="H67" i="3"/>
  <c r="H59" i="4"/>
  <c r="H59" i="3"/>
  <c r="H51" i="4"/>
  <c r="H51" i="3"/>
  <c r="H43" i="4"/>
  <c r="H43" i="3"/>
  <c r="G35" i="3"/>
  <c r="H8" i="3"/>
  <c r="H118" i="2"/>
  <c r="K113" i="2"/>
  <c r="M113" i="2" s="1"/>
  <c r="L113" i="2" s="1"/>
  <c r="G111" i="2"/>
  <c r="L105" i="2"/>
  <c r="L87" i="2"/>
  <c r="K87" i="2"/>
  <c r="M87" i="2" s="1"/>
  <c r="L79" i="2"/>
  <c r="J75" i="2"/>
  <c r="J67" i="2"/>
  <c r="K63" i="2"/>
  <c r="M63" i="2" s="1"/>
  <c r="L63" i="2" s="1"/>
  <c r="L55" i="2"/>
  <c r="K55" i="2"/>
  <c r="M55" i="2" s="1"/>
  <c r="K47" i="2"/>
  <c r="M47" i="2" s="1"/>
  <c r="L47" i="2" s="1"/>
  <c r="L39" i="2"/>
  <c r="G37" i="2"/>
  <c r="H36" i="2"/>
  <c r="K170" i="2"/>
  <c r="M170" i="2" s="1"/>
  <c r="K142" i="2"/>
  <c r="M142" i="2" s="1"/>
  <c r="N110" i="3"/>
  <c r="L110" i="3"/>
  <c r="K110" i="3" s="1"/>
  <c r="G81" i="3"/>
  <c r="H80" i="3"/>
  <c r="G49" i="3"/>
  <c r="H48" i="3"/>
  <c r="O46" i="3"/>
  <c r="R46" i="3"/>
  <c r="R70" i="3"/>
  <c r="G118" i="4"/>
  <c r="G118" i="3"/>
  <c r="G70" i="4"/>
  <c r="G70" i="3"/>
  <c r="H82" i="4"/>
  <c r="H82" i="3"/>
  <c r="G118" i="2"/>
  <c r="L112" i="2"/>
  <c r="L78" i="2"/>
  <c r="K78" i="2"/>
  <c r="M78" i="2" s="1"/>
  <c r="L46" i="2"/>
  <c r="L20" i="2"/>
  <c r="J18" i="4"/>
  <c r="J10" i="4"/>
  <c r="P41" i="4"/>
  <c r="P33" i="4"/>
  <c r="P25" i="4"/>
  <c r="O17" i="4"/>
  <c r="P9" i="4"/>
  <c r="S31" i="3"/>
  <c r="N15" i="3"/>
  <c r="N7" i="3"/>
  <c r="G117" i="4"/>
  <c r="G117" i="3"/>
  <c r="G109" i="4"/>
  <c r="G109" i="3"/>
  <c r="G101" i="4"/>
  <c r="G101" i="3"/>
  <c r="G93" i="4"/>
  <c r="G93" i="3"/>
  <c r="G85" i="4"/>
  <c r="G85" i="3"/>
  <c r="G77" i="4"/>
  <c r="G77" i="3"/>
  <c r="G69" i="4"/>
  <c r="G69" i="3"/>
  <c r="G61" i="4"/>
  <c r="G61" i="3"/>
  <c r="G53" i="4"/>
  <c r="G53" i="3"/>
  <c r="G45" i="4"/>
  <c r="G45" i="3"/>
  <c r="H97" i="2"/>
  <c r="H97" i="4"/>
  <c r="H89" i="4"/>
  <c r="H89" i="3"/>
  <c r="H81" i="4"/>
  <c r="H81" i="3"/>
  <c r="H73" i="4"/>
  <c r="H73" i="3"/>
  <c r="H65" i="4"/>
  <c r="H65" i="3"/>
  <c r="H57" i="4"/>
  <c r="H57" i="3"/>
  <c r="H49" i="4"/>
  <c r="H49" i="3"/>
  <c r="H20" i="3"/>
  <c r="H4" i="3"/>
  <c r="K119" i="2"/>
  <c r="M119" i="2" s="1"/>
  <c r="L119" i="2"/>
  <c r="G117" i="2"/>
  <c r="L111" i="2"/>
  <c r="G109" i="2"/>
  <c r="J107" i="2"/>
  <c r="H90" i="2"/>
  <c r="J89" i="2"/>
  <c r="K85" i="2"/>
  <c r="M85" i="2" s="1"/>
  <c r="H82" i="2"/>
  <c r="L77" i="2"/>
  <c r="K77" i="2"/>
  <c r="M77" i="2" s="1"/>
  <c r="L69" i="2"/>
  <c r="J65" i="2"/>
  <c r="J57" i="2"/>
  <c r="L53" i="2"/>
  <c r="K53" i="2"/>
  <c r="M53" i="2" s="1"/>
  <c r="L45" i="2"/>
  <c r="K45" i="2"/>
  <c r="M45" i="2" s="1"/>
  <c r="N45" i="2" s="1"/>
  <c r="H42" i="2"/>
  <c r="L37" i="2"/>
  <c r="K196" i="2"/>
  <c r="M196" i="2" s="1"/>
  <c r="N196" i="2" s="1"/>
  <c r="K135" i="2"/>
  <c r="M135" i="2" s="1"/>
  <c r="K61" i="2"/>
  <c r="M61" i="2" s="1"/>
  <c r="L61" i="2" s="1"/>
  <c r="K187" i="3"/>
  <c r="P187" i="3"/>
  <c r="Q187" i="3" s="1"/>
  <c r="K159" i="3"/>
  <c r="P159" i="3"/>
  <c r="Q159" i="3" s="1"/>
  <c r="L151" i="3"/>
  <c r="M151" i="3" s="1"/>
  <c r="L147" i="3"/>
  <c r="M147" i="3" s="1"/>
  <c r="P147" i="3"/>
  <c r="Q147" i="3" s="1"/>
  <c r="S137" i="3"/>
  <c r="T137" i="3" s="1"/>
  <c r="N137" i="3"/>
  <c r="H118" i="3"/>
  <c r="P112" i="3"/>
  <c r="Q112" i="3" s="1"/>
  <c r="S112" i="3"/>
  <c r="G73" i="3"/>
  <c r="H72" i="3"/>
  <c r="O48" i="3"/>
  <c r="R48" i="3"/>
  <c r="N8" i="3"/>
  <c r="G94" i="4"/>
  <c r="G94" i="3"/>
  <c r="H106" i="4"/>
  <c r="H106" i="3"/>
  <c r="H50" i="4"/>
  <c r="H50" i="3"/>
  <c r="L148" i="2"/>
  <c r="K148" i="2"/>
  <c r="M148" i="2" s="1"/>
  <c r="L103" i="2"/>
  <c r="K103" i="2"/>
  <c r="M103" i="2" s="1"/>
  <c r="L62" i="2"/>
  <c r="K38" i="2"/>
  <c r="M38" i="2" s="1"/>
  <c r="L38" i="2" s="1"/>
  <c r="N30" i="3"/>
  <c r="S30" i="3"/>
  <c r="N22" i="3"/>
  <c r="S22" i="3"/>
  <c r="N14" i="3"/>
  <c r="N6" i="3"/>
  <c r="R6" i="3" s="1"/>
  <c r="G100" i="4"/>
  <c r="G100" i="3"/>
  <c r="G92" i="4"/>
  <c r="G92" i="3"/>
  <c r="G84" i="4"/>
  <c r="G84" i="3"/>
  <c r="G76" i="4"/>
  <c r="G76" i="3"/>
  <c r="G68" i="4"/>
  <c r="G68" i="3"/>
  <c r="G60" i="4"/>
  <c r="G60" i="3"/>
  <c r="G52" i="4"/>
  <c r="G52" i="3"/>
  <c r="G44" i="4"/>
  <c r="G44" i="3"/>
  <c r="H112" i="4"/>
  <c r="H112" i="3"/>
  <c r="H104" i="4"/>
  <c r="H104" i="3"/>
  <c r="H96" i="2"/>
  <c r="H96" i="4"/>
  <c r="L132" i="2"/>
  <c r="K132" i="2"/>
  <c r="M132" i="2" s="1"/>
  <c r="L128" i="2"/>
  <c r="K128" i="2"/>
  <c r="M128" i="2" s="1"/>
  <c r="G116" i="2"/>
  <c r="K110" i="2"/>
  <c r="M110" i="2" s="1"/>
  <c r="L110" i="2" s="1"/>
  <c r="G108" i="2"/>
  <c r="K92" i="2"/>
  <c r="M92" i="2" s="1"/>
  <c r="L92" i="2" s="1"/>
  <c r="H89" i="2"/>
  <c r="K84" i="2"/>
  <c r="M84" i="2" s="1"/>
  <c r="N84" i="2" s="1"/>
  <c r="H81" i="2"/>
  <c r="H73" i="2"/>
  <c r="L68" i="2"/>
  <c r="H65" i="2"/>
  <c r="L60" i="2"/>
  <c r="K60" i="2"/>
  <c r="M60" i="2" s="1"/>
  <c r="N60" i="2" s="1"/>
  <c r="H57" i="2"/>
  <c r="K52" i="2"/>
  <c r="M52" i="2" s="1"/>
  <c r="N52" i="2" s="1"/>
  <c r="H49" i="2"/>
  <c r="H41" i="2"/>
  <c r="L36" i="2"/>
  <c r="K191" i="2"/>
  <c r="M191" i="2" s="1"/>
  <c r="K161" i="2"/>
  <c r="M161" i="2" s="1"/>
  <c r="K130" i="2"/>
  <c r="M130" i="2" s="1"/>
  <c r="K83" i="3"/>
  <c r="S83" i="3"/>
  <c r="L83" i="3"/>
  <c r="N83" i="3"/>
  <c r="R83" i="3" s="1"/>
  <c r="K51" i="3"/>
  <c r="L51" i="3"/>
  <c r="N51" i="3"/>
  <c r="N16" i="3"/>
  <c r="G86" i="4"/>
  <c r="G86" i="3"/>
  <c r="G54" i="4"/>
  <c r="G54" i="3"/>
  <c r="H114" i="4"/>
  <c r="H114" i="3"/>
  <c r="H66" i="4"/>
  <c r="H66" i="3"/>
  <c r="L100" i="2"/>
  <c r="K100" i="2"/>
  <c r="M100" i="2" s="1"/>
  <c r="K96" i="2"/>
  <c r="M96" i="2" s="1"/>
  <c r="L96" i="2" s="1"/>
  <c r="K86" i="2"/>
  <c r="M86" i="2" s="1"/>
  <c r="L86" i="2" s="1"/>
  <c r="O32" i="4"/>
  <c r="O16" i="4"/>
  <c r="J16" i="4"/>
  <c r="J8" i="4"/>
  <c r="Q39" i="4"/>
  <c r="R39" i="4" s="1"/>
  <c r="O31" i="4"/>
  <c r="O23" i="4"/>
  <c r="O7" i="4"/>
  <c r="N29" i="3"/>
  <c r="S29" i="3"/>
  <c r="N21" i="3"/>
  <c r="S21" i="3" s="1"/>
  <c r="N13" i="3"/>
  <c r="G115" i="4"/>
  <c r="G115" i="3"/>
  <c r="G107" i="4"/>
  <c r="G107" i="3"/>
  <c r="G99" i="4"/>
  <c r="G99" i="3"/>
  <c r="G91" i="4"/>
  <c r="G91" i="3"/>
  <c r="G83" i="4"/>
  <c r="G83" i="3"/>
  <c r="G75" i="4"/>
  <c r="G75" i="3"/>
  <c r="G67" i="4"/>
  <c r="G67" i="3"/>
  <c r="G59" i="4"/>
  <c r="G59" i="3"/>
  <c r="G51" i="4"/>
  <c r="G51" i="3"/>
  <c r="G43" i="4"/>
  <c r="G43" i="3"/>
  <c r="H111" i="4"/>
  <c r="H111" i="3"/>
  <c r="H103" i="2"/>
  <c r="H103" i="4"/>
  <c r="H95" i="3"/>
  <c r="H95" i="4"/>
  <c r="H87" i="4"/>
  <c r="H87" i="3"/>
  <c r="H79" i="4"/>
  <c r="H79" i="3"/>
  <c r="H71" i="4"/>
  <c r="H71" i="3"/>
  <c r="H63" i="4"/>
  <c r="H63" i="3"/>
  <c r="H55" i="4"/>
  <c r="H55" i="3"/>
  <c r="H47" i="4"/>
  <c r="H47" i="3"/>
  <c r="H16" i="3"/>
  <c r="K117" i="2"/>
  <c r="M117" i="2" s="1"/>
  <c r="L117" i="2" s="1"/>
  <c r="G115" i="2"/>
  <c r="H114" i="2"/>
  <c r="L109" i="2"/>
  <c r="K109" i="2"/>
  <c r="M109" i="2" s="1"/>
  <c r="G107" i="2"/>
  <c r="H106" i="2"/>
  <c r="K91" i="2"/>
  <c r="M91" i="2" s="1"/>
  <c r="L91" i="2" s="1"/>
  <c r="G89" i="2"/>
  <c r="H88" i="2"/>
  <c r="L83" i="2"/>
  <c r="K83" i="2"/>
  <c r="M83" i="2" s="1"/>
  <c r="G81" i="2"/>
  <c r="H80" i="2"/>
  <c r="L75" i="2"/>
  <c r="G73" i="2"/>
  <c r="H72" i="2"/>
  <c r="J71" i="2"/>
  <c r="L67" i="2"/>
  <c r="G65" i="2"/>
  <c r="H64" i="2"/>
  <c r="J63" i="2"/>
  <c r="K59" i="2"/>
  <c r="M59" i="2" s="1"/>
  <c r="L59" i="2" s="1"/>
  <c r="G57" i="2"/>
  <c r="H56" i="2"/>
  <c r="L51" i="2"/>
  <c r="K51" i="2"/>
  <c r="M51" i="2" s="1"/>
  <c r="G49" i="2"/>
  <c r="H48" i="2"/>
  <c r="L43" i="2"/>
  <c r="H40" i="2"/>
  <c r="K186" i="2"/>
  <c r="M186" i="2" s="1"/>
  <c r="K157" i="2"/>
  <c r="M157" i="2" s="1"/>
  <c r="K95" i="2"/>
  <c r="M95" i="2" s="1"/>
  <c r="L95" i="2" s="1"/>
  <c r="K71" i="2"/>
  <c r="M71" i="2" s="1"/>
  <c r="L71" i="2" s="1"/>
  <c r="K118" i="3"/>
  <c r="L118" i="3"/>
  <c r="N118" i="3"/>
  <c r="G65" i="3"/>
  <c r="H64" i="3"/>
  <c r="O62" i="3"/>
  <c r="R62" i="3"/>
  <c r="O184" i="3"/>
  <c r="O58" i="3"/>
  <c r="R58" i="3"/>
  <c r="G110" i="4"/>
  <c r="G110" i="3"/>
  <c r="G62" i="4"/>
  <c r="G62" i="3"/>
  <c r="H74" i="4"/>
  <c r="H74" i="3"/>
  <c r="K104" i="2"/>
  <c r="M104" i="2" s="1"/>
  <c r="L104" i="2" s="1"/>
  <c r="K99" i="2"/>
  <c r="M99" i="2" s="1"/>
  <c r="L99" i="2" s="1"/>
  <c r="L94" i="2"/>
  <c r="K94" i="2"/>
  <c r="M94" i="2" s="1"/>
  <c r="K98" i="2"/>
  <c r="M98" i="2" s="1"/>
  <c r="L98" i="2" s="1"/>
  <c r="K91" i="3"/>
  <c r="L91" i="3"/>
  <c r="N91" i="3"/>
  <c r="R91" i="3" s="1"/>
  <c r="K59" i="3"/>
  <c r="L59" i="3"/>
  <c r="N59" i="3"/>
  <c r="P59" i="3" s="1"/>
  <c r="Q59" i="3" s="1"/>
  <c r="P16" i="4"/>
  <c r="O30" i="4"/>
  <c r="O22" i="4"/>
  <c r="N36" i="3"/>
  <c r="S36" i="3" s="1"/>
  <c r="N28" i="3"/>
  <c r="S28" i="3" s="1"/>
  <c r="N20" i="3"/>
  <c r="S20" i="3" s="1"/>
  <c r="L12" i="3"/>
  <c r="K12" i="3" s="1"/>
  <c r="G98" i="4"/>
  <c r="G98" i="3"/>
  <c r="G90" i="4"/>
  <c r="G90" i="3"/>
  <c r="G82" i="4"/>
  <c r="G82" i="3"/>
  <c r="G74" i="4"/>
  <c r="G74" i="3"/>
  <c r="G66" i="4"/>
  <c r="G66" i="3"/>
  <c r="G58" i="4"/>
  <c r="G58" i="3"/>
  <c r="G50" i="4"/>
  <c r="G50" i="3"/>
  <c r="G42" i="3"/>
  <c r="G42" i="4"/>
  <c r="H110" i="4"/>
  <c r="H110" i="3"/>
  <c r="H102" i="3"/>
  <c r="H102" i="4"/>
  <c r="H94" i="2"/>
  <c r="H94" i="4"/>
  <c r="H86" i="4"/>
  <c r="H86" i="3"/>
  <c r="H78" i="4"/>
  <c r="H78" i="3"/>
  <c r="H70" i="4"/>
  <c r="H70" i="3"/>
  <c r="H62" i="4"/>
  <c r="H62" i="3"/>
  <c r="H54" i="4"/>
  <c r="H54" i="3"/>
  <c r="H46" i="4"/>
  <c r="AD46" i="4" s="1"/>
  <c r="H46" i="3"/>
  <c r="G13" i="3"/>
  <c r="H2" i="4"/>
  <c r="L198" i="2"/>
  <c r="K198" i="2"/>
  <c r="M198" i="2" s="1"/>
  <c r="K194" i="2"/>
  <c r="M194" i="2" s="1"/>
  <c r="N194" i="2" s="1"/>
  <c r="L194" i="2"/>
  <c r="K116" i="2"/>
  <c r="M116" i="2" s="1"/>
  <c r="L116" i="2"/>
  <c r="G114" i="2"/>
  <c r="H113" i="2"/>
  <c r="L108" i="2"/>
  <c r="G106" i="2"/>
  <c r="H105" i="2"/>
  <c r="J104" i="2"/>
  <c r="L90" i="2"/>
  <c r="H87" i="2"/>
  <c r="J86" i="2"/>
  <c r="K82" i="2"/>
  <c r="M82" i="2" s="1"/>
  <c r="L82" i="2" s="1"/>
  <c r="H79" i="2"/>
  <c r="K74" i="2"/>
  <c r="M74" i="2" s="1"/>
  <c r="L74" i="2" s="1"/>
  <c r="H71" i="2"/>
  <c r="L66" i="2"/>
  <c r="H63" i="2"/>
  <c r="H55" i="2"/>
  <c r="L50" i="2"/>
  <c r="K50" i="2"/>
  <c r="M50" i="2" s="1"/>
  <c r="H47" i="2"/>
  <c r="L42" i="2"/>
  <c r="G40" i="2"/>
  <c r="H39" i="2"/>
  <c r="K44" i="2"/>
  <c r="M44" i="2" s="1"/>
  <c r="L44" i="2" s="1"/>
  <c r="K182" i="2"/>
  <c r="M182" i="2" s="1"/>
  <c r="K155" i="2"/>
  <c r="M155" i="2" s="1"/>
  <c r="N155" i="2" s="1"/>
  <c r="K123" i="2"/>
  <c r="M123" i="2" s="1"/>
  <c r="K108" i="2"/>
  <c r="M108" i="2" s="1"/>
  <c r="K76" i="2"/>
  <c r="M76" i="2" s="1"/>
  <c r="N76" i="2" s="1"/>
  <c r="K70" i="2"/>
  <c r="M70" i="2" s="1"/>
  <c r="L70" i="2" s="1"/>
  <c r="S145" i="3"/>
  <c r="T145" i="3" s="1"/>
  <c r="N145" i="3"/>
  <c r="G108" i="3"/>
  <c r="H107" i="3"/>
  <c r="G106" i="3"/>
  <c r="H105" i="3"/>
  <c r="K75" i="3"/>
  <c r="L75" i="3"/>
  <c r="N75" i="3"/>
  <c r="S75" i="3" s="1"/>
  <c r="T75" i="3" s="1"/>
  <c r="R54" i="3"/>
  <c r="K118" i="4"/>
  <c r="L118" i="4"/>
  <c r="M118" i="4" s="1"/>
  <c r="L110" i="4"/>
  <c r="M110" i="4" s="1"/>
  <c r="L102" i="4"/>
  <c r="M102" i="4" s="1"/>
  <c r="K102" i="4"/>
  <c r="K94" i="4"/>
  <c r="N94" i="4" s="1"/>
  <c r="L94" i="4"/>
  <c r="M94" i="4" s="1"/>
  <c r="Q93" i="4"/>
  <c r="J93" i="4"/>
  <c r="L86" i="4"/>
  <c r="M86" i="4" s="1"/>
  <c r="L78" i="4"/>
  <c r="M78" i="4" s="1"/>
  <c r="S77" i="4"/>
  <c r="R77" i="4"/>
  <c r="L70" i="4"/>
  <c r="M70" i="4" s="1"/>
  <c r="Q69" i="4"/>
  <c r="J69" i="4"/>
  <c r="S61" i="4"/>
  <c r="R61" i="4"/>
  <c r="S53" i="4"/>
  <c r="R53" i="4"/>
  <c r="S32" i="3"/>
  <c r="G46" i="4"/>
  <c r="G46" i="3"/>
  <c r="L164" i="2"/>
  <c r="K164" i="2"/>
  <c r="M164" i="2" s="1"/>
  <c r="J22" i="4"/>
  <c r="J14" i="4"/>
  <c r="J6" i="4"/>
  <c r="N27" i="3"/>
  <c r="S27" i="3"/>
  <c r="N19" i="3"/>
  <c r="S19" i="3" s="1"/>
  <c r="N11" i="3"/>
  <c r="N3" i="3"/>
  <c r="G113" i="4"/>
  <c r="G113" i="3"/>
  <c r="G105" i="4"/>
  <c r="G105" i="3"/>
  <c r="G97" i="4"/>
  <c r="G97" i="3"/>
  <c r="H117" i="4"/>
  <c r="H117" i="3"/>
  <c r="H109" i="4"/>
  <c r="H109" i="3"/>
  <c r="H101" i="3"/>
  <c r="H101" i="4"/>
  <c r="H93" i="4"/>
  <c r="H93" i="3"/>
  <c r="H85" i="4"/>
  <c r="H85" i="3"/>
  <c r="H77" i="4"/>
  <c r="H77" i="3"/>
  <c r="H69" i="4"/>
  <c r="H69" i="3"/>
  <c r="H61" i="4"/>
  <c r="H61" i="3"/>
  <c r="H53" i="4"/>
  <c r="H53" i="3"/>
  <c r="H45" i="4"/>
  <c r="H45" i="3"/>
  <c r="H12" i="3"/>
  <c r="L115" i="2"/>
  <c r="G113" i="2"/>
  <c r="H112" i="2"/>
  <c r="K107" i="2"/>
  <c r="M107" i="2" s="1"/>
  <c r="L107" i="2" s="1"/>
  <c r="G105" i="2"/>
  <c r="H104" i="2"/>
  <c r="J93" i="2"/>
  <c r="K89" i="2"/>
  <c r="M89" i="2" s="1"/>
  <c r="L89" i="2" s="1"/>
  <c r="G87" i="2"/>
  <c r="H86" i="2"/>
  <c r="L81" i="2"/>
  <c r="K81" i="2"/>
  <c r="M81" i="2" s="1"/>
  <c r="G79" i="2"/>
  <c r="H78" i="2"/>
  <c r="L73" i="2"/>
  <c r="G71" i="2"/>
  <c r="H70" i="2"/>
  <c r="J69" i="2"/>
  <c r="L65" i="2"/>
  <c r="G63" i="2"/>
  <c r="H62" i="2"/>
  <c r="J61" i="2"/>
  <c r="K57" i="2"/>
  <c r="M57" i="2" s="1"/>
  <c r="L57" i="2" s="1"/>
  <c r="G55" i="2"/>
  <c r="H54" i="2"/>
  <c r="L49" i="2"/>
  <c r="G47" i="2"/>
  <c r="H46" i="2"/>
  <c r="L41" i="2"/>
  <c r="G39" i="2"/>
  <c r="H38" i="2"/>
  <c r="K179" i="2"/>
  <c r="M179" i="2" s="1"/>
  <c r="N179" i="2" s="1"/>
  <c r="K150" i="2"/>
  <c r="M150" i="2" s="1"/>
  <c r="L150" i="2" s="1"/>
  <c r="K118" i="2"/>
  <c r="M118" i="2" s="1"/>
  <c r="L118" i="2" s="1"/>
  <c r="K112" i="2"/>
  <c r="M112" i="2" s="1"/>
  <c r="K93" i="2"/>
  <c r="M93" i="2" s="1"/>
  <c r="L93" i="2" s="1"/>
  <c r="K58" i="2"/>
  <c r="M58" i="2" s="1"/>
  <c r="L58" i="2" s="1"/>
  <c r="J92" i="3"/>
  <c r="G89" i="3"/>
  <c r="H88" i="3"/>
  <c r="O64" i="3"/>
  <c r="R64" i="3"/>
  <c r="G57" i="3"/>
  <c r="H56" i="3"/>
  <c r="R92" i="3"/>
  <c r="S107" i="3"/>
  <c r="G102" i="4"/>
  <c r="G102" i="3"/>
  <c r="H98" i="2"/>
  <c r="H98" i="4"/>
  <c r="H58" i="4"/>
  <c r="H58" i="3"/>
  <c r="K152" i="2"/>
  <c r="M152" i="2" s="1"/>
  <c r="L152" i="2" s="1"/>
  <c r="L102" i="2"/>
  <c r="L97" i="2"/>
  <c r="K97" i="2"/>
  <c r="M97" i="2" s="1"/>
  <c r="K200" i="2"/>
  <c r="M200" i="2" s="1"/>
  <c r="N42" i="3"/>
  <c r="S42" i="3" s="1"/>
  <c r="N34" i="3"/>
  <c r="S34" i="3"/>
  <c r="N26" i="3"/>
  <c r="S26" i="3"/>
  <c r="N18" i="3"/>
  <c r="S18" i="3"/>
  <c r="N10" i="3"/>
  <c r="G112" i="4"/>
  <c r="G112" i="3"/>
  <c r="G104" i="4"/>
  <c r="G104" i="3"/>
  <c r="G96" i="4"/>
  <c r="G96" i="3"/>
  <c r="G88" i="4"/>
  <c r="G88" i="3"/>
  <c r="G80" i="4"/>
  <c r="G80" i="3"/>
  <c r="G72" i="4"/>
  <c r="G72" i="3"/>
  <c r="G64" i="4"/>
  <c r="G64" i="3"/>
  <c r="G56" i="4"/>
  <c r="G56" i="3"/>
  <c r="G48" i="4"/>
  <c r="G48" i="3"/>
  <c r="H116" i="4"/>
  <c r="H116" i="3"/>
  <c r="H108" i="4"/>
  <c r="H108" i="3"/>
  <c r="H100" i="2"/>
  <c r="H100" i="4"/>
  <c r="H92" i="4"/>
  <c r="H92" i="3"/>
  <c r="H84" i="4"/>
  <c r="H84" i="3"/>
  <c r="H76" i="4"/>
  <c r="H76" i="3"/>
  <c r="H68" i="4"/>
  <c r="H68" i="3"/>
  <c r="H60" i="4"/>
  <c r="H60" i="3"/>
  <c r="H52" i="4"/>
  <c r="H52" i="3"/>
  <c r="H44" i="4"/>
  <c r="H44" i="3"/>
  <c r="G38" i="3"/>
  <c r="L187" i="2"/>
  <c r="K187" i="2"/>
  <c r="M187" i="2" s="1"/>
  <c r="N187" i="2" s="1"/>
  <c r="L171" i="2"/>
  <c r="K171" i="2"/>
  <c r="M171" i="2" s="1"/>
  <c r="N171" i="2" s="1"/>
  <c r="L114" i="2"/>
  <c r="G112" i="2"/>
  <c r="G104" i="2"/>
  <c r="G103" i="2"/>
  <c r="G102" i="2"/>
  <c r="G101" i="2"/>
  <c r="G100" i="2"/>
  <c r="G99" i="2"/>
  <c r="G98" i="2"/>
  <c r="G97" i="2"/>
  <c r="G96" i="2"/>
  <c r="G95" i="2"/>
  <c r="G94" i="2"/>
  <c r="H93" i="2"/>
  <c r="L88" i="2"/>
  <c r="K88" i="2"/>
  <c r="M88" i="2" s="1"/>
  <c r="N88" i="2" s="1"/>
  <c r="G86" i="2"/>
  <c r="H85" i="2"/>
  <c r="K80" i="2"/>
  <c r="M80" i="2" s="1"/>
  <c r="N80" i="2" s="1"/>
  <c r="G78" i="2"/>
  <c r="H77" i="2"/>
  <c r="L72" i="2"/>
  <c r="G70" i="2"/>
  <c r="H69" i="2"/>
  <c r="L64" i="2"/>
  <c r="G62" i="2"/>
  <c r="H61" i="2"/>
  <c r="K56" i="2"/>
  <c r="M56" i="2" s="1"/>
  <c r="N56" i="2" s="1"/>
  <c r="G54" i="2"/>
  <c r="H53" i="2"/>
  <c r="L48" i="2"/>
  <c r="G46" i="2"/>
  <c r="H45" i="2"/>
  <c r="L40" i="2"/>
  <c r="G38" i="2"/>
  <c r="H37" i="2"/>
  <c r="K176" i="2"/>
  <c r="M176" i="2" s="1"/>
  <c r="N176" i="2" s="1"/>
  <c r="K147" i="2"/>
  <c r="M147" i="2" s="1"/>
  <c r="N147" i="2" s="1"/>
  <c r="K106" i="2"/>
  <c r="M106" i="2" s="1"/>
  <c r="L106" i="2" s="1"/>
  <c r="K101" i="2"/>
  <c r="M101" i="2" s="1"/>
  <c r="L101" i="2" s="1"/>
  <c r="P136" i="3"/>
  <c r="Q136" i="3" s="1"/>
  <c r="L136" i="3"/>
  <c r="S108" i="3"/>
  <c r="N108" i="3"/>
  <c r="P108" i="3" s="1"/>
  <c r="Q108" i="3" s="1"/>
  <c r="L108" i="3"/>
  <c r="K108" i="3" s="1"/>
  <c r="K67" i="3"/>
  <c r="L67" i="3"/>
  <c r="S67" i="3"/>
  <c r="N193" i="3"/>
  <c r="R193" i="3" s="1"/>
  <c r="K193" i="3"/>
  <c r="K189" i="3"/>
  <c r="N189" i="3"/>
  <c r="R189" i="3" s="1"/>
  <c r="P185" i="3"/>
  <c r="Q185" i="3" s="1"/>
  <c r="L185" i="3"/>
  <c r="M185" i="3" s="1"/>
  <c r="N185" i="3"/>
  <c r="R185" i="3" s="1"/>
  <c r="K177" i="3"/>
  <c r="L177" i="3"/>
  <c r="M177" i="3" s="1"/>
  <c r="K173" i="3"/>
  <c r="S173" i="3"/>
  <c r="T173" i="3" s="1"/>
  <c r="K165" i="3"/>
  <c r="L165" i="3"/>
  <c r="M165" i="3" s="1"/>
  <c r="K157" i="3"/>
  <c r="S157" i="3"/>
  <c r="T157" i="3" s="1"/>
  <c r="L149" i="3"/>
  <c r="M149" i="3" s="1"/>
  <c r="N149" i="3"/>
  <c r="R149" i="3" s="1"/>
  <c r="P132" i="3"/>
  <c r="Q132" i="3" s="1"/>
  <c r="L132" i="3"/>
  <c r="L117" i="3"/>
  <c r="K117" i="3" s="1"/>
  <c r="S117" i="3"/>
  <c r="T117" i="3" s="1"/>
  <c r="J113" i="3"/>
  <c r="K109" i="3"/>
  <c r="N109" i="3"/>
  <c r="R109" i="3" s="1"/>
  <c r="K92" i="3"/>
  <c r="P92" i="3"/>
  <c r="Q92" i="3" s="1"/>
  <c r="S92" i="3"/>
  <c r="K84" i="3"/>
  <c r="L84" i="3"/>
  <c r="M84" i="3" s="1"/>
  <c r="S84" i="3"/>
  <c r="N84" i="3"/>
  <c r="R84" i="3" s="1"/>
  <c r="K76" i="3"/>
  <c r="L68" i="3"/>
  <c r="K68" i="3" s="1"/>
  <c r="P68" i="3"/>
  <c r="Q68" i="3" s="1"/>
  <c r="K60" i="3"/>
  <c r="L60" i="3"/>
  <c r="S60" i="3"/>
  <c r="J56" i="3"/>
  <c r="K52" i="3"/>
  <c r="L52" i="3"/>
  <c r="S52" i="3"/>
  <c r="P52" i="3"/>
  <c r="Q52" i="3" s="1"/>
  <c r="L44" i="3"/>
  <c r="K44" i="3" s="1"/>
  <c r="K43" i="3"/>
  <c r="L43" i="3"/>
  <c r="S185" i="3"/>
  <c r="T185" i="3" s="1"/>
  <c r="N173" i="3"/>
  <c r="R173" i="3" s="1"/>
  <c r="N117" i="3"/>
  <c r="R117" i="3" s="1"/>
  <c r="L72" i="3"/>
  <c r="N68" i="3"/>
  <c r="S68" i="3" s="1"/>
  <c r="N53" i="3"/>
  <c r="S53" i="3" s="1"/>
  <c r="T53" i="3" s="1"/>
  <c r="S109" i="3"/>
  <c r="R116" i="4"/>
  <c r="S116" i="4"/>
  <c r="R100" i="4"/>
  <c r="S100" i="4"/>
  <c r="Q92" i="4"/>
  <c r="J92" i="4"/>
  <c r="R84" i="4"/>
  <c r="S84" i="4"/>
  <c r="R76" i="4"/>
  <c r="S76" i="4"/>
  <c r="K198" i="3"/>
  <c r="L198" i="3"/>
  <c r="M198" i="3" s="1"/>
  <c r="K194" i="3"/>
  <c r="L194" i="3"/>
  <c r="M194" i="3" s="1"/>
  <c r="S194" i="3"/>
  <c r="T194" i="3" s="1"/>
  <c r="K190" i="3"/>
  <c r="L190" i="3"/>
  <c r="M190" i="3" s="1"/>
  <c r="K186" i="3"/>
  <c r="P186" i="3"/>
  <c r="Q186" i="3" s="1"/>
  <c r="K182" i="3"/>
  <c r="L182" i="3"/>
  <c r="M182" i="3" s="1"/>
  <c r="K178" i="3"/>
  <c r="L178" i="3"/>
  <c r="M178" i="3" s="1"/>
  <c r="P178" i="3"/>
  <c r="Q178" i="3" s="1"/>
  <c r="L162" i="3"/>
  <c r="M162" i="3" s="1"/>
  <c r="P162" i="3"/>
  <c r="Q162" i="3" s="1"/>
  <c r="N133" i="3"/>
  <c r="L133" i="3"/>
  <c r="S129" i="3"/>
  <c r="T129" i="3" s="1"/>
  <c r="K129" i="3"/>
  <c r="P125" i="3"/>
  <c r="Q125" i="3" s="1"/>
  <c r="N125" i="3"/>
  <c r="K115" i="3"/>
  <c r="K107" i="3"/>
  <c r="L107" i="3"/>
  <c r="K90" i="3"/>
  <c r="J86" i="3"/>
  <c r="K82" i="3"/>
  <c r="N82" i="3"/>
  <c r="S82" i="3"/>
  <c r="P82" i="3"/>
  <c r="Q82" i="3" s="1"/>
  <c r="K74" i="3"/>
  <c r="S74" i="3"/>
  <c r="L74" i="3"/>
  <c r="J70" i="3"/>
  <c r="K66" i="3"/>
  <c r="S66" i="3"/>
  <c r="L66" i="3"/>
  <c r="P66" i="3"/>
  <c r="Q66" i="3" s="1"/>
  <c r="J62" i="3"/>
  <c r="K58" i="3"/>
  <c r="S58" i="3"/>
  <c r="L58" i="3"/>
  <c r="P58" i="3"/>
  <c r="Q58" i="3" s="1"/>
  <c r="J54" i="3"/>
  <c r="K50" i="3"/>
  <c r="L50" i="3"/>
  <c r="J46" i="3"/>
  <c r="S193" i="3"/>
  <c r="T193" i="3" s="1"/>
  <c r="S181" i="3"/>
  <c r="T181" i="3" s="1"/>
  <c r="P128" i="3"/>
  <c r="Q128" i="3" s="1"/>
  <c r="N115" i="3"/>
  <c r="S115" i="3" s="1"/>
  <c r="N101" i="3"/>
  <c r="S101" i="3" s="1"/>
  <c r="T101" i="3" s="1"/>
  <c r="L92" i="3"/>
  <c r="M92" i="3" s="1"/>
  <c r="P74" i="3"/>
  <c r="Q74" i="3" s="1"/>
  <c r="N52" i="3"/>
  <c r="K114" i="3"/>
  <c r="S114" i="3"/>
  <c r="L114" i="3"/>
  <c r="J110" i="3"/>
  <c r="S106" i="3"/>
  <c r="L106" i="3"/>
  <c r="K106" i="3" s="1"/>
  <c r="P106" i="3"/>
  <c r="Q106" i="3" s="1"/>
  <c r="K89" i="3"/>
  <c r="S89" i="3"/>
  <c r="L89" i="3"/>
  <c r="N89" i="3"/>
  <c r="P89" i="3" s="1"/>
  <c r="Q89" i="3" s="1"/>
  <c r="J85" i="3"/>
  <c r="K81" i="3"/>
  <c r="L81" i="3"/>
  <c r="J77" i="3"/>
  <c r="K73" i="3"/>
  <c r="N73" i="3"/>
  <c r="P73" i="3" s="1"/>
  <c r="Q73" i="3" s="1"/>
  <c r="L65" i="3"/>
  <c r="K65" i="3" s="1"/>
  <c r="J61" i="3"/>
  <c r="K57" i="3"/>
  <c r="L57" i="3"/>
  <c r="S57" i="3"/>
  <c r="J53" i="3"/>
  <c r="L49" i="3"/>
  <c r="K49" i="3" s="1"/>
  <c r="J45" i="3"/>
  <c r="L193" i="3"/>
  <c r="M193" i="3" s="1"/>
  <c r="N181" i="3"/>
  <c r="R181" i="3" s="1"/>
  <c r="N165" i="3"/>
  <c r="R165" i="3" s="1"/>
  <c r="L115" i="3"/>
  <c r="N81" i="3"/>
  <c r="S81" i="3" s="1"/>
  <c r="T81" i="3" s="1"/>
  <c r="N74" i="3"/>
  <c r="R71" i="4"/>
  <c r="S71" i="4"/>
  <c r="Q45" i="4"/>
  <c r="J45" i="4"/>
  <c r="L105" i="3"/>
  <c r="K105" i="3" s="1"/>
  <c r="S105" i="3"/>
  <c r="T105" i="3" s="1"/>
  <c r="P88" i="3"/>
  <c r="Q88" i="3" s="1"/>
  <c r="L88" i="3"/>
  <c r="M88" i="3" s="1"/>
  <c r="J84" i="3"/>
  <c r="K80" i="3"/>
  <c r="L80" i="3"/>
  <c r="J76" i="3"/>
  <c r="K72" i="3"/>
  <c r="N72" i="3"/>
  <c r="S72" i="3" s="1"/>
  <c r="T72" i="3" s="1"/>
  <c r="J68" i="3"/>
  <c r="L64" i="3"/>
  <c r="K64" i="3" s="1"/>
  <c r="P64" i="3"/>
  <c r="Q64" i="3" s="1"/>
  <c r="J60" i="3"/>
  <c r="K56" i="3"/>
  <c r="L56" i="3"/>
  <c r="P56" i="3"/>
  <c r="Q56" i="3" s="1"/>
  <c r="J52" i="3"/>
  <c r="L48" i="3"/>
  <c r="K48" i="3" s="1"/>
  <c r="P48" i="3"/>
  <c r="Q48" i="3" s="1"/>
  <c r="J44" i="3"/>
  <c r="N164" i="3"/>
  <c r="P114" i="3"/>
  <c r="Q114" i="3" s="1"/>
  <c r="P100" i="3"/>
  <c r="Q100" i="3" s="1"/>
  <c r="O70" i="3"/>
  <c r="O66" i="3"/>
  <c r="N56" i="3"/>
  <c r="P45" i="3"/>
  <c r="Q45" i="3" s="1"/>
  <c r="S69" i="3"/>
  <c r="S48" i="3"/>
  <c r="T48" i="3" s="1"/>
  <c r="L112" i="3"/>
  <c r="K112" i="3" s="1"/>
  <c r="J108" i="3"/>
  <c r="L104" i="3"/>
  <c r="K104" i="3" s="1"/>
  <c r="L103" i="3"/>
  <c r="K103" i="3" s="1"/>
  <c r="N103" i="3"/>
  <c r="S103" i="3" s="1"/>
  <c r="T103" i="3" s="1"/>
  <c r="L102" i="3"/>
  <c r="K102" i="3" s="1"/>
  <c r="K101" i="3"/>
  <c r="L100" i="3"/>
  <c r="K100" i="3" s="1"/>
  <c r="L87" i="3"/>
  <c r="K87" i="3" s="1"/>
  <c r="J83" i="3"/>
  <c r="K79" i="3"/>
  <c r="N79" i="3"/>
  <c r="P79" i="3" s="1"/>
  <c r="Q79" i="3" s="1"/>
  <c r="S71" i="3"/>
  <c r="L71" i="3"/>
  <c r="K71" i="3" s="1"/>
  <c r="P71" i="3"/>
  <c r="Q71" i="3" s="1"/>
  <c r="K63" i="3"/>
  <c r="S63" i="3"/>
  <c r="L63" i="3"/>
  <c r="J59" i="3"/>
  <c r="L55" i="3"/>
  <c r="K55" i="3" s="1"/>
  <c r="J51" i="3"/>
  <c r="K47" i="3"/>
  <c r="S47" i="3"/>
  <c r="L47" i="3"/>
  <c r="N200" i="3"/>
  <c r="O200" i="3" s="1"/>
  <c r="L189" i="3"/>
  <c r="M189" i="3" s="1"/>
  <c r="S177" i="3"/>
  <c r="T177" i="3" s="1"/>
  <c r="N161" i="3"/>
  <c r="R161" i="3" s="1"/>
  <c r="P109" i="3"/>
  <c r="Q109" i="3" s="1"/>
  <c r="N105" i="3"/>
  <c r="P105" i="3" s="1"/>
  <c r="Q105" i="3" s="1"/>
  <c r="N87" i="3"/>
  <c r="R87" i="3" s="1"/>
  <c r="N80" i="3"/>
  <c r="S80" i="3" s="1"/>
  <c r="L73" i="3"/>
  <c r="N65" i="3"/>
  <c r="P65" i="3" s="1"/>
  <c r="Q65" i="3" s="1"/>
  <c r="N55" i="3"/>
  <c r="S55" i="3" s="1"/>
  <c r="T55" i="3" s="1"/>
  <c r="N50" i="3"/>
  <c r="S88" i="3"/>
  <c r="S45" i="3"/>
  <c r="P55" i="4"/>
  <c r="O55" i="4"/>
  <c r="K196" i="3"/>
  <c r="L196" i="3"/>
  <c r="M196" i="3" s="1"/>
  <c r="S196" i="3"/>
  <c r="T196" i="3" s="1"/>
  <c r="K192" i="3"/>
  <c r="S192" i="3"/>
  <c r="T192" i="3" s="1"/>
  <c r="K188" i="3"/>
  <c r="S188" i="3"/>
  <c r="T188" i="3" s="1"/>
  <c r="K180" i="3"/>
  <c r="S180" i="3"/>
  <c r="T180" i="3" s="1"/>
  <c r="K172" i="3"/>
  <c r="L172" i="3"/>
  <c r="M172" i="3" s="1"/>
  <c r="P172" i="3"/>
  <c r="Q172" i="3" s="1"/>
  <c r="L168" i="3"/>
  <c r="M168" i="3" s="1"/>
  <c r="P168" i="3"/>
  <c r="Q168" i="3" s="1"/>
  <c r="L156" i="3"/>
  <c r="M156" i="3" s="1"/>
  <c r="P156" i="3"/>
  <c r="Q156" i="3" s="1"/>
  <c r="L152" i="3"/>
  <c r="M152" i="3" s="1"/>
  <c r="K135" i="3"/>
  <c r="L135" i="3"/>
  <c r="M135" i="3" s="1"/>
  <c r="S119" i="3"/>
  <c r="T119" i="3" s="1"/>
  <c r="K119" i="3"/>
  <c r="J115" i="3"/>
  <c r="K111" i="3"/>
  <c r="S111" i="3"/>
  <c r="N111" i="3"/>
  <c r="J102" i="3"/>
  <c r="S100" i="3"/>
  <c r="T100" i="3" s="1"/>
  <c r="K99" i="3"/>
  <c r="N99" i="3"/>
  <c r="K98" i="3"/>
  <c r="L97" i="3"/>
  <c r="K97" i="3" s="1"/>
  <c r="N97" i="3"/>
  <c r="S96" i="3"/>
  <c r="P96" i="3"/>
  <c r="Q96" i="3" s="1"/>
  <c r="L96" i="3"/>
  <c r="M96" i="3" s="1"/>
  <c r="K95" i="3"/>
  <c r="L95" i="3"/>
  <c r="S94" i="3"/>
  <c r="T94" i="3" s="1"/>
  <c r="P94" i="3"/>
  <c r="Q94" i="3" s="1"/>
  <c r="J90" i="3"/>
  <c r="K86" i="3"/>
  <c r="N86" i="3"/>
  <c r="R86" i="3" s="1"/>
  <c r="J82" i="3"/>
  <c r="K78" i="3"/>
  <c r="S78" i="3"/>
  <c r="T78" i="3" s="1"/>
  <c r="N78" i="3"/>
  <c r="K70" i="3"/>
  <c r="S70" i="3"/>
  <c r="L70" i="3"/>
  <c r="P70" i="3"/>
  <c r="Q70" i="3" s="1"/>
  <c r="J66" i="3"/>
  <c r="K62" i="3"/>
  <c r="S62" i="3"/>
  <c r="L62" i="3"/>
  <c r="P62" i="3"/>
  <c r="Q62" i="3" s="1"/>
  <c r="J58" i="3"/>
  <c r="K54" i="3"/>
  <c r="S54" i="3"/>
  <c r="L54" i="3"/>
  <c r="P54" i="3"/>
  <c r="Q54" i="3" s="1"/>
  <c r="J50" i="3"/>
  <c r="S46" i="3"/>
  <c r="L46" i="3"/>
  <c r="K46" i="3" s="1"/>
  <c r="P46" i="3"/>
  <c r="Q46" i="3" s="1"/>
  <c r="S197" i="3"/>
  <c r="T197" i="3" s="1"/>
  <c r="N188" i="3"/>
  <c r="O188" i="3" s="1"/>
  <c r="S176" i="3"/>
  <c r="T176" i="3" s="1"/>
  <c r="N113" i="3"/>
  <c r="L109" i="3"/>
  <c r="P98" i="3"/>
  <c r="Q98" i="3" s="1"/>
  <c r="L94" i="3"/>
  <c r="M94" i="3" s="1"/>
  <c r="N90" i="3"/>
  <c r="S90" i="3" s="1"/>
  <c r="T90" i="3" s="1"/>
  <c r="N76" i="3"/>
  <c r="S76" i="3" s="1"/>
  <c r="N60" i="3"/>
  <c r="N49" i="3"/>
  <c r="P49" i="3" s="1"/>
  <c r="Q49" i="3" s="1"/>
  <c r="N44" i="3"/>
  <c r="S64" i="3"/>
  <c r="S43" i="3"/>
  <c r="S82" i="4"/>
  <c r="R82" i="4"/>
  <c r="S74" i="4"/>
  <c r="R74" i="4"/>
  <c r="S99" i="3"/>
  <c r="S98" i="3"/>
  <c r="S95" i="3"/>
  <c r="R94" i="3"/>
  <c r="K93" i="3"/>
  <c r="L93" i="3"/>
  <c r="K85" i="3"/>
  <c r="N85" i="3"/>
  <c r="L77" i="3"/>
  <c r="M77" i="3" s="1"/>
  <c r="P77" i="3"/>
  <c r="Q77" i="3" s="1"/>
  <c r="L69" i="3"/>
  <c r="K69" i="3" s="1"/>
  <c r="L61" i="3"/>
  <c r="K61" i="3" s="1"/>
  <c r="K53" i="3"/>
  <c r="L53" i="3"/>
  <c r="K45" i="3"/>
  <c r="N197" i="3"/>
  <c r="R197" i="3" s="1"/>
  <c r="L157" i="3"/>
  <c r="M157" i="3" s="1"/>
  <c r="L113" i="3"/>
  <c r="K113" i="3" s="1"/>
  <c r="P104" i="3"/>
  <c r="Q104" i="3" s="1"/>
  <c r="R98" i="3"/>
  <c r="N93" i="3"/>
  <c r="O54" i="3"/>
  <c r="S61" i="3"/>
  <c r="S115" i="4"/>
  <c r="R115" i="4"/>
  <c r="S107" i="4"/>
  <c r="R107" i="4"/>
  <c r="R99" i="4"/>
  <c r="S99" i="4"/>
  <c r="S91" i="4"/>
  <c r="R91" i="4"/>
  <c r="R83" i="4"/>
  <c r="S83" i="4"/>
  <c r="Q75" i="4"/>
  <c r="J75" i="4"/>
  <c r="S67" i="4"/>
  <c r="R67" i="4"/>
  <c r="P200" i="4"/>
  <c r="O200" i="4"/>
  <c r="P196" i="4"/>
  <c r="P192" i="4"/>
  <c r="O192" i="4"/>
  <c r="P184" i="4"/>
  <c r="O184" i="4"/>
  <c r="P180" i="4"/>
  <c r="P176" i="4"/>
  <c r="O176" i="4"/>
  <c r="P172" i="4"/>
  <c r="L116" i="4"/>
  <c r="K116" i="4" s="1"/>
  <c r="K114" i="4"/>
  <c r="M114" i="4"/>
  <c r="K109" i="4"/>
  <c r="M109" i="4"/>
  <c r="K106" i="4"/>
  <c r="AD106" i="4" s="1"/>
  <c r="M106" i="4"/>
  <c r="K98" i="4"/>
  <c r="N98" i="4" s="1"/>
  <c r="M98" i="4"/>
  <c r="L91" i="4"/>
  <c r="M91" i="4" s="1"/>
  <c r="O91" i="4"/>
  <c r="L90" i="4"/>
  <c r="M90" i="4" s="1"/>
  <c r="K90" i="4"/>
  <c r="L83" i="4"/>
  <c r="M83" i="4" s="1"/>
  <c r="K82" i="4"/>
  <c r="O82" i="4"/>
  <c r="L74" i="4"/>
  <c r="K68" i="4"/>
  <c r="M68" i="4"/>
  <c r="K66" i="4"/>
  <c r="N66" i="4" s="1"/>
  <c r="AD66" i="4" s="1"/>
  <c r="M66" i="4"/>
  <c r="O54" i="4"/>
  <c r="K58" i="4"/>
  <c r="M58" i="4"/>
  <c r="R79" i="4"/>
  <c r="P111" i="4"/>
  <c r="Q198" i="4"/>
  <c r="R198" i="4" s="1"/>
  <c r="P197" i="4"/>
  <c r="Q194" i="4"/>
  <c r="R194" i="4" s="1"/>
  <c r="P193" i="4"/>
  <c r="Q190" i="4"/>
  <c r="R190" i="4" s="1"/>
  <c r="P189" i="4"/>
  <c r="Q186" i="4"/>
  <c r="P185" i="4"/>
  <c r="Q182" i="4"/>
  <c r="R182" i="4" s="1"/>
  <c r="P181" i="4"/>
  <c r="Q178" i="4"/>
  <c r="R178" i="4" s="1"/>
  <c r="P177" i="4"/>
  <c r="Q174" i="4"/>
  <c r="R174" i="4" s="1"/>
  <c r="P173" i="4"/>
  <c r="Q170" i="4"/>
  <c r="P169" i="4"/>
  <c r="Q102" i="4"/>
  <c r="O100" i="4"/>
  <c r="K96" i="4"/>
  <c r="M96" i="4"/>
  <c r="Q78" i="4"/>
  <c r="Q70" i="4"/>
  <c r="S70" i="4" s="1"/>
  <c r="S65" i="4"/>
  <c r="R65" i="4"/>
  <c r="Q46" i="4"/>
  <c r="S46" i="4" s="1"/>
  <c r="O44" i="4"/>
  <c r="K47" i="4"/>
  <c r="M47" i="4"/>
  <c r="P54" i="4"/>
  <c r="O60" i="4"/>
  <c r="P73" i="4"/>
  <c r="P89" i="4"/>
  <c r="K101" i="4"/>
  <c r="M101" i="4"/>
  <c r="O195" i="4"/>
  <c r="O187" i="4"/>
  <c r="O179" i="4"/>
  <c r="O171" i="4"/>
  <c r="O163" i="4"/>
  <c r="O155" i="4"/>
  <c r="L151" i="4"/>
  <c r="P117" i="4"/>
  <c r="O117" i="4"/>
  <c r="S111" i="4"/>
  <c r="R111" i="4"/>
  <c r="O109" i="4"/>
  <c r="P109" i="4"/>
  <c r="N106" i="4"/>
  <c r="S95" i="4"/>
  <c r="R95" i="4"/>
  <c r="P93" i="4"/>
  <c r="O93" i="4"/>
  <c r="R88" i="4"/>
  <c r="S88" i="4"/>
  <c r="S87" i="4"/>
  <c r="R87" i="4"/>
  <c r="P85" i="4"/>
  <c r="O85" i="4"/>
  <c r="R80" i="4"/>
  <c r="S80" i="4"/>
  <c r="O77" i="4"/>
  <c r="P77" i="4"/>
  <c r="S51" i="4"/>
  <c r="R51" i="4"/>
  <c r="R50" i="4"/>
  <c r="S50" i="4"/>
  <c r="R47" i="4"/>
  <c r="S47" i="4"/>
  <c r="P45" i="4"/>
  <c r="J44" i="4"/>
  <c r="K50" i="4"/>
  <c r="M50" i="4"/>
  <c r="Q54" i="4"/>
  <c r="S54" i="4" s="1"/>
  <c r="Q60" i="4"/>
  <c r="S60" i="4" s="1"/>
  <c r="P69" i="4"/>
  <c r="L82" i="4"/>
  <c r="M82" i="4" s="1"/>
  <c r="P101" i="4"/>
  <c r="O118" i="4"/>
  <c r="P118" i="4"/>
  <c r="J116" i="4"/>
  <c r="P113" i="4"/>
  <c r="O113" i="4"/>
  <c r="O110" i="4"/>
  <c r="P110" i="4"/>
  <c r="J108" i="4"/>
  <c r="J106" i="4"/>
  <c r="O105" i="4"/>
  <c r="P105" i="4"/>
  <c r="P102" i="4"/>
  <c r="O102" i="4"/>
  <c r="O97" i="4"/>
  <c r="P97" i="4"/>
  <c r="P94" i="4"/>
  <c r="O94" i="4"/>
  <c r="J90" i="4"/>
  <c r="O86" i="4"/>
  <c r="J85" i="4"/>
  <c r="O81" i="4"/>
  <c r="P81" i="4"/>
  <c r="P78" i="4"/>
  <c r="O78" i="4"/>
  <c r="J77" i="4"/>
  <c r="J74" i="4"/>
  <c r="P70" i="4"/>
  <c r="O70" i="4"/>
  <c r="J68" i="4"/>
  <c r="O62" i="4"/>
  <c r="P62" i="4"/>
  <c r="J52" i="4"/>
  <c r="Q52" i="4"/>
  <c r="P46" i="4"/>
  <c r="O46" i="4"/>
  <c r="Q62" i="4"/>
  <c r="S62" i="4" s="1"/>
  <c r="L45" i="3"/>
  <c r="O196" i="4"/>
  <c r="O188" i="4"/>
  <c r="O180" i="4"/>
  <c r="O172" i="4"/>
  <c r="O164" i="4"/>
  <c r="O156" i="4"/>
  <c r="S152" i="4"/>
  <c r="L152" i="4"/>
  <c r="P147" i="4"/>
  <c r="P141" i="4"/>
  <c r="Q120" i="4"/>
  <c r="R120" i="4" s="1"/>
  <c r="J113" i="4"/>
  <c r="O103" i="4"/>
  <c r="P103" i="4"/>
  <c r="P95" i="4"/>
  <c r="P87" i="4"/>
  <c r="AD87" i="4" s="1"/>
  <c r="O87" i="4"/>
  <c r="P79" i="4"/>
  <c r="O79" i="4"/>
  <c r="P72" i="4"/>
  <c r="O71" i="4"/>
  <c r="P71" i="4"/>
  <c r="O63" i="4"/>
  <c r="P63" i="4"/>
  <c r="P47" i="4"/>
  <c r="O47" i="4"/>
  <c r="L51" i="4"/>
  <c r="K63" i="4"/>
  <c r="M63" i="4"/>
  <c r="K104" i="4"/>
  <c r="M104" i="4"/>
  <c r="O199" i="4"/>
  <c r="P199" i="4"/>
  <c r="O191" i="4"/>
  <c r="P191" i="4"/>
  <c r="P183" i="4"/>
  <c r="O183" i="4"/>
  <c r="P175" i="4"/>
  <c r="O175" i="4"/>
  <c r="P167" i="4"/>
  <c r="O167" i="4"/>
  <c r="P159" i="4"/>
  <c r="O159" i="4"/>
  <c r="J71" i="4"/>
  <c r="K55" i="4"/>
  <c r="M55" i="4"/>
  <c r="S49" i="4"/>
  <c r="R49" i="4"/>
  <c r="M52" i="4"/>
  <c r="R64" i="4"/>
  <c r="K84" i="4"/>
  <c r="O95" i="4"/>
  <c r="S106" i="4"/>
  <c r="K60" i="4"/>
  <c r="M60" i="4"/>
  <c r="K57" i="4"/>
  <c r="M57" i="4"/>
  <c r="N56" i="4"/>
  <c r="M56" i="4"/>
  <c r="Q55" i="4"/>
  <c r="K44" i="4"/>
  <c r="M44" i="4"/>
  <c r="P166" i="4"/>
  <c r="P162" i="4"/>
  <c r="Q159" i="4"/>
  <c r="P158" i="4"/>
  <c r="Q155" i="4"/>
  <c r="R155" i="4" s="1"/>
  <c r="P154" i="4"/>
  <c r="O154" i="4"/>
  <c r="Q151" i="4"/>
  <c r="R151" i="4" s="1"/>
  <c r="Q140" i="4"/>
  <c r="R140" i="4" s="1"/>
  <c r="Q130" i="4"/>
  <c r="R130" i="4" s="1"/>
  <c r="Q127" i="4"/>
  <c r="P123" i="4"/>
  <c r="Q118" i="4"/>
  <c r="P112" i="4"/>
  <c r="O112" i="4"/>
  <c r="Q110" i="4"/>
  <c r="J105" i="4"/>
  <c r="O104" i="4"/>
  <c r="J97" i="4"/>
  <c r="P96" i="4"/>
  <c r="Q94" i="4"/>
  <c r="J89" i="4"/>
  <c r="P88" i="4"/>
  <c r="Q86" i="4"/>
  <c r="S86" i="4" s="1"/>
  <c r="J81" i="4"/>
  <c r="P80" i="4"/>
  <c r="J73" i="4"/>
  <c r="P64" i="4"/>
  <c r="P53" i="4"/>
  <c r="P61" i="4"/>
  <c r="S59" i="4"/>
  <c r="R59" i="4"/>
  <c r="Q43" i="4"/>
  <c r="K46" i="4"/>
  <c r="N46" i="4" s="1"/>
  <c r="N48" i="4"/>
  <c r="O61" i="4"/>
  <c r="O65" i="4"/>
  <c r="M72" i="4"/>
  <c r="K87" i="4"/>
  <c r="N87" i="4" s="1"/>
  <c r="P104" i="4"/>
  <c r="Q173" i="4"/>
  <c r="R173" i="4" s="1"/>
  <c r="Q169" i="4"/>
  <c r="P168" i="4"/>
  <c r="O168" i="4"/>
  <c r="Q165" i="4"/>
  <c r="O160" i="4"/>
  <c r="P156" i="4"/>
  <c r="Q153" i="4"/>
  <c r="P152" i="4"/>
  <c r="Q149" i="4"/>
  <c r="Q139" i="4"/>
  <c r="R139" i="4" s="1"/>
  <c r="O126" i="4"/>
  <c r="J117" i="4"/>
  <c r="P116" i="4"/>
  <c r="O116" i="4"/>
  <c r="J109" i="4"/>
  <c r="P108" i="4"/>
  <c r="O108" i="4"/>
  <c r="J101" i="4"/>
  <c r="P100" i="4"/>
  <c r="Q98" i="4"/>
  <c r="S98" i="4" s="1"/>
  <c r="O92" i="4"/>
  <c r="Q90" i="4"/>
  <c r="O84" i="4"/>
  <c r="O76" i="4"/>
  <c r="P68" i="4"/>
  <c r="K65" i="4"/>
  <c r="M65" i="4"/>
  <c r="J61" i="4"/>
  <c r="P60" i="4"/>
  <c r="Q58" i="4"/>
  <c r="M48" i="4"/>
  <c r="M49" i="4"/>
  <c r="O50" i="4"/>
  <c r="K56" i="4"/>
  <c r="O72" i="4"/>
  <c r="P76" i="4"/>
  <c r="M93" i="4"/>
  <c r="S104" i="4"/>
  <c r="P149" i="4"/>
  <c r="P139" i="4"/>
  <c r="P133" i="4"/>
  <c r="Q121" i="4"/>
  <c r="P115" i="4"/>
  <c r="O115" i="4"/>
  <c r="Q113" i="4"/>
  <c r="K112" i="4"/>
  <c r="N112" i="4" s="1"/>
  <c r="AD112" i="4" s="1"/>
  <c r="P107" i="4"/>
  <c r="O107" i="4"/>
  <c r="Q105" i="4"/>
  <c r="J100" i="4"/>
  <c r="P99" i="4"/>
  <c r="O99" i="4"/>
  <c r="Q97" i="4"/>
  <c r="Q89" i="4"/>
  <c r="S89" i="4" s="1"/>
  <c r="K88" i="4"/>
  <c r="N88" i="4" s="1"/>
  <c r="AD88" i="4" s="1"/>
  <c r="M88" i="4"/>
  <c r="J84" i="4"/>
  <c r="O83" i="4"/>
  <c r="Q81" i="4"/>
  <c r="J76" i="4"/>
  <c r="Q73" i="4"/>
  <c r="K72" i="4"/>
  <c r="P67" i="4"/>
  <c r="O67" i="4"/>
  <c r="M64" i="4"/>
  <c r="O59" i="4"/>
  <c r="O45" i="4"/>
  <c r="O48" i="4"/>
  <c r="O49" i="4"/>
  <c r="K54" i="4"/>
  <c r="N54" i="4" s="1"/>
  <c r="O74" i="4"/>
  <c r="O96" i="4"/>
  <c r="P126" i="4"/>
  <c r="K119" i="4"/>
  <c r="L119" i="4"/>
  <c r="M119" i="4" s="1"/>
  <c r="J115" i="4"/>
  <c r="P114" i="4"/>
  <c r="O114" i="4"/>
  <c r="S112" i="4"/>
  <c r="R112" i="4"/>
  <c r="K111" i="4"/>
  <c r="J107" i="4"/>
  <c r="P106" i="4"/>
  <c r="O106" i="4"/>
  <c r="K103" i="4"/>
  <c r="N103" i="4" s="1"/>
  <c r="J99" i="4"/>
  <c r="O98" i="4"/>
  <c r="K95" i="4"/>
  <c r="N95" i="4" s="1"/>
  <c r="J91" i="4"/>
  <c r="O90" i="4"/>
  <c r="N90" i="4"/>
  <c r="J83" i="4"/>
  <c r="P82" i="4"/>
  <c r="N82" i="4"/>
  <c r="AD82" i="4" s="1"/>
  <c r="J67" i="4"/>
  <c r="O66" i="4"/>
  <c r="P49" i="4"/>
  <c r="P59" i="4"/>
  <c r="K64" i="4"/>
  <c r="O68" i="4"/>
  <c r="R72" i="4"/>
  <c r="K79" i="4"/>
  <c r="N79" i="4" s="1"/>
  <c r="S96" i="4"/>
  <c r="P160" i="4"/>
  <c r="J66" i="4"/>
  <c r="Q63" i="4"/>
  <c r="L62" i="4"/>
  <c r="P57" i="4"/>
  <c r="O57" i="4"/>
  <c r="Q57" i="4"/>
  <c r="K73" i="4"/>
  <c r="M73" i="4"/>
  <c r="L103" i="4"/>
  <c r="M103" i="4" s="1"/>
  <c r="P145" i="4"/>
  <c r="P137" i="4"/>
  <c r="O139" i="4"/>
  <c r="O131" i="4"/>
  <c r="P134" i="4"/>
  <c r="Q147" i="4"/>
  <c r="R147" i="4" s="1"/>
  <c r="Q143" i="4"/>
  <c r="R143" i="4" s="1"/>
  <c r="Q144" i="4"/>
  <c r="R144" i="4" s="1"/>
  <c r="Q142" i="4"/>
  <c r="R142" i="4" s="1"/>
  <c r="R145" i="3"/>
  <c r="P144" i="4"/>
  <c r="O143" i="4"/>
  <c r="P143" i="4"/>
  <c r="P142" i="4"/>
  <c r="Q141" i="4"/>
  <c r="O141" i="4"/>
  <c r="Q138" i="4"/>
  <c r="S138" i="4" s="1"/>
  <c r="Q135" i="4"/>
  <c r="R135" i="4" s="1"/>
  <c r="Q136" i="4"/>
  <c r="R136" i="4" s="1"/>
  <c r="Q133" i="4"/>
  <c r="R133" i="4" s="1"/>
  <c r="O134" i="3"/>
  <c r="O135" i="4"/>
  <c r="P140" i="4"/>
  <c r="P135" i="4"/>
  <c r="O133" i="3"/>
  <c r="P136" i="4"/>
  <c r="O136" i="4"/>
  <c r="P146" i="4"/>
  <c r="P138" i="4"/>
  <c r="O145" i="3"/>
  <c r="O137" i="3"/>
  <c r="O140" i="3"/>
  <c r="O144" i="4"/>
  <c r="O140" i="4"/>
  <c r="O147" i="4"/>
  <c r="O146" i="3"/>
  <c r="O138" i="3"/>
  <c r="P132" i="4"/>
  <c r="O146" i="4"/>
  <c r="Q132" i="4"/>
  <c r="O132" i="4"/>
  <c r="P131" i="4"/>
  <c r="P130" i="4"/>
  <c r="Q129" i="4"/>
  <c r="R129" i="4" s="1"/>
  <c r="Q128" i="4"/>
  <c r="R128" i="4" s="1"/>
  <c r="Q124" i="4"/>
  <c r="R124" i="4" s="1"/>
  <c r="P127" i="4"/>
  <c r="O125" i="3"/>
  <c r="P125" i="4"/>
  <c r="O127" i="4"/>
  <c r="P129" i="4"/>
  <c r="S128" i="4"/>
  <c r="Q125" i="4"/>
  <c r="S125" i="4" s="1"/>
  <c r="O124" i="4"/>
  <c r="P124" i="4"/>
  <c r="O144" i="3"/>
  <c r="R144" i="3"/>
  <c r="O170" i="3"/>
  <c r="R170" i="3"/>
  <c r="M173" i="4"/>
  <c r="M197" i="4"/>
  <c r="N129" i="4"/>
  <c r="O180" i="3"/>
  <c r="R180" i="3"/>
  <c r="M181" i="4"/>
  <c r="K137" i="2"/>
  <c r="M137" i="2" s="1"/>
  <c r="O124" i="3"/>
  <c r="R124" i="3"/>
  <c r="M194" i="4"/>
  <c r="M186" i="4"/>
  <c r="M178" i="4"/>
  <c r="M170" i="4"/>
  <c r="M162" i="4"/>
  <c r="M154" i="4"/>
  <c r="M130" i="4"/>
  <c r="M165" i="4"/>
  <c r="L197" i="2"/>
  <c r="K197" i="2"/>
  <c r="M197" i="2" s="1"/>
  <c r="L193" i="2"/>
  <c r="K193" i="2"/>
  <c r="M193" i="2" s="1"/>
  <c r="L189" i="2"/>
  <c r="K189" i="2"/>
  <c r="M189" i="2" s="1"/>
  <c r="L185" i="2"/>
  <c r="K185" i="2"/>
  <c r="M185" i="2" s="1"/>
  <c r="L181" i="2"/>
  <c r="K181" i="2"/>
  <c r="M181" i="2" s="1"/>
  <c r="N181" i="2" s="1"/>
  <c r="L177" i="2"/>
  <c r="K177" i="2"/>
  <c r="M177" i="2" s="1"/>
  <c r="N177" i="2" s="1"/>
  <c r="L173" i="2"/>
  <c r="K173" i="2"/>
  <c r="M173" i="2" s="1"/>
  <c r="L169" i="2"/>
  <c r="K169" i="2"/>
  <c r="M169" i="2" s="1"/>
  <c r="L165" i="2"/>
  <c r="K165" i="2"/>
  <c r="M165" i="2" s="1"/>
  <c r="K153" i="2"/>
  <c r="M153" i="2" s="1"/>
  <c r="N153" i="2" s="1"/>
  <c r="K149" i="2"/>
  <c r="M149" i="2" s="1"/>
  <c r="N149" i="2" s="1"/>
  <c r="L145" i="2"/>
  <c r="K145" i="2"/>
  <c r="M145" i="2" s="1"/>
  <c r="L141" i="2"/>
  <c r="K141" i="2"/>
  <c r="M141" i="2" s="1"/>
  <c r="L133" i="2"/>
  <c r="K133" i="2"/>
  <c r="M133" i="2" s="1"/>
  <c r="N133" i="2" s="1"/>
  <c r="L129" i="2"/>
  <c r="K129" i="2"/>
  <c r="M129" i="2" s="1"/>
  <c r="L125" i="2"/>
  <c r="K125" i="2"/>
  <c r="M125" i="2" s="1"/>
  <c r="L121" i="2"/>
  <c r="K121" i="2"/>
  <c r="M121" i="2" s="1"/>
  <c r="M189" i="4"/>
  <c r="O196" i="3"/>
  <c r="R196" i="3"/>
  <c r="O131" i="3"/>
  <c r="R131" i="3"/>
  <c r="R146" i="3"/>
  <c r="K139" i="3"/>
  <c r="S139" i="3"/>
  <c r="T139" i="3" s="1"/>
  <c r="K131" i="3"/>
  <c r="S131" i="3"/>
  <c r="T131" i="3" s="1"/>
  <c r="K123" i="3"/>
  <c r="S123" i="3"/>
  <c r="T123" i="3" s="1"/>
  <c r="S199" i="3"/>
  <c r="T199" i="3" s="1"/>
  <c r="K192" i="2"/>
  <c r="M192" i="2" s="1"/>
  <c r="K183" i="2"/>
  <c r="M183" i="2" s="1"/>
  <c r="N183" i="2" s="1"/>
  <c r="K172" i="2"/>
  <c r="M172" i="2" s="1"/>
  <c r="N172" i="2" s="1"/>
  <c r="K167" i="2"/>
  <c r="M167" i="2" s="1"/>
  <c r="K162" i="2"/>
  <c r="M162" i="2" s="1"/>
  <c r="K143" i="2"/>
  <c r="M143" i="2" s="1"/>
  <c r="K124" i="2"/>
  <c r="M124" i="2" s="1"/>
  <c r="K174" i="3"/>
  <c r="S174" i="3"/>
  <c r="T174" i="3" s="1"/>
  <c r="S170" i="3"/>
  <c r="T170" i="3" s="1"/>
  <c r="K170" i="3"/>
  <c r="K166" i="3"/>
  <c r="S166" i="3"/>
  <c r="T166" i="3" s="1"/>
  <c r="S162" i="3"/>
  <c r="T162" i="3" s="1"/>
  <c r="K162" i="3"/>
  <c r="K158" i="3"/>
  <c r="S158" i="3"/>
  <c r="T158" i="3" s="1"/>
  <c r="S146" i="3"/>
  <c r="T146" i="3" s="1"/>
  <c r="K146" i="3"/>
  <c r="K142" i="3"/>
  <c r="S142" i="3"/>
  <c r="T142" i="3" s="1"/>
  <c r="S138" i="3"/>
  <c r="T138" i="3" s="1"/>
  <c r="K138" i="3"/>
  <c r="K134" i="3"/>
  <c r="S134" i="3"/>
  <c r="T134" i="3" s="1"/>
  <c r="S130" i="3"/>
  <c r="T130" i="3" s="1"/>
  <c r="K130" i="3"/>
  <c r="K126" i="3"/>
  <c r="S126" i="3"/>
  <c r="T126" i="3" s="1"/>
  <c r="S122" i="3"/>
  <c r="T122" i="3" s="1"/>
  <c r="K122" i="3"/>
  <c r="L200" i="3"/>
  <c r="M200" i="3" s="1"/>
  <c r="S198" i="3"/>
  <c r="T198" i="3" s="1"/>
  <c r="P197" i="3"/>
  <c r="Q197" i="3" s="1"/>
  <c r="P196" i="3"/>
  <c r="Q196" i="3" s="1"/>
  <c r="L195" i="3"/>
  <c r="M195" i="3" s="1"/>
  <c r="N191" i="3"/>
  <c r="R191" i="3" s="1"/>
  <c r="N190" i="3"/>
  <c r="S187" i="3"/>
  <c r="T187" i="3" s="1"/>
  <c r="L184" i="3"/>
  <c r="M184" i="3" s="1"/>
  <c r="S182" i="3"/>
  <c r="T182" i="3" s="1"/>
  <c r="P181" i="3"/>
  <c r="Q181" i="3" s="1"/>
  <c r="P180" i="3"/>
  <c r="Q180" i="3" s="1"/>
  <c r="L179" i="3"/>
  <c r="M179" i="3" s="1"/>
  <c r="N175" i="3"/>
  <c r="R175" i="3" s="1"/>
  <c r="P173" i="3"/>
  <c r="Q173" i="3" s="1"/>
  <c r="N172" i="3"/>
  <c r="P170" i="3"/>
  <c r="Q170" i="3" s="1"/>
  <c r="N163" i="3"/>
  <c r="R163" i="3" s="1"/>
  <c r="P161" i="3"/>
  <c r="Q161" i="3" s="1"/>
  <c r="N158" i="3"/>
  <c r="L153" i="3"/>
  <c r="P146" i="3"/>
  <c r="Q146" i="3" s="1"/>
  <c r="L143" i="3"/>
  <c r="M143" i="3" s="1"/>
  <c r="P137" i="3"/>
  <c r="Q137" i="3" s="1"/>
  <c r="N135" i="3"/>
  <c r="P131" i="3"/>
  <c r="Q131" i="3" s="1"/>
  <c r="L129" i="3"/>
  <c r="P124" i="3"/>
  <c r="Q124" i="3" s="1"/>
  <c r="L122" i="3"/>
  <c r="S159" i="3"/>
  <c r="T159" i="3" s="1"/>
  <c r="L138" i="2"/>
  <c r="K137" i="3"/>
  <c r="P193" i="3"/>
  <c r="Q193" i="3" s="1"/>
  <c r="P192" i="3"/>
  <c r="Q192" i="3" s="1"/>
  <c r="L191" i="3"/>
  <c r="M191" i="3" s="1"/>
  <c r="R188" i="3"/>
  <c r="N187" i="3"/>
  <c r="N186" i="3"/>
  <c r="S183" i="3"/>
  <c r="T183" i="3" s="1"/>
  <c r="L180" i="3"/>
  <c r="M180" i="3" s="1"/>
  <c r="S178" i="3"/>
  <c r="T178" i="3" s="1"/>
  <c r="P177" i="3"/>
  <c r="Q177" i="3" s="1"/>
  <c r="P176" i="3"/>
  <c r="Q176" i="3" s="1"/>
  <c r="L175" i="3"/>
  <c r="M175" i="3" s="1"/>
  <c r="L170" i="3"/>
  <c r="M170" i="3" s="1"/>
  <c r="N168" i="3"/>
  <c r="N159" i="3"/>
  <c r="R159" i="3" s="1"/>
  <c r="P157" i="3"/>
  <c r="Q157" i="3" s="1"/>
  <c r="N156" i="3"/>
  <c r="N147" i="3"/>
  <c r="R147" i="3" s="1"/>
  <c r="L146" i="3"/>
  <c r="M146" i="3" s="1"/>
  <c r="P144" i="3"/>
  <c r="Q144" i="3" s="1"/>
  <c r="R140" i="3"/>
  <c r="N139" i="3"/>
  <c r="O139" i="3" s="1"/>
  <c r="L137" i="3"/>
  <c r="L131" i="3"/>
  <c r="M131" i="3" s="1"/>
  <c r="N128" i="3"/>
  <c r="O128" i="3" s="1"/>
  <c r="N126" i="3"/>
  <c r="P121" i="3"/>
  <c r="Q121" i="3" s="1"/>
  <c r="S172" i="3"/>
  <c r="T172" i="3" s="1"/>
  <c r="S153" i="3"/>
  <c r="T153" i="3" s="1"/>
  <c r="L122" i="2"/>
  <c r="K185" i="3"/>
  <c r="K121" i="3"/>
  <c r="K171" i="3"/>
  <c r="S171" i="3"/>
  <c r="T171" i="3" s="1"/>
  <c r="K155" i="3"/>
  <c r="K195" i="2"/>
  <c r="M195" i="2" s="1"/>
  <c r="N195" i="2" s="1"/>
  <c r="K190" i="2"/>
  <c r="M190" i="2" s="1"/>
  <c r="N190" i="2" s="1"/>
  <c r="K175" i="2"/>
  <c r="M175" i="2" s="1"/>
  <c r="K156" i="2"/>
  <c r="M156" i="2" s="1"/>
  <c r="N156" i="2" s="1"/>
  <c r="K146" i="2"/>
  <c r="M146" i="2" s="1"/>
  <c r="N146" i="2" s="1"/>
  <c r="K136" i="2"/>
  <c r="M136" i="2" s="1"/>
  <c r="K127" i="2"/>
  <c r="M127" i="2" s="1"/>
  <c r="N127" i="2" s="1"/>
  <c r="S200" i="3"/>
  <c r="T200" i="3" s="1"/>
  <c r="P199" i="3"/>
  <c r="Q199" i="3" s="1"/>
  <c r="P198" i="3"/>
  <c r="Q198" i="3" s="1"/>
  <c r="L197" i="3"/>
  <c r="M197" i="3" s="1"/>
  <c r="N192" i="3"/>
  <c r="S189" i="3"/>
  <c r="T189" i="3" s="1"/>
  <c r="L186" i="3"/>
  <c r="M186" i="3" s="1"/>
  <c r="S184" i="3"/>
  <c r="T184" i="3" s="1"/>
  <c r="P183" i="3"/>
  <c r="Q183" i="3" s="1"/>
  <c r="P182" i="3"/>
  <c r="Q182" i="3" s="1"/>
  <c r="L181" i="3"/>
  <c r="M181" i="3" s="1"/>
  <c r="N177" i="3"/>
  <c r="R177" i="3" s="1"/>
  <c r="N176" i="3"/>
  <c r="L173" i="3"/>
  <c r="M173" i="3" s="1"/>
  <c r="N171" i="3"/>
  <c r="R171" i="3" s="1"/>
  <c r="P169" i="3"/>
  <c r="Q169" i="3" s="1"/>
  <c r="P166" i="3"/>
  <c r="Q166" i="3" s="1"/>
  <c r="L161" i="3"/>
  <c r="M161" i="3" s="1"/>
  <c r="N157" i="3"/>
  <c r="R157" i="3" s="1"/>
  <c r="N154" i="3"/>
  <c r="S154" i="3" s="1"/>
  <c r="T154" i="3" s="1"/>
  <c r="P142" i="3"/>
  <c r="Q142" i="3" s="1"/>
  <c r="L139" i="3"/>
  <c r="R134" i="3"/>
  <c r="P130" i="3"/>
  <c r="Q130" i="3" s="1"/>
  <c r="L126" i="3"/>
  <c r="P123" i="3"/>
  <c r="Q123" i="3" s="1"/>
  <c r="N121" i="3"/>
  <c r="O121" i="3" s="1"/>
  <c r="S169" i="3"/>
  <c r="T169" i="3" s="1"/>
  <c r="M159" i="4"/>
  <c r="N159" i="4"/>
  <c r="M135" i="4"/>
  <c r="L178" i="2"/>
  <c r="K199" i="2"/>
  <c r="M199" i="2" s="1"/>
  <c r="N199" i="2" s="1"/>
  <c r="K180" i="2"/>
  <c r="M180" i="2" s="1"/>
  <c r="N180" i="2" s="1"/>
  <c r="K174" i="2"/>
  <c r="M174" i="2" s="1"/>
  <c r="N174" i="2" s="1"/>
  <c r="K160" i="2"/>
  <c r="M160" i="2" s="1"/>
  <c r="K151" i="2"/>
  <c r="M151" i="2" s="1"/>
  <c r="K131" i="2"/>
  <c r="M131" i="2" s="1"/>
  <c r="N131" i="2" s="1"/>
  <c r="K126" i="2"/>
  <c r="M126" i="2" s="1"/>
  <c r="K168" i="3"/>
  <c r="S168" i="3"/>
  <c r="T168" i="3" s="1"/>
  <c r="K160" i="3"/>
  <c r="S160" i="3"/>
  <c r="T160" i="3" s="1"/>
  <c r="K156" i="3"/>
  <c r="S156" i="3"/>
  <c r="T156" i="3" s="1"/>
  <c r="S152" i="3"/>
  <c r="T152" i="3" s="1"/>
  <c r="K148" i="3"/>
  <c r="S148" i="3"/>
  <c r="T148" i="3" s="1"/>
  <c r="K144" i="3"/>
  <c r="S144" i="3"/>
  <c r="T144" i="3" s="1"/>
  <c r="K140" i="3"/>
  <c r="S140" i="3"/>
  <c r="T140" i="3" s="1"/>
  <c r="K136" i="3"/>
  <c r="S136" i="3"/>
  <c r="T136" i="3" s="1"/>
  <c r="K132" i="3"/>
  <c r="S132" i="3"/>
  <c r="T132" i="3" s="1"/>
  <c r="K128" i="3"/>
  <c r="S128" i="3"/>
  <c r="T128" i="3" s="1"/>
  <c r="K124" i="3"/>
  <c r="S124" i="3"/>
  <c r="T124" i="3" s="1"/>
  <c r="K120" i="3"/>
  <c r="S120" i="3"/>
  <c r="T120" i="3" s="1"/>
  <c r="R200" i="3"/>
  <c r="N199" i="3"/>
  <c r="R199" i="3" s="1"/>
  <c r="N198" i="3"/>
  <c r="S195" i="3"/>
  <c r="T195" i="3" s="1"/>
  <c r="L192" i="3"/>
  <c r="M192" i="3" s="1"/>
  <c r="S190" i="3"/>
  <c r="T190" i="3" s="1"/>
  <c r="P189" i="3"/>
  <c r="Q189" i="3" s="1"/>
  <c r="P188" i="3"/>
  <c r="Q188" i="3" s="1"/>
  <c r="L187" i="3"/>
  <c r="M187" i="3" s="1"/>
  <c r="R184" i="3"/>
  <c r="N183" i="3"/>
  <c r="R183" i="3" s="1"/>
  <c r="N182" i="3"/>
  <c r="S179" i="3"/>
  <c r="T179" i="3" s="1"/>
  <c r="L176" i="3"/>
  <c r="M176" i="3" s="1"/>
  <c r="N169" i="3"/>
  <c r="P167" i="3"/>
  <c r="Q167" i="3" s="1"/>
  <c r="N166" i="3"/>
  <c r="P164" i="3"/>
  <c r="Q164" i="3" s="1"/>
  <c r="L159" i="3"/>
  <c r="M159" i="3" s="1"/>
  <c r="P155" i="3"/>
  <c r="Q155" i="3" s="1"/>
  <c r="L154" i="3"/>
  <c r="M154" i="3" s="1"/>
  <c r="N152" i="3"/>
  <c r="P152" i="3" s="1"/>
  <c r="Q152" i="3" s="1"/>
  <c r="P145" i="3"/>
  <c r="Q145" i="3" s="1"/>
  <c r="L144" i="3"/>
  <c r="M144" i="3" s="1"/>
  <c r="N142" i="3"/>
  <c r="P140" i="3"/>
  <c r="Q140" i="3" s="1"/>
  <c r="P138" i="3"/>
  <c r="Q138" i="3" s="1"/>
  <c r="N136" i="3"/>
  <c r="R136" i="3" s="1"/>
  <c r="P134" i="3"/>
  <c r="Q134" i="3" s="1"/>
  <c r="N132" i="3"/>
  <c r="N130" i="3"/>
  <c r="O130" i="3" s="1"/>
  <c r="N123" i="3"/>
  <c r="O123" i="3" s="1"/>
  <c r="L121" i="3"/>
  <c r="S167" i="3"/>
  <c r="T167" i="3" s="1"/>
  <c r="S143" i="3"/>
  <c r="T143" i="3" s="1"/>
  <c r="M151" i="4"/>
  <c r="K169" i="3"/>
  <c r="K163" i="3"/>
  <c r="S163" i="3"/>
  <c r="T163" i="3" s="1"/>
  <c r="K147" i="3"/>
  <c r="S147" i="3"/>
  <c r="T147" i="3" s="1"/>
  <c r="P195" i="3"/>
  <c r="Q195" i="3" s="1"/>
  <c r="P179" i="3"/>
  <c r="Q179" i="3" s="1"/>
  <c r="L171" i="3"/>
  <c r="M171" i="3" s="1"/>
  <c r="N167" i="3"/>
  <c r="R167" i="3" s="1"/>
  <c r="N155" i="3"/>
  <c r="S155" i="3" s="1"/>
  <c r="T155" i="3" s="1"/>
  <c r="P143" i="3"/>
  <c r="Q143" i="3" s="1"/>
  <c r="P127" i="3"/>
  <c r="Q127" i="3" s="1"/>
  <c r="L123" i="3"/>
  <c r="S165" i="3"/>
  <c r="T165" i="3" s="1"/>
  <c r="S135" i="3"/>
  <c r="T135" i="3" s="1"/>
  <c r="M200" i="4"/>
  <c r="M192" i="4"/>
  <c r="M184" i="4"/>
  <c r="M176" i="4"/>
  <c r="M168" i="4"/>
  <c r="M160" i="4"/>
  <c r="M136" i="4"/>
  <c r="K161" i="3"/>
  <c r="K184" i="2"/>
  <c r="M184" i="2" s="1"/>
  <c r="K168" i="2"/>
  <c r="M168" i="2" s="1"/>
  <c r="N168" i="2" s="1"/>
  <c r="K159" i="2"/>
  <c r="M159" i="2" s="1"/>
  <c r="N159" i="2" s="1"/>
  <c r="K154" i="2"/>
  <c r="M154" i="2" s="1"/>
  <c r="L154" i="2" s="1"/>
  <c r="K139" i="2"/>
  <c r="M139" i="2" s="1"/>
  <c r="K134" i="2"/>
  <c r="M134" i="2" s="1"/>
  <c r="N134" i="2" s="1"/>
  <c r="K141" i="3"/>
  <c r="S141" i="3"/>
  <c r="T141" i="3" s="1"/>
  <c r="K133" i="3"/>
  <c r="S133" i="3"/>
  <c r="T133" i="3" s="1"/>
  <c r="K125" i="3"/>
  <c r="S125" i="3"/>
  <c r="T125" i="3" s="1"/>
  <c r="P200" i="3"/>
  <c r="Q200" i="3" s="1"/>
  <c r="L199" i="3"/>
  <c r="M199" i="3" s="1"/>
  <c r="N195" i="3"/>
  <c r="R195" i="3" s="1"/>
  <c r="N194" i="3"/>
  <c r="S191" i="3"/>
  <c r="T191" i="3" s="1"/>
  <c r="L188" i="3"/>
  <c r="M188" i="3" s="1"/>
  <c r="S186" i="3"/>
  <c r="T186" i="3" s="1"/>
  <c r="P184" i="3"/>
  <c r="Q184" i="3" s="1"/>
  <c r="L183" i="3"/>
  <c r="M183" i="3" s="1"/>
  <c r="N179" i="3"/>
  <c r="R179" i="3" s="1"/>
  <c r="N178" i="3"/>
  <c r="S175" i="3"/>
  <c r="T175" i="3" s="1"/>
  <c r="N174" i="3"/>
  <c r="P165" i="3"/>
  <c r="Q165" i="3" s="1"/>
  <c r="L164" i="3"/>
  <c r="M164" i="3" s="1"/>
  <c r="N162" i="3"/>
  <c r="P160" i="3"/>
  <c r="Q160" i="3" s="1"/>
  <c r="N153" i="3"/>
  <c r="R153" i="3" s="1"/>
  <c r="N150" i="3"/>
  <c r="P150" i="3" s="1"/>
  <c r="Q150" i="3" s="1"/>
  <c r="P148" i="3"/>
  <c r="Q148" i="3" s="1"/>
  <c r="N143" i="3"/>
  <c r="R143" i="3" s="1"/>
  <c r="P141" i="3"/>
  <c r="Q141" i="3" s="1"/>
  <c r="L134" i="3"/>
  <c r="P129" i="3"/>
  <c r="Q129" i="3" s="1"/>
  <c r="N127" i="3"/>
  <c r="L125" i="3"/>
  <c r="P122" i="3"/>
  <c r="Q122" i="3" s="1"/>
  <c r="N120" i="3"/>
  <c r="O120" i="3" s="1"/>
  <c r="S164" i="3"/>
  <c r="T164" i="3" s="1"/>
  <c r="S127" i="3"/>
  <c r="T127" i="3" s="1"/>
  <c r="S137" i="4"/>
  <c r="N146" i="4"/>
  <c r="M146" i="4"/>
  <c r="K188" i="2"/>
  <c r="M188" i="2" s="1"/>
  <c r="K163" i="2"/>
  <c r="M163" i="2" s="1"/>
  <c r="N163" i="2" s="1"/>
  <c r="K158" i="2"/>
  <c r="M158" i="2" s="1"/>
  <c r="N158" i="2" s="1"/>
  <c r="K144" i="2"/>
  <c r="M144" i="2" s="1"/>
  <c r="K120" i="2"/>
  <c r="M120" i="2" s="1"/>
  <c r="P191" i="3"/>
  <c r="Q191" i="3" s="1"/>
  <c r="P175" i="3"/>
  <c r="Q175" i="3" s="1"/>
  <c r="L167" i="3"/>
  <c r="M167" i="3" s="1"/>
  <c r="P163" i="3"/>
  <c r="Q163" i="3" s="1"/>
  <c r="N160" i="3"/>
  <c r="P158" i="3"/>
  <c r="Q158" i="3" s="1"/>
  <c r="L155" i="3"/>
  <c r="M155" i="3" s="1"/>
  <c r="N151" i="3"/>
  <c r="R151" i="3" s="1"/>
  <c r="L150" i="3"/>
  <c r="M150" i="3" s="1"/>
  <c r="N148" i="3"/>
  <c r="L145" i="3"/>
  <c r="M145" i="3" s="1"/>
  <c r="N141" i="3"/>
  <c r="R141" i="3" s="1"/>
  <c r="L140" i="3"/>
  <c r="M140" i="3" s="1"/>
  <c r="L138" i="3"/>
  <c r="M138" i="3" s="1"/>
  <c r="P135" i="3"/>
  <c r="Q135" i="3" s="1"/>
  <c r="P133" i="3"/>
  <c r="Q133" i="3" s="1"/>
  <c r="N129" i="3"/>
  <c r="O129" i="3" s="1"/>
  <c r="L127" i="3"/>
  <c r="M127" i="3" s="1"/>
  <c r="N122" i="3"/>
  <c r="L120" i="3"/>
  <c r="O197" i="4"/>
  <c r="K197" i="4"/>
  <c r="N197" i="4" s="1"/>
  <c r="L193" i="4"/>
  <c r="K193" i="4"/>
  <c r="O193" i="4"/>
  <c r="O189" i="4"/>
  <c r="K189" i="4"/>
  <c r="N189" i="4" s="1"/>
  <c r="L185" i="4"/>
  <c r="K185" i="4"/>
  <c r="O185" i="4"/>
  <c r="O181" i="4"/>
  <c r="K181" i="4"/>
  <c r="N181" i="4" s="1"/>
  <c r="L177" i="4"/>
  <c r="K177" i="4"/>
  <c r="O177" i="4"/>
  <c r="O173" i="4"/>
  <c r="K173" i="4"/>
  <c r="N173" i="4" s="1"/>
  <c r="L169" i="4"/>
  <c r="K169" i="4"/>
  <c r="O169" i="4"/>
  <c r="O165" i="4"/>
  <c r="K165" i="4"/>
  <c r="N165" i="4" s="1"/>
  <c r="L161" i="4"/>
  <c r="K161" i="4"/>
  <c r="O161" i="4"/>
  <c r="O157" i="4"/>
  <c r="L157" i="4"/>
  <c r="K153" i="4"/>
  <c r="L153" i="4"/>
  <c r="O149" i="4"/>
  <c r="L149" i="4"/>
  <c r="K149" i="4" s="1"/>
  <c r="O145" i="4"/>
  <c r="L145" i="4"/>
  <c r="M145" i="4" s="1"/>
  <c r="K145" i="4"/>
  <c r="L141" i="4"/>
  <c r="K141" i="4"/>
  <c r="O137" i="4"/>
  <c r="L137" i="4"/>
  <c r="M137" i="4" s="1"/>
  <c r="K137" i="4"/>
  <c r="O133" i="4"/>
  <c r="L133" i="4"/>
  <c r="O129" i="4"/>
  <c r="K129" i="4"/>
  <c r="L125" i="4"/>
  <c r="M125" i="4" s="1"/>
  <c r="K125" i="4"/>
  <c r="N125" i="4" s="1"/>
  <c r="O125" i="4"/>
  <c r="L121" i="4"/>
  <c r="K121" i="4"/>
  <c r="N121" i="4" s="1"/>
  <c r="K145" i="3"/>
  <c r="L120" i="4"/>
  <c r="M120" i="4" s="1"/>
  <c r="L123" i="4"/>
  <c r="M123" i="4" s="1"/>
  <c r="L134" i="4"/>
  <c r="M134" i="4" s="1"/>
  <c r="S139" i="4"/>
  <c r="K146" i="4"/>
  <c r="L147" i="4"/>
  <c r="N147" i="4" s="1"/>
  <c r="O148" i="4"/>
  <c r="K151" i="4"/>
  <c r="K152" i="4"/>
  <c r="L158" i="4"/>
  <c r="M158" i="4" s="1"/>
  <c r="O162" i="4"/>
  <c r="L166" i="4"/>
  <c r="M166" i="4" s="1"/>
  <c r="L167" i="4"/>
  <c r="M167" i="4" s="1"/>
  <c r="O170" i="4"/>
  <c r="L174" i="4"/>
  <c r="M174" i="4" s="1"/>
  <c r="L175" i="4"/>
  <c r="M175" i="4" s="1"/>
  <c r="O178" i="4"/>
  <c r="L182" i="4"/>
  <c r="M182" i="4" s="1"/>
  <c r="L183" i="4"/>
  <c r="M183" i="4" s="1"/>
  <c r="O186" i="4"/>
  <c r="L190" i="4"/>
  <c r="L191" i="4"/>
  <c r="M191" i="4" s="1"/>
  <c r="O194" i="4"/>
  <c r="L198" i="4"/>
  <c r="M198" i="4" s="1"/>
  <c r="L199" i="4"/>
  <c r="N199" i="4" s="1"/>
  <c r="L124" i="4"/>
  <c r="M124" i="4" s="1"/>
  <c r="L127" i="4"/>
  <c r="L128" i="4"/>
  <c r="M128" i="4" s="1"/>
  <c r="O130" i="4"/>
  <c r="O134" i="4"/>
  <c r="K139" i="4"/>
  <c r="L140" i="4"/>
  <c r="N140" i="4" s="1"/>
  <c r="S142" i="4"/>
  <c r="L150" i="4"/>
  <c r="M150" i="4" s="1"/>
  <c r="O158" i="4"/>
  <c r="S161" i="4"/>
  <c r="S162" i="4"/>
  <c r="S163" i="4"/>
  <c r="O166" i="4"/>
  <c r="S171" i="4"/>
  <c r="O174" i="4"/>
  <c r="S177" i="4"/>
  <c r="S179" i="4"/>
  <c r="O182" i="4"/>
  <c r="S185" i="4"/>
  <c r="S187" i="4"/>
  <c r="O190" i="4"/>
  <c r="S193" i="4"/>
  <c r="S195" i="4"/>
  <c r="O198" i="4"/>
  <c r="K126" i="4"/>
  <c r="S131" i="4"/>
  <c r="K138" i="4"/>
  <c r="L139" i="4"/>
  <c r="N139" i="4" s="1"/>
  <c r="K143" i="4"/>
  <c r="K144" i="4"/>
  <c r="O151" i="4"/>
  <c r="O152" i="4"/>
  <c r="S154" i="4"/>
  <c r="K164" i="4"/>
  <c r="K172" i="4"/>
  <c r="K180" i="4"/>
  <c r="K188" i="4"/>
  <c r="K196" i="4"/>
  <c r="S200" i="4"/>
  <c r="K122" i="4"/>
  <c r="N122" i="4" s="1"/>
  <c r="L126" i="4"/>
  <c r="M126" i="4" s="1"/>
  <c r="O128" i="4"/>
  <c r="S129" i="4"/>
  <c r="S130" i="4"/>
  <c r="K132" i="4"/>
  <c r="L138" i="4"/>
  <c r="K142" i="4"/>
  <c r="L143" i="4"/>
  <c r="L144" i="4"/>
  <c r="O150" i="4"/>
  <c r="K156" i="4"/>
  <c r="S160" i="4"/>
  <c r="K162" i="4"/>
  <c r="N162" i="4" s="1"/>
  <c r="K163" i="4"/>
  <c r="N163" i="4" s="1"/>
  <c r="L164" i="4"/>
  <c r="N164" i="4" s="1"/>
  <c r="S168" i="4"/>
  <c r="K170" i="4"/>
  <c r="N170" i="4" s="1"/>
  <c r="K171" i="4"/>
  <c r="L172" i="4"/>
  <c r="M172" i="4" s="1"/>
  <c r="S176" i="4"/>
  <c r="K178" i="4"/>
  <c r="N178" i="4" s="1"/>
  <c r="K179" i="4"/>
  <c r="L180" i="4"/>
  <c r="S184" i="4"/>
  <c r="K186" i="4"/>
  <c r="N186" i="4" s="1"/>
  <c r="K187" i="4"/>
  <c r="L188" i="4"/>
  <c r="N188" i="4" s="1"/>
  <c r="S192" i="4"/>
  <c r="K194" i="4"/>
  <c r="N194" i="4" s="1"/>
  <c r="K195" i="4"/>
  <c r="N195" i="4" s="1"/>
  <c r="L196" i="4"/>
  <c r="K131" i="4"/>
  <c r="L132" i="4"/>
  <c r="S134" i="4"/>
  <c r="L142" i="4"/>
  <c r="M142" i="4" s="1"/>
  <c r="K154" i="4"/>
  <c r="N154" i="4" s="1"/>
  <c r="K155" i="4"/>
  <c r="L156" i="4"/>
  <c r="S158" i="4"/>
  <c r="L163" i="4"/>
  <c r="M163" i="4" s="1"/>
  <c r="S167" i="4"/>
  <c r="L171" i="4"/>
  <c r="S175" i="4"/>
  <c r="L179" i="4"/>
  <c r="S183" i="4"/>
  <c r="L187" i="4"/>
  <c r="S191" i="4"/>
  <c r="L195" i="4"/>
  <c r="M195" i="4" s="1"/>
  <c r="S199" i="4"/>
  <c r="K130" i="4"/>
  <c r="N130" i="4" s="1"/>
  <c r="L131" i="4"/>
  <c r="K135" i="4"/>
  <c r="N135" i="4" s="1"/>
  <c r="K136" i="4"/>
  <c r="N136" i="4" s="1"/>
  <c r="S145" i="4"/>
  <c r="S146" i="4"/>
  <c r="K148" i="4"/>
  <c r="N148" i="4" s="1"/>
  <c r="L155" i="4"/>
  <c r="S157" i="4"/>
  <c r="K159" i="4"/>
  <c r="K160" i="4"/>
  <c r="N160" i="4" s="1"/>
  <c r="S165" i="4"/>
  <c r="S166" i="4"/>
  <c r="K168" i="4"/>
  <c r="N168" i="4" s="1"/>
  <c r="S174" i="4"/>
  <c r="K176" i="4"/>
  <c r="N176" i="4" s="1"/>
  <c r="S181" i="4"/>
  <c r="K184" i="4"/>
  <c r="N184" i="4" s="1"/>
  <c r="S189" i="4"/>
  <c r="S190" i="4"/>
  <c r="K192" i="4"/>
  <c r="N192" i="4" s="1"/>
  <c r="S197" i="4"/>
  <c r="K200" i="4"/>
  <c r="N200" i="4" s="1"/>
  <c r="R123" i="3"/>
  <c r="Q123" i="4"/>
  <c r="S123" i="4" s="1"/>
  <c r="P120" i="4"/>
  <c r="R123" i="4"/>
  <c r="N123" i="4"/>
  <c r="O123" i="4"/>
  <c r="O122" i="4"/>
  <c r="P122" i="4"/>
  <c r="S121" i="4"/>
  <c r="R121" i="4"/>
  <c r="O121" i="4"/>
  <c r="P121" i="4"/>
  <c r="S120" i="4"/>
  <c r="O120" i="4"/>
  <c r="J119" i="2"/>
  <c r="P119" i="3"/>
  <c r="Q119" i="3" s="1"/>
  <c r="N119" i="3"/>
  <c r="R119" i="3" s="1"/>
  <c r="L119" i="3"/>
  <c r="Q119" i="4"/>
  <c r="O119" i="4"/>
  <c r="N52" i="4"/>
  <c r="N73" i="4"/>
  <c r="N71" i="4"/>
  <c r="N47" i="4"/>
  <c r="AD48" i="4"/>
  <c r="N60" i="4"/>
  <c r="N69" i="4"/>
  <c r="N49" i="4"/>
  <c r="N45" i="4"/>
  <c r="N55" i="4"/>
  <c r="N68" i="4"/>
  <c r="AD68" i="4" s="1"/>
  <c r="N57" i="4"/>
  <c r="N44" i="4"/>
  <c r="N63" i="4"/>
  <c r="N65" i="4"/>
  <c r="K45" i="4"/>
  <c r="K53" i="4"/>
  <c r="N53" i="4" s="1"/>
  <c r="K61" i="4"/>
  <c r="N61" i="4" s="1"/>
  <c r="K69" i="4"/>
  <c r="K75" i="4"/>
  <c r="N81" i="4"/>
  <c r="K81" i="4"/>
  <c r="S85" i="4"/>
  <c r="R85" i="4"/>
  <c r="K91" i="4"/>
  <c r="N91" i="4" s="1"/>
  <c r="N118" i="4"/>
  <c r="S124" i="4"/>
  <c r="S126" i="4"/>
  <c r="K115" i="4"/>
  <c r="N115" i="4" s="1"/>
  <c r="M115" i="4"/>
  <c r="K43" i="4"/>
  <c r="M45" i="4"/>
  <c r="R46" i="4"/>
  <c r="N50" i="4"/>
  <c r="K51" i="4"/>
  <c r="N51" i="4" s="1"/>
  <c r="M53" i="4"/>
  <c r="R54" i="4"/>
  <c r="N58" i="4"/>
  <c r="K59" i="4"/>
  <c r="M61" i="4"/>
  <c r="R62" i="4"/>
  <c r="K67" i="4"/>
  <c r="M69" i="4"/>
  <c r="R70" i="4"/>
  <c r="R86" i="4"/>
  <c r="N101" i="4"/>
  <c r="AD103" i="4"/>
  <c r="N109" i="4"/>
  <c r="M121" i="4"/>
  <c r="N76" i="4"/>
  <c r="N92" i="4"/>
  <c r="M92" i="4"/>
  <c r="N102" i="4"/>
  <c r="N114" i="4"/>
  <c r="M131" i="4"/>
  <c r="S156" i="4"/>
  <c r="R156" i="4"/>
  <c r="S164" i="4"/>
  <c r="R164" i="4"/>
  <c r="N100" i="4"/>
  <c r="AD100" i="4" s="1"/>
  <c r="M100" i="4"/>
  <c r="N108" i="4"/>
  <c r="M108" i="4"/>
  <c r="M43" i="4"/>
  <c r="R44" i="4"/>
  <c r="M51" i="4"/>
  <c r="M59" i="4"/>
  <c r="R60" i="4"/>
  <c r="M67" i="4"/>
  <c r="R68" i="4"/>
  <c r="M76" i="4"/>
  <c r="M77" i="4"/>
  <c r="N84" i="4"/>
  <c r="M84" i="4"/>
  <c r="M85" i="4"/>
  <c r="N93" i="4"/>
  <c r="AD95" i="4"/>
  <c r="R98" i="4"/>
  <c r="AD98" i="4" s="1"/>
  <c r="R106" i="4"/>
  <c r="N111" i="4"/>
  <c r="AD111" i="4" s="1"/>
  <c r="N113" i="4"/>
  <c r="M113" i="4"/>
  <c r="K113" i="4"/>
  <c r="S148" i="4"/>
  <c r="R148" i="4"/>
  <c r="S172" i="4"/>
  <c r="R172" i="4"/>
  <c r="M117" i="4"/>
  <c r="K117" i="4"/>
  <c r="N117" i="4" s="1"/>
  <c r="N77" i="4"/>
  <c r="N85" i="4"/>
  <c r="S101" i="4"/>
  <c r="R101" i="4"/>
  <c r="AD101" i="4" s="1"/>
  <c r="N104" i="4"/>
  <c r="AD104" i="4" s="1"/>
  <c r="S108" i="4"/>
  <c r="S109" i="4"/>
  <c r="R109" i="4"/>
  <c r="M112" i="4"/>
  <c r="S180" i="4"/>
  <c r="R180" i="4"/>
  <c r="N96" i="4"/>
  <c r="K97" i="4"/>
  <c r="K99" i="4"/>
  <c r="N105" i="4"/>
  <c r="K105" i="4"/>
  <c r="K107" i="4"/>
  <c r="N174" i="4"/>
  <c r="S188" i="4"/>
  <c r="R188" i="4"/>
  <c r="K80" i="4"/>
  <c r="N80" i="4" s="1"/>
  <c r="N89" i="4"/>
  <c r="K89" i="4"/>
  <c r="S93" i="4"/>
  <c r="R93" i="4"/>
  <c r="S114" i="4"/>
  <c r="R114" i="4"/>
  <c r="S122" i="4"/>
  <c r="R122" i="4"/>
  <c r="S132" i="4"/>
  <c r="R132" i="4"/>
  <c r="S196" i="4"/>
  <c r="R196" i="4"/>
  <c r="M129" i="4"/>
  <c r="R138" i="4"/>
  <c r="R146" i="4"/>
  <c r="M153" i="4"/>
  <c r="M116" i="4"/>
  <c r="R117" i="4"/>
  <c r="R125" i="4"/>
  <c r="M132" i="4"/>
  <c r="M148" i="4"/>
  <c r="R157" i="4"/>
  <c r="R165" i="4"/>
  <c r="R181" i="4"/>
  <c r="R189" i="4"/>
  <c r="M196" i="4"/>
  <c r="R197" i="4"/>
  <c r="R200" i="4"/>
  <c r="N116" i="3"/>
  <c r="R116" i="3" s="1"/>
  <c r="L116" i="3"/>
  <c r="M116" i="3" s="1"/>
  <c r="H102" i="2"/>
  <c r="H100" i="3"/>
  <c r="J99" i="3"/>
  <c r="H98" i="3"/>
  <c r="J103" i="3"/>
  <c r="R96" i="3"/>
  <c r="H97" i="3"/>
  <c r="R102" i="3"/>
  <c r="S102" i="3"/>
  <c r="T102" i="3" s="1"/>
  <c r="H96" i="3"/>
  <c r="J100" i="3"/>
  <c r="H103" i="3"/>
  <c r="R99" i="3"/>
  <c r="J98" i="3"/>
  <c r="H101" i="2"/>
  <c r="R101" i="3"/>
  <c r="J95" i="3"/>
  <c r="H95" i="2"/>
  <c r="H94" i="3"/>
  <c r="J94" i="3"/>
  <c r="M128" i="3"/>
  <c r="M93" i="3"/>
  <c r="M137" i="3"/>
  <c r="M78" i="3"/>
  <c r="O199" i="3"/>
  <c r="O197" i="3"/>
  <c r="O193" i="3"/>
  <c r="O191" i="3"/>
  <c r="O189" i="3"/>
  <c r="O185" i="3"/>
  <c r="O181" i="3"/>
  <c r="O179" i="3"/>
  <c r="O177" i="3"/>
  <c r="O175" i="3"/>
  <c r="O173" i="3"/>
  <c r="O165" i="3"/>
  <c r="O163" i="3"/>
  <c r="O161" i="3"/>
  <c r="O143" i="3"/>
  <c r="O141" i="3"/>
  <c r="M139" i="3"/>
  <c r="R130" i="3"/>
  <c r="M119" i="3"/>
  <c r="M115" i="3"/>
  <c r="M111" i="3"/>
  <c r="O105" i="3"/>
  <c r="M83" i="3"/>
  <c r="M129" i="3"/>
  <c r="R133" i="3"/>
  <c r="M130" i="3"/>
  <c r="R125" i="3"/>
  <c r="M122" i="3"/>
  <c r="O117" i="3"/>
  <c r="R114" i="3"/>
  <c r="O113" i="3"/>
  <c r="R110" i="3"/>
  <c r="O109" i="3"/>
  <c r="T109" i="3"/>
  <c r="T106" i="3"/>
  <c r="O106" i="3"/>
  <c r="R104" i="3"/>
  <c r="M103" i="3"/>
  <c r="O85" i="3"/>
  <c r="P85" i="3"/>
  <c r="Q85" i="3" s="1"/>
  <c r="T112" i="3"/>
  <c r="O112" i="3"/>
  <c r="O100" i="3"/>
  <c r="M112" i="3"/>
  <c r="M97" i="3"/>
  <c r="M123" i="3"/>
  <c r="M117" i="3"/>
  <c r="M113" i="3"/>
  <c r="M109" i="3"/>
  <c r="O101" i="3"/>
  <c r="P101" i="3"/>
  <c r="Q101" i="3" s="1"/>
  <c r="T95" i="3"/>
  <c r="O95" i="3"/>
  <c r="P95" i="3"/>
  <c r="Q95" i="3" s="1"/>
  <c r="R95" i="3"/>
  <c r="M79" i="3"/>
  <c r="M121" i="3"/>
  <c r="M132" i="3"/>
  <c r="M124" i="3"/>
  <c r="T114" i="3"/>
  <c r="O114" i="3"/>
  <c r="O110" i="3"/>
  <c r="T104" i="3"/>
  <c r="O104" i="3"/>
  <c r="M101" i="3"/>
  <c r="M91" i="3"/>
  <c r="M82" i="3"/>
  <c r="M71" i="3"/>
  <c r="R63" i="3"/>
  <c r="T63" i="3"/>
  <c r="O63" i="3"/>
  <c r="P63" i="3"/>
  <c r="Q63" i="3" s="1"/>
  <c r="R55" i="3"/>
  <c r="O55" i="3"/>
  <c r="P55" i="3"/>
  <c r="Q55" i="3" s="1"/>
  <c r="R47" i="3"/>
  <c r="T47" i="3"/>
  <c r="O47" i="3"/>
  <c r="P47" i="3"/>
  <c r="Q47" i="3" s="1"/>
  <c r="M136" i="3"/>
  <c r="M120" i="3"/>
  <c r="M105" i="3"/>
  <c r="R97" i="3"/>
  <c r="M81" i="3"/>
  <c r="M75" i="3"/>
  <c r="R138" i="3"/>
  <c r="R137" i="3"/>
  <c r="M133" i="3"/>
  <c r="R128" i="3"/>
  <c r="M125" i="3"/>
  <c r="M118" i="3"/>
  <c r="M114" i="3"/>
  <c r="M110" i="3"/>
  <c r="O107" i="3"/>
  <c r="P107" i="3"/>
  <c r="Q107" i="3" s="1"/>
  <c r="T107" i="3"/>
  <c r="O99" i="3"/>
  <c r="P99" i="3"/>
  <c r="Q99" i="3" s="1"/>
  <c r="T99" i="3"/>
  <c r="O86" i="3"/>
  <c r="P86" i="3"/>
  <c r="Q86" i="3" s="1"/>
  <c r="T108" i="3"/>
  <c r="O108" i="3"/>
  <c r="P103" i="3"/>
  <c r="Q103" i="3" s="1"/>
  <c r="M90" i="3"/>
  <c r="M134" i="3"/>
  <c r="R129" i="3"/>
  <c r="M126" i="3"/>
  <c r="O115" i="3"/>
  <c r="T115" i="3"/>
  <c r="R112" i="3"/>
  <c r="O111" i="3"/>
  <c r="T111" i="3"/>
  <c r="R108" i="3"/>
  <c r="M107" i="3"/>
  <c r="R105" i="3"/>
  <c r="O102" i="3"/>
  <c r="R100" i="3"/>
  <c r="M99" i="3"/>
  <c r="M80" i="3"/>
  <c r="M74" i="3"/>
  <c r="O98" i="3"/>
  <c r="T98" i="3"/>
  <c r="R81" i="3"/>
  <c r="O81" i="3"/>
  <c r="R71" i="3"/>
  <c r="T71" i="3"/>
  <c r="O71" i="3"/>
  <c r="M62" i="3"/>
  <c r="M54" i="3"/>
  <c r="M46" i="3"/>
  <c r="O96" i="3"/>
  <c r="T96" i="3"/>
  <c r="R89" i="3"/>
  <c r="O84" i="3"/>
  <c r="T84" i="3"/>
  <c r="T83" i="3"/>
  <c r="O83" i="3"/>
  <c r="R75" i="3"/>
  <c r="O75" i="3"/>
  <c r="M60" i="3"/>
  <c r="M52" i="3"/>
  <c r="M44" i="3"/>
  <c r="R69" i="3"/>
  <c r="T69" i="3"/>
  <c r="O69" i="3"/>
  <c r="R61" i="3"/>
  <c r="T61" i="3"/>
  <c r="O61" i="3"/>
  <c r="R45" i="3"/>
  <c r="T45" i="3"/>
  <c r="O45" i="3"/>
  <c r="M108" i="3"/>
  <c r="M106" i="3"/>
  <c r="M104" i="3"/>
  <c r="M102" i="3"/>
  <c r="M100" i="3"/>
  <c r="M95" i="3"/>
  <c r="O94" i="3"/>
  <c r="O88" i="3"/>
  <c r="T88" i="3"/>
  <c r="O87" i="3"/>
  <c r="M86" i="3"/>
  <c r="M85" i="3"/>
  <c r="R77" i="3"/>
  <c r="T77" i="3"/>
  <c r="O77" i="3"/>
  <c r="M76" i="3"/>
  <c r="M72" i="3"/>
  <c r="M69" i="3"/>
  <c r="M66" i="3"/>
  <c r="M58" i="3"/>
  <c r="M50" i="3"/>
  <c r="O93" i="3"/>
  <c r="O90" i="3"/>
  <c r="T89" i="3"/>
  <c r="O89" i="3"/>
  <c r="M87" i="3"/>
  <c r="R73" i="3"/>
  <c r="O73" i="3"/>
  <c r="R67" i="3"/>
  <c r="T67" i="3"/>
  <c r="O67" i="3"/>
  <c r="R59" i="3"/>
  <c r="O59" i="3"/>
  <c r="R51" i="3"/>
  <c r="O51" i="3"/>
  <c r="R43" i="3"/>
  <c r="T43" i="3"/>
  <c r="O43" i="3"/>
  <c r="O92" i="3"/>
  <c r="T92" i="3"/>
  <c r="O91" i="3"/>
  <c r="M89" i="3"/>
  <c r="R79" i="3"/>
  <c r="O79" i="3"/>
  <c r="M73" i="3"/>
  <c r="M64" i="3"/>
  <c r="M56" i="3"/>
  <c r="M48" i="3"/>
  <c r="M70" i="3"/>
  <c r="R65" i="3"/>
  <c r="O65" i="3"/>
  <c r="R57" i="3"/>
  <c r="T57" i="3"/>
  <c r="O57" i="3"/>
  <c r="R49" i="3"/>
  <c r="O49" i="3"/>
  <c r="T82" i="3"/>
  <c r="T80" i="3"/>
  <c r="T74" i="3"/>
  <c r="T70" i="3"/>
  <c r="T68" i="3"/>
  <c r="T66" i="3"/>
  <c r="T64" i="3"/>
  <c r="T62" i="3"/>
  <c r="T60" i="3"/>
  <c r="T58" i="3"/>
  <c r="T54" i="3"/>
  <c r="T52" i="3"/>
  <c r="T46" i="3"/>
  <c r="M67" i="3"/>
  <c r="M65" i="3"/>
  <c r="M63" i="3"/>
  <c r="M61" i="3"/>
  <c r="M59" i="3"/>
  <c r="M57" i="3"/>
  <c r="M55" i="3"/>
  <c r="M53" i="3"/>
  <c r="M51" i="3"/>
  <c r="M49" i="3"/>
  <c r="M47" i="3"/>
  <c r="M45" i="3"/>
  <c r="M43" i="3"/>
  <c r="N111" i="2"/>
  <c r="N107" i="2"/>
  <c r="N143" i="2"/>
  <c r="N139" i="2"/>
  <c r="N175" i="2"/>
  <c r="N115" i="2"/>
  <c r="N188" i="2"/>
  <c r="N178" i="2"/>
  <c r="N119" i="2"/>
  <c r="N92" i="2"/>
  <c r="N200" i="2"/>
  <c r="N136" i="2"/>
  <c r="N126" i="2"/>
  <c r="N104" i="2"/>
  <c r="N99" i="2"/>
  <c r="N94" i="2"/>
  <c r="N141" i="2"/>
  <c r="N124" i="2"/>
  <c r="N114" i="2"/>
  <c r="N170" i="2"/>
  <c r="N148" i="2"/>
  <c r="N138" i="2"/>
  <c r="N116" i="2"/>
  <c r="N106" i="2"/>
  <c r="N86" i="2"/>
  <c r="N78" i="2"/>
  <c r="N70" i="2"/>
  <c r="N62" i="2"/>
  <c r="N54" i="2"/>
  <c r="N83" i="2"/>
  <c r="N51" i="2"/>
  <c r="N167" i="2"/>
  <c r="N162" i="2"/>
  <c r="N140" i="2"/>
  <c r="N135" i="2"/>
  <c r="N130" i="2"/>
  <c r="N108" i="2"/>
  <c r="N103" i="2"/>
  <c r="N98" i="2"/>
  <c r="N160" i="2"/>
  <c r="N118" i="2"/>
  <c r="N91" i="2"/>
  <c r="N184" i="2"/>
  <c r="N152" i="2"/>
  <c r="N142" i="2"/>
  <c r="N120" i="2"/>
  <c r="N110" i="2"/>
  <c r="N182" i="2"/>
  <c r="N123" i="2"/>
  <c r="N96" i="2"/>
  <c r="N191" i="2"/>
  <c r="N186" i="2"/>
  <c r="N164" i="2"/>
  <c r="N154" i="2"/>
  <c r="N132" i="2"/>
  <c r="N122" i="2"/>
  <c r="N100" i="2"/>
  <c r="N95" i="2"/>
  <c r="N90" i="2"/>
  <c r="N82" i="2"/>
  <c r="N74" i="2"/>
  <c r="N66" i="2"/>
  <c r="N58" i="2"/>
  <c r="N50" i="2"/>
  <c r="N192" i="2"/>
  <c r="N128" i="2"/>
  <c r="N75" i="2"/>
  <c r="N67" i="2"/>
  <c r="N59" i="2"/>
  <c r="N198" i="2"/>
  <c r="N166" i="2"/>
  <c r="N144" i="2"/>
  <c r="N112" i="2"/>
  <c r="N102" i="2"/>
  <c r="N87" i="2"/>
  <c r="N79" i="2"/>
  <c r="N71" i="2"/>
  <c r="N63" i="2"/>
  <c r="N55" i="2"/>
  <c r="N197" i="2"/>
  <c r="N193" i="2"/>
  <c r="N189" i="2"/>
  <c r="N185" i="2"/>
  <c r="N173" i="2"/>
  <c r="N169" i="2"/>
  <c r="N165" i="2"/>
  <c r="N161" i="2"/>
  <c r="N157" i="2"/>
  <c r="N145" i="2"/>
  <c r="N137" i="2"/>
  <c r="N129" i="2"/>
  <c r="N125" i="2"/>
  <c r="N121" i="2"/>
  <c r="N117" i="2"/>
  <c r="N113" i="2"/>
  <c r="N109" i="2"/>
  <c r="N105" i="2"/>
  <c r="N101" i="2"/>
  <c r="N97" i="2"/>
  <c r="N93" i="2"/>
  <c r="N89" i="2"/>
  <c r="N81" i="2"/>
  <c r="N77" i="2"/>
  <c r="N73" i="2"/>
  <c r="N69" i="2"/>
  <c r="N65" i="2"/>
  <c r="N61" i="2"/>
  <c r="N57" i="2"/>
  <c r="N53" i="2"/>
  <c r="N48" i="2"/>
  <c r="N44" i="2"/>
  <c r="N43" i="2"/>
  <c r="J2" i="4"/>
  <c r="H22" i="3"/>
  <c r="H18" i="3"/>
  <c r="H14" i="3"/>
  <c r="H10" i="3"/>
  <c r="H6" i="3"/>
  <c r="J21" i="4"/>
  <c r="J13" i="4"/>
  <c r="J5" i="4"/>
  <c r="R29" i="3"/>
  <c r="P21" i="3"/>
  <c r="R13" i="3"/>
  <c r="H22" i="2"/>
  <c r="H20" i="2"/>
  <c r="H18" i="2"/>
  <c r="H16" i="2"/>
  <c r="H14" i="2"/>
  <c r="H12" i="2"/>
  <c r="H10" i="2"/>
  <c r="H8" i="2"/>
  <c r="H6" i="2"/>
  <c r="H4" i="2"/>
  <c r="G22" i="3"/>
  <c r="G18" i="3"/>
  <c r="G14" i="3"/>
  <c r="G10" i="3"/>
  <c r="G6" i="3"/>
  <c r="G2" i="3"/>
  <c r="H21" i="4"/>
  <c r="H19" i="4"/>
  <c r="H17" i="4"/>
  <c r="H15" i="4"/>
  <c r="H13" i="4"/>
  <c r="H11" i="4"/>
  <c r="H9" i="4"/>
  <c r="H7" i="4"/>
  <c r="H5" i="4"/>
  <c r="H3" i="4"/>
  <c r="J36" i="4"/>
  <c r="G2" i="2"/>
  <c r="G22" i="2"/>
  <c r="G20" i="2"/>
  <c r="G18" i="2"/>
  <c r="G16" i="2"/>
  <c r="G14" i="2"/>
  <c r="G12" i="2"/>
  <c r="G10" i="2"/>
  <c r="G8" i="2"/>
  <c r="G6" i="2"/>
  <c r="G4" i="2"/>
  <c r="J4" i="2"/>
  <c r="H21" i="3"/>
  <c r="H17" i="3"/>
  <c r="H13" i="3"/>
  <c r="H9" i="3"/>
  <c r="H5" i="3"/>
  <c r="G40" i="4"/>
  <c r="G33" i="4"/>
  <c r="G27" i="4"/>
  <c r="G21" i="4"/>
  <c r="G19" i="4"/>
  <c r="G17" i="4"/>
  <c r="G15" i="4"/>
  <c r="G13" i="4"/>
  <c r="G11" i="4"/>
  <c r="G9" i="4"/>
  <c r="G7" i="4"/>
  <c r="G5" i="4"/>
  <c r="G3" i="4"/>
  <c r="O38" i="4"/>
  <c r="J17" i="4"/>
  <c r="J9" i="4"/>
  <c r="H19" i="2"/>
  <c r="H15" i="2"/>
  <c r="H11" i="2"/>
  <c r="H7" i="2"/>
  <c r="H3" i="2"/>
  <c r="G33" i="3"/>
  <c r="G20" i="3"/>
  <c r="G16" i="3"/>
  <c r="G12" i="3"/>
  <c r="G8" i="3"/>
  <c r="G4" i="3"/>
  <c r="H32" i="4"/>
  <c r="O6" i="4"/>
  <c r="G31" i="2"/>
  <c r="G19" i="2"/>
  <c r="G15" i="2"/>
  <c r="G11" i="2"/>
  <c r="G7" i="2"/>
  <c r="G3" i="2"/>
  <c r="G28" i="3"/>
  <c r="P30" i="4"/>
  <c r="J15" i="4"/>
  <c r="J7" i="4"/>
  <c r="G25" i="3"/>
  <c r="G28" i="4"/>
  <c r="P37" i="3"/>
  <c r="N37" i="3"/>
  <c r="R37" i="3" s="1"/>
  <c r="Q28" i="4"/>
  <c r="R28" i="4" s="1"/>
  <c r="J28" i="3"/>
  <c r="J36" i="3"/>
  <c r="O29" i="4"/>
  <c r="J27" i="4"/>
  <c r="J29" i="4"/>
  <c r="J26" i="4"/>
  <c r="J41" i="4"/>
  <c r="J33" i="4"/>
  <c r="J25" i="4"/>
  <c r="J42" i="4"/>
  <c r="O37" i="4"/>
  <c r="J37" i="4"/>
  <c r="Q29" i="4"/>
  <c r="R29" i="4" s="1"/>
  <c r="J40" i="4"/>
  <c r="J32" i="4"/>
  <c r="J24" i="4"/>
  <c r="J39" i="4"/>
  <c r="J30" i="4"/>
  <c r="G41" i="4"/>
  <c r="G41" i="3"/>
  <c r="H40" i="3"/>
  <c r="G35" i="4"/>
  <c r="J38" i="4"/>
  <c r="G37" i="4"/>
  <c r="G39" i="3"/>
  <c r="H36" i="4"/>
  <c r="G36" i="4"/>
  <c r="J34" i="4"/>
  <c r="G34" i="4"/>
  <c r="G34" i="2"/>
  <c r="G27" i="3"/>
  <c r="G25" i="4"/>
  <c r="G26" i="3"/>
  <c r="G30" i="4"/>
  <c r="G30" i="2"/>
  <c r="H32" i="2"/>
  <c r="G32" i="3"/>
  <c r="G24" i="3"/>
  <c r="G32" i="4"/>
  <c r="G24" i="4"/>
  <c r="G29" i="4"/>
  <c r="G29" i="2"/>
  <c r="G26" i="4"/>
  <c r="J31" i="4"/>
  <c r="G23" i="3"/>
  <c r="J23" i="4"/>
  <c r="G23" i="2"/>
  <c r="P32" i="3"/>
  <c r="P31" i="3"/>
  <c r="P29" i="3"/>
  <c r="K23" i="4"/>
  <c r="N23" i="4" s="1"/>
  <c r="H42" i="3"/>
  <c r="H41" i="3"/>
  <c r="H39" i="3"/>
  <c r="Q37" i="4"/>
  <c r="R37" i="4" s="1"/>
  <c r="H34" i="4"/>
  <c r="H34" i="2"/>
  <c r="H31" i="3"/>
  <c r="H28" i="2"/>
  <c r="H28" i="4"/>
  <c r="J28" i="4"/>
  <c r="H26" i="2"/>
  <c r="H26" i="4"/>
  <c r="H24" i="4"/>
  <c r="H24" i="2"/>
  <c r="H23" i="2"/>
  <c r="H23" i="3"/>
  <c r="Q31" i="4"/>
  <c r="R31" i="4" s="1"/>
  <c r="H33" i="2"/>
  <c r="H31" i="2"/>
  <c r="H29" i="2"/>
  <c r="H27" i="2"/>
  <c r="H25" i="2"/>
  <c r="H37" i="4"/>
  <c r="H35" i="4"/>
  <c r="H33" i="4"/>
  <c r="H29" i="4"/>
  <c r="H27" i="4"/>
  <c r="H25" i="4"/>
  <c r="H38" i="3"/>
  <c r="H30" i="3"/>
  <c r="O39" i="4"/>
  <c r="P39" i="4"/>
  <c r="P31" i="4"/>
  <c r="H30" i="2"/>
  <c r="Q23" i="4"/>
  <c r="R23" i="4" s="1"/>
  <c r="P23" i="4"/>
  <c r="Q25" i="4"/>
  <c r="S25" i="4" s="1"/>
  <c r="Q24" i="4"/>
  <c r="R24" i="4" s="1"/>
  <c r="Q16" i="4"/>
  <c r="R16" i="4" s="1"/>
  <c r="P32" i="4"/>
  <c r="N39" i="4"/>
  <c r="O8" i="4"/>
  <c r="Q27" i="4"/>
  <c r="S27" i="4" s="1"/>
  <c r="Q41" i="4"/>
  <c r="S41" i="4" s="1"/>
  <c r="Q33" i="4"/>
  <c r="S33" i="4" s="1"/>
  <c r="Q9" i="4"/>
  <c r="R9" i="4" s="1"/>
  <c r="Q2" i="4"/>
  <c r="S2" i="4" s="1"/>
  <c r="Q40" i="4"/>
  <c r="R40" i="4" s="1"/>
  <c r="Q32" i="4"/>
  <c r="R32" i="4" s="1"/>
  <c r="Q8" i="4"/>
  <c r="S8" i="4" s="1"/>
  <c r="P15" i="3"/>
  <c r="R7" i="3"/>
  <c r="R30" i="3"/>
  <c r="R22" i="3"/>
  <c r="R14" i="3"/>
  <c r="L7" i="3"/>
  <c r="K7" i="3" s="1"/>
  <c r="N24" i="3"/>
  <c r="P24" i="3" s="1"/>
  <c r="N23" i="3"/>
  <c r="N40" i="3"/>
  <c r="P40" i="3" s="1"/>
  <c r="N39" i="3"/>
  <c r="R9" i="3"/>
  <c r="N38" i="3"/>
  <c r="S38" i="3" s="1"/>
  <c r="P30" i="3"/>
  <c r="N25" i="3"/>
  <c r="N35" i="3"/>
  <c r="N33" i="3"/>
  <c r="N41" i="3"/>
  <c r="O41" i="4"/>
  <c r="R21" i="3"/>
  <c r="O40" i="4"/>
  <c r="O2" i="4"/>
  <c r="O25" i="4"/>
  <c r="O24" i="4"/>
  <c r="S14" i="3"/>
  <c r="Q35" i="4"/>
  <c r="S35" i="4" s="1"/>
  <c r="Q19" i="4"/>
  <c r="S19" i="4" s="1"/>
  <c r="O33" i="4"/>
  <c r="O9" i="4"/>
  <c r="P20" i="3"/>
  <c r="P3" i="4"/>
  <c r="N4" i="3"/>
  <c r="P4" i="3" s="1"/>
  <c r="P13" i="3"/>
  <c r="Q10" i="4"/>
  <c r="R10" i="4" s="1"/>
  <c r="M7" i="4"/>
  <c r="O35" i="4"/>
  <c r="P19" i="4"/>
  <c r="R3" i="4"/>
  <c r="O27" i="4"/>
  <c r="P2" i="4"/>
  <c r="P11" i="4"/>
  <c r="Q11" i="4"/>
  <c r="R11" i="4" s="1"/>
  <c r="N12" i="3"/>
  <c r="P12" i="3" s="1"/>
  <c r="P28" i="3"/>
  <c r="K2" i="4"/>
  <c r="R7" i="4"/>
  <c r="N2" i="3"/>
  <c r="P36" i="3"/>
  <c r="P27" i="3"/>
  <c r="Q30" i="4"/>
  <c r="R30" i="4" s="1"/>
  <c r="K42" i="4"/>
  <c r="N42" i="4" s="1"/>
  <c r="K34" i="4"/>
  <c r="N34" i="4" s="1"/>
  <c r="K26" i="4"/>
  <c r="N26" i="4" s="1"/>
  <c r="P5" i="4"/>
  <c r="S5" i="4"/>
  <c r="N31" i="4"/>
  <c r="L2" i="3"/>
  <c r="K2" i="3" s="1"/>
  <c r="O36" i="4"/>
  <c r="O4" i="4"/>
  <c r="O28" i="4"/>
  <c r="S13" i="3"/>
  <c r="R26" i="3"/>
  <c r="P42" i="3"/>
  <c r="P34" i="3"/>
  <c r="P26" i="3"/>
  <c r="R17" i="3"/>
  <c r="P9" i="3"/>
  <c r="S9" i="3"/>
  <c r="R32" i="3"/>
  <c r="R16" i="3"/>
  <c r="R8" i="3"/>
  <c r="S16" i="3"/>
  <c r="R34" i="3"/>
  <c r="P7" i="3"/>
  <c r="S7" i="3"/>
  <c r="R31" i="3"/>
  <c r="S15" i="3"/>
  <c r="P5" i="3"/>
  <c r="S6" i="3"/>
  <c r="P22" i="3"/>
  <c r="P14" i="3"/>
  <c r="P6" i="3"/>
  <c r="R42" i="3"/>
  <c r="S10" i="3"/>
  <c r="S5" i="3"/>
  <c r="P17" i="3"/>
  <c r="R36" i="3"/>
  <c r="R28" i="3"/>
  <c r="R27" i="3"/>
  <c r="S11" i="3"/>
  <c r="S3" i="3"/>
  <c r="R15" i="3"/>
  <c r="P19" i="3"/>
  <c r="P11" i="3"/>
  <c r="P3" i="3"/>
  <c r="R20" i="3"/>
  <c r="P18" i="3"/>
  <c r="P10" i="3"/>
  <c r="R19" i="3"/>
  <c r="R11" i="3"/>
  <c r="R3" i="3"/>
  <c r="R18" i="3"/>
  <c r="R10" i="3"/>
  <c r="S8" i="3"/>
  <c r="P16" i="3"/>
  <c r="P8" i="3"/>
  <c r="N24" i="4"/>
  <c r="M39" i="4"/>
  <c r="M31" i="4"/>
  <c r="N4" i="4"/>
  <c r="M15" i="4"/>
  <c r="M4" i="4"/>
  <c r="L10" i="4"/>
  <c r="M10" i="4" s="1"/>
  <c r="O10" i="4"/>
  <c r="S39" i="4"/>
  <c r="R27" i="4"/>
  <c r="R8" i="4"/>
  <c r="R6" i="4"/>
  <c r="S4" i="4"/>
  <c r="O5" i="4"/>
  <c r="P37" i="4"/>
  <c r="P28" i="4"/>
  <c r="P36" i="4"/>
  <c r="P10" i="4"/>
  <c r="S38" i="4"/>
  <c r="Q42" i="4"/>
  <c r="Q34" i="4"/>
  <c r="Q26" i="4"/>
  <c r="S10" i="4"/>
  <c r="P42" i="4"/>
  <c r="P34" i="4"/>
  <c r="P26" i="4"/>
  <c r="S36" i="4"/>
  <c r="S28" i="4"/>
  <c r="O42" i="4"/>
  <c r="O34" i="4"/>
  <c r="O26" i="4"/>
  <c r="S16" i="4"/>
  <c r="K18" i="4"/>
  <c r="N18" i="4" s="1"/>
  <c r="Q18" i="4"/>
  <c r="S18" i="4" s="1"/>
  <c r="Q13" i="4"/>
  <c r="R13" i="4" s="1"/>
  <c r="Q14" i="4"/>
  <c r="R14" i="4" s="1"/>
  <c r="Q15" i="4"/>
  <c r="S15" i="4" s="1"/>
  <c r="Q17" i="4"/>
  <c r="S17" i="4" s="1"/>
  <c r="P21" i="4"/>
  <c r="P20" i="4"/>
  <c r="P18" i="4"/>
  <c r="P12" i="4"/>
  <c r="P22" i="4"/>
  <c r="Q22" i="4"/>
  <c r="O21" i="4"/>
  <c r="Q21" i="4"/>
  <c r="O20" i="4"/>
  <c r="Q20" i="4"/>
  <c r="O18" i="4"/>
  <c r="P17" i="4"/>
  <c r="N15" i="4"/>
  <c r="O15" i="4"/>
  <c r="P15" i="4"/>
  <c r="O14" i="4"/>
  <c r="P14" i="4"/>
  <c r="O13" i="4"/>
  <c r="P13" i="4"/>
  <c r="Q12" i="4"/>
  <c r="O12" i="4"/>
  <c r="N38" i="2"/>
  <c r="N37" i="2"/>
  <c r="N36" i="2"/>
  <c r="N39" i="2"/>
  <c r="N42" i="2"/>
  <c r="N41" i="2"/>
  <c r="N40" i="2"/>
  <c r="W2" i="3"/>
  <c r="AF2" i="4"/>
  <c r="L36" i="4"/>
  <c r="L16" i="4"/>
  <c r="L20" i="4"/>
  <c r="L12" i="4"/>
  <c r="M12" i="4" s="1"/>
  <c r="L8" i="4"/>
  <c r="L28" i="4"/>
  <c r="L41" i="4"/>
  <c r="K41" i="4" s="1"/>
  <c r="L40" i="4"/>
  <c r="K40" i="4" s="1"/>
  <c r="L32" i="4"/>
  <c r="K32" i="4" s="1"/>
  <c r="L33" i="4"/>
  <c r="K33" i="4" s="1"/>
  <c r="L9" i="4"/>
  <c r="L17" i="4"/>
  <c r="L25" i="4"/>
  <c r="K25" i="4" s="1"/>
  <c r="L21" i="4"/>
  <c r="M21" i="4" s="1"/>
  <c r="L5" i="4"/>
  <c r="L13" i="4"/>
  <c r="M13" i="4" s="1"/>
  <c r="L6" i="4"/>
  <c r="L14" i="4"/>
  <c r="M14" i="4" s="1"/>
  <c r="L22" i="4"/>
  <c r="M22" i="4" s="1"/>
  <c r="L30" i="4"/>
  <c r="K30" i="4" s="1"/>
  <c r="L38" i="4"/>
  <c r="K38" i="4" s="1"/>
  <c r="L3" i="4"/>
  <c r="L11" i="4"/>
  <c r="L19" i="4"/>
  <c r="M19" i="4" s="1"/>
  <c r="L27" i="4"/>
  <c r="K27" i="4" s="1"/>
  <c r="L35" i="4"/>
  <c r="K35" i="4" s="1"/>
  <c r="L37" i="4"/>
  <c r="M37" i="4" s="1"/>
  <c r="L29" i="4"/>
  <c r="B2" i="3"/>
  <c r="C2" i="3"/>
  <c r="D2" i="3"/>
  <c r="F2" i="3"/>
  <c r="A2" i="3"/>
  <c r="A3" i="2"/>
  <c r="J3" i="2" s="1"/>
  <c r="K3" i="2"/>
  <c r="M3" i="2" s="1"/>
  <c r="L3" i="2" s="1"/>
  <c r="K4" i="2"/>
  <c r="M4" i="2" s="1"/>
  <c r="L4" i="2" s="1"/>
  <c r="A5" i="2"/>
  <c r="J5" i="2" s="1"/>
  <c r="K5" i="2"/>
  <c r="M5" i="2" s="1"/>
  <c r="L5" i="2" s="1"/>
  <c r="A6" i="2"/>
  <c r="J6" i="2" s="1"/>
  <c r="K6" i="2"/>
  <c r="M6" i="2" s="1"/>
  <c r="L6" i="2" s="1"/>
  <c r="A7" i="2"/>
  <c r="J7" i="2" s="1"/>
  <c r="K7" i="2"/>
  <c r="M7" i="2" s="1"/>
  <c r="L7" i="2" s="1"/>
  <c r="A8" i="2"/>
  <c r="J8" i="2" s="1"/>
  <c r="K8" i="2"/>
  <c r="M8" i="2" s="1"/>
  <c r="L8" i="2" s="1"/>
  <c r="A9" i="2"/>
  <c r="J9" i="2" s="1"/>
  <c r="K9" i="2"/>
  <c r="M9" i="2" s="1"/>
  <c r="L9" i="2" s="1"/>
  <c r="A10" i="2"/>
  <c r="J10" i="2" s="1"/>
  <c r="K10" i="2"/>
  <c r="M10" i="2" s="1"/>
  <c r="L10" i="2" s="1"/>
  <c r="A11" i="2"/>
  <c r="J11" i="2" s="1"/>
  <c r="K11" i="2"/>
  <c r="M11" i="2" s="1"/>
  <c r="L11" i="2" s="1"/>
  <c r="A12" i="2"/>
  <c r="J12" i="2" s="1"/>
  <c r="K12" i="2"/>
  <c r="M12" i="2" s="1"/>
  <c r="L12" i="2" s="1"/>
  <c r="A13" i="2"/>
  <c r="J13" i="2" s="1"/>
  <c r="K13" i="2"/>
  <c r="M13" i="2" s="1"/>
  <c r="L13" i="2" s="1"/>
  <c r="A14" i="2"/>
  <c r="J14" i="2" s="1"/>
  <c r="K14" i="2"/>
  <c r="M14" i="2" s="1"/>
  <c r="L14" i="2" s="1"/>
  <c r="A15" i="2"/>
  <c r="J15" i="2" s="1"/>
  <c r="K15" i="2"/>
  <c r="M15" i="2" s="1"/>
  <c r="L15" i="2" s="1"/>
  <c r="A16" i="2"/>
  <c r="J16" i="2" s="1"/>
  <c r="K16" i="2"/>
  <c r="M16" i="2" s="1"/>
  <c r="L16" i="2" s="1"/>
  <c r="A17" i="2"/>
  <c r="J17" i="2" s="1"/>
  <c r="K17" i="2"/>
  <c r="M17" i="2" s="1"/>
  <c r="L17" i="2" s="1"/>
  <c r="A18" i="2"/>
  <c r="J18" i="2" s="1"/>
  <c r="K18" i="2"/>
  <c r="M18" i="2" s="1"/>
  <c r="L18" i="2" s="1"/>
  <c r="A19" i="2"/>
  <c r="J19" i="2" s="1"/>
  <c r="K19" i="2"/>
  <c r="M19" i="2" s="1"/>
  <c r="L19" i="2" s="1"/>
  <c r="A20" i="2"/>
  <c r="J20" i="2" s="1"/>
  <c r="K20" i="2"/>
  <c r="M20" i="2" s="1"/>
  <c r="A21" i="2"/>
  <c r="J21" i="2" s="1"/>
  <c r="K21" i="2"/>
  <c r="M21" i="2" s="1"/>
  <c r="L21" i="2" s="1"/>
  <c r="A22" i="2"/>
  <c r="J22" i="2" s="1"/>
  <c r="K22" i="2"/>
  <c r="M22" i="2" s="1"/>
  <c r="L22" i="2" s="1"/>
  <c r="A23" i="2"/>
  <c r="J23" i="2" s="1"/>
  <c r="K23" i="2"/>
  <c r="M23" i="2" s="1"/>
  <c r="L23" i="2" s="1"/>
  <c r="A24" i="2"/>
  <c r="J24" i="2" s="1"/>
  <c r="K24" i="2"/>
  <c r="M24" i="2" s="1"/>
  <c r="L24" i="2" s="1"/>
  <c r="A25" i="2"/>
  <c r="J25" i="2" s="1"/>
  <c r="K25" i="2"/>
  <c r="M25" i="2" s="1"/>
  <c r="L25" i="2" s="1"/>
  <c r="A26" i="2"/>
  <c r="J26" i="2" s="1"/>
  <c r="K26" i="2"/>
  <c r="M26" i="2" s="1"/>
  <c r="L26" i="2" s="1"/>
  <c r="A27" i="2"/>
  <c r="J27" i="2" s="1"/>
  <c r="K27" i="2"/>
  <c r="M27" i="2" s="1"/>
  <c r="L27" i="2" s="1"/>
  <c r="A28" i="2"/>
  <c r="J28" i="2" s="1"/>
  <c r="K28" i="2"/>
  <c r="M28" i="2" s="1"/>
  <c r="L28" i="2" s="1"/>
  <c r="A29" i="2"/>
  <c r="J29" i="2" s="1"/>
  <c r="K29" i="2"/>
  <c r="M29" i="2" s="1"/>
  <c r="L29" i="2" s="1"/>
  <c r="A30" i="2"/>
  <c r="J30" i="2" s="1"/>
  <c r="K30" i="2"/>
  <c r="M30" i="2" s="1"/>
  <c r="L30" i="2" s="1"/>
  <c r="A31" i="2"/>
  <c r="J31" i="2" s="1"/>
  <c r="K31" i="2"/>
  <c r="M31" i="2" s="1"/>
  <c r="L31" i="2" s="1"/>
  <c r="A32" i="2"/>
  <c r="J32" i="2" s="1"/>
  <c r="K32" i="2"/>
  <c r="M32" i="2" s="1"/>
  <c r="L32" i="2" s="1"/>
  <c r="A33" i="2"/>
  <c r="J33" i="2" s="1"/>
  <c r="K33" i="2"/>
  <c r="M33" i="2" s="1"/>
  <c r="L33" i="2" s="1"/>
  <c r="A34" i="2"/>
  <c r="J34" i="2" s="1"/>
  <c r="K34" i="2"/>
  <c r="M34" i="2" s="1"/>
  <c r="L34" i="2" s="1"/>
  <c r="A35" i="2"/>
  <c r="J35" i="2" s="1"/>
  <c r="K35" i="2"/>
  <c r="M35" i="2" s="1"/>
  <c r="L35" i="2" s="1"/>
  <c r="B2" i="2"/>
  <c r="C2" i="2"/>
  <c r="D2" i="2"/>
  <c r="E2" i="2"/>
  <c r="F2" i="2"/>
  <c r="A2" i="2"/>
  <c r="G150" i="3" l="1"/>
  <c r="G150" i="5"/>
  <c r="G150" i="4"/>
  <c r="R150" i="5"/>
  <c r="AD149" i="5"/>
  <c r="AD37" i="5"/>
  <c r="AD73" i="5"/>
  <c r="AD129" i="5"/>
  <c r="AD27" i="5"/>
  <c r="AD194" i="5"/>
  <c r="S82" i="5"/>
  <c r="R82" i="5"/>
  <c r="AD82" i="5" s="1"/>
  <c r="N187" i="5"/>
  <c r="R143" i="5"/>
  <c r="S143" i="5"/>
  <c r="S195" i="5"/>
  <c r="R195" i="5"/>
  <c r="S181" i="5"/>
  <c r="R181" i="5"/>
  <c r="AD181" i="5" s="1"/>
  <c r="S157" i="5"/>
  <c r="R157" i="5"/>
  <c r="N171" i="5"/>
  <c r="AD128" i="5"/>
  <c r="AD150" i="5"/>
  <c r="S131" i="5"/>
  <c r="R131" i="5"/>
  <c r="AD131" i="5" s="1"/>
  <c r="N140" i="5"/>
  <c r="AD140" i="5" s="1"/>
  <c r="N144" i="5"/>
  <c r="AD144" i="5" s="1"/>
  <c r="S102" i="5"/>
  <c r="R102" i="5"/>
  <c r="AD108" i="5"/>
  <c r="S129" i="5"/>
  <c r="R129" i="5"/>
  <c r="N93" i="5"/>
  <c r="AD93" i="5" s="1"/>
  <c r="AD24" i="5"/>
  <c r="N73" i="5"/>
  <c r="R61" i="5"/>
  <c r="AD61" i="5" s="1"/>
  <c r="S61" i="5"/>
  <c r="N43" i="5"/>
  <c r="AD43" i="5" s="1"/>
  <c r="N8" i="5"/>
  <c r="AD8" i="5" s="1"/>
  <c r="R42" i="5"/>
  <c r="AD42" i="5" s="1"/>
  <c r="S42" i="5"/>
  <c r="N18" i="5"/>
  <c r="AD18" i="5"/>
  <c r="S6" i="5"/>
  <c r="AD6" i="5" s="1"/>
  <c r="R6" i="5"/>
  <c r="N13" i="5"/>
  <c r="AD13" i="5" s="1"/>
  <c r="R50" i="5"/>
  <c r="S50" i="5"/>
  <c r="AD25" i="5"/>
  <c r="S158" i="5"/>
  <c r="R158" i="5"/>
  <c r="AD158" i="5" s="1"/>
  <c r="N117" i="5"/>
  <c r="S111" i="5"/>
  <c r="R111" i="5"/>
  <c r="R59" i="5"/>
  <c r="AD59" i="5" s="1"/>
  <c r="S59" i="5"/>
  <c r="S60" i="5"/>
  <c r="R60" i="5"/>
  <c r="AD60" i="5" s="1"/>
  <c r="AD78" i="5"/>
  <c r="R48" i="5"/>
  <c r="AD48" i="5" s="1"/>
  <c r="S48" i="5"/>
  <c r="R54" i="5"/>
  <c r="S54" i="5"/>
  <c r="S20" i="5"/>
  <c r="R20" i="5"/>
  <c r="AD199" i="5"/>
  <c r="N152" i="5"/>
  <c r="AD169" i="5"/>
  <c r="S144" i="5"/>
  <c r="R144" i="5"/>
  <c r="S191" i="5"/>
  <c r="R191" i="5"/>
  <c r="S182" i="5"/>
  <c r="R182" i="5"/>
  <c r="AD182" i="5" s="1"/>
  <c r="N126" i="5"/>
  <c r="AD126" i="5" s="1"/>
  <c r="S152" i="5"/>
  <c r="R152" i="5"/>
  <c r="S105" i="5"/>
  <c r="R105" i="5"/>
  <c r="R114" i="5"/>
  <c r="AD114" i="5" s="1"/>
  <c r="S114" i="5"/>
  <c r="N109" i="5"/>
  <c r="K101" i="5"/>
  <c r="N101" i="5" s="1"/>
  <c r="S90" i="5"/>
  <c r="AD90" i="5" s="1"/>
  <c r="R90" i="5"/>
  <c r="N81" i="5"/>
  <c r="AD81" i="5" s="1"/>
  <c r="N124" i="5"/>
  <c r="AD124" i="5" s="1"/>
  <c r="S101" i="5"/>
  <c r="R101" i="5"/>
  <c r="AD92" i="5"/>
  <c r="S97" i="5"/>
  <c r="R97" i="5"/>
  <c r="S107" i="5"/>
  <c r="R107" i="5"/>
  <c r="AD107" i="5" s="1"/>
  <c r="N63" i="5"/>
  <c r="AD63" i="5" s="1"/>
  <c r="N28" i="5"/>
  <c r="AD28" i="5" s="1"/>
  <c r="N78" i="5"/>
  <c r="R46" i="5"/>
  <c r="AD46" i="5" s="1"/>
  <c r="S46" i="5"/>
  <c r="R26" i="5"/>
  <c r="S26" i="5"/>
  <c r="S53" i="5"/>
  <c r="R53" i="5"/>
  <c r="AD53" i="5" s="1"/>
  <c r="AD66" i="5"/>
  <c r="N51" i="5"/>
  <c r="AD51" i="5" s="1"/>
  <c r="K15" i="5"/>
  <c r="N14" i="5"/>
  <c r="N23" i="5"/>
  <c r="AD23" i="5" s="1"/>
  <c r="S185" i="5"/>
  <c r="R185" i="5"/>
  <c r="S159" i="5"/>
  <c r="R159" i="5"/>
  <c r="AD159" i="5" s="1"/>
  <c r="S139" i="5"/>
  <c r="R139" i="5"/>
  <c r="AD139" i="5" s="1"/>
  <c r="S164" i="5"/>
  <c r="R164" i="5"/>
  <c r="AD164" i="5" s="1"/>
  <c r="S119" i="5"/>
  <c r="R119" i="5"/>
  <c r="S127" i="5"/>
  <c r="AD127" i="5" s="1"/>
  <c r="R127" i="5"/>
  <c r="R138" i="5"/>
  <c r="S138" i="5"/>
  <c r="S151" i="5"/>
  <c r="R151" i="5"/>
  <c r="AD151" i="5" s="1"/>
  <c r="S103" i="5"/>
  <c r="R103" i="5"/>
  <c r="AD103" i="5" s="1"/>
  <c r="N37" i="5"/>
  <c r="AD41" i="5"/>
  <c r="S14" i="5"/>
  <c r="R14" i="5"/>
  <c r="AD14" i="5" s="1"/>
  <c r="S76" i="5"/>
  <c r="R76" i="5"/>
  <c r="S22" i="5"/>
  <c r="R22" i="5"/>
  <c r="K49" i="5"/>
  <c r="AD29" i="5"/>
  <c r="AD5" i="5"/>
  <c r="AD38" i="5"/>
  <c r="S156" i="5"/>
  <c r="R156" i="5"/>
  <c r="AD156" i="5" s="1"/>
  <c r="S155" i="5"/>
  <c r="R155" i="5"/>
  <c r="S193" i="5"/>
  <c r="R193" i="5"/>
  <c r="AD193" i="5" s="1"/>
  <c r="S160" i="5"/>
  <c r="R160" i="5"/>
  <c r="AD160" i="5" s="1"/>
  <c r="S161" i="5"/>
  <c r="R161" i="5"/>
  <c r="AD161" i="5" s="1"/>
  <c r="S142" i="5"/>
  <c r="R142" i="5"/>
  <c r="AD142" i="5" s="1"/>
  <c r="S113" i="5"/>
  <c r="R113" i="5"/>
  <c r="N120" i="5"/>
  <c r="AD120" i="5" s="1"/>
  <c r="S106" i="5"/>
  <c r="R106" i="5"/>
  <c r="AD106" i="5" s="1"/>
  <c r="S98" i="5"/>
  <c r="R98" i="5"/>
  <c r="AD98" i="5" s="1"/>
  <c r="N89" i="5"/>
  <c r="AD89" i="5"/>
  <c r="N118" i="5"/>
  <c r="AD118" i="5" s="1"/>
  <c r="S125" i="5"/>
  <c r="R125" i="5"/>
  <c r="AD125" i="5" s="1"/>
  <c r="N84" i="5"/>
  <c r="AD84" i="5" s="1"/>
  <c r="N92" i="5"/>
  <c r="R38" i="5"/>
  <c r="S38" i="5"/>
  <c r="N55" i="5"/>
  <c r="AD55" i="5" s="1"/>
  <c r="N45" i="5"/>
  <c r="AD45" i="5" s="1"/>
  <c r="S2" i="5"/>
  <c r="R2" i="5"/>
  <c r="AD2" i="5" s="1"/>
  <c r="N54" i="5"/>
  <c r="AD54" i="5" s="1"/>
  <c r="AD20" i="5"/>
  <c r="AD17" i="5"/>
  <c r="N3" i="5"/>
  <c r="AD3" i="5" s="1"/>
  <c r="N163" i="5"/>
  <c r="S147" i="5"/>
  <c r="R147" i="5"/>
  <c r="AD147" i="5" s="1"/>
  <c r="N183" i="5"/>
  <c r="AD183" i="5" s="1"/>
  <c r="N177" i="5"/>
  <c r="AD177" i="5" s="1"/>
  <c r="AD189" i="5"/>
  <c r="S171" i="5"/>
  <c r="R171" i="5"/>
  <c r="S198" i="5"/>
  <c r="R198" i="5"/>
  <c r="AD198" i="5" s="1"/>
  <c r="AD185" i="5"/>
  <c r="AD132" i="5"/>
  <c r="S154" i="5"/>
  <c r="R154" i="5"/>
  <c r="AD154" i="5" s="1"/>
  <c r="R118" i="5"/>
  <c r="S118" i="5"/>
  <c r="N113" i="5"/>
  <c r="AD113" i="5" s="1"/>
  <c r="S86" i="5"/>
  <c r="R86" i="5"/>
  <c r="AD86" i="5" s="1"/>
  <c r="R133" i="5"/>
  <c r="AD133" i="5" s="1"/>
  <c r="S133" i="5"/>
  <c r="S121" i="5"/>
  <c r="R121" i="5"/>
  <c r="AD121" i="5" s="1"/>
  <c r="AD102" i="5"/>
  <c r="AD95" i="5"/>
  <c r="S79" i="5"/>
  <c r="R79" i="5"/>
  <c r="AD79" i="5" s="1"/>
  <c r="N119" i="5"/>
  <c r="AD119" i="5" s="1"/>
  <c r="K62" i="5"/>
  <c r="N62" i="5" s="1"/>
  <c r="AD57" i="5"/>
  <c r="N35" i="5"/>
  <c r="AD35" i="5" s="1"/>
  <c r="N31" i="5"/>
  <c r="AD31" i="5" s="1"/>
  <c r="N49" i="5"/>
  <c r="N57" i="5"/>
  <c r="K11" i="5"/>
  <c r="N39" i="5"/>
  <c r="AD39" i="5" s="1"/>
  <c r="N27" i="5"/>
  <c r="S187" i="5"/>
  <c r="R187" i="5"/>
  <c r="S178" i="5"/>
  <c r="R178" i="5"/>
  <c r="AD178" i="5" s="1"/>
  <c r="N167" i="5"/>
  <c r="AD167" i="5" s="1"/>
  <c r="N197" i="5"/>
  <c r="N135" i="5"/>
  <c r="AD135" i="5" s="1"/>
  <c r="AD137" i="5"/>
  <c r="AD138" i="5"/>
  <c r="R117" i="5"/>
  <c r="S117" i="5"/>
  <c r="N97" i="5"/>
  <c r="AD97" i="5" s="1"/>
  <c r="K85" i="5"/>
  <c r="AD111" i="5"/>
  <c r="S77" i="5"/>
  <c r="R77" i="5"/>
  <c r="AD77" i="5" s="1"/>
  <c r="N132" i="5"/>
  <c r="AD115" i="5"/>
  <c r="N116" i="5"/>
  <c r="AD116" i="5" s="1"/>
  <c r="S99" i="5"/>
  <c r="R99" i="5"/>
  <c r="AD87" i="5"/>
  <c r="AD76" i="5"/>
  <c r="S64" i="5"/>
  <c r="AD64" i="5" s="1"/>
  <c r="R64" i="5"/>
  <c r="R30" i="5"/>
  <c r="S30" i="5"/>
  <c r="AD30" i="5" s="1"/>
  <c r="R34" i="5"/>
  <c r="S34" i="5"/>
  <c r="K71" i="5"/>
  <c r="S10" i="5"/>
  <c r="R10" i="5"/>
  <c r="AD10" i="5" s="1"/>
  <c r="N53" i="5"/>
  <c r="AD7" i="5"/>
  <c r="R71" i="5"/>
  <c r="S71" i="5"/>
  <c r="AD190" i="5"/>
  <c r="S175" i="5"/>
  <c r="R175" i="5"/>
  <c r="AD175" i="5" s="1"/>
  <c r="S166" i="5"/>
  <c r="R166" i="5"/>
  <c r="AD166" i="5" s="1"/>
  <c r="S197" i="5"/>
  <c r="R197" i="5"/>
  <c r="AD197" i="5" s="1"/>
  <c r="S194" i="5"/>
  <c r="R194" i="5"/>
  <c r="AD174" i="5"/>
  <c r="S148" i="5"/>
  <c r="R148" i="5"/>
  <c r="AD148" i="5" s="1"/>
  <c r="AD157" i="5"/>
  <c r="S135" i="5"/>
  <c r="R135" i="5"/>
  <c r="S163" i="5"/>
  <c r="R163" i="5"/>
  <c r="S123" i="5"/>
  <c r="R123" i="5"/>
  <c r="AD123" i="5" s="1"/>
  <c r="S109" i="5"/>
  <c r="AD109" i="5" s="1"/>
  <c r="R109" i="5"/>
  <c r="S145" i="5"/>
  <c r="R145" i="5"/>
  <c r="AD145" i="5" s="1"/>
  <c r="K117" i="5"/>
  <c r="R110" i="5"/>
  <c r="S110" i="5"/>
  <c r="N105" i="5"/>
  <c r="AD105" i="5" s="1"/>
  <c r="S94" i="5"/>
  <c r="R94" i="5"/>
  <c r="AD94" i="5" s="1"/>
  <c r="AD99" i="5"/>
  <c r="N47" i="5"/>
  <c r="AD47" i="5" s="1"/>
  <c r="AD32" i="5"/>
  <c r="N32" i="5"/>
  <c r="N19" i="5"/>
  <c r="N83" i="5"/>
  <c r="AD83" i="5" s="1"/>
  <c r="K19" i="5"/>
  <c r="AD26" i="5"/>
  <c r="S44" i="5"/>
  <c r="R44" i="5"/>
  <c r="AD44" i="5" s="1"/>
  <c r="N34" i="5"/>
  <c r="AD34" i="5" s="1"/>
  <c r="N91" i="5"/>
  <c r="AD91" i="5" s="1"/>
  <c r="N15" i="5"/>
  <c r="K150" i="3"/>
  <c r="S155" i="4"/>
  <c r="P151" i="3"/>
  <c r="Q151" i="3" s="1"/>
  <c r="M153" i="3"/>
  <c r="K153" i="3"/>
  <c r="P153" i="3"/>
  <c r="Q153" i="3" s="1"/>
  <c r="N152" i="4"/>
  <c r="N155" i="4"/>
  <c r="K152" i="3"/>
  <c r="L153" i="2"/>
  <c r="N151" i="2"/>
  <c r="L151" i="2"/>
  <c r="P154" i="3"/>
  <c r="Q154" i="3" s="1"/>
  <c r="K151" i="3"/>
  <c r="L155" i="2"/>
  <c r="O151" i="3"/>
  <c r="S151" i="3"/>
  <c r="T151" i="3" s="1"/>
  <c r="K154" i="3"/>
  <c r="S173" i="4"/>
  <c r="G153" i="2"/>
  <c r="G153" i="3"/>
  <c r="G153" i="4"/>
  <c r="G152" i="4"/>
  <c r="G152" i="2"/>
  <c r="G152" i="3"/>
  <c r="K150" i="4"/>
  <c r="N150" i="4" s="1"/>
  <c r="N150" i="2"/>
  <c r="S150" i="3"/>
  <c r="T150" i="3" s="1"/>
  <c r="K149" i="3"/>
  <c r="J2" i="3"/>
  <c r="P149" i="3"/>
  <c r="Q149" i="3" s="1"/>
  <c r="O149" i="3"/>
  <c r="L149" i="2"/>
  <c r="S149" i="3"/>
  <c r="T149" i="3" s="1"/>
  <c r="H145" i="3"/>
  <c r="H145" i="4"/>
  <c r="H145" i="2"/>
  <c r="G142" i="3"/>
  <c r="H142" i="3"/>
  <c r="H142" i="4"/>
  <c r="G142" i="4"/>
  <c r="H119" i="2"/>
  <c r="H119" i="3"/>
  <c r="M140" i="4"/>
  <c r="N198" i="4"/>
  <c r="M188" i="4"/>
  <c r="N120" i="4"/>
  <c r="N131" i="4"/>
  <c r="N187" i="4"/>
  <c r="N166" i="4"/>
  <c r="N179" i="4"/>
  <c r="S136" i="4"/>
  <c r="S178" i="4"/>
  <c r="M152" i="4"/>
  <c r="M199" i="4"/>
  <c r="M164" i="4"/>
  <c r="S147" i="4"/>
  <c r="S194" i="4"/>
  <c r="S150" i="4"/>
  <c r="S151" i="4"/>
  <c r="N119" i="4"/>
  <c r="O195" i="3"/>
  <c r="O159" i="3"/>
  <c r="O119" i="3"/>
  <c r="J119" i="4"/>
  <c r="R23" i="3"/>
  <c r="S23" i="3"/>
  <c r="R169" i="3"/>
  <c r="O169" i="3"/>
  <c r="R170" i="4"/>
  <c r="S170" i="4"/>
  <c r="R186" i="4"/>
  <c r="S186" i="4"/>
  <c r="M74" i="4"/>
  <c r="K74" i="4"/>
  <c r="AD116" i="4"/>
  <c r="O50" i="3"/>
  <c r="R50" i="3"/>
  <c r="S50" i="3"/>
  <c r="T50" i="3" s="1"/>
  <c r="P50" i="3"/>
  <c r="Q50" i="3" s="1"/>
  <c r="R25" i="3"/>
  <c r="S25" i="3"/>
  <c r="O53" i="3"/>
  <c r="R120" i="3"/>
  <c r="O153" i="3"/>
  <c r="R155" i="3"/>
  <c r="O155" i="3"/>
  <c r="AD56" i="4"/>
  <c r="R127" i="4"/>
  <c r="S127" i="4"/>
  <c r="R159" i="4"/>
  <c r="S159" i="4"/>
  <c r="S85" i="3"/>
  <c r="T85" i="3" s="1"/>
  <c r="R85" i="3"/>
  <c r="U58" i="3"/>
  <c r="AD79" i="4"/>
  <c r="N72" i="4"/>
  <c r="AD72" i="4" s="1"/>
  <c r="M68" i="3"/>
  <c r="R153" i="4"/>
  <c r="S153" i="4"/>
  <c r="P93" i="3"/>
  <c r="Q93" i="3" s="1"/>
  <c r="R93" i="3"/>
  <c r="S93" i="3"/>
  <c r="T93" i="3" s="1"/>
  <c r="O164" i="3"/>
  <c r="R164" i="3"/>
  <c r="R24" i="3"/>
  <c r="S24" i="3"/>
  <c r="S149" i="4"/>
  <c r="R149" i="4"/>
  <c r="R122" i="3"/>
  <c r="O122" i="3"/>
  <c r="S43" i="4"/>
  <c r="R43" i="4"/>
  <c r="S97" i="3"/>
  <c r="T97" i="3" s="1"/>
  <c r="O97" i="3"/>
  <c r="U97" i="3" s="1"/>
  <c r="P97" i="3"/>
  <c r="Q97" i="3" s="1"/>
  <c r="S29" i="4"/>
  <c r="R39" i="3"/>
  <c r="S39" i="3"/>
  <c r="U57" i="3"/>
  <c r="AD114" i="4"/>
  <c r="R89" i="4"/>
  <c r="M187" i="4"/>
  <c r="AD65" i="4"/>
  <c r="R141" i="4"/>
  <c r="S141" i="4"/>
  <c r="P51" i="3"/>
  <c r="Q51" i="3" s="1"/>
  <c r="S51" i="3"/>
  <c r="T51" i="3" s="1"/>
  <c r="N85" i="2"/>
  <c r="L85" i="2"/>
  <c r="P110" i="3"/>
  <c r="Q110" i="3" s="1"/>
  <c r="S110" i="3"/>
  <c r="T110" i="3" s="1"/>
  <c r="R169" i="4"/>
  <c r="S169" i="4"/>
  <c r="S32" i="4"/>
  <c r="M190" i="4"/>
  <c r="N190" i="4"/>
  <c r="R17" i="4"/>
  <c r="R41" i="3"/>
  <c r="S41" i="3"/>
  <c r="N47" i="2"/>
  <c r="U106" i="3"/>
  <c r="O147" i="3"/>
  <c r="O171" i="3"/>
  <c r="AD96" i="4"/>
  <c r="AD77" i="4"/>
  <c r="R187" i="3"/>
  <c r="O187" i="3"/>
  <c r="M62" i="4"/>
  <c r="K62" i="4"/>
  <c r="N64" i="4"/>
  <c r="AD64" i="4" s="1"/>
  <c r="S102" i="4"/>
  <c r="R102" i="4"/>
  <c r="AD102" i="4" s="1"/>
  <c r="K2" i="2"/>
  <c r="M2" i="2" s="1"/>
  <c r="L2" i="2" s="1"/>
  <c r="R33" i="3"/>
  <c r="S33" i="3"/>
  <c r="R40" i="3"/>
  <c r="S40" i="3"/>
  <c r="S140" i="4"/>
  <c r="AD60" i="4"/>
  <c r="S52" i="4"/>
  <c r="R52" i="4"/>
  <c r="O44" i="3"/>
  <c r="R44" i="3"/>
  <c r="S44" i="3"/>
  <c r="T44" i="3" s="1"/>
  <c r="P44" i="3"/>
  <c r="Q44" i="3" s="1"/>
  <c r="R113" i="3"/>
  <c r="P113" i="3"/>
  <c r="Q113" i="3" s="1"/>
  <c r="S113" i="3"/>
  <c r="T113" i="3" s="1"/>
  <c r="O103" i="3"/>
  <c r="R103" i="3"/>
  <c r="S37" i="3"/>
  <c r="R35" i="3"/>
  <c r="S35" i="3"/>
  <c r="P53" i="3"/>
  <c r="Q53" i="3" s="1"/>
  <c r="R53" i="3"/>
  <c r="P118" i="3"/>
  <c r="Q118" i="3" s="1"/>
  <c r="S118" i="3"/>
  <c r="T118" i="3" s="1"/>
  <c r="R118" i="3"/>
  <c r="O118" i="3"/>
  <c r="AD44" i="4"/>
  <c r="N175" i="4"/>
  <c r="S73" i="4"/>
  <c r="R73" i="4"/>
  <c r="AD73" i="4" s="1"/>
  <c r="S97" i="4"/>
  <c r="R97" i="4"/>
  <c r="S113" i="4"/>
  <c r="R113" i="4"/>
  <c r="P72" i="3"/>
  <c r="Q72" i="3" s="1"/>
  <c r="K77" i="3"/>
  <c r="O78" i="3"/>
  <c r="U78" i="3" s="1"/>
  <c r="R78" i="3"/>
  <c r="P78" i="3"/>
  <c r="Q78" i="3" s="1"/>
  <c r="K96" i="3"/>
  <c r="P87" i="3"/>
  <c r="Q87" i="3" s="1"/>
  <c r="K88" i="3"/>
  <c r="U88" i="3" s="1"/>
  <c r="R45" i="4"/>
  <c r="S45" i="4"/>
  <c r="S73" i="3"/>
  <c r="T73" i="3" s="1"/>
  <c r="O82" i="3"/>
  <c r="U82" i="3" s="1"/>
  <c r="R82" i="3"/>
  <c r="P117" i="3"/>
  <c r="Q117" i="3" s="1"/>
  <c r="P83" i="3"/>
  <c r="Q83" i="3" s="1"/>
  <c r="AD54" i="4"/>
  <c r="AD47" i="4"/>
  <c r="N156" i="4"/>
  <c r="N180" i="4"/>
  <c r="S63" i="4"/>
  <c r="R63" i="4"/>
  <c r="AD63" i="4" s="1"/>
  <c r="S81" i="4"/>
  <c r="R81" i="4"/>
  <c r="S58" i="4"/>
  <c r="R58" i="4"/>
  <c r="AD58" i="4" s="1"/>
  <c r="S90" i="4"/>
  <c r="AD90" i="4" s="1"/>
  <c r="R90" i="4"/>
  <c r="S110" i="4"/>
  <c r="R110" i="4"/>
  <c r="K94" i="3"/>
  <c r="S87" i="3"/>
  <c r="T87" i="3" s="1"/>
  <c r="P80" i="3"/>
  <c r="Q80" i="3" s="1"/>
  <c r="O68" i="3"/>
  <c r="U68" i="3" s="1"/>
  <c r="R68" i="3"/>
  <c r="P75" i="3"/>
  <c r="Q75" i="3" s="1"/>
  <c r="P91" i="3"/>
  <c r="Q91" i="3" s="1"/>
  <c r="L76" i="2"/>
  <c r="N134" i="4"/>
  <c r="AD71" i="4"/>
  <c r="S182" i="4"/>
  <c r="N153" i="4"/>
  <c r="S78" i="4"/>
  <c r="R78" i="4"/>
  <c r="S75" i="4"/>
  <c r="R75" i="4"/>
  <c r="O60" i="3"/>
  <c r="R60" i="3"/>
  <c r="P111" i="3"/>
  <c r="Q111" i="3" s="1"/>
  <c r="R111" i="3"/>
  <c r="O74" i="3"/>
  <c r="R74" i="3"/>
  <c r="S49" i="3"/>
  <c r="T49" i="3" s="1"/>
  <c r="S65" i="3"/>
  <c r="T65" i="3" s="1"/>
  <c r="O52" i="3"/>
  <c r="R52" i="3"/>
  <c r="R92" i="4"/>
  <c r="AD92" i="4" s="1"/>
  <c r="S92" i="4"/>
  <c r="P60" i="3"/>
  <c r="Q60" i="3" s="1"/>
  <c r="L56" i="2"/>
  <c r="K78" i="4"/>
  <c r="S91" i="3"/>
  <c r="T91" i="3" s="1"/>
  <c r="K116" i="3"/>
  <c r="L52" i="2"/>
  <c r="P81" i="3"/>
  <c r="Q81" i="3" s="1"/>
  <c r="N151" i="4"/>
  <c r="S105" i="4"/>
  <c r="R105" i="4"/>
  <c r="S55" i="4"/>
  <c r="R55" i="4"/>
  <c r="AD55" i="4" s="1"/>
  <c r="N116" i="4"/>
  <c r="O76" i="3"/>
  <c r="R76" i="3"/>
  <c r="O56" i="3"/>
  <c r="U56" i="3" s="1"/>
  <c r="R56" i="3"/>
  <c r="S56" i="3"/>
  <c r="T56" i="3" s="1"/>
  <c r="P76" i="3"/>
  <c r="Q76" i="3" s="1"/>
  <c r="AD108" i="4"/>
  <c r="AD76" i="4"/>
  <c r="AD109" i="4"/>
  <c r="AD50" i="4"/>
  <c r="AD49" i="4"/>
  <c r="AD52" i="4"/>
  <c r="S198" i="4"/>
  <c r="N171" i="4"/>
  <c r="S57" i="4"/>
  <c r="R57" i="4"/>
  <c r="AD57" i="4" s="1"/>
  <c r="S94" i="4"/>
  <c r="AD94" i="4" s="1"/>
  <c r="R94" i="4"/>
  <c r="R118" i="4"/>
  <c r="S118" i="4"/>
  <c r="AD118" i="4" s="1"/>
  <c r="K83" i="4"/>
  <c r="N83" i="4" s="1"/>
  <c r="AD83" i="4" s="1"/>
  <c r="P90" i="3"/>
  <c r="Q90" i="3" s="1"/>
  <c r="R90" i="3"/>
  <c r="S86" i="3"/>
  <c r="T86" i="3" s="1"/>
  <c r="O80" i="3"/>
  <c r="R80" i="3"/>
  <c r="S79" i="3"/>
  <c r="T79" i="3" s="1"/>
  <c r="P84" i="3"/>
  <c r="Q84" i="3" s="1"/>
  <c r="L80" i="2"/>
  <c r="S69" i="4"/>
  <c r="R69" i="4"/>
  <c r="K86" i="4"/>
  <c r="K110" i="4"/>
  <c r="L84" i="2"/>
  <c r="K70" i="4"/>
  <c r="N70" i="4" s="1"/>
  <c r="S59" i="3"/>
  <c r="T59" i="3" s="1"/>
  <c r="O72" i="3"/>
  <c r="U72" i="3" s="1"/>
  <c r="R72" i="3"/>
  <c r="P115" i="3"/>
  <c r="Q115" i="3" s="1"/>
  <c r="R115" i="3"/>
  <c r="N142" i="4"/>
  <c r="O136" i="3"/>
  <c r="O142" i="4"/>
  <c r="S143" i="4"/>
  <c r="S144" i="4"/>
  <c r="S135" i="4"/>
  <c r="S133" i="4"/>
  <c r="O138" i="4"/>
  <c r="R139" i="3"/>
  <c r="O157" i="3"/>
  <c r="M180" i="4"/>
  <c r="N124" i="4"/>
  <c r="N132" i="4"/>
  <c r="N144" i="4"/>
  <c r="M144" i="4"/>
  <c r="M133" i="4"/>
  <c r="N133" i="4"/>
  <c r="N145" i="4"/>
  <c r="N169" i="4"/>
  <c r="M169" i="4"/>
  <c r="O174" i="3"/>
  <c r="R174" i="3"/>
  <c r="O154" i="3"/>
  <c r="R154" i="3"/>
  <c r="O158" i="3"/>
  <c r="R158" i="3"/>
  <c r="O160" i="3"/>
  <c r="R160" i="3"/>
  <c r="O150" i="3"/>
  <c r="R150" i="3"/>
  <c r="R121" i="3"/>
  <c r="N182" i="4"/>
  <c r="M139" i="4"/>
  <c r="M171" i="4"/>
  <c r="N196" i="4"/>
  <c r="M127" i="4"/>
  <c r="N127" i="4"/>
  <c r="N185" i="4"/>
  <c r="M185" i="4"/>
  <c r="O178" i="3"/>
  <c r="R178" i="3"/>
  <c r="O135" i="3"/>
  <c r="R135" i="3"/>
  <c r="M143" i="4"/>
  <c r="N143" i="4"/>
  <c r="O194" i="3"/>
  <c r="R194" i="3"/>
  <c r="O132" i="3"/>
  <c r="R132" i="3"/>
  <c r="O152" i="3"/>
  <c r="R152" i="3"/>
  <c r="N158" i="4"/>
  <c r="N138" i="4"/>
  <c r="M138" i="4"/>
  <c r="N137" i="4"/>
  <c r="M149" i="4"/>
  <c r="N149" i="4"/>
  <c r="N161" i="4"/>
  <c r="M161" i="4"/>
  <c r="O127" i="3"/>
  <c r="R127" i="3"/>
  <c r="O182" i="3"/>
  <c r="R182" i="3"/>
  <c r="N167" i="4"/>
  <c r="O168" i="3"/>
  <c r="R168" i="3"/>
  <c r="O186" i="3"/>
  <c r="R186" i="3"/>
  <c r="O148" i="3"/>
  <c r="R148" i="3"/>
  <c r="O198" i="3"/>
  <c r="R198" i="3"/>
  <c r="O172" i="3"/>
  <c r="R172" i="3"/>
  <c r="M147" i="4"/>
  <c r="O167" i="3"/>
  <c r="O183" i="3"/>
  <c r="M155" i="4"/>
  <c r="M179" i="4"/>
  <c r="N177" i="4"/>
  <c r="M177" i="4"/>
  <c r="O162" i="3"/>
  <c r="R162" i="3"/>
  <c r="N183" i="4"/>
  <c r="O126" i="3"/>
  <c r="R126" i="3"/>
  <c r="O190" i="3"/>
  <c r="R190" i="3"/>
  <c r="N126" i="4"/>
  <c r="M156" i="4"/>
  <c r="N128" i="4"/>
  <c r="N172" i="4"/>
  <c r="M141" i="4"/>
  <c r="N141" i="4"/>
  <c r="O142" i="3"/>
  <c r="R142" i="3"/>
  <c r="O166" i="3"/>
  <c r="R166" i="3"/>
  <c r="N191" i="4"/>
  <c r="M157" i="4"/>
  <c r="N157" i="4"/>
  <c r="N193" i="4"/>
  <c r="M193" i="4"/>
  <c r="O176" i="3"/>
  <c r="R176" i="3"/>
  <c r="O192" i="3"/>
  <c r="R192" i="3"/>
  <c r="O156" i="3"/>
  <c r="R156" i="3"/>
  <c r="S119" i="4"/>
  <c r="R119" i="4"/>
  <c r="AD85" i="4"/>
  <c r="AD84" i="4"/>
  <c r="AD115" i="4"/>
  <c r="AD81" i="4"/>
  <c r="AD105" i="4"/>
  <c r="N107" i="4"/>
  <c r="AD107" i="4" s="1"/>
  <c r="AD89" i="4"/>
  <c r="AD99" i="4"/>
  <c r="N99" i="4"/>
  <c r="N59" i="4"/>
  <c r="AD59" i="4" s="1"/>
  <c r="AD113" i="4"/>
  <c r="AD93" i="4"/>
  <c r="N75" i="4"/>
  <c r="AD75" i="4" s="1"/>
  <c r="AD91" i="4"/>
  <c r="AD69" i="4"/>
  <c r="AD80" i="4"/>
  <c r="AD61" i="4"/>
  <c r="N97" i="4"/>
  <c r="AD97" i="4" s="1"/>
  <c r="AD117" i="4"/>
  <c r="AD53" i="4"/>
  <c r="AD51" i="4"/>
  <c r="AD45" i="4"/>
  <c r="N67" i="4"/>
  <c r="AD67" i="4" s="1"/>
  <c r="N43" i="4"/>
  <c r="AD43" i="4" s="1"/>
  <c r="P116" i="3"/>
  <c r="Q116" i="3" s="1"/>
  <c r="O116" i="3"/>
  <c r="S116" i="3"/>
  <c r="T116" i="3" s="1"/>
  <c r="U100" i="3"/>
  <c r="U45" i="3"/>
  <c r="U67" i="3"/>
  <c r="U47" i="3"/>
  <c r="U59" i="3"/>
  <c r="U108" i="3"/>
  <c r="U104" i="3"/>
  <c r="U112" i="3"/>
  <c r="U61" i="3"/>
  <c r="U55" i="3"/>
  <c r="U43" i="3"/>
  <c r="U77" i="3"/>
  <c r="U95" i="3"/>
  <c r="U111" i="3"/>
  <c r="U53" i="3"/>
  <c r="U102" i="3"/>
  <c r="U92" i="3"/>
  <c r="U54" i="3"/>
  <c r="U80" i="3"/>
  <c r="U107" i="3"/>
  <c r="U110" i="3"/>
  <c r="U105" i="3"/>
  <c r="U117" i="3"/>
  <c r="U70" i="3"/>
  <c r="U94" i="3"/>
  <c r="U96" i="3"/>
  <c r="U62" i="3"/>
  <c r="U115" i="3"/>
  <c r="U93" i="3"/>
  <c r="U66" i="3"/>
  <c r="U79" i="3"/>
  <c r="U64" i="3"/>
  <c r="U89" i="3"/>
  <c r="U69" i="3"/>
  <c r="U85" i="3"/>
  <c r="U98" i="3"/>
  <c r="U109" i="3"/>
  <c r="U103" i="3"/>
  <c r="U99" i="3"/>
  <c r="T76" i="3"/>
  <c r="U76" i="3" s="1"/>
  <c r="U60" i="3"/>
  <c r="U46" i="3"/>
  <c r="U114" i="3"/>
  <c r="U101" i="3"/>
  <c r="U48" i="3"/>
  <c r="U63" i="3"/>
  <c r="U74" i="3"/>
  <c r="U52" i="3"/>
  <c r="U71" i="3"/>
  <c r="U44" i="3"/>
  <c r="U90" i="3"/>
  <c r="U75" i="3"/>
  <c r="U91" i="3"/>
  <c r="R19" i="4"/>
  <c r="AD7" i="4"/>
  <c r="R4" i="3"/>
  <c r="AD4" i="4"/>
  <c r="P23" i="3"/>
  <c r="Q23" i="3" s="1"/>
  <c r="S11" i="4"/>
  <c r="S23" i="4"/>
  <c r="AD23" i="4" s="1"/>
  <c r="T40" i="3"/>
  <c r="J2" i="2"/>
  <c r="P39" i="3"/>
  <c r="T41" i="3"/>
  <c r="P41" i="3"/>
  <c r="Q41" i="3" s="1"/>
  <c r="T35" i="3"/>
  <c r="R38" i="3"/>
  <c r="T38" i="3"/>
  <c r="P38" i="3"/>
  <c r="Q38" i="3" s="1"/>
  <c r="M36" i="4"/>
  <c r="K36" i="4"/>
  <c r="P35" i="3"/>
  <c r="Q35" i="3" s="1"/>
  <c r="K37" i="4"/>
  <c r="N37" i="4" s="1"/>
  <c r="M29" i="4"/>
  <c r="K29" i="4"/>
  <c r="N29" i="4" s="1"/>
  <c r="T25" i="3"/>
  <c r="P25" i="3"/>
  <c r="Q25" i="3" s="1"/>
  <c r="P33" i="3"/>
  <c r="M28" i="4"/>
  <c r="K28" i="4"/>
  <c r="T24" i="3"/>
  <c r="T23" i="3"/>
  <c r="S37" i="4"/>
  <c r="R35" i="4"/>
  <c r="S30" i="4"/>
  <c r="R25" i="4"/>
  <c r="S31" i="4"/>
  <c r="AD31" i="4" s="1"/>
  <c r="AD39" i="4"/>
  <c r="S24" i="4"/>
  <c r="AD24" i="4" s="1"/>
  <c r="R41" i="4"/>
  <c r="S9" i="4"/>
  <c r="R33" i="4"/>
  <c r="S3" i="4"/>
  <c r="S40" i="4"/>
  <c r="R2" i="4"/>
  <c r="P2" i="3"/>
  <c r="S4" i="3"/>
  <c r="S12" i="3"/>
  <c r="T12" i="3" s="1"/>
  <c r="M2" i="3"/>
  <c r="N2" i="4"/>
  <c r="R12" i="3"/>
  <c r="K12" i="4"/>
  <c r="O2" i="3"/>
  <c r="R2" i="3"/>
  <c r="S2" i="3"/>
  <c r="T2" i="3" s="1"/>
  <c r="N27" i="4"/>
  <c r="M27" i="4"/>
  <c r="N40" i="4"/>
  <c r="M40" i="4"/>
  <c r="K6" i="4"/>
  <c r="M6" i="4"/>
  <c r="K9" i="4"/>
  <c r="M9" i="4"/>
  <c r="K11" i="4"/>
  <c r="M11" i="4"/>
  <c r="N36" i="4"/>
  <c r="N28" i="4"/>
  <c r="M35" i="4"/>
  <c r="N35" i="4"/>
  <c r="M8" i="4"/>
  <c r="K8" i="4"/>
  <c r="K3" i="4"/>
  <c r="M3" i="4"/>
  <c r="M38" i="4"/>
  <c r="N38" i="4"/>
  <c r="N32" i="4"/>
  <c r="M32" i="4"/>
  <c r="N41" i="4"/>
  <c r="M41" i="4"/>
  <c r="N30" i="4"/>
  <c r="M30" i="4"/>
  <c r="N25" i="4"/>
  <c r="M25" i="4"/>
  <c r="K10" i="4"/>
  <c r="M33" i="4"/>
  <c r="N33" i="4"/>
  <c r="K5" i="4"/>
  <c r="M5" i="4"/>
  <c r="R15" i="4"/>
  <c r="AD15" i="4" s="1"/>
  <c r="S34" i="4"/>
  <c r="R34" i="4"/>
  <c r="S26" i="4"/>
  <c r="R26" i="4"/>
  <c r="S42" i="4"/>
  <c r="R42" i="4"/>
  <c r="K16" i="4"/>
  <c r="M16" i="4"/>
  <c r="M17" i="4"/>
  <c r="K17" i="4"/>
  <c r="K19" i="4"/>
  <c r="K14" i="4"/>
  <c r="K13" i="4"/>
  <c r="M20" i="4"/>
  <c r="K20" i="4"/>
  <c r="K21" i="4"/>
  <c r="K22" i="4"/>
  <c r="R18" i="4"/>
  <c r="AD18" i="4" s="1"/>
  <c r="S14" i="4"/>
  <c r="S13" i="4"/>
  <c r="R22" i="4"/>
  <c r="S22" i="4"/>
  <c r="S20" i="4"/>
  <c r="R20" i="4"/>
  <c r="S21" i="4"/>
  <c r="R21" i="4"/>
  <c r="S12" i="4"/>
  <c r="R12" i="4"/>
  <c r="N33" i="2"/>
  <c r="L35" i="3"/>
  <c r="K35" i="3" s="1"/>
  <c r="L31" i="3"/>
  <c r="K31" i="3" s="1"/>
  <c r="T31" i="3"/>
  <c r="Q31" i="3"/>
  <c r="N22" i="2"/>
  <c r="N6" i="2"/>
  <c r="L40" i="3"/>
  <c r="K40" i="3" s="1"/>
  <c r="Q40" i="3"/>
  <c r="L36" i="3"/>
  <c r="K36" i="3" s="1"/>
  <c r="T36" i="3"/>
  <c r="Q36" i="3"/>
  <c r="T32" i="3"/>
  <c r="Q32" i="3"/>
  <c r="L32" i="3"/>
  <c r="K32" i="3" s="1"/>
  <c r="L28" i="3"/>
  <c r="K28" i="3" s="1"/>
  <c r="Q28" i="3"/>
  <c r="T28" i="3"/>
  <c r="L24" i="3"/>
  <c r="K24" i="3" s="1"/>
  <c r="Q24" i="3"/>
  <c r="L20" i="3"/>
  <c r="K20" i="3" s="1"/>
  <c r="T20" i="3"/>
  <c r="Q20" i="3"/>
  <c r="Q12" i="3"/>
  <c r="L4" i="3"/>
  <c r="K4" i="3" s="1"/>
  <c r="N26" i="2"/>
  <c r="N21" i="2"/>
  <c r="L27" i="3"/>
  <c r="K27" i="3" s="1"/>
  <c r="Q27" i="3"/>
  <c r="T27" i="3"/>
  <c r="N30" i="2"/>
  <c r="N35" i="2"/>
  <c r="L41" i="3"/>
  <c r="K41" i="3" s="1"/>
  <c r="L37" i="3"/>
  <c r="K37" i="3" s="1"/>
  <c r="Q37" i="3"/>
  <c r="T37" i="3"/>
  <c r="T33" i="3"/>
  <c r="Q33" i="3"/>
  <c r="L33" i="3"/>
  <c r="K33" i="3" s="1"/>
  <c r="L29" i="3"/>
  <c r="K29" i="3" s="1"/>
  <c r="Q29" i="3"/>
  <c r="T29" i="3"/>
  <c r="L25" i="3"/>
  <c r="K25" i="3" s="1"/>
  <c r="L21" i="3"/>
  <c r="K21" i="3" s="1"/>
  <c r="Q21" i="3"/>
  <c r="T21" i="3"/>
  <c r="Q5" i="3"/>
  <c r="L5" i="3"/>
  <c r="K5" i="3" s="1"/>
  <c r="N29" i="2"/>
  <c r="L3" i="3"/>
  <c r="K3" i="3" s="1"/>
  <c r="N34" i="2"/>
  <c r="N27" i="2"/>
  <c r="N19" i="2"/>
  <c r="N3" i="2"/>
  <c r="N28" i="2"/>
  <c r="N20" i="2"/>
  <c r="N12" i="2"/>
  <c r="N4" i="2"/>
  <c r="L39" i="3"/>
  <c r="K39" i="3" s="1"/>
  <c r="Q39" i="3"/>
  <c r="T39" i="3"/>
  <c r="L23" i="3"/>
  <c r="K23" i="3" s="1"/>
  <c r="Q19" i="3"/>
  <c r="T19" i="3"/>
  <c r="L19" i="3"/>
  <c r="K19" i="3" s="1"/>
  <c r="N18" i="2"/>
  <c r="N31" i="2"/>
  <c r="N23" i="2"/>
  <c r="N32" i="2"/>
  <c r="N24" i="2"/>
  <c r="Q42" i="3"/>
  <c r="T42" i="3"/>
  <c r="L42" i="3"/>
  <c r="K42" i="3" s="1"/>
  <c r="L38" i="3"/>
  <c r="K38" i="3" s="1"/>
  <c r="Q34" i="3"/>
  <c r="T34" i="3"/>
  <c r="L34" i="3"/>
  <c r="K34" i="3" s="1"/>
  <c r="L30" i="3"/>
  <c r="K30" i="3" s="1"/>
  <c r="Q30" i="3"/>
  <c r="T30" i="3"/>
  <c r="Q26" i="3"/>
  <c r="T26" i="3"/>
  <c r="L26" i="3"/>
  <c r="K26" i="3" s="1"/>
  <c r="L22" i="3"/>
  <c r="K22" i="3" s="1"/>
  <c r="Q22" i="3"/>
  <c r="T22" i="3"/>
  <c r="Q18" i="3"/>
  <c r="T18" i="3"/>
  <c r="L18" i="3"/>
  <c r="K18" i="3" s="1"/>
  <c r="Q6" i="3"/>
  <c r="L6" i="3"/>
  <c r="K6" i="3" s="1"/>
  <c r="N25" i="2"/>
  <c r="N5" i="2"/>
  <c r="N15" i="2"/>
  <c r="T17" i="3"/>
  <c r="Q17" i="3"/>
  <c r="L17" i="3"/>
  <c r="K17" i="3" s="1"/>
  <c r="T13" i="3"/>
  <c r="L13" i="3"/>
  <c r="K13" i="3" s="1"/>
  <c r="Q13" i="3"/>
  <c r="N16" i="2"/>
  <c r="N17" i="2"/>
  <c r="L15" i="3"/>
  <c r="K15" i="3" s="1"/>
  <c r="T15" i="3"/>
  <c r="Q15" i="3"/>
  <c r="Q14" i="3"/>
  <c r="L14" i="3"/>
  <c r="K14" i="3" s="1"/>
  <c r="T14" i="3"/>
  <c r="N13" i="2"/>
  <c r="N14" i="2"/>
  <c r="O16" i="3"/>
  <c r="Q16" i="3"/>
  <c r="L16" i="3"/>
  <c r="K16" i="3" s="1"/>
  <c r="O12" i="3"/>
  <c r="N11" i="2"/>
  <c r="Q11" i="3"/>
  <c r="L11" i="3"/>
  <c r="K11" i="3" s="1"/>
  <c r="L10" i="3"/>
  <c r="K10" i="3" s="1"/>
  <c r="O10" i="3"/>
  <c r="N10" i="2"/>
  <c r="T9" i="3"/>
  <c r="L9" i="3"/>
  <c r="K9" i="3" s="1"/>
  <c r="N9" i="2"/>
  <c r="L8" i="3"/>
  <c r="K8" i="3" s="1"/>
  <c r="N8" i="2"/>
  <c r="N7" i="2"/>
  <c r="O7" i="3"/>
  <c r="AD50" i="5" l="1"/>
  <c r="AD171" i="5"/>
  <c r="AD143" i="5"/>
  <c r="AD19" i="5"/>
  <c r="AD110" i="5"/>
  <c r="N85" i="5"/>
  <c r="AD85" i="5" s="1"/>
  <c r="AD49" i="5"/>
  <c r="AD117" i="5"/>
  <c r="AD163" i="5"/>
  <c r="AD155" i="5"/>
  <c r="AD22" i="5"/>
  <c r="AD15" i="5"/>
  <c r="AD187" i="5"/>
  <c r="AD152" i="5"/>
  <c r="N71" i="5"/>
  <c r="AD71" i="5" s="1"/>
  <c r="AD191" i="5"/>
  <c r="AD195" i="5"/>
  <c r="N11" i="5"/>
  <c r="AD11" i="5" s="1"/>
  <c r="AD62" i="5"/>
  <c r="AD101" i="5"/>
  <c r="N2" i="2"/>
  <c r="U119" i="3"/>
  <c r="AD26" i="4"/>
  <c r="U87" i="3"/>
  <c r="U65" i="3"/>
  <c r="U51" i="3"/>
  <c r="U113" i="3"/>
  <c r="U118" i="3"/>
  <c r="U84" i="3"/>
  <c r="AD70" i="4"/>
  <c r="N62" i="4"/>
  <c r="AD62" i="4"/>
  <c r="U116" i="3"/>
  <c r="N78" i="4"/>
  <c r="AD78" i="4" s="1"/>
  <c r="AD29" i="4"/>
  <c r="U86" i="3"/>
  <c r="U81" i="3"/>
  <c r="U83" i="3"/>
  <c r="U49" i="3"/>
  <c r="U73" i="3"/>
  <c r="N74" i="4"/>
  <c r="AD74" i="4" s="1"/>
  <c r="U50" i="3"/>
  <c r="N110" i="4"/>
  <c r="AD110" i="4" s="1"/>
  <c r="N86" i="4"/>
  <c r="AD86" i="4" s="1"/>
  <c r="AD119" i="4"/>
  <c r="AD34" i="4"/>
  <c r="AD2" i="4"/>
  <c r="N13" i="4"/>
  <c r="AD13" i="4"/>
  <c r="N14" i="4"/>
  <c r="AD14" i="4" s="1"/>
  <c r="N9" i="4"/>
  <c r="AD9" i="4"/>
  <c r="N19" i="4"/>
  <c r="AD19" i="4" s="1"/>
  <c r="AD32" i="4"/>
  <c r="U2" i="3"/>
  <c r="N11" i="4"/>
  <c r="AD11" i="4" s="1"/>
  <c r="N8" i="4"/>
  <c r="AD8" i="4"/>
  <c r="N6" i="4"/>
  <c r="AD6" i="4" s="1"/>
  <c r="N12" i="4"/>
  <c r="AD12" i="4" s="1"/>
  <c r="N22" i="4"/>
  <c r="AD22" i="4" s="1"/>
  <c r="AD28" i="4"/>
  <c r="N21" i="4"/>
  <c r="AD21" i="4" s="1"/>
  <c r="N3" i="4"/>
  <c r="AD3" i="4" s="1"/>
  <c r="N5" i="4"/>
  <c r="AD5" i="4" s="1"/>
  <c r="N20" i="4"/>
  <c r="AD20" i="4" s="1"/>
  <c r="N16" i="4"/>
  <c r="AD16" i="4" s="1"/>
  <c r="AD36" i="4"/>
  <c r="AD38" i="4"/>
  <c r="AD33" i="4"/>
  <c r="AD27" i="4"/>
  <c r="AD41" i="4"/>
  <c r="AD42" i="4"/>
  <c r="AD40" i="4"/>
  <c r="AD37" i="4"/>
  <c r="AD35" i="4"/>
  <c r="AD30" i="4"/>
  <c r="AD25" i="4"/>
  <c r="N10" i="4"/>
  <c r="AD10" i="4" s="1"/>
  <c r="N17" i="4"/>
  <c r="AD17" i="4" s="1"/>
  <c r="T8" i="3"/>
  <c r="O8" i="3"/>
  <c r="T5" i="3"/>
  <c r="Q10" i="3"/>
  <c r="O9" i="3"/>
  <c r="T10" i="3"/>
  <c r="O30" i="3"/>
  <c r="M39" i="3"/>
  <c r="M27" i="3"/>
  <c r="M24" i="3"/>
  <c r="O32" i="3"/>
  <c r="Q9" i="3"/>
  <c r="O18" i="3"/>
  <c r="M26" i="3"/>
  <c r="M34" i="3"/>
  <c r="O42" i="3"/>
  <c r="O24" i="3"/>
  <c r="O40" i="3"/>
  <c r="M30" i="3"/>
  <c r="O39" i="3"/>
  <c r="M42" i="3"/>
  <c r="M29" i="3"/>
  <c r="T4" i="3"/>
  <c r="O4" i="3"/>
  <c r="Q4" i="3"/>
  <c r="O28" i="3"/>
  <c r="O36" i="3"/>
  <c r="M38" i="3"/>
  <c r="O21" i="3"/>
  <c r="O14" i="3"/>
  <c r="O34" i="3"/>
  <c r="O20" i="3"/>
  <c r="T6" i="3"/>
  <c r="M23" i="3"/>
  <c r="O3" i="3"/>
  <c r="M5" i="3"/>
  <c r="M25" i="3"/>
  <c r="M33" i="3"/>
  <c r="M41" i="3"/>
  <c r="M4" i="3"/>
  <c r="M31" i="3"/>
  <c r="M22" i="3"/>
  <c r="O37" i="3"/>
  <c r="O38" i="3"/>
  <c r="O26" i="3"/>
  <c r="M37" i="3"/>
  <c r="O23" i="3"/>
  <c r="T3" i="3"/>
  <c r="O5" i="3"/>
  <c r="O25" i="3"/>
  <c r="M12" i="3"/>
  <c r="U12" i="3" s="1"/>
  <c r="O31" i="3"/>
  <c r="O29" i="3"/>
  <c r="M40" i="3"/>
  <c r="O22" i="3"/>
  <c r="M18" i="3"/>
  <c r="M21" i="3"/>
  <c r="M6" i="3"/>
  <c r="O19" i="3"/>
  <c r="Q3" i="3"/>
  <c r="O33" i="3"/>
  <c r="O41" i="3"/>
  <c r="O27" i="3"/>
  <c r="M20" i="3"/>
  <c r="M28" i="3"/>
  <c r="M36" i="3"/>
  <c r="M35" i="3"/>
  <c r="O6" i="3"/>
  <c r="M19" i="3"/>
  <c r="M3" i="3"/>
  <c r="M32" i="3"/>
  <c r="O35" i="3"/>
  <c r="O13" i="3"/>
  <c r="M13" i="3"/>
  <c r="M14" i="3"/>
  <c r="M17" i="3"/>
  <c r="M16" i="3"/>
  <c r="O15" i="3"/>
  <c r="T16" i="3"/>
  <c r="O17" i="3"/>
  <c r="M15" i="3"/>
  <c r="T11" i="3"/>
  <c r="M11" i="3"/>
  <c r="O11" i="3"/>
  <c r="M10" i="3"/>
  <c r="M9" i="3"/>
  <c r="Q8" i="3"/>
  <c r="M8" i="3"/>
  <c r="T7" i="3"/>
  <c r="Q7" i="3"/>
  <c r="M7" i="3"/>
  <c r="U7" i="3" l="1"/>
  <c r="U16" i="3"/>
  <c r="U27" i="3"/>
  <c r="U26" i="3"/>
  <c r="U6" i="3"/>
  <c r="U17" i="3"/>
  <c r="U33" i="3"/>
  <c r="U37" i="3"/>
  <c r="U20" i="3"/>
  <c r="U14" i="3"/>
  <c r="U9" i="3"/>
  <c r="U15" i="3"/>
  <c r="U3" i="3"/>
  <c r="U10" i="3"/>
  <c r="U22" i="3"/>
  <c r="U39" i="3"/>
  <c r="U13" i="3"/>
  <c r="U19" i="3"/>
  <c r="U29" i="3"/>
  <c r="U34" i="3"/>
  <c r="U11" i="3"/>
  <c r="U21" i="3"/>
  <c r="U8" i="3"/>
  <c r="U4" i="3"/>
  <c r="U5" i="3"/>
  <c r="U41" i="3"/>
  <c r="U18" i="3"/>
  <c r="U38" i="3"/>
  <c r="U42" i="3"/>
  <c r="U40" i="3"/>
  <c r="U35" i="3"/>
  <c r="U36" i="3"/>
  <c r="U28" i="3"/>
  <c r="U31" i="3"/>
  <c r="U30" i="3"/>
  <c r="U24" i="3"/>
  <c r="U32" i="3"/>
  <c r="U25" i="3"/>
  <c r="U23" i="3"/>
  <c r="J175" i="2" l="1"/>
  <c r="J157" i="4"/>
  <c r="J190" i="2"/>
  <c r="J163" i="4"/>
  <c r="J197" i="3"/>
  <c r="J200" i="4"/>
  <c r="J165" i="3"/>
  <c r="J185" i="2"/>
  <c r="J151" i="2"/>
  <c r="J131" i="3"/>
  <c r="J164" i="4"/>
  <c r="J149" i="3"/>
  <c r="J167" i="3"/>
  <c r="J173" i="3"/>
  <c r="J174" i="4"/>
  <c r="J183" i="2"/>
  <c r="J197" i="2"/>
  <c r="J198" i="4"/>
  <c r="J182" i="2"/>
  <c r="J132" i="4"/>
  <c r="J175" i="3"/>
  <c r="J199" i="4"/>
  <c r="J179" i="4"/>
  <c r="J158" i="4"/>
  <c r="J193" i="2"/>
  <c r="J182" i="4"/>
  <c r="J181" i="2"/>
  <c r="J187" i="2"/>
  <c r="J187" i="4"/>
  <c r="J147" i="3"/>
  <c r="J181" i="3"/>
  <c r="J194" i="2"/>
  <c r="J178" i="2"/>
  <c r="J148" i="4"/>
  <c r="J190" i="4"/>
  <c r="J168" i="2"/>
  <c r="J188" i="2"/>
  <c r="J177" i="3"/>
  <c r="J159" i="3"/>
  <c r="J199" i="3"/>
  <c r="J196" i="4"/>
  <c r="J155" i="4"/>
  <c r="J163" i="3"/>
  <c r="J161" i="2"/>
  <c r="J149" i="2"/>
  <c r="J177" i="2"/>
  <c r="J157" i="2"/>
  <c r="J131" i="4"/>
  <c r="J188" i="4"/>
  <c r="J156" i="3"/>
  <c r="J156" i="4"/>
  <c r="J156" i="2"/>
  <c r="J153" i="4"/>
  <c r="J173" i="2"/>
  <c r="J165" i="2"/>
  <c r="J155" i="3"/>
  <c r="J153" i="3"/>
  <c r="J171" i="2"/>
  <c r="J199" i="2"/>
  <c r="J195" i="2"/>
  <c r="J184" i="2"/>
  <c r="J159" i="2"/>
  <c r="J162" i="2"/>
  <c r="J158" i="2"/>
  <c r="J160" i="2"/>
  <c r="J172" i="4"/>
  <c r="J172" i="3"/>
  <c r="J172" i="2"/>
  <c r="J180" i="4"/>
  <c r="J193" i="3"/>
  <c r="J173" i="4"/>
  <c r="J149" i="4"/>
  <c r="J181" i="4"/>
  <c r="J171" i="3"/>
  <c r="J151" i="3"/>
  <c r="J189" i="2"/>
  <c r="J161" i="3"/>
  <c r="J147" i="4"/>
  <c r="J132" i="2"/>
  <c r="J159" i="4"/>
  <c r="J195" i="4"/>
  <c r="J163" i="2"/>
  <c r="J192" i="2"/>
  <c r="J164" i="2"/>
  <c r="J132" i="3"/>
  <c r="J183" i="4"/>
  <c r="J183" i="3"/>
  <c r="J188" i="3"/>
  <c r="J191" i="2"/>
  <c r="J191" i="3"/>
  <c r="J191" i="4"/>
  <c r="J152" i="4"/>
  <c r="J152" i="3"/>
  <c r="J152" i="2"/>
  <c r="J168" i="3"/>
  <c r="J168" i="4"/>
  <c r="J169" i="3"/>
  <c r="J187" i="3"/>
  <c r="J169" i="2"/>
  <c r="J157" i="3"/>
  <c r="J171" i="4"/>
  <c r="J153" i="2"/>
  <c r="J165" i="4"/>
  <c r="J170" i="3"/>
  <c r="J198" i="3"/>
  <c r="J162" i="3"/>
  <c r="J190" i="3"/>
  <c r="J198" i="2"/>
  <c r="J150" i="2"/>
  <c r="J147" i="2"/>
  <c r="J182" i="3"/>
  <c r="J148" i="3"/>
  <c r="J185" i="4"/>
  <c r="J178" i="4"/>
  <c r="J195" i="3"/>
  <c r="J167" i="4"/>
  <c r="J170" i="4"/>
  <c r="J177" i="4"/>
  <c r="J148" i="2"/>
  <c r="J154" i="3"/>
  <c r="J200" i="3"/>
  <c r="J166" i="4"/>
  <c r="J169" i="4"/>
  <c r="J154" i="2"/>
  <c r="J142" i="2"/>
  <c r="J164" i="3"/>
  <c r="J174" i="3"/>
  <c r="J184" i="3"/>
  <c r="J192" i="4"/>
  <c r="J154" i="4"/>
  <c r="J200" i="2"/>
  <c r="J179" i="2"/>
  <c r="J192" i="3"/>
  <c r="J161" i="4"/>
  <c r="J194" i="3"/>
  <c r="J189" i="3"/>
  <c r="J162" i="4"/>
  <c r="J189" i="4"/>
  <c r="J155" i="2"/>
  <c r="J170" i="2"/>
  <c r="J180" i="2"/>
  <c r="J158" i="3"/>
  <c r="J166" i="3"/>
  <c r="J186" i="3"/>
  <c r="J142" i="3"/>
  <c r="J160" i="4"/>
  <c r="J167" i="2"/>
  <c r="J180" i="3"/>
  <c r="H181" i="1"/>
  <c r="J193" i="4"/>
  <c r="J176" i="2"/>
  <c r="J174" i="2"/>
  <c r="J178" i="3"/>
  <c r="J196" i="3"/>
  <c r="J185" i="3"/>
  <c r="J197" i="4"/>
  <c r="J151" i="4"/>
  <c r="J141" i="4"/>
  <c r="J150" i="3"/>
  <c r="J131" i="2"/>
  <c r="J176" i="4"/>
  <c r="J176" i="3"/>
  <c r="J160" i="3"/>
  <c r="J179" i="3"/>
  <c r="J150" i="4"/>
  <c r="J142" i="4"/>
  <c r="J186" i="4"/>
  <c r="J186" i="2"/>
  <c r="J175" i="4"/>
  <c r="J184" i="4"/>
  <c r="J194" i="4"/>
  <c r="J166" i="2"/>
  <c r="H200" i="1"/>
  <c r="H184" i="1"/>
  <c r="H176" i="1"/>
  <c r="H168" i="1"/>
  <c r="H152" i="1"/>
  <c r="H173" i="1"/>
  <c r="H157" i="1"/>
  <c r="H183" i="1"/>
  <c r="H182" i="1"/>
  <c r="H174" i="1"/>
  <c r="H159" i="1"/>
  <c r="H156" i="1"/>
  <c r="H188" i="1"/>
  <c r="H171" i="1"/>
  <c r="H180" i="1"/>
  <c r="H178" i="1"/>
  <c r="H154" i="1"/>
  <c r="H164" i="1"/>
  <c r="H163" i="1"/>
  <c r="J196" i="2"/>
  <c r="H197" i="1"/>
  <c r="H196" i="1"/>
  <c r="H194" i="1"/>
  <c r="H190" i="1"/>
  <c r="H179" i="1"/>
  <c r="H166" i="1"/>
  <c r="H201" i="1"/>
  <c r="H185" i="1"/>
  <c r="H169" i="1"/>
  <c r="H153" i="1"/>
  <c r="H183" i="4" l="1"/>
  <c r="AD183" i="4" s="1"/>
  <c r="H183" i="2"/>
  <c r="H183" i="3"/>
  <c r="U183" i="3" s="1"/>
  <c r="H153" i="3"/>
  <c r="U153" i="3" s="1"/>
  <c r="H153" i="4"/>
  <c r="H153" i="2"/>
  <c r="H188" i="3"/>
  <c r="H188" i="4"/>
  <c r="H188" i="2"/>
  <c r="H163" i="3"/>
  <c r="H163" i="4"/>
  <c r="AD163" i="4" s="1"/>
  <c r="H163" i="2"/>
  <c r="H159" i="4"/>
  <c r="H159" i="2"/>
  <c r="H159" i="3"/>
  <c r="H176" i="3"/>
  <c r="H176" i="4"/>
  <c r="H176" i="2"/>
  <c r="H194" i="2"/>
  <c r="H194" i="3"/>
  <c r="H194" i="4"/>
  <c r="H196" i="3"/>
  <c r="H196" i="4"/>
  <c r="AD196" i="4" s="1"/>
  <c r="H196" i="2"/>
  <c r="H197" i="3"/>
  <c r="H197" i="4"/>
  <c r="H197" i="2"/>
  <c r="H168" i="3"/>
  <c r="U168" i="3" s="1"/>
  <c r="H168" i="4"/>
  <c r="H168" i="2"/>
  <c r="H166" i="2"/>
  <c r="H166" i="3"/>
  <c r="H166" i="4"/>
  <c r="H164" i="3"/>
  <c r="H164" i="4"/>
  <c r="H164" i="2"/>
  <c r="H174" i="2"/>
  <c r="H174" i="3"/>
  <c r="H174" i="4"/>
  <c r="H184" i="3"/>
  <c r="U184" i="3" s="1"/>
  <c r="H184" i="4"/>
  <c r="AD184" i="4" s="1"/>
  <c r="H184" i="2"/>
  <c r="H190" i="2"/>
  <c r="H190" i="3"/>
  <c r="H190" i="4"/>
  <c r="H157" i="3"/>
  <c r="H157" i="4"/>
  <c r="H157" i="2"/>
  <c r="H171" i="4"/>
  <c r="H171" i="3"/>
  <c r="H171" i="2"/>
  <c r="H169" i="3"/>
  <c r="H169" i="4"/>
  <c r="H169" i="2"/>
  <c r="H152" i="3"/>
  <c r="U152" i="3" s="1"/>
  <c r="H152" i="4"/>
  <c r="AD152" i="4" s="1"/>
  <c r="H152" i="2"/>
  <c r="H185" i="3"/>
  <c r="H185" i="4"/>
  <c r="H185" i="2"/>
  <c r="H156" i="3"/>
  <c r="H156" i="4"/>
  <c r="AD156" i="4" s="1"/>
  <c r="H156" i="2"/>
  <c r="H179" i="4"/>
  <c r="AD179" i="4" s="1"/>
  <c r="H179" i="3"/>
  <c r="U179" i="3" s="1"/>
  <c r="H179" i="2"/>
  <c r="H154" i="2"/>
  <c r="H154" i="3"/>
  <c r="H154" i="4"/>
  <c r="H182" i="2"/>
  <c r="H182" i="3"/>
  <c r="U182" i="3" s="1"/>
  <c r="H182" i="4"/>
  <c r="H200" i="3"/>
  <c r="U200" i="3" s="1"/>
  <c r="H200" i="4"/>
  <c r="H200" i="2"/>
  <c r="H181" i="3"/>
  <c r="U181" i="3" s="1"/>
  <c r="H181" i="4"/>
  <c r="H181" i="2"/>
  <c r="H178" i="3"/>
  <c r="U178" i="3" s="1"/>
  <c r="H178" i="4"/>
  <c r="AD178" i="4" s="1"/>
  <c r="H178" i="2"/>
  <c r="H180" i="3"/>
  <c r="U180" i="3" s="1"/>
  <c r="H180" i="4"/>
  <c r="AD180" i="4" s="1"/>
  <c r="H180" i="2"/>
  <c r="H173" i="3"/>
  <c r="H173" i="4"/>
  <c r="H173" i="2"/>
  <c r="J136" i="2"/>
  <c r="J138" i="4"/>
  <c r="J140" i="4"/>
  <c r="J135" i="2"/>
  <c r="J133" i="4"/>
  <c r="J146" i="2"/>
  <c r="J146" i="4"/>
  <c r="J141" i="2"/>
  <c r="J135" i="4"/>
  <c r="AD135" i="4" s="1"/>
  <c r="J140" i="2"/>
  <c r="J138" i="2"/>
  <c r="J136" i="4"/>
  <c r="J133" i="3"/>
  <c r="J133" i="2"/>
  <c r="J123" i="2"/>
  <c r="J120" i="4"/>
  <c r="J126" i="4"/>
  <c r="J120" i="2"/>
  <c r="J129" i="4"/>
  <c r="AD129" i="4" s="1"/>
  <c r="J130" i="4"/>
  <c r="J130" i="3"/>
  <c r="J130" i="2"/>
  <c r="J129" i="3"/>
  <c r="J129" i="2"/>
  <c r="J126" i="2"/>
  <c r="J128" i="2"/>
  <c r="U126" i="3"/>
  <c r="J124" i="3"/>
  <c r="J124" i="2"/>
  <c r="J124" i="4"/>
  <c r="J123" i="4"/>
  <c r="J121" i="2"/>
  <c r="J121" i="4"/>
  <c r="AD121" i="4" s="1"/>
  <c r="U163" i="3"/>
  <c r="J125" i="2"/>
  <c r="J125" i="4"/>
  <c r="H161" i="1"/>
  <c r="U196" i="3"/>
  <c r="H147" i="1"/>
  <c r="J146" i="3"/>
  <c r="H192" i="1"/>
  <c r="H155" i="1"/>
  <c r="H170" i="1"/>
  <c r="H165" i="1"/>
  <c r="J137" i="4"/>
  <c r="J137" i="2"/>
  <c r="H167" i="1"/>
  <c r="J143" i="2"/>
  <c r="J143" i="4"/>
  <c r="J128" i="4"/>
  <c r="J144" i="4"/>
  <c r="J144" i="2"/>
  <c r="H193" i="1"/>
  <c r="J122" i="2"/>
  <c r="J122" i="4"/>
  <c r="H146" i="1"/>
  <c r="J145" i="2"/>
  <c r="J145" i="4"/>
  <c r="H158" i="1"/>
  <c r="H162" i="1"/>
  <c r="H186" i="1"/>
  <c r="H175" i="1"/>
  <c r="H189" i="1"/>
  <c r="J127" i="2"/>
  <c r="J127" i="4"/>
  <c r="H195" i="1"/>
  <c r="J134" i="2"/>
  <c r="J134" i="4"/>
  <c r="AD147" i="4"/>
  <c r="U147" i="3"/>
  <c r="H177" i="1"/>
  <c r="H198" i="1"/>
  <c r="H172" i="1"/>
  <c r="H187" i="1"/>
  <c r="J139" i="4"/>
  <c r="J139" i="2"/>
  <c r="H191" i="1"/>
  <c r="AD181" i="4"/>
  <c r="H160" i="1"/>
  <c r="U142" i="3"/>
  <c r="AD142" i="4"/>
  <c r="H151" i="1"/>
  <c r="U131" i="3"/>
  <c r="AD182" i="4"/>
  <c r="U156" i="3"/>
  <c r="AD153" i="4"/>
  <c r="U173" i="3"/>
  <c r="AD173" i="4"/>
  <c r="AD168" i="4"/>
  <c r="AD200" i="4"/>
  <c r="U123" i="3"/>
  <c r="H199" i="1"/>
  <c r="AD131" i="4"/>
  <c r="AD141" i="4"/>
  <c r="H198" i="2" l="1"/>
  <c r="H198" i="3"/>
  <c r="U198" i="3" s="1"/>
  <c r="H198" i="4"/>
  <c r="AD198" i="4" s="1"/>
  <c r="H195" i="3"/>
  <c r="U195" i="3" s="1"/>
  <c r="H195" i="4"/>
  <c r="AD195" i="4" s="1"/>
  <c r="H195" i="2"/>
  <c r="H162" i="3"/>
  <c r="U162" i="3" s="1"/>
  <c r="H162" i="4"/>
  <c r="AD162" i="4" s="1"/>
  <c r="H162" i="2"/>
  <c r="H177" i="3"/>
  <c r="U177" i="3" s="1"/>
  <c r="H177" i="4"/>
  <c r="AD177" i="4" s="1"/>
  <c r="H177" i="2"/>
  <c r="H199" i="4"/>
  <c r="AD199" i="4" s="1"/>
  <c r="H199" i="2"/>
  <c r="H199" i="3"/>
  <c r="U199" i="3" s="1"/>
  <c r="H160" i="3"/>
  <c r="U160" i="3" s="1"/>
  <c r="H160" i="4"/>
  <c r="AD160" i="4" s="1"/>
  <c r="H160" i="2"/>
  <c r="H151" i="4"/>
  <c r="AD151" i="4" s="1"/>
  <c r="H151" i="2"/>
  <c r="H151" i="3"/>
  <c r="U151" i="3" s="1"/>
  <c r="H189" i="3"/>
  <c r="U189" i="3" s="1"/>
  <c r="H189" i="4"/>
  <c r="AD189" i="4" s="1"/>
  <c r="H189" i="2"/>
  <c r="H167" i="4"/>
  <c r="AD167" i="4" s="1"/>
  <c r="H167" i="2"/>
  <c r="H167" i="3"/>
  <c r="U167" i="3" s="1"/>
  <c r="H165" i="3"/>
  <c r="U165" i="3" s="1"/>
  <c r="H165" i="4"/>
  <c r="AD165" i="4" s="1"/>
  <c r="H165" i="2"/>
  <c r="H161" i="3"/>
  <c r="U161" i="3" s="1"/>
  <c r="H161" i="4"/>
  <c r="AD161" i="4" s="1"/>
  <c r="H161" i="2"/>
  <c r="H187" i="3"/>
  <c r="U187" i="3" s="1"/>
  <c r="H187" i="4"/>
  <c r="AD187" i="4" s="1"/>
  <c r="H187" i="2"/>
  <c r="H175" i="4"/>
  <c r="AD175" i="4" s="1"/>
  <c r="H175" i="2"/>
  <c r="H175" i="3"/>
  <c r="U175" i="3" s="1"/>
  <c r="H170" i="2"/>
  <c r="H170" i="3"/>
  <c r="U170" i="3" s="1"/>
  <c r="H170" i="4"/>
  <c r="AD170" i="4" s="1"/>
  <c r="H192" i="3"/>
  <c r="U192" i="3" s="1"/>
  <c r="H192" i="4"/>
  <c r="AD192" i="4" s="1"/>
  <c r="H192" i="2"/>
  <c r="H191" i="4"/>
  <c r="H191" i="2"/>
  <c r="H191" i="3"/>
  <c r="U191" i="3" s="1"/>
  <c r="H172" i="3"/>
  <c r="U172" i="3" s="1"/>
  <c r="H172" i="4"/>
  <c r="AD172" i="4" s="1"/>
  <c r="H172" i="2"/>
  <c r="H186" i="2"/>
  <c r="H186" i="3"/>
  <c r="U186" i="3" s="1"/>
  <c r="H186" i="4"/>
  <c r="AD186" i="4" s="1"/>
  <c r="H158" i="2"/>
  <c r="H158" i="3"/>
  <c r="U158" i="3" s="1"/>
  <c r="H158" i="4"/>
  <c r="AD158" i="4" s="1"/>
  <c r="H193" i="3"/>
  <c r="U193" i="3" s="1"/>
  <c r="H193" i="4"/>
  <c r="AD193" i="4" s="1"/>
  <c r="H193" i="2"/>
  <c r="H155" i="4"/>
  <c r="AD155" i="4" s="1"/>
  <c r="H155" i="3"/>
  <c r="U155" i="3" s="1"/>
  <c r="H155" i="2"/>
  <c r="H150" i="2"/>
  <c r="H150" i="3"/>
  <c r="U150" i="3" s="1"/>
  <c r="H150" i="4"/>
  <c r="AD150" i="4" s="1"/>
  <c r="H149" i="3"/>
  <c r="U149" i="3" s="1"/>
  <c r="H149" i="2"/>
  <c r="H149" i="4"/>
  <c r="AD149" i="4" s="1"/>
  <c r="U135" i="3"/>
  <c r="U140" i="3"/>
  <c r="AD140" i="4"/>
  <c r="U138" i="3"/>
  <c r="AD138" i="4"/>
  <c r="AD133" i="4"/>
  <c r="U141" i="3"/>
  <c r="AD136" i="4"/>
  <c r="U136" i="3"/>
  <c r="U133" i="3"/>
  <c r="U121" i="3"/>
  <c r="AD123" i="4"/>
  <c r="AD130" i="4"/>
  <c r="U130" i="3"/>
  <c r="U129" i="3"/>
  <c r="AD120" i="4"/>
  <c r="AD126" i="4"/>
  <c r="AD124" i="4"/>
  <c r="U124" i="3"/>
  <c r="U120" i="3"/>
  <c r="U164" i="3"/>
  <c r="AD164" i="4"/>
  <c r="AD176" i="4"/>
  <c r="U176" i="3"/>
  <c r="U134" i="3"/>
  <c r="AD134" i="4"/>
  <c r="AD127" i="4"/>
  <c r="U127" i="3"/>
  <c r="AD122" i="4"/>
  <c r="U122" i="3"/>
  <c r="AD159" i="4"/>
  <c r="U159" i="3"/>
  <c r="AD197" i="4"/>
  <c r="U197" i="3"/>
  <c r="U128" i="3"/>
  <c r="AD128" i="4"/>
  <c r="AD148" i="4"/>
  <c r="U148" i="3"/>
  <c r="AD154" i="4"/>
  <c r="U154" i="3"/>
  <c r="AD191" i="4"/>
  <c r="U132" i="3"/>
  <c r="AD132" i="4"/>
  <c r="U194" i="3"/>
  <c r="AD194" i="4"/>
  <c r="U169" i="3"/>
  <c r="AD169" i="4"/>
  <c r="U171" i="3"/>
  <c r="AD171" i="4"/>
  <c r="AD145" i="4"/>
  <c r="U145" i="3"/>
  <c r="U190" i="3"/>
  <c r="AD190" i="4"/>
  <c r="AD188" i="4"/>
  <c r="U188" i="3"/>
  <c r="U139" i="3"/>
  <c r="AD139" i="4"/>
  <c r="AD174" i="4"/>
  <c r="U174" i="3"/>
  <c r="U185" i="3"/>
  <c r="AD185" i="4"/>
  <c r="U157" i="3"/>
  <c r="AD157" i="4"/>
  <c r="AD143" i="4"/>
  <c r="U143" i="3"/>
  <c r="U146" i="3"/>
  <c r="AD146" i="4"/>
  <c r="AD125" i="4"/>
  <c r="U125" i="3"/>
  <c r="AD144" i="4"/>
  <c r="U144" i="3"/>
  <c r="AD166" i="4"/>
  <c r="U166" i="3"/>
  <c r="U137" i="3"/>
  <c r="AD137" i="4"/>
</calcChain>
</file>

<file path=xl/sharedStrings.xml><?xml version="1.0" encoding="utf-8"?>
<sst xmlns="http://schemas.openxmlformats.org/spreadsheetml/2006/main" count="280" uniqueCount="39">
  <si>
    <t>Footing Width, B (m)</t>
  </si>
  <si>
    <t>Footing Length L (m)</t>
  </si>
  <si>
    <r>
      <t xml:space="preserve">Friction Angle, </t>
    </r>
    <r>
      <rPr>
        <b/>
        <sz val="12"/>
        <color theme="1"/>
        <rFont val="GreekC"/>
      </rPr>
      <t>Φ</t>
    </r>
    <r>
      <rPr>
        <b/>
        <vertAlign val="superscript"/>
        <sz val="8"/>
        <color theme="1"/>
        <rFont val="GreekC"/>
      </rPr>
      <t>0</t>
    </r>
  </si>
  <si>
    <t>Ground Water Table (m)</t>
  </si>
  <si>
    <r>
      <t>Ultimate Bearing Capacity, q</t>
    </r>
    <r>
      <rPr>
        <b/>
        <vertAlign val="subscript"/>
        <sz val="12"/>
        <color theme="1"/>
        <rFont val="Calibri"/>
        <family val="2"/>
        <scheme val="minor"/>
      </rPr>
      <t>u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</si>
  <si>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</si>
  <si>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</si>
  <si>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N</t>
    </r>
    <r>
      <rPr>
        <b/>
        <vertAlign val="subscript"/>
        <sz val="12"/>
        <color theme="1"/>
        <rFont val="GreekC"/>
      </rPr>
      <t>g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</si>
  <si>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</si>
  <si>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</si>
  <si>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s</t>
    </r>
    <r>
      <rPr>
        <b/>
        <vertAlign val="subscript"/>
        <sz val="12"/>
        <color theme="1"/>
        <rFont val="GreekC"/>
      </rPr>
      <t>g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</si>
  <si>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</si>
  <si>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</si>
  <si>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d</t>
    </r>
    <r>
      <rPr>
        <b/>
        <vertAlign val="subscript"/>
        <sz val="12"/>
        <color theme="1"/>
        <rFont val="GreekC"/>
      </rPr>
      <t>g</t>
    </r>
  </si>
  <si>
    <r>
      <t>k</t>
    </r>
    <r>
      <rPr>
        <b/>
        <vertAlign val="subscript"/>
        <sz val="12"/>
        <color theme="1"/>
        <rFont val="Calibri"/>
        <family val="2"/>
        <scheme val="minor"/>
      </rPr>
      <t>p</t>
    </r>
  </si>
  <si>
    <t>Cohesion, c</t>
  </si>
  <si>
    <r>
      <t xml:space="preserve">Effective Unit Weight, </t>
    </r>
    <r>
      <rPr>
        <b/>
        <sz val="12"/>
        <color theme="1"/>
        <rFont val="GreekC"/>
      </rPr>
      <t>g</t>
    </r>
    <r>
      <rPr>
        <b/>
        <sz val="12"/>
        <color theme="1"/>
        <rFont val="Calibri"/>
        <family val="2"/>
        <scheme val="minor"/>
      </rPr>
      <t>' (kN/m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</si>
  <si>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Cohesion, c 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</si>
  <si>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Ultimate Bearing Capacity, q</t>
    </r>
    <r>
      <rPr>
        <b/>
        <vertAlign val="subscript"/>
        <sz val="12"/>
        <color theme="1"/>
        <rFont val="Calibri"/>
        <family val="2"/>
        <scheme val="minor"/>
      </rPr>
      <t xml:space="preserve">u </t>
    </r>
    <r>
      <rPr>
        <b/>
        <sz val="12"/>
        <color theme="1"/>
        <rFont val="Calibri"/>
        <family val="2"/>
        <scheme val="minor"/>
      </rPr>
      <t>(kN)</t>
    </r>
  </si>
  <si>
    <r>
      <t>Ultimate Bearing Capacity, q</t>
    </r>
    <r>
      <rPr>
        <b/>
        <vertAlign val="subscript"/>
        <sz val="12"/>
        <color theme="1"/>
        <rFont val="Calibri"/>
        <family val="2"/>
        <scheme val="minor"/>
      </rPr>
      <t xml:space="preserve">u </t>
    </r>
    <r>
      <rPr>
        <b/>
        <sz val="12"/>
        <color theme="1"/>
        <rFont val="Calibri"/>
        <family val="2"/>
        <scheme val="minor"/>
      </rPr>
      <t>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</si>
  <si>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a</t>
  </si>
  <si>
    <t>-</t>
  </si>
  <si>
    <t>k</t>
  </si>
  <si>
    <r>
      <t>i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</si>
  <si>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</si>
  <si>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i</t>
    </r>
    <r>
      <rPr>
        <b/>
        <vertAlign val="subscript"/>
        <sz val="12"/>
        <color theme="1"/>
        <rFont val="GreekC"/>
      </rPr>
      <t>g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</si>
  <si>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</si>
  <si>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</si>
  <si>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b</t>
    </r>
    <r>
      <rPr>
        <b/>
        <vertAlign val="subscript"/>
        <sz val="12"/>
        <color theme="1"/>
        <rFont val="GreekC"/>
      </rPr>
      <t>g</t>
    </r>
  </si>
  <si>
    <r>
      <t>g</t>
    </r>
    <r>
      <rPr>
        <b/>
        <vertAlign val="subscript"/>
        <sz val="12"/>
        <color theme="1"/>
        <rFont val="Calibri"/>
        <family val="2"/>
        <scheme val="minor"/>
      </rPr>
      <t>c</t>
    </r>
  </si>
  <si>
    <r>
      <t>g</t>
    </r>
    <r>
      <rPr>
        <b/>
        <vertAlign val="subscript"/>
        <sz val="12"/>
        <color theme="1"/>
        <rFont val="Calibri"/>
        <family val="2"/>
        <scheme val="minor"/>
      </rPr>
      <t>q</t>
    </r>
  </si>
  <si>
    <r>
      <t>g</t>
    </r>
    <r>
      <rPr>
        <b/>
        <vertAlign val="subscript"/>
        <sz val="12"/>
        <color theme="1"/>
        <rFont val="GreekC"/>
      </rPr>
      <t>g</t>
    </r>
  </si>
  <si>
    <t>(Actual) kPa</t>
  </si>
  <si>
    <t>(Actual) kN</t>
  </si>
  <si>
    <r>
      <t xml:space="preserve">Unit Weight, </t>
    </r>
    <r>
      <rPr>
        <b/>
        <sz val="12"/>
        <color theme="1"/>
        <rFont val="GreekC"/>
      </rPr>
      <t>g</t>
    </r>
    <r>
      <rPr>
        <b/>
        <sz val="12"/>
        <color theme="1"/>
        <rFont val="Calibri"/>
        <family val="2"/>
        <scheme val="minor"/>
      </rPr>
      <t xml:space="preserve"> (kN/m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</si>
  <si>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 xml:space="preserve">Average Effective Unit Weight, </t>
    </r>
    <r>
      <rPr>
        <b/>
        <u/>
        <sz val="12"/>
        <color theme="1"/>
        <rFont val="GreekC"/>
      </rPr>
      <t>g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(kN/m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</si>
  <si>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Footing Depth, D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 xml:space="preserve"> (m)</t>
    </r>
  </si>
  <si>
    <r>
      <t>Effective Stress, q (/</t>
    </r>
    <r>
      <rPr>
        <b/>
        <sz val="12"/>
        <color theme="1"/>
        <rFont val="GreekC"/>
      </rPr>
      <t>s</t>
    </r>
    <r>
      <rPr>
        <b/>
        <sz val="12"/>
        <color theme="1"/>
        <rFont val="Calibri"/>
        <family val="2"/>
        <scheme val="minor"/>
      </rPr>
      <t>) 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</si>
  <si>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Effective Stress, q (</t>
    </r>
    <r>
      <rPr>
        <b/>
        <sz val="12"/>
        <color theme="1"/>
        <rFont val="GreekC"/>
      </rPr>
      <t>s</t>
    </r>
    <r>
      <rPr>
        <b/>
        <sz val="12"/>
        <color theme="1"/>
        <rFont val="Calibri"/>
        <family val="2"/>
        <scheme val="minor"/>
      </rPr>
      <t>) (kN/m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</si>
</sst>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GreekC"/>
    </font>
    <font>
      <b/>
      <vertAlign val="superscript"/>
      <sz val="8"/>
      <color theme="1"/>
      <name val="GreekC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GreekC"/>
    </font>
    <font>
      <b/>
      <vertAlign val="superscript"/>
      <sz val="12"/>
      <color theme="1"/>
      <name val="Calibri"/>
      <family val="2"/>
      <scheme val="minor"/>
    </font>
    <font>
      <b/>
      <u/>
      <sz val="12"/>
      <color theme="1"/>
      <name val="GreekC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0.png"/><Relationship Id="rId7" Type="http://schemas.openxmlformats.org/officeDocument/2006/relationships/image" Target="../media/image2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28575</xdr:rowOff>
    </xdr:from>
    <xdr:to>
      <xdr:col>12</xdr:col>
      <xdr:colOff>47625</xdr:colOff>
      <xdr:row>6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3199C9C-4F67-4F65-B588-0E9C6D376A28}"/>
            </a:ext>
          </a:extLst>
        </xdr:cNvPr>
        <xdr:cNvSpPr/>
      </xdr:nvSpPr>
      <xdr:spPr>
        <a:xfrm>
          <a:off x="8360149" y="869016"/>
          <a:ext cx="528917" cy="933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180975</xdr:colOff>
      <xdr:row>1</xdr:row>
      <xdr:rowOff>190499</xdr:rowOff>
    </xdr:from>
    <xdr:to>
      <xdr:col>14</xdr:col>
      <xdr:colOff>504825</xdr:colOff>
      <xdr:row>5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54E00A-E4C1-4851-B26A-DD2D0184ACE5}"/>
            </a:ext>
          </a:extLst>
        </xdr:cNvPr>
        <xdr:cNvSpPr txBox="1"/>
      </xdr:nvSpPr>
      <xdr:spPr>
        <a:xfrm>
          <a:off x="9022416" y="1030940"/>
          <a:ext cx="1534085" cy="61912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Briaud and Gibbens (1997) - Riverside,</a:t>
          </a:r>
          <a:r>
            <a:rPr lang="en-US" sz="1100" baseline="0"/>
            <a:t> TX</a:t>
          </a:r>
        </a:p>
        <a:p>
          <a:r>
            <a:rPr lang="en-US" sz="1100"/>
            <a:t>SM</a:t>
          </a:r>
          <a:endParaRPr lang="en-MW" sz="1100"/>
        </a:p>
      </xdr:txBody>
    </xdr:sp>
    <xdr:clientData/>
  </xdr:twoCellAnchor>
  <xdr:twoCellAnchor>
    <xdr:from>
      <xdr:col>11</xdr:col>
      <xdr:colOff>133350</xdr:colOff>
      <xdr:row>6</xdr:row>
      <xdr:rowOff>9525</xdr:rowOff>
    </xdr:from>
    <xdr:to>
      <xdr:col>12</xdr:col>
      <xdr:colOff>57150</xdr:colOff>
      <xdr:row>10</xdr:row>
      <xdr:rowOff>180975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A7B340A6-C8D1-4873-B5A1-EF5772EFF47D}"/>
            </a:ext>
          </a:extLst>
        </xdr:cNvPr>
        <xdr:cNvSpPr/>
      </xdr:nvSpPr>
      <xdr:spPr>
        <a:xfrm>
          <a:off x="6581775" y="1800225"/>
          <a:ext cx="533400" cy="933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209550</xdr:colOff>
      <xdr:row>7</xdr:row>
      <xdr:rowOff>123825</xdr:rowOff>
    </xdr:from>
    <xdr:to>
      <xdr:col>14</xdr:col>
      <xdr:colOff>533400</xdr:colOff>
      <xdr:row>9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B5BF6F-BFFF-40E0-BDD9-9B0559D81493}"/>
            </a:ext>
          </a:extLst>
        </xdr:cNvPr>
        <xdr:cNvSpPr txBox="1"/>
      </xdr:nvSpPr>
      <xdr:spPr>
        <a:xfrm>
          <a:off x="7267575" y="2105025"/>
          <a:ext cx="1543050" cy="31432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Muhs et al. (1969)</a:t>
          </a:r>
          <a:endParaRPr lang="en-MW" sz="1100"/>
        </a:p>
      </xdr:txBody>
    </xdr:sp>
    <xdr:clientData/>
  </xdr:twoCellAnchor>
  <xdr:twoCellAnchor>
    <xdr:from>
      <xdr:col>11</xdr:col>
      <xdr:colOff>123824</xdr:colOff>
      <xdr:row>11</xdr:row>
      <xdr:rowOff>9525</xdr:rowOff>
    </xdr:from>
    <xdr:to>
      <xdr:col>12</xdr:col>
      <xdr:colOff>47624</xdr:colOff>
      <xdr:row>21</xdr:row>
      <xdr:rowOff>180975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7A00BE23-CDEC-4A2C-BC56-02E40572E1CB}"/>
            </a:ext>
          </a:extLst>
        </xdr:cNvPr>
        <xdr:cNvSpPr/>
      </xdr:nvSpPr>
      <xdr:spPr>
        <a:xfrm>
          <a:off x="8374855" y="2747963"/>
          <a:ext cx="531019" cy="2076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171450</xdr:colOff>
      <xdr:row>15</xdr:row>
      <xdr:rowOff>66675</xdr:rowOff>
    </xdr:from>
    <xdr:to>
      <xdr:col>14</xdr:col>
      <xdr:colOff>495300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EA50286-8678-4DCD-8A24-63DCD33FDE19}"/>
            </a:ext>
          </a:extLst>
        </xdr:cNvPr>
        <xdr:cNvSpPr txBox="1"/>
      </xdr:nvSpPr>
      <xdr:spPr>
        <a:xfrm>
          <a:off x="7229475" y="3571875"/>
          <a:ext cx="1543050" cy="31432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Wei</a:t>
          </a:r>
          <a:r>
            <a:rPr lang="en-US" sz="1100">
              <a:latin typeface="GreekC" panose="00000400000000000000" pitchFamily="2" charset="0"/>
              <a:cs typeface="GreekC" panose="00000400000000000000" pitchFamily="2" charset="0"/>
            </a:rPr>
            <a:t>b</a:t>
          </a:r>
          <a:r>
            <a:rPr lang="en-US" sz="1100"/>
            <a:t> (1970)</a:t>
          </a:r>
          <a:endParaRPr lang="en-MW" sz="1100"/>
        </a:p>
      </xdr:txBody>
    </xdr:sp>
    <xdr:clientData/>
  </xdr:twoCellAnchor>
  <xdr:twoCellAnchor>
    <xdr:from>
      <xdr:col>11</xdr:col>
      <xdr:colOff>95250</xdr:colOff>
      <xdr:row>22</xdr:row>
      <xdr:rowOff>0</xdr:rowOff>
    </xdr:from>
    <xdr:to>
      <xdr:col>12</xdr:col>
      <xdr:colOff>5442</xdr:colOff>
      <xdr:row>46</xdr:row>
      <xdr:rowOff>0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FE686274-3A4E-4FC0-9A4C-164B377CAA45}"/>
            </a:ext>
          </a:extLst>
        </xdr:cNvPr>
        <xdr:cNvSpPr/>
      </xdr:nvSpPr>
      <xdr:spPr>
        <a:xfrm>
          <a:off x="8395607" y="4844143"/>
          <a:ext cx="522514" cy="4572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122463</xdr:colOff>
      <xdr:row>33</xdr:row>
      <xdr:rowOff>14581</xdr:rowOff>
    </xdr:from>
    <xdr:to>
      <xdr:col>14</xdr:col>
      <xdr:colOff>446313</xdr:colOff>
      <xdr:row>34</xdr:row>
      <xdr:rowOff>149678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AE6DCB3-2ECE-4773-A0C9-146EEB2F9A6F}"/>
            </a:ext>
          </a:extLst>
        </xdr:cNvPr>
        <xdr:cNvSpPr txBox="1"/>
      </xdr:nvSpPr>
      <xdr:spPr>
        <a:xfrm>
          <a:off x="9035142" y="6954224"/>
          <a:ext cx="1548492" cy="32559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Muhs and Wei</a:t>
          </a:r>
          <a:r>
            <a:rPr lang="en-US" sz="1100">
              <a:latin typeface="GreekC" panose="00000400000000000000" pitchFamily="2" charset="0"/>
              <a:cs typeface="GreekC" panose="00000400000000000000" pitchFamily="2" charset="0"/>
            </a:rPr>
            <a:t>b</a:t>
          </a:r>
          <a:r>
            <a:rPr lang="en-US" sz="1100"/>
            <a:t> (1971)</a:t>
          </a:r>
          <a:endParaRPr lang="en-MW" sz="1100"/>
        </a:p>
      </xdr:txBody>
    </xdr:sp>
    <xdr:clientData/>
  </xdr:twoCellAnchor>
  <xdr:twoCellAnchor>
    <xdr:from>
      <xdr:col>11</xdr:col>
      <xdr:colOff>81645</xdr:colOff>
      <xdr:row>46</xdr:row>
      <xdr:rowOff>13608</xdr:rowOff>
    </xdr:from>
    <xdr:to>
      <xdr:col>12</xdr:col>
      <xdr:colOff>5445</xdr:colOff>
      <xdr:row>47</xdr:row>
      <xdr:rowOff>176893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92D6469D-D73D-41E1-86EF-5382286B4966}"/>
            </a:ext>
          </a:extLst>
        </xdr:cNvPr>
        <xdr:cNvSpPr/>
      </xdr:nvSpPr>
      <xdr:spPr>
        <a:xfrm>
          <a:off x="8382002" y="9429751"/>
          <a:ext cx="536122" cy="35378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11</xdr:col>
      <xdr:colOff>81643</xdr:colOff>
      <xdr:row>48</xdr:row>
      <xdr:rowOff>0</xdr:rowOff>
    </xdr:from>
    <xdr:to>
      <xdr:col>12</xdr:col>
      <xdr:colOff>5443</xdr:colOff>
      <xdr:row>52</xdr:row>
      <xdr:rowOff>171450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F8413593-1DE4-4484-AAB1-F42E73A30B66}"/>
            </a:ext>
          </a:extLst>
        </xdr:cNvPr>
        <xdr:cNvSpPr/>
      </xdr:nvSpPr>
      <xdr:spPr>
        <a:xfrm>
          <a:off x="8382000" y="9797143"/>
          <a:ext cx="536122" cy="933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76199</xdr:colOff>
      <xdr:row>49</xdr:row>
      <xdr:rowOff>155123</xdr:rowOff>
    </xdr:from>
    <xdr:to>
      <xdr:col>15</xdr:col>
      <xdr:colOff>13606</xdr:colOff>
      <xdr:row>51</xdr:row>
      <xdr:rowOff>68037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28FDE3-47DF-4A08-A99F-8B8B36CF9097}"/>
            </a:ext>
          </a:extLst>
        </xdr:cNvPr>
        <xdr:cNvSpPr txBox="1"/>
      </xdr:nvSpPr>
      <xdr:spPr>
        <a:xfrm>
          <a:off x="8966199" y="10247087"/>
          <a:ext cx="1774371" cy="2984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Briaud</a:t>
          </a:r>
          <a:r>
            <a:rPr lang="en-US" sz="1100" baseline="0"/>
            <a:t> and Gibbens</a:t>
          </a:r>
          <a:r>
            <a:rPr lang="en-US" sz="1100"/>
            <a:t> (1999)</a:t>
          </a:r>
          <a:endParaRPr lang="en-MW" sz="1100"/>
        </a:p>
      </xdr:txBody>
    </xdr:sp>
    <xdr:clientData/>
  </xdr:twoCellAnchor>
  <xdr:twoCellAnchor>
    <xdr:from>
      <xdr:col>12</xdr:col>
      <xdr:colOff>81643</xdr:colOff>
      <xdr:row>46</xdr:row>
      <xdr:rowOff>54429</xdr:rowOff>
    </xdr:from>
    <xdr:to>
      <xdr:col>14</xdr:col>
      <xdr:colOff>405493</xdr:colOff>
      <xdr:row>47</xdr:row>
      <xdr:rowOff>189526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E86BA5-1045-468A-9A9A-17C286B86A8A}"/>
            </a:ext>
          </a:extLst>
        </xdr:cNvPr>
        <xdr:cNvSpPr txBox="1"/>
      </xdr:nvSpPr>
      <xdr:spPr>
        <a:xfrm>
          <a:off x="8994322" y="9470572"/>
          <a:ext cx="1548492" cy="32559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Muhs and Wei</a:t>
          </a:r>
          <a:r>
            <a:rPr lang="en-US" sz="1100">
              <a:latin typeface="GreekC" panose="00000400000000000000" pitchFamily="2" charset="0"/>
              <a:cs typeface="GreekC" panose="00000400000000000000" pitchFamily="2" charset="0"/>
            </a:rPr>
            <a:t>b</a:t>
          </a:r>
          <a:r>
            <a:rPr lang="en-US" sz="1100"/>
            <a:t> (1973)</a:t>
          </a:r>
          <a:endParaRPr lang="en-MW" sz="1100"/>
        </a:p>
      </xdr:txBody>
    </xdr:sp>
    <xdr:clientData/>
  </xdr:twoCellAnchor>
  <xdr:twoCellAnchor>
    <xdr:from>
      <xdr:col>11</xdr:col>
      <xdr:colOff>68034</xdr:colOff>
      <xdr:row>52</xdr:row>
      <xdr:rowOff>181429</xdr:rowOff>
    </xdr:from>
    <xdr:to>
      <xdr:col>12</xdr:col>
      <xdr:colOff>45356</xdr:colOff>
      <xdr:row>102</xdr:row>
      <xdr:rowOff>181427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540DD79E-C2CE-40A8-BEFD-DCDD91038C27}"/>
            </a:ext>
          </a:extLst>
        </xdr:cNvPr>
        <xdr:cNvSpPr/>
      </xdr:nvSpPr>
      <xdr:spPr>
        <a:xfrm>
          <a:off x="8345713" y="10851697"/>
          <a:ext cx="589643" cy="9638391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141969</xdr:colOff>
      <xdr:row>77</xdr:row>
      <xdr:rowOff>30390</xdr:rowOff>
    </xdr:from>
    <xdr:to>
      <xdr:col>14</xdr:col>
      <xdr:colOff>45358</xdr:colOff>
      <xdr:row>78</xdr:row>
      <xdr:rowOff>113393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4C77BB8-287F-49FE-BBC3-771C66A0A281}"/>
            </a:ext>
          </a:extLst>
        </xdr:cNvPr>
        <xdr:cNvSpPr txBox="1"/>
      </xdr:nvSpPr>
      <xdr:spPr>
        <a:xfrm>
          <a:off x="9031969" y="15519854"/>
          <a:ext cx="1128032" cy="27577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Gandhi (2003)</a:t>
          </a:r>
          <a:endParaRPr lang="en-MW" sz="1100"/>
        </a:p>
      </xdr:txBody>
    </xdr:sp>
    <xdr:clientData/>
  </xdr:twoCellAnchor>
  <xdr:twoCellAnchor>
    <xdr:from>
      <xdr:col>11</xdr:col>
      <xdr:colOff>68034</xdr:colOff>
      <xdr:row>103</xdr:row>
      <xdr:rowOff>11344</xdr:rowOff>
    </xdr:from>
    <xdr:to>
      <xdr:col>11</xdr:col>
      <xdr:colOff>604155</xdr:colOff>
      <xdr:row>105</xdr:row>
      <xdr:rowOff>0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41BA06C6-5720-4EEF-965C-15E84156EBCC}"/>
            </a:ext>
          </a:extLst>
        </xdr:cNvPr>
        <xdr:cNvSpPr/>
      </xdr:nvSpPr>
      <xdr:spPr>
        <a:xfrm>
          <a:off x="8345713" y="20512773"/>
          <a:ext cx="536121" cy="374191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85272</xdr:colOff>
      <xdr:row>103</xdr:row>
      <xdr:rowOff>53069</xdr:rowOff>
    </xdr:from>
    <xdr:to>
      <xdr:col>13</xdr:col>
      <xdr:colOff>544287</xdr:colOff>
      <xdr:row>104</xdr:row>
      <xdr:rowOff>136072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5431918-6B83-4521-BE01-A63CA3D086E4}"/>
            </a:ext>
          </a:extLst>
        </xdr:cNvPr>
        <xdr:cNvSpPr txBox="1"/>
      </xdr:nvSpPr>
      <xdr:spPr>
        <a:xfrm>
          <a:off x="8975272" y="20554498"/>
          <a:ext cx="1071336" cy="27577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Golder (1941)</a:t>
          </a:r>
          <a:endParaRPr lang="en-MW" sz="1100"/>
        </a:p>
      </xdr:txBody>
    </xdr:sp>
    <xdr:clientData/>
  </xdr:twoCellAnchor>
  <xdr:twoCellAnchor>
    <xdr:from>
      <xdr:col>11</xdr:col>
      <xdr:colOff>79373</xdr:colOff>
      <xdr:row>105</xdr:row>
      <xdr:rowOff>11342</xdr:rowOff>
    </xdr:from>
    <xdr:to>
      <xdr:col>12</xdr:col>
      <xdr:colOff>3173</xdr:colOff>
      <xdr:row>111</xdr:row>
      <xdr:rowOff>181428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A09DC6B8-C87D-446A-BF2F-9917ADCC10F8}"/>
            </a:ext>
          </a:extLst>
        </xdr:cNvPr>
        <xdr:cNvSpPr/>
      </xdr:nvSpPr>
      <xdr:spPr>
        <a:xfrm>
          <a:off x="8357052" y="20898306"/>
          <a:ext cx="536121" cy="1326693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96611</xdr:colOff>
      <xdr:row>107</xdr:row>
      <xdr:rowOff>143782</xdr:rowOff>
    </xdr:from>
    <xdr:to>
      <xdr:col>14</xdr:col>
      <xdr:colOff>45358</xdr:colOff>
      <xdr:row>109</xdr:row>
      <xdr:rowOff>79375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21C096B-2FAF-491A-AE74-1F4FA2E3B2C8}"/>
            </a:ext>
          </a:extLst>
        </xdr:cNvPr>
        <xdr:cNvSpPr txBox="1"/>
      </xdr:nvSpPr>
      <xdr:spPr>
        <a:xfrm>
          <a:off x="8986611" y="21416282"/>
          <a:ext cx="1173390" cy="32112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Eastwood (1951)</a:t>
          </a:r>
          <a:endParaRPr lang="en-MW" sz="1100"/>
        </a:p>
      </xdr:txBody>
    </xdr:sp>
    <xdr:clientData/>
  </xdr:twoCellAnchor>
  <xdr:twoCellAnchor>
    <xdr:from>
      <xdr:col>11</xdr:col>
      <xdr:colOff>79375</xdr:colOff>
      <xdr:row>112</xdr:row>
      <xdr:rowOff>8</xdr:rowOff>
    </xdr:from>
    <xdr:to>
      <xdr:col>12</xdr:col>
      <xdr:colOff>3175</xdr:colOff>
      <xdr:row>115</xdr:row>
      <xdr:rowOff>181428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5D5E33EB-8E51-490E-9883-06F1CFC3DDC4}"/>
            </a:ext>
          </a:extLst>
        </xdr:cNvPr>
        <xdr:cNvSpPr/>
      </xdr:nvSpPr>
      <xdr:spPr>
        <a:xfrm>
          <a:off x="8357054" y="22236347"/>
          <a:ext cx="536121" cy="759724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96611</xdr:colOff>
      <xdr:row>113</xdr:row>
      <xdr:rowOff>53070</xdr:rowOff>
    </xdr:from>
    <xdr:to>
      <xdr:col>14</xdr:col>
      <xdr:colOff>419554</xdr:colOff>
      <xdr:row>114</xdr:row>
      <xdr:rowOff>147412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B1F9184-BC46-4867-A934-79C232F417B6}"/>
            </a:ext>
          </a:extLst>
        </xdr:cNvPr>
        <xdr:cNvSpPr txBox="1"/>
      </xdr:nvSpPr>
      <xdr:spPr>
        <a:xfrm>
          <a:off x="8986611" y="22482177"/>
          <a:ext cx="1547586" cy="28711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Subrahmanyam (1967)</a:t>
          </a:r>
          <a:endParaRPr lang="en-MW" sz="1100"/>
        </a:p>
      </xdr:txBody>
    </xdr:sp>
    <xdr:clientData/>
  </xdr:twoCellAnchor>
  <xdr:twoCellAnchor>
    <xdr:from>
      <xdr:col>11</xdr:col>
      <xdr:colOff>90714</xdr:colOff>
      <xdr:row>116</xdr:row>
      <xdr:rowOff>0</xdr:rowOff>
    </xdr:from>
    <xdr:to>
      <xdr:col>12</xdr:col>
      <xdr:colOff>14514</xdr:colOff>
      <xdr:row>117</xdr:row>
      <xdr:rowOff>181428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75DB3AA8-E61C-4F9F-823D-4EB1E4299569}"/>
            </a:ext>
          </a:extLst>
        </xdr:cNvPr>
        <xdr:cNvSpPr/>
      </xdr:nvSpPr>
      <xdr:spPr>
        <a:xfrm>
          <a:off x="8368393" y="23007411"/>
          <a:ext cx="536121" cy="374196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107949</xdr:colOff>
      <xdr:row>116</xdr:row>
      <xdr:rowOff>64409</xdr:rowOff>
    </xdr:from>
    <xdr:to>
      <xdr:col>13</xdr:col>
      <xdr:colOff>555625</xdr:colOff>
      <xdr:row>117</xdr:row>
      <xdr:rowOff>158751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F1248C9-834F-4E06-B20D-4E0228E08673}"/>
            </a:ext>
          </a:extLst>
        </xdr:cNvPr>
        <xdr:cNvSpPr txBox="1"/>
      </xdr:nvSpPr>
      <xdr:spPr>
        <a:xfrm>
          <a:off x="8997949" y="23071820"/>
          <a:ext cx="1059997" cy="28711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Cerato (2005)</a:t>
          </a:r>
          <a:endParaRPr lang="en-MW" sz="1100"/>
        </a:p>
      </xdr:txBody>
    </xdr:sp>
    <xdr:clientData/>
  </xdr:twoCellAnchor>
  <xdr:twoCellAnchor>
    <xdr:from>
      <xdr:col>15</xdr:col>
      <xdr:colOff>464344</xdr:colOff>
      <xdr:row>1</xdr:row>
      <xdr:rowOff>107156</xdr:rowOff>
    </xdr:from>
    <xdr:to>
      <xdr:col>20</xdr:col>
      <xdr:colOff>323851</xdr:colOff>
      <xdr:row>41</xdr:row>
      <xdr:rowOff>47624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7B6370B-AD9A-4AB7-8913-0D928AA1E5EB}"/>
            </a:ext>
          </a:extLst>
        </xdr:cNvPr>
        <xdr:cNvSpPr txBox="1"/>
      </xdr:nvSpPr>
      <xdr:spPr>
        <a:xfrm>
          <a:off x="11144250" y="940594"/>
          <a:ext cx="2895601" cy="756046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COHESIONLESS</a:t>
          </a:r>
          <a:r>
            <a:rPr lang="en-US" sz="2000" b="1" baseline="0"/>
            <a:t> SOILS</a:t>
          </a:r>
          <a:endParaRPr lang="en-MW" sz="2000" b="1"/>
        </a:p>
      </xdr:txBody>
    </xdr:sp>
    <xdr:clientData/>
  </xdr:twoCellAnchor>
  <xdr:twoCellAnchor>
    <xdr:from>
      <xdr:col>16</xdr:col>
      <xdr:colOff>0</xdr:colOff>
      <xdr:row>118</xdr:row>
      <xdr:rowOff>11206</xdr:rowOff>
    </xdr:from>
    <xdr:to>
      <xdr:col>20</xdr:col>
      <xdr:colOff>466726</xdr:colOff>
      <xdr:row>147</xdr:row>
      <xdr:rowOff>179294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D96DA72-C685-4D31-B85C-E2DC4E50B9EC}"/>
            </a:ext>
          </a:extLst>
        </xdr:cNvPr>
        <xdr:cNvSpPr txBox="1"/>
      </xdr:nvSpPr>
      <xdr:spPr>
        <a:xfrm>
          <a:off x="11261912" y="23140147"/>
          <a:ext cx="2887196" cy="569258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COHESIVE SATURATED</a:t>
          </a:r>
          <a:r>
            <a:rPr lang="en-US" sz="2000" b="1" baseline="0"/>
            <a:t> CLAYS (TESTED IN UNDRAINED CONDITIONS)</a:t>
          </a:r>
          <a:endParaRPr lang="en-MW" sz="2000" b="1"/>
        </a:p>
      </xdr:txBody>
    </xdr:sp>
    <xdr:clientData/>
  </xdr:twoCellAnchor>
  <xdr:twoCellAnchor>
    <xdr:from>
      <xdr:col>11</xdr:col>
      <xdr:colOff>95256</xdr:colOff>
      <xdr:row>118</xdr:row>
      <xdr:rowOff>11911</xdr:rowOff>
    </xdr:from>
    <xdr:to>
      <xdr:col>12</xdr:col>
      <xdr:colOff>19056</xdr:colOff>
      <xdr:row>122</xdr:row>
      <xdr:rowOff>190498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0376FD04-E53E-4C75-BAED-920197C8D52C}"/>
            </a:ext>
          </a:extLst>
        </xdr:cNvPr>
        <xdr:cNvSpPr/>
      </xdr:nvSpPr>
      <xdr:spPr>
        <a:xfrm>
          <a:off x="8346287" y="23133849"/>
          <a:ext cx="531019" cy="940587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112491</xdr:colOff>
      <xdr:row>119</xdr:row>
      <xdr:rowOff>166687</xdr:rowOff>
    </xdr:from>
    <xdr:to>
      <xdr:col>14</xdr:col>
      <xdr:colOff>214312</xdr:colOff>
      <xdr:row>121</xdr:row>
      <xdr:rowOff>75411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65E1FEE-2BB0-4685-B59C-F3788210DBA5}"/>
            </a:ext>
          </a:extLst>
        </xdr:cNvPr>
        <xdr:cNvSpPr txBox="1"/>
      </xdr:nvSpPr>
      <xdr:spPr>
        <a:xfrm>
          <a:off x="8970741" y="23479125"/>
          <a:ext cx="1316259" cy="28972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Brand et al (1972)</a:t>
          </a:r>
          <a:endParaRPr lang="en-MW" sz="1100"/>
        </a:p>
      </xdr:txBody>
    </xdr:sp>
    <xdr:clientData/>
  </xdr:twoCellAnchor>
  <xdr:twoCellAnchor>
    <xdr:from>
      <xdr:col>11</xdr:col>
      <xdr:colOff>107154</xdr:colOff>
      <xdr:row>123</xdr:row>
      <xdr:rowOff>7</xdr:rowOff>
    </xdr:from>
    <xdr:to>
      <xdr:col>12</xdr:col>
      <xdr:colOff>30954</xdr:colOff>
      <xdr:row>123</xdr:row>
      <xdr:rowOff>178593</xdr:rowOff>
    </xdr:to>
    <xdr:sp macro="" textlink="">
      <xdr:nvSpPr>
        <xdr:cNvPr id="31" name="Right Brace 30">
          <a:extLst>
            <a:ext uri="{FF2B5EF4-FFF2-40B4-BE49-F238E27FC236}">
              <a16:creationId xmlns:a16="http://schemas.microsoft.com/office/drawing/2014/main" id="{5C2D6B3E-0FD5-4D29-A497-22C46CC1AB4D}"/>
            </a:ext>
          </a:extLst>
        </xdr:cNvPr>
        <xdr:cNvSpPr/>
      </xdr:nvSpPr>
      <xdr:spPr>
        <a:xfrm>
          <a:off x="8358185" y="24074445"/>
          <a:ext cx="531019" cy="178586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148204</xdr:colOff>
      <xdr:row>122</xdr:row>
      <xdr:rowOff>166687</xdr:rowOff>
    </xdr:from>
    <xdr:to>
      <xdr:col>14</xdr:col>
      <xdr:colOff>369093</xdr:colOff>
      <xdr:row>124</xdr:row>
      <xdr:rowOff>51595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663C35-2C22-44F7-ABBD-6690D8EE38C1}"/>
            </a:ext>
          </a:extLst>
        </xdr:cNvPr>
        <xdr:cNvSpPr txBox="1"/>
      </xdr:nvSpPr>
      <xdr:spPr>
        <a:xfrm>
          <a:off x="9006454" y="24050625"/>
          <a:ext cx="1435327" cy="26590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Greenwood (1975)</a:t>
          </a:r>
          <a:endParaRPr lang="en-MW" sz="1100"/>
        </a:p>
      </xdr:txBody>
    </xdr:sp>
    <xdr:clientData/>
  </xdr:twoCellAnchor>
  <xdr:twoCellAnchor>
    <xdr:from>
      <xdr:col>11</xdr:col>
      <xdr:colOff>142872</xdr:colOff>
      <xdr:row>124</xdr:row>
      <xdr:rowOff>5</xdr:rowOff>
    </xdr:from>
    <xdr:to>
      <xdr:col>12</xdr:col>
      <xdr:colOff>66672</xdr:colOff>
      <xdr:row>126</xdr:row>
      <xdr:rowOff>178592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5E50FBA1-E9F3-4298-A793-4F298FBF0528}"/>
            </a:ext>
          </a:extLst>
        </xdr:cNvPr>
        <xdr:cNvSpPr/>
      </xdr:nvSpPr>
      <xdr:spPr>
        <a:xfrm>
          <a:off x="8393903" y="24264943"/>
          <a:ext cx="531019" cy="559587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183922</xdr:colOff>
      <xdr:row>124</xdr:row>
      <xdr:rowOff>171565</xdr:rowOff>
    </xdr:from>
    <xdr:to>
      <xdr:col>14</xdr:col>
      <xdr:colOff>24379</xdr:colOff>
      <xdr:row>126</xdr:row>
      <xdr:rowOff>75407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3C80709-8E8F-46A6-9C61-3F528C8C5B62}"/>
            </a:ext>
          </a:extLst>
        </xdr:cNvPr>
        <xdr:cNvSpPr txBox="1"/>
      </xdr:nvSpPr>
      <xdr:spPr>
        <a:xfrm>
          <a:off x="9042172" y="24436503"/>
          <a:ext cx="1054895" cy="28484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Newton (1975)</a:t>
          </a:r>
          <a:endParaRPr lang="en-MW" sz="1100"/>
        </a:p>
      </xdr:txBody>
    </xdr:sp>
    <xdr:clientData/>
  </xdr:twoCellAnchor>
  <xdr:twoCellAnchor>
    <xdr:from>
      <xdr:col>11</xdr:col>
      <xdr:colOff>142873</xdr:colOff>
      <xdr:row>127</xdr:row>
      <xdr:rowOff>6</xdr:rowOff>
    </xdr:from>
    <xdr:to>
      <xdr:col>12</xdr:col>
      <xdr:colOff>66673</xdr:colOff>
      <xdr:row>129</xdr:row>
      <xdr:rowOff>-1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0EBED5BE-D7A2-4238-BB93-E5708840E761}"/>
            </a:ext>
          </a:extLst>
        </xdr:cNvPr>
        <xdr:cNvSpPr/>
      </xdr:nvSpPr>
      <xdr:spPr>
        <a:xfrm>
          <a:off x="8393904" y="24836444"/>
          <a:ext cx="531019" cy="380993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183923</xdr:colOff>
      <xdr:row>127</xdr:row>
      <xdr:rowOff>83343</xdr:rowOff>
    </xdr:from>
    <xdr:to>
      <xdr:col>14</xdr:col>
      <xdr:colOff>321468</xdr:colOff>
      <xdr:row>128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F848C10-1480-47FB-9CD4-475AB79A78F5}"/>
            </a:ext>
          </a:extLst>
        </xdr:cNvPr>
        <xdr:cNvSpPr txBox="1"/>
      </xdr:nvSpPr>
      <xdr:spPr>
        <a:xfrm>
          <a:off x="9042173" y="24919781"/>
          <a:ext cx="1351983" cy="26590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Baurer et al. (1975)</a:t>
          </a:r>
          <a:endParaRPr lang="en-MW" sz="1100"/>
        </a:p>
      </xdr:txBody>
    </xdr:sp>
    <xdr:clientData/>
  </xdr:twoCellAnchor>
  <xdr:twoCellAnchor>
    <xdr:from>
      <xdr:col>11</xdr:col>
      <xdr:colOff>142873</xdr:colOff>
      <xdr:row>129</xdr:row>
      <xdr:rowOff>11921</xdr:rowOff>
    </xdr:from>
    <xdr:to>
      <xdr:col>12</xdr:col>
      <xdr:colOff>66673</xdr:colOff>
      <xdr:row>130</xdr:row>
      <xdr:rowOff>7</xdr:rowOff>
    </xdr:to>
    <xdr:sp macro="" textlink="">
      <xdr:nvSpPr>
        <xdr:cNvPr id="37" name="Right Brace 36">
          <a:extLst>
            <a:ext uri="{FF2B5EF4-FFF2-40B4-BE49-F238E27FC236}">
              <a16:creationId xmlns:a16="http://schemas.microsoft.com/office/drawing/2014/main" id="{6878B1EB-AD7A-4454-BA5B-C7028337FB80}"/>
            </a:ext>
          </a:extLst>
        </xdr:cNvPr>
        <xdr:cNvSpPr/>
      </xdr:nvSpPr>
      <xdr:spPr>
        <a:xfrm>
          <a:off x="8393904" y="25229359"/>
          <a:ext cx="531019" cy="178586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183923</xdr:colOff>
      <xdr:row>128</xdr:row>
      <xdr:rowOff>166687</xdr:rowOff>
    </xdr:from>
    <xdr:to>
      <xdr:col>15</xdr:col>
      <xdr:colOff>285750</xdr:colOff>
      <xdr:row>129</xdr:row>
      <xdr:rowOff>178593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2693D53-6683-4FA3-B9DD-7997468194A5}"/>
            </a:ext>
          </a:extLst>
        </xdr:cNvPr>
        <xdr:cNvSpPr txBox="1"/>
      </xdr:nvSpPr>
      <xdr:spPr>
        <a:xfrm>
          <a:off x="9042173" y="25193625"/>
          <a:ext cx="1923483" cy="20240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Marsland</a:t>
          </a:r>
          <a:r>
            <a:rPr lang="en-US" sz="1100" baseline="0"/>
            <a:t> &amp; Powell</a:t>
          </a:r>
          <a:r>
            <a:rPr lang="en-US" sz="1100"/>
            <a:t> (1980)</a:t>
          </a:r>
          <a:endParaRPr lang="en-MW" sz="1100"/>
        </a:p>
      </xdr:txBody>
    </xdr:sp>
    <xdr:clientData/>
  </xdr:twoCellAnchor>
  <xdr:twoCellAnchor>
    <xdr:from>
      <xdr:col>11</xdr:col>
      <xdr:colOff>166687</xdr:colOff>
      <xdr:row>132</xdr:row>
      <xdr:rowOff>11915</xdr:rowOff>
    </xdr:from>
    <xdr:to>
      <xdr:col>12</xdr:col>
      <xdr:colOff>90487</xdr:colOff>
      <xdr:row>133</xdr:row>
      <xdr:rowOff>1</xdr:rowOff>
    </xdr:to>
    <xdr:sp macro="" textlink="">
      <xdr:nvSpPr>
        <xdr:cNvPr id="39" name="Right Brace 38">
          <a:extLst>
            <a:ext uri="{FF2B5EF4-FFF2-40B4-BE49-F238E27FC236}">
              <a16:creationId xmlns:a16="http://schemas.microsoft.com/office/drawing/2014/main" id="{C819154A-6C89-4854-B888-4E016F436E01}"/>
            </a:ext>
          </a:extLst>
        </xdr:cNvPr>
        <xdr:cNvSpPr/>
      </xdr:nvSpPr>
      <xdr:spPr>
        <a:xfrm>
          <a:off x="8417718" y="25610353"/>
          <a:ext cx="531019" cy="178586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207737</xdr:colOff>
      <xdr:row>132</xdr:row>
      <xdr:rowOff>47628</xdr:rowOff>
    </xdr:from>
    <xdr:to>
      <xdr:col>14</xdr:col>
      <xdr:colOff>428626</xdr:colOff>
      <xdr:row>133</xdr:row>
      <xdr:rowOff>83343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9B79E1E-63D1-4E30-AB11-966BAFB37B90}"/>
            </a:ext>
          </a:extLst>
        </xdr:cNvPr>
        <xdr:cNvSpPr txBox="1"/>
      </xdr:nvSpPr>
      <xdr:spPr>
        <a:xfrm>
          <a:off x="9065987" y="25646066"/>
          <a:ext cx="1435327" cy="22621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Bergado et al. (1984)</a:t>
          </a:r>
          <a:endParaRPr lang="en-MW" sz="1100"/>
        </a:p>
      </xdr:txBody>
    </xdr:sp>
    <xdr:clientData/>
  </xdr:twoCellAnchor>
  <xdr:twoCellAnchor>
    <xdr:from>
      <xdr:col>11</xdr:col>
      <xdr:colOff>178593</xdr:colOff>
      <xdr:row>130</xdr:row>
      <xdr:rowOff>11906</xdr:rowOff>
    </xdr:from>
    <xdr:to>
      <xdr:col>12</xdr:col>
      <xdr:colOff>102393</xdr:colOff>
      <xdr:row>132</xdr:row>
      <xdr:rowOff>-1</xdr:rowOff>
    </xdr:to>
    <xdr:sp macro="" textlink="">
      <xdr:nvSpPr>
        <xdr:cNvPr id="41" name="Right Brace 40">
          <a:extLst>
            <a:ext uri="{FF2B5EF4-FFF2-40B4-BE49-F238E27FC236}">
              <a16:creationId xmlns:a16="http://schemas.microsoft.com/office/drawing/2014/main" id="{6C53C1F7-8C7A-4514-A55D-A4F06529CD05}"/>
            </a:ext>
          </a:extLst>
        </xdr:cNvPr>
        <xdr:cNvSpPr/>
      </xdr:nvSpPr>
      <xdr:spPr>
        <a:xfrm>
          <a:off x="8429624" y="25419844"/>
          <a:ext cx="531019" cy="178593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219643</xdr:colOff>
      <xdr:row>130</xdr:row>
      <xdr:rowOff>23816</xdr:rowOff>
    </xdr:from>
    <xdr:to>
      <xdr:col>15</xdr:col>
      <xdr:colOff>321469</xdr:colOff>
      <xdr:row>132</xdr:row>
      <xdr:rowOff>23812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F0F9CF5-9DDC-4A2C-9642-B50D3890194D}"/>
            </a:ext>
          </a:extLst>
        </xdr:cNvPr>
        <xdr:cNvSpPr txBox="1"/>
      </xdr:nvSpPr>
      <xdr:spPr>
        <a:xfrm>
          <a:off x="9077893" y="25431754"/>
          <a:ext cx="1923482" cy="19049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Andersen &amp; Stenhamar (1982)</a:t>
          </a:r>
          <a:endParaRPr lang="en-MW" sz="1100"/>
        </a:p>
      </xdr:txBody>
    </xdr:sp>
    <xdr:clientData/>
  </xdr:twoCellAnchor>
  <xdr:twoCellAnchor>
    <xdr:from>
      <xdr:col>11</xdr:col>
      <xdr:colOff>171589</xdr:colOff>
      <xdr:row>141</xdr:row>
      <xdr:rowOff>11915</xdr:rowOff>
    </xdr:from>
    <xdr:to>
      <xdr:col>12</xdr:col>
      <xdr:colOff>95389</xdr:colOff>
      <xdr:row>142</xdr:row>
      <xdr:rowOff>1</xdr:rowOff>
    </xdr:to>
    <xdr:sp macro="" textlink="">
      <xdr:nvSpPr>
        <xdr:cNvPr id="43" name="Right Brace 42">
          <a:extLst>
            <a:ext uri="{FF2B5EF4-FFF2-40B4-BE49-F238E27FC236}">
              <a16:creationId xmlns:a16="http://schemas.microsoft.com/office/drawing/2014/main" id="{8CB45F09-C4AD-442B-A43A-1B43F024313D}"/>
            </a:ext>
          </a:extLst>
        </xdr:cNvPr>
        <xdr:cNvSpPr/>
      </xdr:nvSpPr>
      <xdr:spPr>
        <a:xfrm>
          <a:off x="8407913" y="27522356"/>
          <a:ext cx="528917" cy="178586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291081</xdr:colOff>
      <xdr:row>140</xdr:row>
      <xdr:rowOff>35720</xdr:rowOff>
    </xdr:from>
    <xdr:to>
      <xdr:col>15</xdr:col>
      <xdr:colOff>595313</xdr:colOff>
      <xdr:row>142</xdr:row>
      <xdr:rowOff>154781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9A39178-B7B5-4515-BB5C-C55CBB305820}"/>
            </a:ext>
          </a:extLst>
        </xdr:cNvPr>
        <xdr:cNvSpPr txBox="1"/>
      </xdr:nvSpPr>
      <xdr:spPr>
        <a:xfrm>
          <a:off x="9149331" y="27158158"/>
          <a:ext cx="2125888" cy="50006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Hight et al. (1995 &amp; 1997) Jardine et</a:t>
          </a:r>
          <a:r>
            <a:rPr lang="en-US" sz="1100" baseline="0"/>
            <a:t> al. (1993 &amp; 1995)</a:t>
          </a:r>
          <a:endParaRPr lang="en-MW" sz="1100"/>
        </a:p>
      </xdr:txBody>
    </xdr:sp>
    <xdr:clientData/>
  </xdr:twoCellAnchor>
  <xdr:twoCellAnchor>
    <xdr:from>
      <xdr:col>11</xdr:col>
      <xdr:colOff>191901</xdr:colOff>
      <xdr:row>133</xdr:row>
      <xdr:rowOff>11910</xdr:rowOff>
    </xdr:from>
    <xdr:to>
      <xdr:col>12</xdr:col>
      <xdr:colOff>115701</xdr:colOff>
      <xdr:row>140</xdr:row>
      <xdr:rowOff>190499</xdr:rowOff>
    </xdr:to>
    <xdr:sp macro="" textlink="">
      <xdr:nvSpPr>
        <xdr:cNvPr id="45" name="Right Brace 44">
          <a:extLst>
            <a:ext uri="{FF2B5EF4-FFF2-40B4-BE49-F238E27FC236}">
              <a16:creationId xmlns:a16="http://schemas.microsoft.com/office/drawing/2014/main" id="{8EA692DA-D7AE-48A4-AAD3-A17BA341184D}"/>
            </a:ext>
          </a:extLst>
        </xdr:cNvPr>
        <xdr:cNvSpPr/>
      </xdr:nvSpPr>
      <xdr:spPr>
        <a:xfrm>
          <a:off x="8428225" y="25998351"/>
          <a:ext cx="528917" cy="1512089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198631</xdr:colOff>
      <xdr:row>136</xdr:row>
      <xdr:rowOff>59526</xdr:rowOff>
    </xdr:from>
    <xdr:to>
      <xdr:col>13</xdr:col>
      <xdr:colOff>502864</xdr:colOff>
      <xdr:row>137</xdr:row>
      <xdr:rowOff>158750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EA26794-4795-43B2-B563-D416FDC91993}"/>
            </a:ext>
          </a:extLst>
        </xdr:cNvPr>
        <xdr:cNvSpPr txBox="1"/>
      </xdr:nvSpPr>
      <xdr:spPr>
        <a:xfrm>
          <a:off x="9040072" y="26617467"/>
          <a:ext cx="909351" cy="28972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Tand (1986)</a:t>
          </a:r>
          <a:endParaRPr lang="en-MW" sz="1100"/>
        </a:p>
      </xdr:txBody>
    </xdr:sp>
    <xdr:clientData/>
  </xdr:twoCellAnchor>
  <xdr:twoCellAnchor>
    <xdr:from>
      <xdr:col>11</xdr:col>
      <xdr:colOff>158978</xdr:colOff>
      <xdr:row>142</xdr:row>
      <xdr:rowOff>23824</xdr:rowOff>
    </xdr:from>
    <xdr:to>
      <xdr:col>12</xdr:col>
      <xdr:colOff>82778</xdr:colOff>
      <xdr:row>144</xdr:row>
      <xdr:rowOff>11906</xdr:rowOff>
    </xdr:to>
    <xdr:sp macro="" textlink="">
      <xdr:nvSpPr>
        <xdr:cNvPr id="47" name="Right Brace 46">
          <a:extLst>
            <a:ext uri="{FF2B5EF4-FFF2-40B4-BE49-F238E27FC236}">
              <a16:creationId xmlns:a16="http://schemas.microsoft.com/office/drawing/2014/main" id="{918DFCD8-6A91-4AC1-AE31-5D2F0EBFBFB6}"/>
            </a:ext>
          </a:extLst>
        </xdr:cNvPr>
        <xdr:cNvSpPr/>
      </xdr:nvSpPr>
      <xdr:spPr>
        <a:xfrm>
          <a:off x="8395302" y="27724765"/>
          <a:ext cx="528917" cy="369082"/>
        </a:xfrm>
        <a:prstGeom prst="rightBrace">
          <a:avLst>
            <a:gd name="adj1" fmla="val 8333"/>
            <a:gd name="adj2" fmla="val 75807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279175</xdr:colOff>
      <xdr:row>143</xdr:row>
      <xdr:rowOff>11907</xdr:rowOff>
    </xdr:from>
    <xdr:to>
      <xdr:col>14</xdr:col>
      <xdr:colOff>500064</xdr:colOff>
      <xdr:row>144</xdr:row>
      <xdr:rowOff>23812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40D50E4-2DC1-4568-8E15-EECBCF364611}"/>
            </a:ext>
          </a:extLst>
        </xdr:cNvPr>
        <xdr:cNvSpPr txBox="1"/>
      </xdr:nvSpPr>
      <xdr:spPr>
        <a:xfrm>
          <a:off x="9137425" y="27705845"/>
          <a:ext cx="1435327" cy="20240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Deshmukh (1994)</a:t>
          </a:r>
          <a:endParaRPr lang="en-MW" sz="1100"/>
        </a:p>
      </xdr:txBody>
    </xdr:sp>
    <xdr:clientData/>
  </xdr:twoCellAnchor>
  <xdr:twoCellAnchor>
    <xdr:from>
      <xdr:col>11</xdr:col>
      <xdr:colOff>170190</xdr:colOff>
      <xdr:row>144</xdr:row>
      <xdr:rowOff>23820</xdr:rowOff>
    </xdr:from>
    <xdr:to>
      <xdr:col>12</xdr:col>
      <xdr:colOff>93990</xdr:colOff>
      <xdr:row>144</xdr:row>
      <xdr:rowOff>178594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09D07899-9BEE-4FBA-9A33-84D3A22A8D86}"/>
            </a:ext>
          </a:extLst>
        </xdr:cNvPr>
        <xdr:cNvSpPr/>
      </xdr:nvSpPr>
      <xdr:spPr>
        <a:xfrm>
          <a:off x="8406514" y="28105761"/>
          <a:ext cx="528917" cy="154774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279175</xdr:colOff>
      <xdr:row>144</xdr:row>
      <xdr:rowOff>47625</xdr:rowOff>
    </xdr:from>
    <xdr:to>
      <xdr:col>14</xdr:col>
      <xdr:colOff>500064</xdr:colOff>
      <xdr:row>145</xdr:row>
      <xdr:rowOff>71437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D7EC281-167B-4849-A42E-E0F6CB8931BB}"/>
            </a:ext>
          </a:extLst>
        </xdr:cNvPr>
        <xdr:cNvSpPr txBox="1"/>
      </xdr:nvSpPr>
      <xdr:spPr>
        <a:xfrm>
          <a:off x="9137425" y="27932063"/>
          <a:ext cx="1435327" cy="2143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Lehane (2003)</a:t>
          </a:r>
          <a:endParaRPr lang="en-MW" sz="1100"/>
        </a:p>
      </xdr:txBody>
    </xdr:sp>
    <xdr:clientData/>
  </xdr:twoCellAnchor>
  <xdr:twoCellAnchor>
    <xdr:from>
      <xdr:col>11</xdr:col>
      <xdr:colOff>170887</xdr:colOff>
      <xdr:row>145</xdr:row>
      <xdr:rowOff>11921</xdr:rowOff>
    </xdr:from>
    <xdr:to>
      <xdr:col>12</xdr:col>
      <xdr:colOff>94687</xdr:colOff>
      <xdr:row>147</xdr:row>
      <xdr:rowOff>178592</xdr:rowOff>
    </xdr:to>
    <xdr:sp macro="" textlink="">
      <xdr:nvSpPr>
        <xdr:cNvPr id="51" name="Right Brace 50">
          <a:extLst>
            <a:ext uri="{FF2B5EF4-FFF2-40B4-BE49-F238E27FC236}">
              <a16:creationId xmlns:a16="http://schemas.microsoft.com/office/drawing/2014/main" id="{8AB20801-7EC9-47CF-9234-A6B96CDCF598}"/>
            </a:ext>
          </a:extLst>
        </xdr:cNvPr>
        <xdr:cNvSpPr/>
      </xdr:nvSpPr>
      <xdr:spPr>
        <a:xfrm>
          <a:off x="8407211" y="28284362"/>
          <a:ext cx="528917" cy="547671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W" sz="1100"/>
        </a:p>
      </xdr:txBody>
    </xdr:sp>
    <xdr:clientData/>
  </xdr:twoCellAnchor>
  <xdr:twoCellAnchor>
    <xdr:from>
      <xdr:col>12</xdr:col>
      <xdr:colOff>279176</xdr:colOff>
      <xdr:row>145</xdr:row>
      <xdr:rowOff>154781</xdr:rowOff>
    </xdr:from>
    <xdr:to>
      <xdr:col>15</xdr:col>
      <xdr:colOff>142875</xdr:colOff>
      <xdr:row>147</xdr:row>
      <xdr:rowOff>71437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E049F2F-BB1E-4AAA-9097-5D796BD73E7B}"/>
            </a:ext>
          </a:extLst>
        </xdr:cNvPr>
        <xdr:cNvSpPr txBox="1"/>
      </xdr:nvSpPr>
      <xdr:spPr>
        <a:xfrm>
          <a:off x="9137426" y="28229719"/>
          <a:ext cx="1685355" cy="29765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Stuedlein &amp; Holtz (2010)</a:t>
          </a:r>
          <a:endParaRPr lang="en-MW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209550</xdr:colOff>
      <xdr:row>1</xdr:row>
      <xdr:rowOff>133350</xdr:rowOff>
    </xdr:from>
    <xdr:to>
      <xdr:col>29</xdr:col>
      <xdr:colOff>458084</xdr:colOff>
      <xdr:row>13</xdr:row>
      <xdr:rowOff>9827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8EAF16-83FD-43BF-AAE3-FD5BC3D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8325" y="971550"/>
          <a:ext cx="6344535" cy="2162477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10</xdr:row>
      <xdr:rowOff>9525</xdr:rowOff>
    </xdr:from>
    <xdr:to>
      <xdr:col>28</xdr:col>
      <xdr:colOff>489750</xdr:colOff>
      <xdr:row>13</xdr:row>
      <xdr:rowOff>158025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1912CD-3EE4-44A9-91DC-A7FA21145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6925" y="2562225"/>
          <a:ext cx="1728000" cy="720000"/>
        </a:xfrm>
        <a:prstGeom prst="rect">
          <a:avLst/>
        </a:prstGeom>
      </xdr:spPr>
    </xdr:pic>
    <xdr:clientData/>
  </xdr:twoCellAnchor>
  <xdr:twoCellAnchor editAs="oneCell">
    <xdr:from>
      <xdr:col>29</xdr:col>
      <xdr:colOff>1</xdr:colOff>
      <xdr:row>6</xdr:row>
      <xdr:rowOff>22412</xdr:rowOff>
    </xdr:from>
    <xdr:to>
      <xdr:col>31</xdr:col>
      <xdr:colOff>477265</xdr:colOff>
      <xdr:row>7</xdr:row>
      <xdr:rowOff>101912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73F3C-D9FA-43A3-84F2-39A08F9A5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27589" y="1815353"/>
          <a:ext cx="1687499" cy="27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448236</xdr:colOff>
      <xdr:row>2</xdr:row>
      <xdr:rowOff>112058</xdr:rowOff>
    </xdr:from>
    <xdr:to>
      <xdr:col>25</xdr:col>
      <xdr:colOff>223840</xdr:colOff>
      <xdr:row>13</xdr:row>
      <xdr:rowOff>176558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4FB339-6C91-47BA-A847-3F70152A2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86765" y="1142999"/>
          <a:ext cx="4011428" cy="21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457200</xdr:colOff>
      <xdr:row>0</xdr:row>
      <xdr:rowOff>657225</xdr:rowOff>
    </xdr:from>
    <xdr:to>
      <xdr:col>35</xdr:col>
      <xdr:colOff>96135</xdr:colOff>
      <xdr:row>8</xdr:row>
      <xdr:rowOff>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4A9B72-91E9-4677-A3EB-EDC79ED7B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82950" y="657225"/>
          <a:ext cx="6344535" cy="1514686"/>
        </a:xfrm>
        <a:prstGeom prst="rect">
          <a:avLst/>
        </a:prstGeom>
      </xdr:spPr>
    </xdr:pic>
    <xdr:clientData/>
  </xdr:twoCellAnchor>
  <xdr:twoCellAnchor editAs="oneCell">
    <xdr:from>
      <xdr:col>26</xdr:col>
      <xdr:colOff>352425</xdr:colOff>
      <xdr:row>9</xdr:row>
      <xdr:rowOff>0</xdr:rowOff>
    </xdr:from>
    <xdr:to>
      <xdr:col>33</xdr:col>
      <xdr:colOff>48178</xdr:colOff>
      <xdr:row>32</xdr:row>
      <xdr:rowOff>10138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8E6594-B4E1-4152-89D8-98090EECD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075" y="2362200"/>
          <a:ext cx="3962953" cy="43916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460562</xdr:colOff>
      <xdr:row>0</xdr:row>
      <xdr:rowOff>739587</xdr:rowOff>
    </xdr:from>
    <xdr:to>
      <xdr:col>45</xdr:col>
      <xdr:colOff>104267</xdr:colOff>
      <xdr:row>6</xdr:row>
      <xdr:rowOff>26646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0301C2A-A27B-48FC-997B-5F400215EDF1}"/>
            </a:ext>
          </a:extLst>
        </xdr:cNvPr>
        <xdr:cNvGrpSpPr/>
      </xdr:nvGrpSpPr>
      <xdr:grpSpPr>
        <a:xfrm>
          <a:off x="25184741" y="739587"/>
          <a:ext cx="6379240" cy="1083202"/>
          <a:chOff x="16487775" y="1028700"/>
          <a:chExt cx="5992061" cy="76207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838E067-87C8-4061-953E-60C6B8044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87775" y="1238250"/>
            <a:ext cx="5992061" cy="552527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FE7E67C-B9D6-4D8F-8D37-745604CB75FB}"/>
              </a:ext>
            </a:extLst>
          </xdr:cNvPr>
          <xdr:cNvSpPr txBox="1"/>
        </xdr:nvSpPr>
        <xdr:spPr>
          <a:xfrm>
            <a:off x="17459325" y="1028700"/>
            <a:ext cx="1028700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Vesic (1985)</a:t>
            </a:r>
            <a:endParaRPr lang="en-MW" sz="1100" b="1"/>
          </a:p>
        </xdr:txBody>
      </xdr:sp>
    </xdr:grpSp>
    <xdr:clientData/>
  </xdr:twoCellAnchor>
  <xdr:twoCellAnchor>
    <xdr:from>
      <xdr:col>39</xdr:col>
      <xdr:colOff>428625</xdr:colOff>
      <xdr:row>7</xdr:row>
      <xdr:rowOff>133350</xdr:rowOff>
    </xdr:from>
    <xdr:to>
      <xdr:col>42</xdr:col>
      <xdr:colOff>39825</xdr:colOff>
      <xdr:row>16</xdr:row>
      <xdr:rowOff>163650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1183553-1E69-4B60-BEA3-470F2063D373}"/>
            </a:ext>
          </a:extLst>
        </xdr:cNvPr>
        <xdr:cNvGrpSpPr/>
      </xdr:nvGrpSpPr>
      <xdr:grpSpPr>
        <a:xfrm>
          <a:off x="28214411" y="2119993"/>
          <a:ext cx="1448164" cy="1744800"/>
          <a:chOff x="18011775" y="2057400"/>
          <a:chExt cx="1440000" cy="1744800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79B26C7C-87E9-4937-A333-BE247DC4C838}"/>
              </a:ext>
            </a:extLst>
          </xdr:cNvPr>
          <xdr:cNvGrpSpPr/>
        </xdr:nvGrpSpPr>
        <xdr:grpSpPr>
          <a:xfrm>
            <a:off x="18011775" y="2362200"/>
            <a:ext cx="1440000" cy="1440000"/>
            <a:chOff x="18011775" y="2362200"/>
            <a:chExt cx="2152950" cy="2133803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B0D6558-7F1A-4D19-8C70-59E70653B8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068925" y="2362200"/>
              <a:ext cx="2029108" cy="666843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DA2C5961-532E-498B-A5A0-6E9FAF8D09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011775" y="3038475"/>
              <a:ext cx="2152950" cy="1457528"/>
            </a:xfrm>
            <a:prstGeom prst="rect">
              <a:avLst/>
            </a:prstGeom>
          </xdr:spPr>
        </xdr:pic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5DB52647-CBFD-4118-B270-5AD017469086}"/>
              </a:ext>
            </a:extLst>
          </xdr:cNvPr>
          <xdr:cNvSpPr txBox="1"/>
        </xdr:nvSpPr>
        <xdr:spPr>
          <a:xfrm>
            <a:off x="18259425" y="2057400"/>
            <a:ext cx="1028700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Shape</a:t>
            </a:r>
            <a:r>
              <a:rPr lang="en-US" sz="1100" b="1" baseline="0"/>
              <a:t> Factors</a:t>
            </a:r>
            <a:endParaRPr lang="en-MW" sz="1100" b="1"/>
          </a:p>
        </xdr:txBody>
      </xdr:sp>
    </xdr:grpSp>
    <xdr:clientData/>
  </xdr:twoCellAnchor>
  <xdr:twoCellAnchor>
    <xdr:from>
      <xdr:col>42</xdr:col>
      <xdr:colOff>47626</xdr:colOff>
      <xdr:row>8</xdr:row>
      <xdr:rowOff>171450</xdr:rowOff>
    </xdr:from>
    <xdr:to>
      <xdr:col>50</xdr:col>
      <xdr:colOff>578325</xdr:colOff>
      <xdr:row>18</xdr:row>
      <xdr:rowOff>178050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A9BB65F8-00E1-460E-906D-5311575DE240}"/>
            </a:ext>
          </a:extLst>
        </xdr:cNvPr>
        <xdr:cNvGrpSpPr/>
      </xdr:nvGrpSpPr>
      <xdr:grpSpPr>
        <a:xfrm>
          <a:off x="29670376" y="2348593"/>
          <a:ext cx="5429270" cy="1911600"/>
          <a:chOff x="17964151" y="2343150"/>
          <a:chExt cx="5407499" cy="1911600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4161357A-8088-459A-8ED8-8D8DA711C2D2}"/>
              </a:ext>
            </a:extLst>
          </xdr:cNvPr>
          <xdr:cNvGrpSpPr/>
        </xdr:nvGrpSpPr>
        <xdr:grpSpPr>
          <a:xfrm>
            <a:off x="18078451" y="2343150"/>
            <a:ext cx="2453879" cy="1318125"/>
            <a:chOff x="19611976" y="2276475"/>
            <a:chExt cx="2453879" cy="1318125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EFE6643B-ABC1-4A44-8755-AA4226BB19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611976" y="2514600"/>
              <a:ext cx="2453879" cy="1080000"/>
            </a:xfrm>
            <a:prstGeom prst="rect">
              <a:avLst/>
            </a:prstGeom>
          </xdr:spPr>
        </xdr:pic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B6DE28D-6165-49B0-9640-2435285A7FD4}"/>
                </a:ext>
              </a:extLst>
            </xdr:cNvPr>
            <xdr:cNvSpPr txBox="1"/>
          </xdr:nvSpPr>
          <xdr:spPr>
            <a:xfrm>
              <a:off x="20431125" y="2276475"/>
              <a:ext cx="1028700" cy="314325"/>
            </a:xfrm>
            <a:prstGeom prst="rect">
              <a:avLst/>
            </a:prstGeom>
            <a:ln>
              <a:noFill/>
              <a:headEnd type="none" w="med" len="med"/>
              <a:tailEnd type="none" w="med" len="me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Depth factors</a:t>
              </a:r>
              <a:endParaRPr lang="en-MW" sz="1100" b="1"/>
            </a:p>
          </xdr:txBody>
        </xdr:sp>
      </xdr:grp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D0D44474-1FA0-4EC1-AEDB-8AA997BD3E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7964151" y="3714750"/>
            <a:ext cx="5407499" cy="540000"/>
          </a:xfrm>
          <a:prstGeom prst="rect">
            <a:avLst/>
          </a:prstGeom>
        </xdr:spPr>
      </xdr:pic>
    </xdr:grpSp>
    <xdr:clientData/>
  </xdr:twoCellAnchor>
  <xdr:twoCellAnchor>
    <xdr:from>
      <xdr:col>51</xdr:col>
      <xdr:colOff>371475</xdr:colOff>
      <xdr:row>6</xdr:row>
      <xdr:rowOff>0</xdr:rowOff>
    </xdr:from>
    <xdr:to>
      <xdr:col>58</xdr:col>
      <xdr:colOff>166459</xdr:colOff>
      <xdr:row>32</xdr:row>
      <xdr:rowOff>51075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DCBB8C1-1490-469E-8F9B-C1B3E68B702F}"/>
            </a:ext>
          </a:extLst>
        </xdr:cNvPr>
        <xdr:cNvGrpSpPr/>
      </xdr:nvGrpSpPr>
      <xdr:grpSpPr>
        <a:xfrm>
          <a:off x="35505118" y="1796143"/>
          <a:ext cx="4081234" cy="5004075"/>
          <a:chOff x="23774400" y="1790700"/>
          <a:chExt cx="4062184" cy="500407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61E93388-279F-4DB5-8793-9939DCD4E332}"/>
              </a:ext>
            </a:extLst>
          </xdr:cNvPr>
          <xdr:cNvGrpSpPr/>
        </xdr:nvGrpSpPr>
        <xdr:grpSpPr>
          <a:xfrm>
            <a:off x="24098251" y="1790700"/>
            <a:ext cx="1759355" cy="2142900"/>
            <a:chOff x="24098251" y="1790700"/>
            <a:chExt cx="1759355" cy="2142900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90F80AFF-6CA1-45C2-8105-6ADAFDB85C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098251" y="2133600"/>
              <a:ext cx="1759355" cy="1800000"/>
            </a:xfrm>
            <a:prstGeom prst="rect">
              <a:avLst/>
            </a:prstGeom>
          </xdr:spPr>
        </xdr:pic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68C4358-4DA2-4261-A6FC-B467D98F037C}"/>
                </a:ext>
              </a:extLst>
            </xdr:cNvPr>
            <xdr:cNvSpPr txBox="1"/>
          </xdr:nvSpPr>
          <xdr:spPr>
            <a:xfrm>
              <a:off x="24164924" y="1790700"/>
              <a:ext cx="1571625" cy="314325"/>
            </a:xfrm>
            <a:prstGeom prst="rect">
              <a:avLst/>
            </a:prstGeom>
            <a:ln>
              <a:noFill/>
              <a:headEnd type="none" w="med" len="med"/>
              <a:tailEnd type="none" w="med" len="me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Load Inclination factors</a:t>
              </a:r>
              <a:endParaRPr lang="en-MW" sz="1100" b="1"/>
            </a:p>
          </xdr:txBody>
        </xdr:sp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2B752D69-23E9-451B-8AFF-1BC6121DB0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774400" y="3914775"/>
            <a:ext cx="4062184" cy="2880000"/>
          </a:xfrm>
          <a:prstGeom prst="rect">
            <a:avLst/>
          </a:prstGeom>
        </xdr:spPr>
      </xdr:pic>
    </xdr:grpSp>
    <xdr:clientData/>
  </xdr:twoCellAnchor>
  <xdr:twoCellAnchor>
    <xdr:from>
      <xdr:col>59</xdr:col>
      <xdr:colOff>466725</xdr:colOff>
      <xdr:row>6</xdr:row>
      <xdr:rowOff>161925</xdr:rowOff>
    </xdr:from>
    <xdr:to>
      <xdr:col>63</xdr:col>
      <xdr:colOff>138671</xdr:colOff>
      <xdr:row>12</xdr:row>
      <xdr:rowOff>185625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7D18102-5AD3-42BB-94CD-47FB68E71922}"/>
            </a:ext>
          </a:extLst>
        </xdr:cNvPr>
        <xdr:cNvGrpSpPr/>
      </xdr:nvGrpSpPr>
      <xdr:grpSpPr>
        <a:xfrm>
          <a:off x="40498939" y="1958068"/>
          <a:ext cx="2121232" cy="1166700"/>
          <a:chOff x="28746450" y="1952625"/>
          <a:chExt cx="2110346" cy="11667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3BD722B1-F966-4980-8ADD-CDB1B4E43D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8746450" y="2219325"/>
            <a:ext cx="2110346" cy="900000"/>
          </a:xfrm>
          <a:prstGeom prst="rect">
            <a:avLst/>
          </a:prstGeom>
        </xdr:spPr>
      </xdr:pic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2CBC5C4-E14C-4440-BE74-A4247BCFB04C}"/>
              </a:ext>
            </a:extLst>
          </xdr:cNvPr>
          <xdr:cNvSpPr txBox="1"/>
        </xdr:nvSpPr>
        <xdr:spPr>
          <a:xfrm>
            <a:off x="28917900" y="1952625"/>
            <a:ext cx="1571625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Base Inclination factors</a:t>
            </a:r>
            <a:endParaRPr lang="en-MW" sz="1100" b="1"/>
          </a:p>
        </xdr:txBody>
      </xdr:sp>
    </xdr:grpSp>
    <xdr:clientData/>
  </xdr:twoCellAnchor>
  <xdr:twoCellAnchor>
    <xdr:from>
      <xdr:col>64</xdr:col>
      <xdr:colOff>57150</xdr:colOff>
      <xdr:row>7</xdr:row>
      <xdr:rowOff>19050</xdr:rowOff>
    </xdr:from>
    <xdr:to>
      <xdr:col>67</xdr:col>
      <xdr:colOff>104775</xdr:colOff>
      <xdr:row>12</xdr:row>
      <xdr:rowOff>136875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47CB26F2-3944-433A-AB5F-1478CD53F294}"/>
            </a:ext>
          </a:extLst>
        </xdr:cNvPr>
        <xdr:cNvGrpSpPr/>
      </xdr:nvGrpSpPr>
      <xdr:grpSpPr>
        <a:xfrm>
          <a:off x="43150971" y="2005693"/>
          <a:ext cx="1884590" cy="1070325"/>
          <a:chOff x="32089725" y="1857375"/>
          <a:chExt cx="1876425" cy="10703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AE3D9B7F-34F7-4F8A-82CA-351F8DA170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2089725" y="2171700"/>
            <a:ext cx="1846232" cy="756000"/>
          </a:xfrm>
          <a:prstGeom prst="rect">
            <a:avLst/>
          </a:prstGeom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2629A642-4CA7-41C4-9DDF-F259B10825BB}"/>
              </a:ext>
            </a:extLst>
          </xdr:cNvPr>
          <xdr:cNvSpPr txBox="1"/>
        </xdr:nvSpPr>
        <xdr:spPr>
          <a:xfrm>
            <a:off x="32204025" y="1857375"/>
            <a:ext cx="1762125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Ground Inclination factors</a:t>
            </a:r>
            <a:endParaRPr lang="en-MW" sz="1100" b="1"/>
          </a:p>
        </xdr:txBody>
      </xdr:sp>
    </xdr:grpSp>
    <xdr:clientData/>
  </xdr:twoCellAnchor>
  <xdr:twoCellAnchor>
    <xdr:from>
      <xdr:col>34</xdr:col>
      <xdr:colOff>437030</xdr:colOff>
      <xdr:row>8</xdr:row>
      <xdr:rowOff>56030</xdr:rowOff>
    </xdr:from>
    <xdr:to>
      <xdr:col>39</xdr:col>
      <xdr:colOff>2603</xdr:colOff>
      <xdr:row>18</xdr:row>
      <xdr:rowOff>136755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DB130E6A-158E-42DE-B76F-F3D07BABB83D}"/>
            </a:ext>
          </a:extLst>
        </xdr:cNvPr>
        <xdr:cNvGrpSpPr/>
      </xdr:nvGrpSpPr>
      <xdr:grpSpPr>
        <a:xfrm>
          <a:off x="25161209" y="2233173"/>
          <a:ext cx="2627180" cy="1985725"/>
          <a:chOff x="16584706" y="2229971"/>
          <a:chExt cx="2591162" cy="1985725"/>
        </a:xfrm>
      </xdr:grpSpPr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8B0546D3-D5E2-4F50-9B11-D3FE27B1952D}"/>
              </a:ext>
            </a:extLst>
          </xdr:cNvPr>
          <xdr:cNvGrpSpPr/>
        </xdr:nvGrpSpPr>
        <xdr:grpSpPr>
          <a:xfrm>
            <a:off x="16584706" y="2476500"/>
            <a:ext cx="2591162" cy="1739196"/>
            <a:chOff x="16584706" y="2476500"/>
            <a:chExt cx="2591162" cy="1739196"/>
          </a:xfrm>
        </xdr:grpSpPr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377C354E-4C7F-4120-975D-EE34FEDAD5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584706" y="2476500"/>
              <a:ext cx="2591162" cy="1457528"/>
            </a:xfrm>
            <a:prstGeom prst="rect">
              <a:avLst/>
            </a:prstGeom>
          </xdr:spPr>
        </xdr:pic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38B4DA93-C008-46B9-8CD0-F679B2233D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618324" y="3910853"/>
              <a:ext cx="1819529" cy="304843"/>
            </a:xfrm>
            <a:prstGeom prst="rect">
              <a:avLst/>
            </a:prstGeom>
          </xdr:spPr>
        </xdr:pic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65C39D4-8360-4B91-BF94-35D18BB575F5}"/>
              </a:ext>
            </a:extLst>
          </xdr:cNvPr>
          <xdr:cNvSpPr txBox="1"/>
        </xdr:nvSpPr>
        <xdr:spPr>
          <a:xfrm>
            <a:off x="17055351" y="2229971"/>
            <a:ext cx="1669676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Bearing Capacity</a:t>
            </a:r>
            <a:r>
              <a:rPr lang="en-US" sz="1100" b="1" baseline="0"/>
              <a:t> Factors</a:t>
            </a:r>
            <a:endParaRPr lang="en-MW" sz="11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372596</xdr:colOff>
      <xdr:row>7</xdr:row>
      <xdr:rowOff>166968</xdr:rowOff>
    </xdr:from>
    <xdr:to>
      <xdr:col>40</xdr:col>
      <xdr:colOff>588914</xdr:colOff>
      <xdr:row>17</xdr:row>
      <xdr:rowOff>6768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F1C72CE-E8D2-4FD2-8300-194C1AC2BFEB}"/>
            </a:ext>
          </a:extLst>
        </xdr:cNvPr>
        <xdr:cNvGrpSpPr/>
      </xdr:nvGrpSpPr>
      <xdr:grpSpPr>
        <a:xfrm>
          <a:off x="27311537" y="2150409"/>
          <a:ext cx="1426553" cy="1744800"/>
          <a:chOff x="18011775" y="2057400"/>
          <a:chExt cx="1440000" cy="17448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154FA75F-C2FE-4345-81ED-04808BE7BF9B}"/>
              </a:ext>
            </a:extLst>
          </xdr:cNvPr>
          <xdr:cNvGrpSpPr/>
        </xdr:nvGrpSpPr>
        <xdr:grpSpPr>
          <a:xfrm>
            <a:off x="18011775" y="2362200"/>
            <a:ext cx="1440000" cy="1440000"/>
            <a:chOff x="18011775" y="2362200"/>
            <a:chExt cx="2152950" cy="2133803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3B5AE613-937F-4A0F-A2CE-08EBD7D543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8068925" y="2362200"/>
              <a:ext cx="2029108" cy="666843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F839A3CB-6260-45A0-9CED-B6F7F8E11D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011775" y="3038475"/>
              <a:ext cx="2152950" cy="1457528"/>
            </a:xfrm>
            <a:prstGeom prst="rect">
              <a:avLst/>
            </a:prstGeom>
          </xdr:spPr>
        </xdr:pic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F8B7AF5-8B7F-4766-84C9-4F7F64E12ED7}"/>
              </a:ext>
            </a:extLst>
          </xdr:cNvPr>
          <xdr:cNvSpPr txBox="1"/>
        </xdr:nvSpPr>
        <xdr:spPr>
          <a:xfrm>
            <a:off x="18259425" y="2057400"/>
            <a:ext cx="1028700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Shape</a:t>
            </a:r>
            <a:r>
              <a:rPr lang="en-US" sz="1100" b="1" baseline="0"/>
              <a:t> Factors</a:t>
            </a:r>
            <a:endParaRPr lang="en-MW" sz="1100" b="1"/>
          </a:p>
        </xdr:txBody>
      </xdr:sp>
    </xdr:grpSp>
    <xdr:clientData/>
  </xdr:twoCellAnchor>
  <xdr:twoCellAnchor>
    <xdr:from>
      <xdr:col>42</xdr:col>
      <xdr:colOff>36420</xdr:colOff>
      <xdr:row>7</xdr:row>
      <xdr:rowOff>115421</xdr:rowOff>
    </xdr:from>
    <xdr:to>
      <xdr:col>50</xdr:col>
      <xdr:colOff>567119</xdr:colOff>
      <xdr:row>17</xdr:row>
      <xdr:rowOff>122021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78724A7-0595-43C9-A9FE-0BAE9319B37B}"/>
            </a:ext>
          </a:extLst>
        </xdr:cNvPr>
        <xdr:cNvGrpSpPr/>
      </xdr:nvGrpSpPr>
      <xdr:grpSpPr>
        <a:xfrm>
          <a:off x="29395832" y="2098862"/>
          <a:ext cx="5371640" cy="1911600"/>
          <a:chOff x="17964151" y="2343150"/>
          <a:chExt cx="5407499" cy="191160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DD0E166B-9DC1-4AD2-8DEF-DE66C3D6551E}"/>
              </a:ext>
            </a:extLst>
          </xdr:cNvPr>
          <xdr:cNvGrpSpPr/>
        </xdr:nvGrpSpPr>
        <xdr:grpSpPr>
          <a:xfrm>
            <a:off x="18078451" y="2343150"/>
            <a:ext cx="2453879" cy="1318125"/>
            <a:chOff x="19611976" y="2276475"/>
            <a:chExt cx="2453879" cy="1318125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851E5291-6A95-441B-A48E-CF6F286D0A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611976" y="2514600"/>
              <a:ext cx="2453879" cy="1080000"/>
            </a:xfrm>
            <a:prstGeom prst="rect">
              <a:avLst/>
            </a:prstGeom>
          </xdr:spPr>
        </xdr:pic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69C5B6E-9A4F-4135-8A29-53FDA2845C2C}"/>
                </a:ext>
              </a:extLst>
            </xdr:cNvPr>
            <xdr:cNvSpPr txBox="1"/>
          </xdr:nvSpPr>
          <xdr:spPr>
            <a:xfrm>
              <a:off x="20431125" y="2276475"/>
              <a:ext cx="1028700" cy="314325"/>
            </a:xfrm>
            <a:prstGeom prst="rect">
              <a:avLst/>
            </a:prstGeom>
            <a:ln>
              <a:noFill/>
              <a:headEnd type="none" w="med" len="med"/>
              <a:tailEnd type="none" w="med" len="me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Depth factors</a:t>
              </a:r>
              <a:endParaRPr lang="en-MW" sz="1100" b="1"/>
            </a:p>
          </xdr:txBody>
        </xdr:sp>
      </xdr:grp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E4BD3263-4241-4A7F-BFDE-5284A3C236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64151" y="3714750"/>
            <a:ext cx="5407499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33</xdr:col>
      <xdr:colOff>257736</xdr:colOff>
      <xdr:row>0</xdr:row>
      <xdr:rowOff>380998</xdr:rowOff>
    </xdr:from>
    <xdr:to>
      <xdr:col>44</xdr:col>
      <xdr:colOff>237590</xdr:colOff>
      <xdr:row>3</xdr:row>
      <xdr:rowOff>59557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BF4EEE3-A0AB-484A-8F66-4BE23C44A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71089" y="380998"/>
          <a:ext cx="6636148" cy="900000"/>
        </a:xfrm>
        <a:prstGeom prst="rect">
          <a:avLst/>
        </a:prstGeom>
      </xdr:spPr>
    </xdr:pic>
    <xdr:clientData/>
  </xdr:twoCellAnchor>
  <xdr:twoCellAnchor>
    <xdr:from>
      <xdr:col>34</xdr:col>
      <xdr:colOff>268940</xdr:colOff>
      <xdr:row>7</xdr:row>
      <xdr:rowOff>145677</xdr:rowOff>
    </xdr:from>
    <xdr:to>
      <xdr:col>37</xdr:col>
      <xdr:colOff>123262</xdr:colOff>
      <xdr:row>14</xdr:row>
      <xdr:rowOff>42620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8F8DAC8F-228E-49A4-B6A5-F7BD1AD21CB8}"/>
            </a:ext>
          </a:extLst>
        </xdr:cNvPr>
        <xdr:cNvGrpSpPr/>
      </xdr:nvGrpSpPr>
      <xdr:grpSpPr>
        <a:xfrm>
          <a:off x="24787411" y="2129118"/>
          <a:ext cx="1669675" cy="1230443"/>
          <a:chOff x="25123588" y="1411941"/>
          <a:chExt cx="1669675" cy="1230443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CB097D9-9920-4D32-BF10-01E9E86706FC}"/>
              </a:ext>
            </a:extLst>
          </xdr:cNvPr>
          <xdr:cNvGrpSpPr/>
        </xdr:nvGrpSpPr>
        <xdr:grpSpPr>
          <a:xfrm>
            <a:off x="25157207" y="1714500"/>
            <a:ext cx="1629002" cy="927884"/>
            <a:chOff x="24518471" y="1602441"/>
            <a:chExt cx="1629002" cy="927884"/>
          </a:xfrm>
        </xdr:grpSpPr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286D9B2D-8BA4-4827-B4CF-D6B7FD7201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518471" y="1602441"/>
              <a:ext cx="1629002" cy="657317"/>
            </a:xfrm>
            <a:prstGeom prst="rect">
              <a:avLst/>
            </a:prstGeom>
          </xdr:spPr>
        </xdr:pic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B36773FB-D1E9-45D6-A043-7348BD8E7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529677" y="2263588"/>
              <a:ext cx="1524213" cy="266737"/>
            </a:xfrm>
            <a:prstGeom prst="rect">
              <a:avLst/>
            </a:prstGeom>
          </xdr:spPr>
        </xdr:pic>
      </xdr:grp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2B408858-43FB-4BBF-84FB-DD590436D105}"/>
              </a:ext>
            </a:extLst>
          </xdr:cNvPr>
          <xdr:cNvSpPr txBox="1"/>
        </xdr:nvSpPr>
        <xdr:spPr>
          <a:xfrm>
            <a:off x="25123588" y="1411941"/>
            <a:ext cx="1669675" cy="314325"/>
          </a:xfrm>
          <a:prstGeom prst="rect">
            <a:avLst/>
          </a:prstGeom>
          <a:ln>
            <a:noFill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Bearing Capacity</a:t>
            </a:r>
            <a:r>
              <a:rPr lang="en-US" sz="1100" b="1" baseline="0"/>
              <a:t> Factors</a:t>
            </a:r>
            <a:endParaRPr lang="en-MW" sz="1100" b="1"/>
          </a:p>
        </xdr:txBody>
      </xdr:sp>
    </xdr:grpSp>
    <xdr:clientData/>
  </xdr:twoCellAnchor>
  <xdr:twoCellAnchor editAs="oneCell">
    <xdr:from>
      <xdr:col>52</xdr:col>
      <xdr:colOff>145676</xdr:colOff>
      <xdr:row>1</xdr:row>
      <xdr:rowOff>156882</xdr:rowOff>
    </xdr:from>
    <xdr:to>
      <xdr:col>59</xdr:col>
      <xdr:colOff>482490</xdr:colOff>
      <xdr:row>20</xdr:row>
      <xdr:rowOff>157387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1C48143-9EE3-46D9-BC6A-BDAB41E06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556264" y="997323"/>
          <a:ext cx="4572638" cy="3620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3F3E-05ED-4CF4-B2A5-ED5CDB84B89F}">
  <dimension ref="A1:K201"/>
  <sheetViews>
    <sheetView zoomScale="85" zoomScaleNormal="85" workbookViewId="0">
      <selection activeCell="K1" sqref="K1"/>
    </sheetView>
  </sheetViews>
  <sheetFormatPr defaultRowHeight="15" x14ac:dyDescent="0.25"/>
  <cols>
    <col min="1" max="1" width="11.140625" style="2" customWidth="1"/>
    <col min="6" max="6" width="13.5703125" bestFit="1" customWidth="1"/>
    <col min="7" max="8" width="13.5703125" style="2" customWidth="1"/>
    <col min="9" max="9" width="11" style="2" customWidth="1"/>
    <col min="10" max="10" width="12.140625" style="9" bestFit="1" customWidth="1"/>
    <col min="11" max="11" width="12.28515625" style="9" customWidth="1"/>
  </cols>
  <sheetData>
    <row r="1" spans="1:11" s="1" customFormat="1" ht="66" customHeight="1" x14ac:dyDescent="0.25">
      <c r="A1" s="3" t="s">
        <v>3</v>
      </c>
      <c r="B1" s="1" t="s">
        <v>0</v>
      </c>
      <c r="C1" s="1" t="s">
        <v>1</v>
      </c>
      <c r="D1" s="3" t="s">
        <v>36</v>
      </c>
      <c r="E1" s="1" t="s">
        <v>2</v>
      </c>
      <c r="F1" s="1" t="s">
        <v>34</v>
      </c>
      <c r="G1" s="3" t="s">
        <v>16</v>
      </c>
      <c r="H1" s="3" t="s">
        <v>35</v>
      </c>
      <c r="I1" s="3" t="s">
        <v>17</v>
      </c>
      <c r="J1" s="8" t="s">
        <v>18</v>
      </c>
      <c r="K1" s="8" t="s">
        <v>19</v>
      </c>
    </row>
    <row r="2" spans="1:11" x14ac:dyDescent="0.25">
      <c r="A2" s="2">
        <v>4.9000000000000004</v>
      </c>
      <c r="B2">
        <v>0.99</v>
      </c>
      <c r="C2">
        <v>0.99</v>
      </c>
      <c r="D2">
        <v>0.71</v>
      </c>
      <c r="E2">
        <v>36</v>
      </c>
      <c r="F2">
        <v>15.5</v>
      </c>
      <c r="G2" s="2">
        <f>F2-9.81</f>
        <v>5.6899999999999995</v>
      </c>
      <c r="H2" s="5">
        <f>IF(A2&lt;=D2,G2,IF(A2&lt;=(D2+B2),((1/B2)*(F2*(A2-D2)+G2*(B2-(A2-D2)))),F2))</f>
        <v>15.5</v>
      </c>
      <c r="I2" s="2">
        <v>0</v>
      </c>
      <c r="J2" s="9">
        <v>842</v>
      </c>
      <c r="K2" s="9">
        <f>J2/(B2*C2)</f>
        <v>859.09601061116211</v>
      </c>
    </row>
    <row r="3" spans="1:11" x14ac:dyDescent="0.25">
      <c r="A3" s="2">
        <v>4.9000000000000004</v>
      </c>
      <c r="B3" s="2">
        <v>1.49</v>
      </c>
      <c r="C3" s="2">
        <v>1.51</v>
      </c>
      <c r="D3" s="2">
        <v>0.76</v>
      </c>
      <c r="E3" s="2">
        <v>36</v>
      </c>
      <c r="F3" s="2">
        <v>15.5</v>
      </c>
      <c r="G3" s="2">
        <f t="shared" ref="G3:G66" si="0">F3-9.81</f>
        <v>5.6899999999999995</v>
      </c>
      <c r="H3" s="5">
        <f t="shared" ref="H3:H66" si="1">IF(A3&lt;=D3,G3,IF(A3&lt;=(D3+B3),((1/B3)*(F3*(A3-D3)+G3*(B3-(A3-D3)))),F3))</f>
        <v>15.5</v>
      </c>
      <c r="I3" s="2">
        <v>0</v>
      </c>
      <c r="J3" s="9">
        <v>1417</v>
      </c>
      <c r="K3" s="9">
        <f>J3/(B3*C3)</f>
        <v>629.80576914529536</v>
      </c>
    </row>
    <row r="4" spans="1:11" x14ac:dyDescent="0.25">
      <c r="A4" s="2">
        <v>4.9000000000000004</v>
      </c>
      <c r="B4" s="2">
        <v>3.02</v>
      </c>
      <c r="C4" s="2">
        <v>3.02</v>
      </c>
      <c r="D4" s="2">
        <v>0.89</v>
      </c>
      <c r="E4" s="2">
        <v>36</v>
      </c>
      <c r="F4" s="2">
        <v>15.5</v>
      </c>
      <c r="G4" s="2">
        <f t="shared" si="0"/>
        <v>5.6899999999999995</v>
      </c>
      <c r="H4" s="5">
        <f t="shared" si="1"/>
        <v>15.5</v>
      </c>
      <c r="I4" s="2">
        <v>0</v>
      </c>
      <c r="J4" s="9">
        <v>7094</v>
      </c>
      <c r="K4" s="9">
        <f>J4/(B4*C4)</f>
        <v>777.81676242270078</v>
      </c>
    </row>
    <row r="5" spans="1:11" x14ac:dyDescent="0.25">
      <c r="A5" s="2">
        <v>4.9000000000000004</v>
      </c>
      <c r="B5" s="2">
        <v>2.4900000000000002</v>
      </c>
      <c r="C5" s="2">
        <v>2.5</v>
      </c>
      <c r="D5" s="2">
        <v>0.76</v>
      </c>
      <c r="E5" s="2">
        <v>36</v>
      </c>
      <c r="F5" s="2">
        <v>15.5</v>
      </c>
      <c r="G5" s="2">
        <f t="shared" si="0"/>
        <v>5.6899999999999995</v>
      </c>
      <c r="H5" s="5">
        <f t="shared" si="1"/>
        <v>15.5</v>
      </c>
      <c r="I5" s="2">
        <v>0</v>
      </c>
      <c r="J5" s="9">
        <v>5191</v>
      </c>
      <c r="K5" s="9">
        <f>J5/(B5*C5)</f>
        <v>833.89558232931722</v>
      </c>
    </row>
    <row r="6" spans="1:11" s="6" customFormat="1" x14ac:dyDescent="0.25">
      <c r="A6" s="6">
        <v>4.9000000000000004</v>
      </c>
      <c r="B6" s="6">
        <v>3</v>
      </c>
      <c r="C6" s="6">
        <v>3</v>
      </c>
      <c r="D6" s="6">
        <v>0.76</v>
      </c>
      <c r="E6" s="6">
        <v>36</v>
      </c>
      <c r="F6" s="6">
        <v>15.5</v>
      </c>
      <c r="G6" s="6">
        <f t="shared" si="0"/>
        <v>5.6899999999999995</v>
      </c>
      <c r="H6" s="7">
        <f t="shared" si="1"/>
        <v>15.5</v>
      </c>
      <c r="I6" s="6">
        <v>0</v>
      </c>
      <c r="J6" s="10">
        <v>8000</v>
      </c>
      <c r="K6" s="10">
        <f>J6/(B6*C6)</f>
        <v>888.88888888888891</v>
      </c>
    </row>
    <row r="7" spans="1:11" x14ac:dyDescent="0.25">
      <c r="A7" s="2" t="s">
        <v>21</v>
      </c>
      <c r="B7">
        <v>0.6</v>
      </c>
      <c r="C7">
        <v>1.2</v>
      </c>
      <c r="D7">
        <v>0.3</v>
      </c>
      <c r="E7">
        <v>34.9</v>
      </c>
      <c r="F7">
        <v>9.85</v>
      </c>
      <c r="G7" s="2">
        <f t="shared" si="0"/>
        <v>3.9999999999999147E-2</v>
      </c>
      <c r="H7" s="5">
        <f t="shared" si="1"/>
        <v>9.85</v>
      </c>
      <c r="I7" s="2">
        <v>0</v>
      </c>
      <c r="J7" s="9">
        <f>K7*(B7*C7)</f>
        <v>194.4</v>
      </c>
      <c r="K7" s="9">
        <v>270</v>
      </c>
    </row>
    <row r="8" spans="1:11" x14ac:dyDescent="0.25">
      <c r="A8" s="2" t="s">
        <v>21</v>
      </c>
      <c r="B8" s="2">
        <v>0.6</v>
      </c>
      <c r="C8" s="2">
        <v>1.2</v>
      </c>
      <c r="D8">
        <v>0</v>
      </c>
      <c r="E8">
        <v>37.700000000000003</v>
      </c>
      <c r="F8">
        <v>10.199999999999999</v>
      </c>
      <c r="G8" s="2">
        <f t="shared" si="0"/>
        <v>0.38999999999999879</v>
      </c>
      <c r="H8" s="5">
        <f t="shared" si="1"/>
        <v>10.199999999999999</v>
      </c>
      <c r="I8" s="2">
        <v>0</v>
      </c>
      <c r="J8" s="9">
        <f t="shared" ref="J8:J130" si="2">K8*(B8*C8)</f>
        <v>144</v>
      </c>
      <c r="K8" s="9">
        <v>200</v>
      </c>
    </row>
    <row r="9" spans="1:11" x14ac:dyDescent="0.25">
      <c r="A9" s="2" t="s">
        <v>21</v>
      </c>
      <c r="B9" s="2">
        <v>0.6</v>
      </c>
      <c r="C9" s="2">
        <v>1.2</v>
      </c>
      <c r="D9">
        <v>0.3</v>
      </c>
      <c r="E9">
        <v>37.700000000000003</v>
      </c>
      <c r="F9">
        <v>10.199999999999999</v>
      </c>
      <c r="G9" s="2">
        <f t="shared" si="0"/>
        <v>0.38999999999999879</v>
      </c>
      <c r="H9" s="5">
        <f t="shared" si="1"/>
        <v>10.199999999999999</v>
      </c>
      <c r="I9" s="2">
        <v>0</v>
      </c>
      <c r="J9" s="9">
        <f t="shared" si="2"/>
        <v>410.4</v>
      </c>
      <c r="K9" s="9">
        <v>570</v>
      </c>
    </row>
    <row r="10" spans="1:11" x14ac:dyDescent="0.25">
      <c r="A10" s="2" t="s">
        <v>21</v>
      </c>
      <c r="B10" s="2">
        <v>0.6</v>
      </c>
      <c r="C10" s="2">
        <v>1.2</v>
      </c>
      <c r="D10">
        <v>0</v>
      </c>
      <c r="E10">
        <v>44.8</v>
      </c>
      <c r="F10">
        <v>10.85</v>
      </c>
      <c r="G10" s="2">
        <f t="shared" si="0"/>
        <v>1.0399999999999991</v>
      </c>
      <c r="H10" s="5">
        <f t="shared" si="1"/>
        <v>10.85</v>
      </c>
      <c r="I10" s="2">
        <v>0</v>
      </c>
      <c r="J10" s="9">
        <f t="shared" si="2"/>
        <v>619.19999999999993</v>
      </c>
      <c r="K10" s="9">
        <v>860</v>
      </c>
    </row>
    <row r="11" spans="1:11" x14ac:dyDescent="0.25">
      <c r="A11" s="2" t="s">
        <v>21</v>
      </c>
      <c r="B11" s="2">
        <v>0.6</v>
      </c>
      <c r="C11" s="2">
        <v>1.2</v>
      </c>
      <c r="D11">
        <v>0.3</v>
      </c>
      <c r="E11">
        <v>44.8</v>
      </c>
      <c r="F11">
        <v>10.85</v>
      </c>
      <c r="G11" s="2">
        <f t="shared" si="0"/>
        <v>1.0399999999999991</v>
      </c>
      <c r="H11" s="5">
        <f t="shared" si="1"/>
        <v>10.85</v>
      </c>
      <c r="I11" s="2">
        <v>0</v>
      </c>
      <c r="J11" s="9">
        <f t="shared" si="2"/>
        <v>1267.2</v>
      </c>
      <c r="K11" s="9">
        <v>1760</v>
      </c>
    </row>
    <row r="12" spans="1:11" x14ac:dyDescent="0.25">
      <c r="A12" s="2" t="s">
        <v>21</v>
      </c>
      <c r="B12">
        <v>0.5</v>
      </c>
      <c r="C12" s="2">
        <v>0.5</v>
      </c>
      <c r="D12">
        <v>0</v>
      </c>
      <c r="E12">
        <v>37.700000000000003</v>
      </c>
      <c r="F12">
        <v>10.199999999999999</v>
      </c>
      <c r="G12" s="2">
        <f t="shared" si="0"/>
        <v>0.38999999999999879</v>
      </c>
      <c r="H12" s="5">
        <f t="shared" si="1"/>
        <v>10.199999999999999</v>
      </c>
      <c r="I12" s="2">
        <v>0</v>
      </c>
      <c r="J12" s="9">
        <f t="shared" si="2"/>
        <v>38.5</v>
      </c>
      <c r="K12" s="9">
        <v>154</v>
      </c>
    </row>
    <row r="13" spans="1:11" x14ac:dyDescent="0.25">
      <c r="A13" s="2" t="s">
        <v>21</v>
      </c>
      <c r="B13" s="2">
        <v>0.5</v>
      </c>
      <c r="C13" s="2">
        <v>0.5</v>
      </c>
      <c r="D13" s="2">
        <v>0</v>
      </c>
      <c r="E13" s="2">
        <v>37.700000000000003</v>
      </c>
      <c r="F13" s="2">
        <v>10.199999999999999</v>
      </c>
      <c r="G13" s="2">
        <f t="shared" si="0"/>
        <v>0.38999999999999879</v>
      </c>
      <c r="H13" s="5">
        <f t="shared" si="1"/>
        <v>10.199999999999999</v>
      </c>
      <c r="I13" s="2">
        <v>0</v>
      </c>
      <c r="J13" s="9">
        <f t="shared" si="2"/>
        <v>41.25</v>
      </c>
      <c r="K13" s="9">
        <v>165</v>
      </c>
    </row>
    <row r="14" spans="1:11" x14ac:dyDescent="0.25">
      <c r="A14" s="2" t="s">
        <v>21</v>
      </c>
      <c r="B14" s="2">
        <v>0.5</v>
      </c>
      <c r="C14">
        <v>1</v>
      </c>
      <c r="D14" s="2">
        <v>0</v>
      </c>
      <c r="E14" s="2">
        <v>37.700000000000003</v>
      </c>
      <c r="F14" s="2">
        <v>10.199999999999999</v>
      </c>
      <c r="G14" s="2">
        <f t="shared" si="0"/>
        <v>0.38999999999999879</v>
      </c>
      <c r="H14" s="5">
        <f t="shared" si="1"/>
        <v>10.199999999999999</v>
      </c>
      <c r="I14" s="2">
        <v>0</v>
      </c>
      <c r="J14" s="9">
        <f t="shared" si="2"/>
        <v>101.5</v>
      </c>
      <c r="K14" s="9">
        <v>203</v>
      </c>
    </row>
    <row r="15" spans="1:11" x14ac:dyDescent="0.25">
      <c r="A15" s="2" t="s">
        <v>21</v>
      </c>
      <c r="B15" s="2">
        <v>0.5</v>
      </c>
      <c r="C15">
        <v>1</v>
      </c>
      <c r="D15" s="2">
        <v>0</v>
      </c>
      <c r="E15" s="2">
        <v>37.700000000000003</v>
      </c>
      <c r="F15" s="2">
        <v>10.199999999999999</v>
      </c>
      <c r="G15" s="2">
        <f t="shared" si="0"/>
        <v>0.38999999999999879</v>
      </c>
      <c r="H15" s="5">
        <f t="shared" si="1"/>
        <v>10.199999999999999</v>
      </c>
      <c r="I15" s="2">
        <v>0</v>
      </c>
      <c r="J15" s="9">
        <f t="shared" si="2"/>
        <v>97.5</v>
      </c>
      <c r="K15" s="9">
        <v>195</v>
      </c>
    </row>
    <row r="16" spans="1:11" x14ac:dyDescent="0.25">
      <c r="A16" s="2" t="s">
        <v>21</v>
      </c>
      <c r="B16" s="2">
        <v>0.5</v>
      </c>
      <c r="C16">
        <v>1.5</v>
      </c>
      <c r="D16" s="2">
        <v>0</v>
      </c>
      <c r="E16" s="2">
        <v>37.700000000000003</v>
      </c>
      <c r="F16" s="2">
        <v>10.199999999999999</v>
      </c>
      <c r="G16" s="2">
        <f t="shared" si="0"/>
        <v>0.38999999999999879</v>
      </c>
      <c r="H16" s="5">
        <f t="shared" si="1"/>
        <v>10.199999999999999</v>
      </c>
      <c r="I16" s="2">
        <v>0</v>
      </c>
      <c r="J16" s="9">
        <f t="shared" si="2"/>
        <v>160.5</v>
      </c>
      <c r="K16" s="9">
        <v>214</v>
      </c>
    </row>
    <row r="17" spans="1:11" x14ac:dyDescent="0.25">
      <c r="A17" s="2" t="s">
        <v>21</v>
      </c>
      <c r="B17">
        <v>0.52</v>
      </c>
      <c r="C17">
        <v>2.0020000000000002</v>
      </c>
      <c r="D17" s="2">
        <v>0</v>
      </c>
      <c r="E17" s="2">
        <v>37.700000000000003</v>
      </c>
      <c r="F17" s="2">
        <v>10.199999999999999</v>
      </c>
      <c r="G17" s="2">
        <f t="shared" si="0"/>
        <v>0.38999999999999879</v>
      </c>
      <c r="H17" s="5">
        <f t="shared" si="1"/>
        <v>10.199999999999999</v>
      </c>
      <c r="I17" s="2">
        <v>0</v>
      </c>
      <c r="J17" s="9">
        <f t="shared" si="2"/>
        <v>193.63344000000004</v>
      </c>
      <c r="K17" s="9">
        <v>186</v>
      </c>
    </row>
    <row r="18" spans="1:11" x14ac:dyDescent="0.25">
      <c r="A18" s="2" t="s">
        <v>21</v>
      </c>
      <c r="B18">
        <v>0.5</v>
      </c>
      <c r="C18">
        <v>0.5</v>
      </c>
      <c r="D18">
        <v>0.3</v>
      </c>
      <c r="E18" s="2">
        <v>37.700000000000003</v>
      </c>
      <c r="F18" s="2">
        <v>10.199999999999999</v>
      </c>
      <c r="G18" s="2">
        <f t="shared" si="0"/>
        <v>0.38999999999999879</v>
      </c>
      <c r="H18" s="5">
        <f t="shared" si="1"/>
        <v>10.199999999999999</v>
      </c>
      <c r="I18" s="2">
        <v>0</v>
      </c>
      <c r="J18" s="9">
        <f t="shared" si="2"/>
        <v>170.25</v>
      </c>
      <c r="K18" s="9">
        <v>681</v>
      </c>
    </row>
    <row r="19" spans="1:11" x14ac:dyDescent="0.25">
      <c r="A19" s="2" t="s">
        <v>21</v>
      </c>
      <c r="B19" s="2">
        <v>0.5</v>
      </c>
      <c r="C19">
        <v>1</v>
      </c>
      <c r="D19">
        <v>0.3</v>
      </c>
      <c r="E19" s="2">
        <v>37.700000000000003</v>
      </c>
      <c r="F19" s="2">
        <v>10.199999999999999</v>
      </c>
      <c r="G19" s="2">
        <f t="shared" si="0"/>
        <v>0.38999999999999879</v>
      </c>
      <c r="H19" s="5">
        <f t="shared" si="1"/>
        <v>10.199999999999999</v>
      </c>
      <c r="I19" s="2">
        <v>0</v>
      </c>
      <c r="J19" s="9">
        <f t="shared" si="2"/>
        <v>271</v>
      </c>
      <c r="K19" s="9">
        <v>542</v>
      </c>
    </row>
    <row r="20" spans="1:11" x14ac:dyDescent="0.25">
      <c r="A20" s="2" t="s">
        <v>21</v>
      </c>
      <c r="B20" s="2">
        <v>0.5</v>
      </c>
      <c r="C20">
        <v>1</v>
      </c>
      <c r="D20">
        <v>0.3</v>
      </c>
      <c r="E20" s="2">
        <v>37.700000000000003</v>
      </c>
      <c r="F20" s="2">
        <v>10.199999999999999</v>
      </c>
      <c r="G20" s="2">
        <f t="shared" si="0"/>
        <v>0.38999999999999879</v>
      </c>
      <c r="H20" s="5">
        <f t="shared" si="1"/>
        <v>10.199999999999999</v>
      </c>
      <c r="I20" s="2">
        <v>0</v>
      </c>
      <c r="J20" s="9">
        <f t="shared" si="2"/>
        <v>265</v>
      </c>
      <c r="K20" s="9">
        <v>530</v>
      </c>
    </row>
    <row r="21" spans="1:11" x14ac:dyDescent="0.25">
      <c r="A21" s="2" t="s">
        <v>21</v>
      </c>
      <c r="B21" s="2">
        <v>0.5</v>
      </c>
      <c r="C21">
        <v>1.5</v>
      </c>
      <c r="D21">
        <v>0.3</v>
      </c>
      <c r="E21" s="2">
        <v>37.700000000000003</v>
      </c>
      <c r="F21" s="2">
        <v>10.199999999999999</v>
      </c>
      <c r="G21" s="2">
        <f t="shared" si="0"/>
        <v>0.38999999999999879</v>
      </c>
      <c r="H21" s="5">
        <f t="shared" si="1"/>
        <v>10.199999999999999</v>
      </c>
      <c r="I21" s="2">
        <v>0</v>
      </c>
      <c r="J21" s="9">
        <f t="shared" si="2"/>
        <v>301.5</v>
      </c>
      <c r="K21" s="9">
        <v>402</v>
      </c>
    </row>
    <row r="22" spans="1:11" x14ac:dyDescent="0.25">
      <c r="A22" s="2" t="s">
        <v>21</v>
      </c>
      <c r="B22">
        <v>0.52</v>
      </c>
      <c r="C22" s="2">
        <v>2.0020000000000002</v>
      </c>
      <c r="D22">
        <v>0.3</v>
      </c>
      <c r="E22" s="2">
        <v>37.700000000000003</v>
      </c>
      <c r="F22" s="2">
        <v>10.199999999999999</v>
      </c>
      <c r="G22" s="2">
        <f t="shared" si="0"/>
        <v>0.38999999999999879</v>
      </c>
      <c r="H22" s="5">
        <f t="shared" si="1"/>
        <v>10.199999999999999</v>
      </c>
      <c r="I22" s="2">
        <v>0</v>
      </c>
      <c r="J22" s="9">
        <f t="shared" si="2"/>
        <v>429.94952000000006</v>
      </c>
      <c r="K22" s="9">
        <v>413</v>
      </c>
    </row>
    <row r="23" spans="1:11" x14ac:dyDescent="0.25">
      <c r="A23" s="2" t="s">
        <v>21</v>
      </c>
      <c r="B23">
        <v>0.5</v>
      </c>
      <c r="C23">
        <v>0.5</v>
      </c>
      <c r="D23">
        <v>0</v>
      </c>
      <c r="E23">
        <v>37</v>
      </c>
      <c r="F23">
        <v>11.7</v>
      </c>
      <c r="G23" s="2">
        <f t="shared" si="0"/>
        <v>1.8899999999999988</v>
      </c>
      <c r="H23" s="5">
        <f t="shared" si="1"/>
        <v>11.7</v>
      </c>
      <c r="I23" s="2">
        <v>0</v>
      </c>
      <c r="J23" s="9">
        <f t="shared" si="2"/>
        <v>27.75</v>
      </c>
      <c r="K23" s="9">
        <v>111</v>
      </c>
    </row>
    <row r="24" spans="1:11" x14ac:dyDescent="0.25">
      <c r="A24" s="2" t="s">
        <v>21</v>
      </c>
      <c r="B24" s="2">
        <v>0.5</v>
      </c>
      <c r="C24">
        <v>0.5</v>
      </c>
      <c r="D24">
        <v>0</v>
      </c>
      <c r="E24" s="2">
        <v>37</v>
      </c>
      <c r="F24" s="2">
        <v>11.7</v>
      </c>
      <c r="G24" s="2">
        <f t="shared" si="0"/>
        <v>1.8899999999999988</v>
      </c>
      <c r="H24" s="5">
        <f t="shared" si="1"/>
        <v>11.7</v>
      </c>
      <c r="I24" s="2">
        <v>0</v>
      </c>
      <c r="J24" s="9">
        <f t="shared" si="2"/>
        <v>33</v>
      </c>
      <c r="K24" s="9">
        <v>132</v>
      </c>
    </row>
    <row r="25" spans="1:11" x14ac:dyDescent="0.25">
      <c r="A25" s="2" t="s">
        <v>21</v>
      </c>
      <c r="B25" s="2">
        <v>0.5</v>
      </c>
      <c r="C25">
        <v>1</v>
      </c>
      <c r="D25">
        <v>0</v>
      </c>
      <c r="E25" s="2">
        <v>37</v>
      </c>
      <c r="F25" s="2">
        <v>11.7</v>
      </c>
      <c r="G25" s="2">
        <f t="shared" si="0"/>
        <v>1.8899999999999988</v>
      </c>
      <c r="H25" s="5">
        <f t="shared" si="1"/>
        <v>11.7</v>
      </c>
      <c r="I25" s="2">
        <v>0</v>
      </c>
      <c r="J25" s="9">
        <f t="shared" si="2"/>
        <v>71.5</v>
      </c>
      <c r="K25" s="9">
        <v>143</v>
      </c>
    </row>
    <row r="26" spans="1:11" x14ac:dyDescent="0.25">
      <c r="A26" s="2" t="s">
        <v>21</v>
      </c>
      <c r="B26" s="2">
        <v>0.5</v>
      </c>
      <c r="C26">
        <v>0.5</v>
      </c>
      <c r="D26">
        <v>1.2999999999999999E-2</v>
      </c>
      <c r="E26" s="2">
        <v>37</v>
      </c>
      <c r="F26" s="2">
        <v>11.7</v>
      </c>
      <c r="G26" s="2">
        <f t="shared" si="0"/>
        <v>1.8899999999999988</v>
      </c>
      <c r="H26" s="5">
        <f t="shared" si="1"/>
        <v>11.7</v>
      </c>
      <c r="I26" s="2">
        <v>0</v>
      </c>
      <c r="J26" s="9">
        <f t="shared" si="2"/>
        <v>34.25</v>
      </c>
      <c r="K26" s="9">
        <v>137</v>
      </c>
    </row>
    <row r="27" spans="1:11" x14ac:dyDescent="0.25">
      <c r="A27" s="2" t="s">
        <v>21</v>
      </c>
      <c r="B27" s="2">
        <v>0.5</v>
      </c>
      <c r="C27">
        <v>2</v>
      </c>
      <c r="D27">
        <v>2.9000000000000001E-2</v>
      </c>
      <c r="E27" s="2">
        <v>37</v>
      </c>
      <c r="F27" s="2">
        <v>11.7</v>
      </c>
      <c r="G27" s="2">
        <f t="shared" si="0"/>
        <v>1.8899999999999988</v>
      </c>
      <c r="H27" s="5">
        <f t="shared" si="1"/>
        <v>11.7</v>
      </c>
      <c r="I27" s="2">
        <v>0</v>
      </c>
      <c r="J27" s="9">
        <f t="shared" si="2"/>
        <v>109</v>
      </c>
      <c r="K27" s="9">
        <v>109</v>
      </c>
    </row>
    <row r="28" spans="1:11" x14ac:dyDescent="0.25">
      <c r="A28" s="2" t="s">
        <v>21</v>
      </c>
      <c r="B28" s="2">
        <v>0.5</v>
      </c>
      <c r="C28">
        <v>2</v>
      </c>
      <c r="D28">
        <v>0.127</v>
      </c>
      <c r="E28" s="2">
        <v>37</v>
      </c>
      <c r="F28" s="2">
        <v>11.7</v>
      </c>
      <c r="G28" s="2">
        <f t="shared" si="0"/>
        <v>1.8899999999999988</v>
      </c>
      <c r="H28" s="5">
        <f t="shared" si="1"/>
        <v>11.7</v>
      </c>
      <c r="I28" s="2">
        <v>0</v>
      </c>
      <c r="J28" s="9">
        <f t="shared" si="2"/>
        <v>187</v>
      </c>
      <c r="K28" s="9">
        <v>187</v>
      </c>
    </row>
    <row r="29" spans="1:11" x14ac:dyDescent="0.25">
      <c r="A29" s="2" t="s">
        <v>21</v>
      </c>
      <c r="B29" s="2">
        <v>0.5</v>
      </c>
      <c r="C29">
        <v>0.5</v>
      </c>
      <c r="D29">
        <v>0.3</v>
      </c>
      <c r="E29" s="2">
        <v>37</v>
      </c>
      <c r="F29" s="2">
        <v>11.7</v>
      </c>
      <c r="G29" s="2">
        <f t="shared" si="0"/>
        <v>1.8899999999999988</v>
      </c>
      <c r="H29" s="5">
        <f t="shared" si="1"/>
        <v>11.7</v>
      </c>
      <c r="I29" s="2">
        <v>0</v>
      </c>
      <c r="J29" s="9">
        <f t="shared" si="2"/>
        <v>101.5</v>
      </c>
      <c r="K29" s="9">
        <v>406</v>
      </c>
    </row>
    <row r="30" spans="1:11" x14ac:dyDescent="0.25">
      <c r="A30" s="2" t="s">
        <v>21</v>
      </c>
      <c r="B30" s="2">
        <v>0.5</v>
      </c>
      <c r="C30">
        <v>0.5</v>
      </c>
      <c r="D30">
        <v>0.3</v>
      </c>
      <c r="E30" s="2">
        <v>37</v>
      </c>
      <c r="F30" s="2">
        <v>11.7</v>
      </c>
      <c r="G30" s="2">
        <f t="shared" si="0"/>
        <v>1.8899999999999988</v>
      </c>
      <c r="H30" s="5">
        <f t="shared" si="1"/>
        <v>11.7</v>
      </c>
      <c r="I30" s="2">
        <v>0</v>
      </c>
      <c r="J30" s="9">
        <f t="shared" si="2"/>
        <v>111.5</v>
      </c>
      <c r="K30" s="9">
        <v>446</v>
      </c>
    </row>
    <row r="31" spans="1:11" x14ac:dyDescent="0.25">
      <c r="A31" s="2" t="s">
        <v>21</v>
      </c>
      <c r="B31" s="2">
        <v>0.5</v>
      </c>
      <c r="C31">
        <v>2</v>
      </c>
      <c r="D31">
        <v>0.3</v>
      </c>
      <c r="E31" s="2">
        <v>37</v>
      </c>
      <c r="F31" s="2">
        <v>11.7</v>
      </c>
      <c r="G31" s="2">
        <f t="shared" si="0"/>
        <v>1.8899999999999988</v>
      </c>
      <c r="H31" s="5">
        <f t="shared" si="1"/>
        <v>11.7</v>
      </c>
      <c r="I31" s="2">
        <v>0</v>
      </c>
      <c r="J31" s="9">
        <f t="shared" si="2"/>
        <v>322</v>
      </c>
      <c r="K31" s="9">
        <v>322</v>
      </c>
    </row>
    <row r="32" spans="1:11" x14ac:dyDescent="0.25">
      <c r="A32" s="2" t="s">
        <v>21</v>
      </c>
      <c r="B32" s="2">
        <v>0.5</v>
      </c>
      <c r="C32">
        <v>1</v>
      </c>
      <c r="D32">
        <v>0.5</v>
      </c>
      <c r="E32" s="2">
        <v>37</v>
      </c>
      <c r="F32" s="2">
        <v>11.7</v>
      </c>
      <c r="G32" s="2">
        <f t="shared" si="0"/>
        <v>1.8899999999999988</v>
      </c>
      <c r="H32" s="5">
        <f t="shared" si="1"/>
        <v>11.7</v>
      </c>
      <c r="I32" s="2">
        <v>0</v>
      </c>
      <c r="J32" s="9">
        <f t="shared" si="2"/>
        <v>282.5</v>
      </c>
      <c r="K32" s="9">
        <v>565</v>
      </c>
    </row>
    <row r="33" spans="1:11" x14ac:dyDescent="0.25">
      <c r="A33" s="2" t="s">
        <v>21</v>
      </c>
      <c r="B33" s="2">
        <v>0.5</v>
      </c>
      <c r="C33">
        <v>2</v>
      </c>
      <c r="D33">
        <v>0.5</v>
      </c>
      <c r="E33" s="2">
        <v>37</v>
      </c>
      <c r="F33" s="2">
        <v>11.7</v>
      </c>
      <c r="G33" s="2">
        <f t="shared" si="0"/>
        <v>1.8899999999999988</v>
      </c>
      <c r="H33" s="5">
        <f t="shared" si="1"/>
        <v>11.7</v>
      </c>
      <c r="I33" s="2">
        <v>0</v>
      </c>
      <c r="J33" s="9">
        <f t="shared" si="2"/>
        <v>425</v>
      </c>
      <c r="K33" s="9">
        <v>425</v>
      </c>
    </row>
    <row r="34" spans="1:11" x14ac:dyDescent="0.25">
      <c r="A34" s="2" t="s">
        <v>21</v>
      </c>
      <c r="B34" s="2">
        <v>0.5</v>
      </c>
      <c r="C34">
        <v>0.5</v>
      </c>
      <c r="D34">
        <v>0</v>
      </c>
      <c r="E34">
        <v>44</v>
      </c>
      <c r="F34">
        <v>12.41</v>
      </c>
      <c r="G34" s="2">
        <f t="shared" si="0"/>
        <v>2.5999999999999996</v>
      </c>
      <c r="H34" s="5">
        <f t="shared" si="1"/>
        <v>12.41</v>
      </c>
      <c r="I34" s="2">
        <v>0</v>
      </c>
      <c r="J34" s="9">
        <f t="shared" si="2"/>
        <v>195.5</v>
      </c>
      <c r="K34" s="9">
        <v>782</v>
      </c>
    </row>
    <row r="35" spans="1:11" x14ac:dyDescent="0.25">
      <c r="A35" s="2" t="s">
        <v>21</v>
      </c>
      <c r="B35" s="2">
        <v>0.5</v>
      </c>
      <c r="C35">
        <v>2</v>
      </c>
      <c r="D35">
        <v>0</v>
      </c>
      <c r="E35" s="2">
        <v>44</v>
      </c>
      <c r="F35" s="2">
        <v>12.41</v>
      </c>
      <c r="G35" s="2">
        <f t="shared" si="0"/>
        <v>2.5999999999999996</v>
      </c>
      <c r="H35" s="5">
        <f t="shared" si="1"/>
        <v>12.41</v>
      </c>
      <c r="I35" s="2">
        <v>0</v>
      </c>
      <c r="J35" s="9">
        <f t="shared" si="2"/>
        <v>797</v>
      </c>
      <c r="K35" s="9">
        <v>797</v>
      </c>
    </row>
    <row r="36" spans="1:11" x14ac:dyDescent="0.25">
      <c r="A36" s="2" t="s">
        <v>21</v>
      </c>
      <c r="B36" s="2">
        <v>0.5</v>
      </c>
      <c r="C36">
        <v>0.5</v>
      </c>
      <c r="D36">
        <v>0.3</v>
      </c>
      <c r="E36" s="2">
        <v>44</v>
      </c>
      <c r="F36" s="2">
        <v>12.41</v>
      </c>
      <c r="G36" s="2">
        <f t="shared" si="0"/>
        <v>2.5999999999999996</v>
      </c>
      <c r="H36" s="5">
        <f t="shared" si="1"/>
        <v>12.41</v>
      </c>
      <c r="I36" s="2">
        <v>0</v>
      </c>
      <c r="J36" s="9">
        <f t="shared" si="2"/>
        <v>485</v>
      </c>
      <c r="K36" s="9">
        <v>1940</v>
      </c>
    </row>
    <row r="37" spans="1:11" x14ac:dyDescent="0.25">
      <c r="A37" s="2" t="s">
        <v>21</v>
      </c>
      <c r="B37" s="2">
        <v>0.5</v>
      </c>
      <c r="C37">
        <v>0.5</v>
      </c>
      <c r="D37">
        <v>0.3</v>
      </c>
      <c r="E37" s="2">
        <v>44</v>
      </c>
      <c r="F37" s="2">
        <v>12.41</v>
      </c>
      <c r="G37" s="2">
        <f t="shared" si="0"/>
        <v>2.5999999999999996</v>
      </c>
      <c r="H37" s="5">
        <f t="shared" si="1"/>
        <v>12.41</v>
      </c>
      <c r="I37" s="2">
        <v>0</v>
      </c>
      <c r="J37" s="9">
        <f t="shared" si="2"/>
        <v>566.5</v>
      </c>
      <c r="K37" s="9">
        <v>2266</v>
      </c>
    </row>
    <row r="38" spans="1:11" x14ac:dyDescent="0.25">
      <c r="A38" s="2" t="s">
        <v>21</v>
      </c>
      <c r="B38" s="2">
        <v>0.5</v>
      </c>
      <c r="C38">
        <v>1</v>
      </c>
      <c r="D38">
        <v>0.5</v>
      </c>
      <c r="E38" s="2">
        <v>44</v>
      </c>
      <c r="F38" s="2">
        <v>12.41</v>
      </c>
      <c r="G38" s="2">
        <f t="shared" si="0"/>
        <v>2.5999999999999996</v>
      </c>
      <c r="H38" s="5">
        <f t="shared" si="1"/>
        <v>12.41</v>
      </c>
      <c r="I38" s="2">
        <v>0</v>
      </c>
      <c r="J38" s="9">
        <f t="shared" si="2"/>
        <v>1423.5</v>
      </c>
      <c r="K38" s="9">
        <v>2847</v>
      </c>
    </row>
    <row r="39" spans="1:11" x14ac:dyDescent="0.25">
      <c r="A39" s="2" t="s">
        <v>21</v>
      </c>
      <c r="B39" s="2">
        <v>0.5</v>
      </c>
      <c r="C39">
        <v>2</v>
      </c>
      <c r="D39">
        <v>0.5</v>
      </c>
      <c r="E39" s="2">
        <v>44</v>
      </c>
      <c r="F39" s="2">
        <v>12.41</v>
      </c>
      <c r="G39" s="2">
        <f t="shared" si="0"/>
        <v>2.5999999999999996</v>
      </c>
      <c r="H39" s="5">
        <f t="shared" si="1"/>
        <v>12.41</v>
      </c>
      <c r="I39" s="2">
        <v>0</v>
      </c>
      <c r="J39" s="9">
        <f t="shared" si="2"/>
        <v>2033</v>
      </c>
      <c r="K39" s="9">
        <v>2033</v>
      </c>
    </row>
    <row r="40" spans="1:11" x14ac:dyDescent="0.25">
      <c r="A40" s="2" t="s">
        <v>21</v>
      </c>
      <c r="B40" s="2">
        <v>0.5</v>
      </c>
      <c r="C40">
        <v>2</v>
      </c>
      <c r="D40">
        <v>0.49</v>
      </c>
      <c r="E40">
        <v>42</v>
      </c>
      <c r="F40">
        <v>12.27</v>
      </c>
      <c r="G40" s="2">
        <f t="shared" si="0"/>
        <v>2.4599999999999991</v>
      </c>
      <c r="H40" s="5">
        <f t="shared" si="1"/>
        <v>12.27</v>
      </c>
      <c r="I40" s="2">
        <v>0</v>
      </c>
      <c r="J40" s="9">
        <f t="shared" si="2"/>
        <v>1492</v>
      </c>
      <c r="K40" s="9">
        <v>1492</v>
      </c>
    </row>
    <row r="41" spans="1:11" x14ac:dyDescent="0.25">
      <c r="A41" s="2" t="s">
        <v>21</v>
      </c>
      <c r="B41" s="2">
        <v>0.5</v>
      </c>
      <c r="C41">
        <v>0.5</v>
      </c>
      <c r="D41">
        <v>0</v>
      </c>
      <c r="E41">
        <v>37</v>
      </c>
      <c r="F41">
        <v>11.77</v>
      </c>
      <c r="G41" s="2">
        <f t="shared" si="0"/>
        <v>1.9599999999999991</v>
      </c>
      <c r="H41" s="5">
        <f t="shared" si="1"/>
        <v>11.77</v>
      </c>
      <c r="I41" s="2">
        <v>0</v>
      </c>
      <c r="J41" s="9">
        <f t="shared" si="2"/>
        <v>30.75</v>
      </c>
      <c r="K41" s="9">
        <v>123</v>
      </c>
    </row>
    <row r="42" spans="1:11" x14ac:dyDescent="0.25">
      <c r="A42" s="2" t="s">
        <v>21</v>
      </c>
      <c r="B42" s="2">
        <v>0.5</v>
      </c>
      <c r="C42">
        <v>1</v>
      </c>
      <c r="D42">
        <v>0</v>
      </c>
      <c r="E42">
        <v>37</v>
      </c>
      <c r="F42">
        <v>11.77</v>
      </c>
      <c r="G42" s="2">
        <f t="shared" si="0"/>
        <v>1.9599999999999991</v>
      </c>
      <c r="H42" s="5">
        <f t="shared" si="1"/>
        <v>11.77</v>
      </c>
      <c r="I42" s="2">
        <v>0</v>
      </c>
      <c r="J42" s="9">
        <f t="shared" si="2"/>
        <v>67</v>
      </c>
      <c r="K42" s="9">
        <v>134</v>
      </c>
    </row>
    <row r="43" spans="1:11" x14ac:dyDescent="0.25">
      <c r="A43" s="2" t="s">
        <v>21</v>
      </c>
      <c r="B43" s="2">
        <v>0.5</v>
      </c>
      <c r="C43">
        <v>0.5</v>
      </c>
      <c r="D43">
        <v>0.3</v>
      </c>
      <c r="E43">
        <v>37</v>
      </c>
      <c r="F43">
        <v>11.77</v>
      </c>
      <c r="G43" s="2">
        <f t="shared" si="0"/>
        <v>1.9599999999999991</v>
      </c>
      <c r="H43" s="5">
        <f t="shared" si="1"/>
        <v>11.77</v>
      </c>
      <c r="I43" s="2">
        <v>0</v>
      </c>
      <c r="J43" s="9">
        <f t="shared" si="2"/>
        <v>92.5</v>
      </c>
      <c r="K43" s="9">
        <v>370</v>
      </c>
    </row>
    <row r="44" spans="1:11" x14ac:dyDescent="0.25">
      <c r="A44" s="2" t="s">
        <v>21</v>
      </c>
      <c r="B44" s="2">
        <v>0.5</v>
      </c>
      <c r="C44">
        <v>1</v>
      </c>
      <c r="D44">
        <v>0.5</v>
      </c>
      <c r="E44">
        <v>37</v>
      </c>
      <c r="F44">
        <v>11.77</v>
      </c>
      <c r="G44" s="2">
        <f t="shared" si="0"/>
        <v>1.9599999999999991</v>
      </c>
      <c r="H44" s="5">
        <f t="shared" si="1"/>
        <v>11.77</v>
      </c>
      <c r="I44" s="2">
        <v>0</v>
      </c>
      <c r="J44" s="9">
        <f t="shared" si="2"/>
        <v>232</v>
      </c>
      <c r="K44" s="9">
        <v>464</v>
      </c>
    </row>
    <row r="45" spans="1:11" x14ac:dyDescent="0.25">
      <c r="A45" s="2" t="s">
        <v>21</v>
      </c>
      <c r="B45" s="2">
        <v>0.5</v>
      </c>
      <c r="C45">
        <v>2</v>
      </c>
      <c r="D45">
        <v>0</v>
      </c>
      <c r="E45">
        <v>40</v>
      </c>
      <c r="F45">
        <v>12</v>
      </c>
      <c r="G45" s="2">
        <f t="shared" si="0"/>
        <v>2.1899999999999995</v>
      </c>
      <c r="H45" s="5">
        <f t="shared" si="1"/>
        <v>12</v>
      </c>
      <c r="I45" s="2">
        <v>0</v>
      </c>
      <c r="J45" s="9">
        <f t="shared" si="2"/>
        <v>461</v>
      </c>
      <c r="K45" s="9">
        <v>461</v>
      </c>
    </row>
    <row r="46" spans="1:11" x14ac:dyDescent="0.25">
      <c r="A46" s="2" t="s">
        <v>21</v>
      </c>
      <c r="B46" s="2">
        <v>0.5</v>
      </c>
      <c r="C46">
        <v>2</v>
      </c>
      <c r="D46">
        <v>0.5</v>
      </c>
      <c r="E46">
        <v>40</v>
      </c>
      <c r="F46">
        <v>12</v>
      </c>
      <c r="G46" s="2">
        <f t="shared" si="0"/>
        <v>2.1899999999999995</v>
      </c>
      <c r="H46" s="5">
        <f t="shared" si="1"/>
        <v>12</v>
      </c>
      <c r="I46" s="2">
        <v>0</v>
      </c>
      <c r="J46" s="9">
        <f t="shared" si="2"/>
        <v>1140</v>
      </c>
      <c r="K46" s="9">
        <v>1140</v>
      </c>
    </row>
    <row r="47" spans="1:11" x14ac:dyDescent="0.25">
      <c r="A47" s="2" t="s">
        <v>21</v>
      </c>
      <c r="B47">
        <v>1</v>
      </c>
      <c r="C47">
        <v>3</v>
      </c>
      <c r="D47">
        <v>0.2</v>
      </c>
      <c r="E47">
        <v>39</v>
      </c>
      <c r="F47">
        <v>11.97</v>
      </c>
      <c r="G47" s="2">
        <f t="shared" si="0"/>
        <v>2.16</v>
      </c>
      <c r="H47" s="5">
        <f t="shared" si="1"/>
        <v>11.97</v>
      </c>
      <c r="I47" s="2">
        <v>0</v>
      </c>
      <c r="J47" s="9">
        <f t="shared" si="2"/>
        <v>2130</v>
      </c>
      <c r="K47" s="9">
        <v>710</v>
      </c>
    </row>
    <row r="48" spans="1:11" x14ac:dyDescent="0.25">
      <c r="A48" s="2" t="s">
        <v>21</v>
      </c>
      <c r="B48">
        <v>1</v>
      </c>
      <c r="C48">
        <v>3</v>
      </c>
      <c r="D48">
        <v>0</v>
      </c>
      <c r="E48">
        <v>40</v>
      </c>
      <c r="F48">
        <v>11.93</v>
      </c>
      <c r="G48" s="2">
        <f t="shared" si="0"/>
        <v>2.1199999999999992</v>
      </c>
      <c r="H48" s="5">
        <f t="shared" si="1"/>
        <v>11.93</v>
      </c>
      <c r="I48" s="2">
        <v>0</v>
      </c>
      <c r="J48" s="9">
        <f t="shared" si="2"/>
        <v>1890</v>
      </c>
      <c r="K48" s="9">
        <v>630</v>
      </c>
    </row>
    <row r="49" spans="1:11" x14ac:dyDescent="0.25">
      <c r="A49" s="2" t="s">
        <v>21</v>
      </c>
      <c r="B49">
        <v>0.99099999999999999</v>
      </c>
      <c r="C49">
        <v>0.99099999999999999</v>
      </c>
      <c r="D49">
        <v>0.71099999999999997</v>
      </c>
      <c r="E49">
        <v>32</v>
      </c>
      <c r="F49">
        <v>15.8</v>
      </c>
      <c r="G49" s="2">
        <f t="shared" si="0"/>
        <v>5.99</v>
      </c>
      <c r="H49" s="5">
        <f t="shared" si="1"/>
        <v>15.8</v>
      </c>
      <c r="I49" s="2">
        <v>0</v>
      </c>
      <c r="J49" s="9">
        <f t="shared" si="2"/>
        <v>1741.9170697</v>
      </c>
      <c r="K49" s="9">
        <v>1773.7</v>
      </c>
    </row>
    <row r="50" spans="1:11" x14ac:dyDescent="0.25">
      <c r="A50" s="2" t="s">
        <v>21</v>
      </c>
      <c r="B50">
        <v>3.004</v>
      </c>
      <c r="C50" s="2">
        <v>3.004</v>
      </c>
      <c r="D50">
        <v>0.76200000000000001</v>
      </c>
      <c r="E50">
        <v>32</v>
      </c>
      <c r="F50">
        <v>15.8</v>
      </c>
      <c r="G50" s="2">
        <f t="shared" si="0"/>
        <v>5.99</v>
      </c>
      <c r="H50" s="5">
        <f t="shared" si="1"/>
        <v>15.8</v>
      </c>
      <c r="I50" s="2">
        <v>0</v>
      </c>
      <c r="J50" s="9">
        <f t="shared" si="2"/>
        <v>9199.0819104000002</v>
      </c>
      <c r="K50" s="9">
        <v>1019.4</v>
      </c>
    </row>
    <row r="51" spans="1:11" x14ac:dyDescent="0.25">
      <c r="A51" s="2" t="s">
        <v>21</v>
      </c>
      <c r="B51">
        <v>2.4889999999999999</v>
      </c>
      <c r="C51" s="2">
        <v>2.4889999999999999</v>
      </c>
      <c r="D51">
        <v>0.76200000000000001</v>
      </c>
      <c r="E51">
        <v>32</v>
      </c>
      <c r="F51">
        <v>15.8</v>
      </c>
      <c r="G51" s="2">
        <f t="shared" si="0"/>
        <v>5.99</v>
      </c>
      <c r="H51" s="5">
        <f t="shared" si="1"/>
        <v>15.8</v>
      </c>
      <c r="I51" s="2">
        <v>0</v>
      </c>
      <c r="J51" s="9">
        <f t="shared" si="2"/>
        <v>7173.9501179999997</v>
      </c>
      <c r="K51" s="9">
        <v>1158</v>
      </c>
    </row>
    <row r="52" spans="1:11" x14ac:dyDescent="0.25">
      <c r="A52" s="2" t="s">
        <v>21</v>
      </c>
      <c r="B52">
        <v>1.492</v>
      </c>
      <c r="C52" s="2">
        <v>1.492</v>
      </c>
      <c r="D52">
        <v>0.76200000000000001</v>
      </c>
      <c r="E52">
        <v>32</v>
      </c>
      <c r="F52">
        <v>15.8</v>
      </c>
      <c r="G52" s="2">
        <f t="shared" si="0"/>
        <v>5.99</v>
      </c>
      <c r="H52" s="5">
        <f t="shared" si="1"/>
        <v>15.8</v>
      </c>
      <c r="I52" s="2">
        <v>0</v>
      </c>
      <c r="J52" s="9">
        <f t="shared" si="2"/>
        <v>3428.1385599999999</v>
      </c>
      <c r="K52" s="9">
        <v>1540</v>
      </c>
    </row>
    <row r="53" spans="1:11" x14ac:dyDescent="0.25">
      <c r="A53" s="2" t="s">
        <v>21</v>
      </c>
      <c r="B53">
        <v>3.016</v>
      </c>
      <c r="C53" s="2">
        <v>3.016</v>
      </c>
      <c r="D53">
        <v>0.88900000000000001</v>
      </c>
      <c r="E53">
        <v>32</v>
      </c>
      <c r="F53">
        <v>15.8</v>
      </c>
      <c r="G53" s="2">
        <f t="shared" si="0"/>
        <v>5.99</v>
      </c>
      <c r="H53" s="5">
        <f t="shared" si="1"/>
        <v>15.8</v>
      </c>
      <c r="I53" s="2">
        <v>0</v>
      </c>
      <c r="J53" s="9">
        <f t="shared" si="2"/>
        <v>10562.572467200001</v>
      </c>
      <c r="K53" s="9">
        <v>1161.2</v>
      </c>
    </row>
    <row r="54" spans="1:11" x14ac:dyDescent="0.25">
      <c r="A54" s="2" t="s">
        <v>21</v>
      </c>
      <c r="B54">
        <v>5.8500000000000003E-2</v>
      </c>
      <c r="C54">
        <v>0.34807500000000002</v>
      </c>
      <c r="D54">
        <v>2.9000000000000001E-2</v>
      </c>
      <c r="E54">
        <v>34</v>
      </c>
      <c r="F54">
        <v>15.7</v>
      </c>
      <c r="G54" s="2">
        <f t="shared" si="0"/>
        <v>5.8899999999999988</v>
      </c>
      <c r="H54" s="5">
        <f t="shared" si="1"/>
        <v>15.7</v>
      </c>
      <c r="I54" s="2">
        <v>0</v>
      </c>
      <c r="J54" s="9">
        <f t="shared" si="2"/>
        <v>1.1911996687500002</v>
      </c>
      <c r="K54" s="9">
        <v>58.5</v>
      </c>
    </row>
    <row r="55" spans="1:11" x14ac:dyDescent="0.25">
      <c r="A55" s="2" t="s">
        <v>21</v>
      </c>
      <c r="B55" s="2">
        <v>5.8500000000000003E-2</v>
      </c>
      <c r="C55" s="2">
        <v>0.34807500000000002</v>
      </c>
      <c r="D55">
        <v>5.8000000000000003E-2</v>
      </c>
      <c r="E55">
        <v>34</v>
      </c>
      <c r="F55">
        <v>15.7</v>
      </c>
      <c r="G55" s="2">
        <f t="shared" si="0"/>
        <v>5.8899999999999988</v>
      </c>
      <c r="H55" s="5">
        <f t="shared" si="1"/>
        <v>15.7</v>
      </c>
      <c r="I55" s="2">
        <v>0</v>
      </c>
      <c r="J55" s="9">
        <f t="shared" si="2"/>
        <v>1.4438968976250002</v>
      </c>
      <c r="K55" s="9">
        <v>70.91</v>
      </c>
    </row>
    <row r="56" spans="1:11" x14ac:dyDescent="0.25">
      <c r="A56" s="2" t="s">
        <v>21</v>
      </c>
      <c r="B56" s="2">
        <v>5.8500000000000003E-2</v>
      </c>
      <c r="C56" s="2">
        <v>0.34807500000000002</v>
      </c>
      <c r="D56" s="2">
        <v>2.9000000000000001E-2</v>
      </c>
      <c r="E56">
        <v>37</v>
      </c>
      <c r="F56">
        <v>16.100000000000001</v>
      </c>
      <c r="G56" s="2">
        <f t="shared" si="0"/>
        <v>6.2900000000000009</v>
      </c>
      <c r="H56" s="5">
        <f t="shared" si="1"/>
        <v>16.100000000000001</v>
      </c>
      <c r="I56" s="2">
        <v>0</v>
      </c>
      <c r="J56" s="9">
        <f t="shared" si="2"/>
        <v>1.6798969687500003</v>
      </c>
      <c r="K56" s="9">
        <v>82.5</v>
      </c>
    </row>
    <row r="57" spans="1:11" x14ac:dyDescent="0.25">
      <c r="A57" s="2" t="s">
        <v>21</v>
      </c>
      <c r="B57" s="2">
        <v>5.8500000000000003E-2</v>
      </c>
      <c r="C57" s="2">
        <v>0.34807500000000002</v>
      </c>
      <c r="D57" s="2">
        <v>5.8000000000000003E-2</v>
      </c>
      <c r="E57">
        <v>37</v>
      </c>
      <c r="F57">
        <v>16.100000000000001</v>
      </c>
      <c r="G57" s="2">
        <f t="shared" si="0"/>
        <v>6.2900000000000009</v>
      </c>
      <c r="H57" s="5">
        <f t="shared" si="1"/>
        <v>16.100000000000001</v>
      </c>
      <c r="I57" s="2">
        <v>0</v>
      </c>
      <c r="J57" s="9">
        <f t="shared" si="2"/>
        <v>2.0144509953750003</v>
      </c>
      <c r="K57" s="9">
        <v>98.93</v>
      </c>
    </row>
    <row r="58" spans="1:11" x14ac:dyDescent="0.25">
      <c r="A58" s="2" t="s">
        <v>21</v>
      </c>
      <c r="B58" s="2">
        <v>5.8500000000000003E-2</v>
      </c>
      <c r="C58" s="2">
        <v>0.34807500000000002</v>
      </c>
      <c r="D58" s="2">
        <v>2.9000000000000001E-2</v>
      </c>
      <c r="E58">
        <v>39.5</v>
      </c>
      <c r="F58">
        <v>16.5</v>
      </c>
      <c r="G58" s="2">
        <f t="shared" si="0"/>
        <v>6.6899999999999995</v>
      </c>
      <c r="H58" s="5">
        <f t="shared" si="1"/>
        <v>16.5</v>
      </c>
      <c r="I58" s="2">
        <v>0</v>
      </c>
      <c r="J58" s="9">
        <f t="shared" si="2"/>
        <v>2.4740300812500005</v>
      </c>
      <c r="K58" s="9">
        <v>121.5</v>
      </c>
    </row>
    <row r="59" spans="1:11" x14ac:dyDescent="0.25">
      <c r="A59" s="2" t="s">
        <v>21</v>
      </c>
      <c r="B59" s="2">
        <v>5.8500000000000003E-2</v>
      </c>
      <c r="C59" s="2">
        <v>0.34807500000000002</v>
      </c>
      <c r="D59" s="2">
        <v>5.8000000000000003E-2</v>
      </c>
      <c r="E59">
        <v>39.5</v>
      </c>
      <c r="F59">
        <v>16.5</v>
      </c>
      <c r="G59" s="2">
        <f t="shared" si="0"/>
        <v>6.6899999999999995</v>
      </c>
      <c r="H59" s="5">
        <f t="shared" si="1"/>
        <v>16.5</v>
      </c>
      <c r="I59" s="2">
        <v>0</v>
      </c>
      <c r="J59" s="9">
        <f t="shared" si="2"/>
        <v>2.9097851737500005</v>
      </c>
      <c r="K59" s="9">
        <v>142.9</v>
      </c>
    </row>
    <row r="60" spans="1:11" x14ac:dyDescent="0.25">
      <c r="A60" s="2" t="s">
        <v>21</v>
      </c>
      <c r="B60" s="2">
        <v>5.8500000000000003E-2</v>
      </c>
      <c r="C60" s="2">
        <v>0.34807500000000002</v>
      </c>
      <c r="D60" s="2">
        <v>2.9000000000000001E-2</v>
      </c>
      <c r="E60">
        <v>41.5</v>
      </c>
      <c r="F60">
        <v>16.8</v>
      </c>
      <c r="G60" s="2">
        <f t="shared" si="0"/>
        <v>6.99</v>
      </c>
      <c r="H60" s="5">
        <f t="shared" si="1"/>
        <v>16.8</v>
      </c>
      <c r="I60" s="2">
        <v>0</v>
      </c>
      <c r="J60" s="9">
        <f t="shared" si="2"/>
        <v>3.2070760312500002</v>
      </c>
      <c r="K60" s="9">
        <v>157.5</v>
      </c>
    </row>
    <row r="61" spans="1:11" x14ac:dyDescent="0.25">
      <c r="A61" s="2" t="s">
        <v>21</v>
      </c>
      <c r="B61" s="2">
        <v>5.8500000000000003E-2</v>
      </c>
      <c r="C61" s="2">
        <v>0.34807500000000002</v>
      </c>
      <c r="D61" s="2">
        <v>5.8000000000000003E-2</v>
      </c>
      <c r="E61">
        <v>41.5</v>
      </c>
      <c r="F61">
        <v>16.8</v>
      </c>
      <c r="G61" s="2">
        <f t="shared" si="0"/>
        <v>6.99</v>
      </c>
      <c r="H61" s="5">
        <f t="shared" si="1"/>
        <v>16.8</v>
      </c>
      <c r="I61" s="2">
        <v>0</v>
      </c>
      <c r="J61" s="9">
        <f t="shared" si="2"/>
        <v>3.7650054487500006</v>
      </c>
      <c r="K61" s="9">
        <v>184.9</v>
      </c>
    </row>
    <row r="62" spans="1:11" x14ac:dyDescent="0.25">
      <c r="A62" s="2" t="s">
        <v>21</v>
      </c>
      <c r="B62" s="2">
        <v>5.8500000000000003E-2</v>
      </c>
      <c r="C62" s="2">
        <v>0.34807500000000002</v>
      </c>
      <c r="D62" s="2">
        <v>2.9000000000000001E-2</v>
      </c>
      <c r="E62">
        <v>42.5</v>
      </c>
      <c r="F62">
        <v>17.100000000000001</v>
      </c>
      <c r="G62" s="2">
        <f t="shared" si="0"/>
        <v>7.2900000000000009</v>
      </c>
      <c r="H62" s="5">
        <f t="shared" si="1"/>
        <v>17.100000000000001</v>
      </c>
      <c r="I62" s="2">
        <v>0</v>
      </c>
      <c r="J62" s="9">
        <f t="shared" si="2"/>
        <v>3.6754109437500002</v>
      </c>
      <c r="K62" s="9">
        <v>180.5</v>
      </c>
    </row>
    <row r="63" spans="1:11" x14ac:dyDescent="0.25">
      <c r="A63" s="2" t="s">
        <v>21</v>
      </c>
      <c r="B63" s="2">
        <v>5.8500000000000003E-2</v>
      </c>
      <c r="C63" s="2">
        <v>0.34807500000000002</v>
      </c>
      <c r="D63" s="2">
        <v>5.8000000000000003E-2</v>
      </c>
      <c r="E63">
        <v>42.5</v>
      </c>
      <c r="F63">
        <v>17.100000000000001</v>
      </c>
      <c r="G63" s="2">
        <f t="shared" si="0"/>
        <v>7.2900000000000009</v>
      </c>
      <c r="H63" s="5">
        <f t="shared" si="1"/>
        <v>17.100000000000001</v>
      </c>
      <c r="I63" s="2">
        <v>0</v>
      </c>
      <c r="J63" s="9">
        <f t="shared" si="2"/>
        <v>4.2964637625000002</v>
      </c>
      <c r="K63" s="9">
        <v>211</v>
      </c>
    </row>
    <row r="64" spans="1:11" x14ac:dyDescent="0.25">
      <c r="A64" s="2" t="s">
        <v>21</v>
      </c>
      <c r="B64">
        <v>9.4E-2</v>
      </c>
      <c r="C64">
        <v>0.56400000000000006</v>
      </c>
      <c r="D64">
        <v>4.7E-2</v>
      </c>
      <c r="E64">
        <v>34</v>
      </c>
      <c r="F64">
        <v>15.7</v>
      </c>
      <c r="G64" s="2">
        <f t="shared" si="0"/>
        <v>5.8899999999999988</v>
      </c>
      <c r="H64" s="5">
        <f t="shared" si="1"/>
        <v>15.7</v>
      </c>
      <c r="I64" s="2">
        <v>0</v>
      </c>
      <c r="J64" s="9">
        <f t="shared" si="2"/>
        <v>3.9602952000000009</v>
      </c>
      <c r="K64" s="9">
        <v>74.7</v>
      </c>
    </row>
    <row r="65" spans="1:11" x14ac:dyDescent="0.25">
      <c r="A65" s="2" t="s">
        <v>21</v>
      </c>
      <c r="B65" s="2">
        <v>9.4E-2</v>
      </c>
      <c r="C65" s="2">
        <v>0.56400000000000006</v>
      </c>
      <c r="D65">
        <v>9.4E-2</v>
      </c>
      <c r="E65">
        <v>34</v>
      </c>
      <c r="F65">
        <v>15.7</v>
      </c>
      <c r="G65" s="2">
        <f t="shared" si="0"/>
        <v>5.8899999999999988</v>
      </c>
      <c r="H65" s="5">
        <f t="shared" si="1"/>
        <v>15.7</v>
      </c>
      <c r="I65" s="2">
        <v>0</v>
      </c>
      <c r="J65" s="9">
        <f t="shared" si="2"/>
        <v>4.8509640000000003</v>
      </c>
      <c r="K65" s="9">
        <v>91.5</v>
      </c>
    </row>
    <row r="66" spans="1:11" x14ac:dyDescent="0.25">
      <c r="A66" s="2" t="s">
        <v>21</v>
      </c>
      <c r="B66" s="2">
        <v>9.4E-2</v>
      </c>
      <c r="C66" s="2">
        <v>0.56400000000000006</v>
      </c>
      <c r="D66" s="2">
        <v>4.7E-2</v>
      </c>
      <c r="E66">
        <v>37</v>
      </c>
      <c r="F66">
        <v>16.100000000000001</v>
      </c>
      <c r="G66" s="2">
        <f t="shared" si="0"/>
        <v>6.2900000000000009</v>
      </c>
      <c r="H66" s="5">
        <f t="shared" si="1"/>
        <v>16.100000000000001</v>
      </c>
      <c r="I66" s="2">
        <v>0</v>
      </c>
      <c r="J66" s="9">
        <f t="shared" si="2"/>
        <v>5.5560768000000005</v>
      </c>
      <c r="K66" s="9">
        <v>104.8</v>
      </c>
    </row>
    <row r="67" spans="1:11" x14ac:dyDescent="0.25">
      <c r="A67" s="2" t="s">
        <v>21</v>
      </c>
      <c r="B67" s="2">
        <v>9.4E-2</v>
      </c>
      <c r="C67" s="2">
        <v>0.56400000000000006</v>
      </c>
      <c r="D67" s="2">
        <v>9.4E-2</v>
      </c>
      <c r="E67">
        <v>37</v>
      </c>
      <c r="F67">
        <v>16.100000000000001</v>
      </c>
      <c r="G67" s="2">
        <f t="shared" ref="G67:G118" si="3">F67-9.81</f>
        <v>6.2900000000000009</v>
      </c>
      <c r="H67" s="5">
        <f t="shared" ref="H67:H118" si="4">IF(A67&lt;=D67,G67,IF(A67&lt;=(D67+B67),((1/B67)*(F67*(A67-D67)+G67*(B67-(A67-D67)))),F67))</f>
        <v>16.100000000000001</v>
      </c>
      <c r="I67" s="2">
        <v>0</v>
      </c>
      <c r="J67" s="9">
        <f t="shared" si="2"/>
        <v>6.7595400000000012</v>
      </c>
      <c r="K67" s="9">
        <v>127.5</v>
      </c>
    </row>
    <row r="68" spans="1:11" x14ac:dyDescent="0.25">
      <c r="A68" s="2" t="s">
        <v>21</v>
      </c>
      <c r="B68" s="2">
        <v>9.4E-2</v>
      </c>
      <c r="C68" s="2">
        <v>0.56400000000000006</v>
      </c>
      <c r="D68" s="2">
        <v>4.7E-2</v>
      </c>
      <c r="E68">
        <v>39.5</v>
      </c>
      <c r="F68">
        <v>16.5</v>
      </c>
      <c r="G68" s="2">
        <f t="shared" si="3"/>
        <v>6.6899999999999995</v>
      </c>
      <c r="H68" s="5">
        <f t="shared" si="4"/>
        <v>16.5</v>
      </c>
      <c r="I68" s="2">
        <v>0</v>
      </c>
      <c r="J68" s="9">
        <f t="shared" si="2"/>
        <v>8.2598928000000011</v>
      </c>
      <c r="K68" s="9">
        <v>155.80000000000001</v>
      </c>
    </row>
    <row r="69" spans="1:11" x14ac:dyDescent="0.25">
      <c r="A69" s="2" t="s">
        <v>21</v>
      </c>
      <c r="B69" s="2">
        <v>9.4E-2</v>
      </c>
      <c r="C69" s="2">
        <v>0.56400000000000006</v>
      </c>
      <c r="D69" s="2">
        <v>9.4E-2</v>
      </c>
      <c r="E69">
        <v>39.5</v>
      </c>
      <c r="F69">
        <v>16.5</v>
      </c>
      <c r="G69" s="2">
        <f t="shared" si="3"/>
        <v>6.6899999999999995</v>
      </c>
      <c r="H69" s="5">
        <f t="shared" si="4"/>
        <v>16.5</v>
      </c>
      <c r="I69" s="2">
        <v>0</v>
      </c>
      <c r="J69" s="9">
        <f t="shared" si="2"/>
        <v>9.8397696000000003</v>
      </c>
      <c r="K69" s="9">
        <v>185.6</v>
      </c>
    </row>
    <row r="70" spans="1:11" x14ac:dyDescent="0.25">
      <c r="A70" s="2" t="s">
        <v>21</v>
      </c>
      <c r="B70" s="2">
        <v>9.4E-2</v>
      </c>
      <c r="C70" s="2">
        <v>0.56400000000000006</v>
      </c>
      <c r="D70" s="2">
        <v>4.7E-2</v>
      </c>
      <c r="E70">
        <v>41.5</v>
      </c>
      <c r="F70">
        <v>16.8</v>
      </c>
      <c r="G70" s="2">
        <f t="shared" si="3"/>
        <v>6.99</v>
      </c>
      <c r="H70" s="5">
        <f t="shared" si="4"/>
        <v>16.8</v>
      </c>
      <c r="I70" s="2">
        <v>0</v>
      </c>
      <c r="J70" s="9">
        <f t="shared" si="2"/>
        <v>10.963708800000003</v>
      </c>
      <c r="K70" s="9">
        <v>206.8</v>
      </c>
    </row>
    <row r="71" spans="1:11" x14ac:dyDescent="0.25">
      <c r="A71" s="2" t="s">
        <v>21</v>
      </c>
      <c r="B71" s="2">
        <v>9.4E-2</v>
      </c>
      <c r="C71" s="2">
        <v>0.56400000000000006</v>
      </c>
      <c r="D71" s="2">
        <v>9.4E-2</v>
      </c>
      <c r="E71">
        <v>41.5</v>
      </c>
      <c r="F71">
        <v>16.8</v>
      </c>
      <c r="G71" s="2">
        <f t="shared" si="3"/>
        <v>6.99</v>
      </c>
      <c r="H71" s="5">
        <f t="shared" si="4"/>
        <v>16.8</v>
      </c>
      <c r="I71" s="2">
        <v>0</v>
      </c>
      <c r="J71" s="9">
        <f t="shared" si="2"/>
        <v>12.967713600000002</v>
      </c>
      <c r="K71" s="9">
        <v>244.6</v>
      </c>
    </row>
    <row r="72" spans="1:11" x14ac:dyDescent="0.25">
      <c r="A72" s="2" t="s">
        <v>21</v>
      </c>
      <c r="B72" s="2">
        <v>9.4E-2</v>
      </c>
      <c r="C72" s="2">
        <v>0.56400000000000006</v>
      </c>
      <c r="D72" s="2">
        <v>4.7E-2</v>
      </c>
      <c r="E72">
        <v>42.5</v>
      </c>
      <c r="F72">
        <v>17.100000000000001</v>
      </c>
      <c r="G72" s="2">
        <f t="shared" si="3"/>
        <v>7.2900000000000009</v>
      </c>
      <c r="H72" s="5">
        <f t="shared" si="4"/>
        <v>17.100000000000001</v>
      </c>
      <c r="I72" s="2">
        <v>0</v>
      </c>
      <c r="J72" s="9">
        <f t="shared" si="2"/>
        <v>12.490569600000001</v>
      </c>
      <c r="K72" s="9">
        <v>235.6</v>
      </c>
    </row>
    <row r="73" spans="1:11" x14ac:dyDescent="0.25">
      <c r="A73" s="2" t="s">
        <v>21</v>
      </c>
      <c r="B73" s="2">
        <v>9.4E-2</v>
      </c>
      <c r="C73" s="2">
        <v>0.56400000000000006</v>
      </c>
      <c r="D73" s="2">
        <v>9.4E-2</v>
      </c>
      <c r="E73">
        <v>42.5</v>
      </c>
      <c r="F73">
        <v>17.100000000000001</v>
      </c>
      <c r="G73" s="2">
        <f t="shared" si="3"/>
        <v>7.2900000000000009</v>
      </c>
      <c r="H73" s="5">
        <f t="shared" si="4"/>
        <v>17.100000000000001</v>
      </c>
      <c r="I73" s="2">
        <v>0</v>
      </c>
      <c r="J73" s="9">
        <f t="shared" si="2"/>
        <v>14.823273600000004</v>
      </c>
      <c r="K73" s="9">
        <v>279.60000000000002</v>
      </c>
    </row>
    <row r="74" spans="1:11" x14ac:dyDescent="0.25">
      <c r="A74" s="2" t="s">
        <v>21</v>
      </c>
      <c r="B74">
        <v>0.152</v>
      </c>
      <c r="C74">
        <v>0.90439999999999998</v>
      </c>
      <c r="D74">
        <v>7.4999999999999997E-2</v>
      </c>
      <c r="E74">
        <v>34</v>
      </c>
      <c r="F74">
        <v>15.7</v>
      </c>
      <c r="G74" s="2">
        <f t="shared" si="3"/>
        <v>5.8899999999999988</v>
      </c>
      <c r="H74" s="5">
        <f t="shared" si="4"/>
        <v>15.7</v>
      </c>
      <c r="I74" s="2">
        <v>0</v>
      </c>
      <c r="J74" s="9">
        <f t="shared" si="2"/>
        <v>13.49943616</v>
      </c>
      <c r="K74" s="9">
        <v>98.2</v>
      </c>
    </row>
    <row r="75" spans="1:11" x14ac:dyDescent="0.25">
      <c r="A75" s="2" t="s">
        <v>21</v>
      </c>
      <c r="B75" s="2">
        <v>0.152</v>
      </c>
      <c r="C75" s="2">
        <v>0.90439999999999998</v>
      </c>
      <c r="D75">
        <v>0.15</v>
      </c>
      <c r="E75">
        <v>34</v>
      </c>
      <c r="F75">
        <v>15.7</v>
      </c>
      <c r="G75" s="2">
        <f t="shared" si="3"/>
        <v>5.8899999999999988</v>
      </c>
      <c r="H75" s="5">
        <f t="shared" si="4"/>
        <v>15.7</v>
      </c>
      <c r="I75" s="2">
        <v>0</v>
      </c>
      <c r="J75" s="9">
        <f t="shared" si="2"/>
        <v>16.812434239999998</v>
      </c>
      <c r="K75" s="9">
        <v>122.3</v>
      </c>
    </row>
    <row r="76" spans="1:11" x14ac:dyDescent="0.25">
      <c r="A76" s="2" t="s">
        <v>21</v>
      </c>
      <c r="B76" s="2">
        <v>0.152</v>
      </c>
      <c r="C76" s="2">
        <v>0.90439999999999998</v>
      </c>
      <c r="D76" s="2">
        <v>7.4999999999999997E-2</v>
      </c>
      <c r="E76">
        <v>37</v>
      </c>
      <c r="F76">
        <v>16.100000000000001</v>
      </c>
      <c r="G76" s="2">
        <f t="shared" si="3"/>
        <v>6.2900000000000009</v>
      </c>
      <c r="H76" s="5">
        <f t="shared" si="4"/>
        <v>16.100000000000001</v>
      </c>
      <c r="I76" s="2">
        <v>0</v>
      </c>
      <c r="J76" s="9">
        <f t="shared" si="2"/>
        <v>19.69927904</v>
      </c>
      <c r="K76" s="9">
        <v>143.30000000000001</v>
      </c>
    </row>
    <row r="77" spans="1:11" x14ac:dyDescent="0.25">
      <c r="A77" s="2" t="s">
        <v>21</v>
      </c>
      <c r="B77" s="2">
        <v>0.152</v>
      </c>
      <c r="C77" s="2">
        <v>0.90439999999999998</v>
      </c>
      <c r="D77" s="2">
        <v>0.15</v>
      </c>
      <c r="E77">
        <v>37</v>
      </c>
      <c r="F77">
        <v>16.100000000000001</v>
      </c>
      <c r="G77" s="2">
        <f t="shared" si="3"/>
        <v>6.2900000000000009</v>
      </c>
      <c r="H77" s="5">
        <f t="shared" si="4"/>
        <v>16.100000000000001</v>
      </c>
      <c r="I77" s="2">
        <v>0</v>
      </c>
      <c r="J77" s="9">
        <f t="shared" si="2"/>
        <v>24.249496320000002</v>
      </c>
      <c r="K77" s="9">
        <v>176.4</v>
      </c>
    </row>
    <row r="78" spans="1:11" x14ac:dyDescent="0.25">
      <c r="A78" s="2" t="s">
        <v>21</v>
      </c>
      <c r="B78" s="2">
        <v>0.152</v>
      </c>
      <c r="C78" s="2">
        <v>0.90439999999999998</v>
      </c>
      <c r="D78" s="2">
        <v>7.4999999999999997E-2</v>
      </c>
      <c r="E78">
        <v>39.5</v>
      </c>
      <c r="F78">
        <v>16.5</v>
      </c>
      <c r="G78" s="2">
        <f t="shared" si="3"/>
        <v>6.6899999999999995</v>
      </c>
      <c r="H78" s="5">
        <f t="shared" si="4"/>
        <v>16.5</v>
      </c>
      <c r="I78" s="2">
        <v>0</v>
      </c>
      <c r="J78" s="9">
        <f t="shared" si="2"/>
        <v>29.03341056</v>
      </c>
      <c r="K78" s="9">
        <v>211.2</v>
      </c>
    </row>
    <row r="79" spans="1:11" x14ac:dyDescent="0.25">
      <c r="A79" s="2" t="s">
        <v>21</v>
      </c>
      <c r="B79" s="2">
        <v>0.152</v>
      </c>
      <c r="C79" s="2">
        <v>0.90439999999999998</v>
      </c>
      <c r="D79" s="2">
        <v>0.15</v>
      </c>
      <c r="E79">
        <v>39.5</v>
      </c>
      <c r="F79">
        <v>16.5</v>
      </c>
      <c r="G79" s="2">
        <f t="shared" si="3"/>
        <v>6.6899999999999995</v>
      </c>
      <c r="H79" s="5">
        <f t="shared" si="4"/>
        <v>16.5</v>
      </c>
      <c r="I79" s="2">
        <v>0</v>
      </c>
      <c r="J79" s="9">
        <f t="shared" si="2"/>
        <v>34.985809600000003</v>
      </c>
      <c r="K79" s="9">
        <v>254.5</v>
      </c>
    </row>
    <row r="80" spans="1:11" x14ac:dyDescent="0.25">
      <c r="A80" s="2" t="s">
        <v>21</v>
      </c>
      <c r="B80" s="2">
        <v>0.152</v>
      </c>
      <c r="C80" s="2">
        <v>0.90439999999999998</v>
      </c>
      <c r="D80">
        <v>7.4999999999999997E-2</v>
      </c>
      <c r="E80">
        <v>41.5</v>
      </c>
      <c r="F80">
        <v>16.8</v>
      </c>
      <c r="G80" s="2">
        <f t="shared" si="3"/>
        <v>6.99</v>
      </c>
      <c r="H80" s="5">
        <f t="shared" si="4"/>
        <v>16.8</v>
      </c>
      <c r="I80" s="2">
        <v>0</v>
      </c>
      <c r="J80" s="9">
        <f t="shared" si="2"/>
        <v>39.219848640000002</v>
      </c>
      <c r="K80" s="9">
        <v>285.3</v>
      </c>
    </row>
    <row r="81" spans="1:11" x14ac:dyDescent="0.25">
      <c r="A81" s="2" t="s">
        <v>21</v>
      </c>
      <c r="B81" s="2">
        <v>0.152</v>
      </c>
      <c r="C81">
        <v>0.90439999999999998</v>
      </c>
      <c r="D81">
        <v>0.15</v>
      </c>
      <c r="E81">
        <v>41.5</v>
      </c>
      <c r="F81">
        <v>16.8</v>
      </c>
      <c r="G81" s="2">
        <f t="shared" si="3"/>
        <v>6.99</v>
      </c>
      <c r="H81" s="5">
        <f t="shared" si="4"/>
        <v>16.8</v>
      </c>
      <c r="I81" s="2">
        <v>0</v>
      </c>
      <c r="J81" s="9">
        <f t="shared" si="2"/>
        <v>47.083064</v>
      </c>
      <c r="K81" s="9">
        <v>342.5</v>
      </c>
    </row>
    <row r="82" spans="1:11" x14ac:dyDescent="0.25">
      <c r="A82" s="2" t="s">
        <v>21</v>
      </c>
      <c r="B82" s="2">
        <v>0.152</v>
      </c>
      <c r="C82" s="2">
        <v>0.90439999999999998</v>
      </c>
      <c r="D82">
        <v>7.4999999999999997E-2</v>
      </c>
      <c r="E82">
        <v>42.5</v>
      </c>
      <c r="F82">
        <v>17.100000000000001</v>
      </c>
      <c r="G82" s="2">
        <f t="shared" si="3"/>
        <v>7.2900000000000009</v>
      </c>
      <c r="H82" s="5">
        <f t="shared" si="4"/>
        <v>17.100000000000001</v>
      </c>
      <c r="I82" s="2">
        <v>0</v>
      </c>
      <c r="J82" s="9">
        <f t="shared" si="2"/>
        <v>46.093288640000004</v>
      </c>
      <c r="K82" s="9">
        <v>335.3</v>
      </c>
    </row>
    <row r="83" spans="1:11" x14ac:dyDescent="0.25">
      <c r="A83" s="2" t="s">
        <v>21</v>
      </c>
      <c r="B83" s="2">
        <v>0.152</v>
      </c>
      <c r="C83" s="2">
        <v>0.90439999999999998</v>
      </c>
      <c r="D83">
        <v>0.15</v>
      </c>
      <c r="E83">
        <v>42.5</v>
      </c>
      <c r="F83">
        <v>17.100000000000001</v>
      </c>
      <c r="G83" s="2">
        <f t="shared" si="3"/>
        <v>7.2900000000000009</v>
      </c>
      <c r="H83" s="5">
        <f t="shared" si="4"/>
        <v>17.100000000000001</v>
      </c>
      <c r="I83" s="2">
        <v>0</v>
      </c>
      <c r="J83" s="9">
        <f t="shared" si="2"/>
        <v>55.070001280000007</v>
      </c>
      <c r="K83" s="9">
        <v>400.6</v>
      </c>
    </row>
    <row r="84" spans="1:11" x14ac:dyDescent="0.25">
      <c r="A84" s="2" t="s">
        <v>21</v>
      </c>
      <c r="B84">
        <v>9.4E-2</v>
      </c>
      <c r="C84">
        <v>9.4E-2</v>
      </c>
      <c r="D84">
        <v>4.7E-2</v>
      </c>
      <c r="E84">
        <v>34</v>
      </c>
      <c r="F84">
        <v>15.7</v>
      </c>
      <c r="G84" s="2">
        <f t="shared" si="3"/>
        <v>5.8899999999999988</v>
      </c>
      <c r="H84" s="5">
        <f t="shared" si="4"/>
        <v>15.7</v>
      </c>
      <c r="I84" s="2">
        <v>0</v>
      </c>
      <c r="J84" s="9">
        <f t="shared" si="2"/>
        <v>0.59819719999999998</v>
      </c>
      <c r="K84" s="9">
        <v>67.7</v>
      </c>
    </row>
    <row r="85" spans="1:11" x14ac:dyDescent="0.25">
      <c r="A85" s="2" t="s">
        <v>21</v>
      </c>
      <c r="B85" s="2">
        <v>9.4E-2</v>
      </c>
      <c r="C85" s="2">
        <v>9.4E-2</v>
      </c>
      <c r="D85">
        <v>9.4E-2</v>
      </c>
      <c r="E85">
        <v>34</v>
      </c>
      <c r="F85">
        <v>15.7</v>
      </c>
      <c r="G85" s="2">
        <f t="shared" si="3"/>
        <v>5.8899999999999988</v>
      </c>
      <c r="H85" s="5">
        <f t="shared" si="4"/>
        <v>15.7</v>
      </c>
      <c r="I85" s="2">
        <v>0</v>
      </c>
      <c r="J85" s="9">
        <f t="shared" si="2"/>
        <v>0.79965799999999998</v>
      </c>
      <c r="K85" s="9">
        <v>90.5</v>
      </c>
    </row>
    <row r="86" spans="1:11" x14ac:dyDescent="0.25">
      <c r="A86" s="2" t="s">
        <v>21</v>
      </c>
      <c r="B86" s="2">
        <v>9.4E-2</v>
      </c>
      <c r="C86" s="2">
        <v>9.4E-2</v>
      </c>
      <c r="D86" s="2">
        <v>4.7E-2</v>
      </c>
      <c r="E86">
        <v>37</v>
      </c>
      <c r="F86">
        <v>16.100000000000001</v>
      </c>
      <c r="G86" s="2">
        <f t="shared" si="3"/>
        <v>6.2900000000000009</v>
      </c>
      <c r="H86" s="5">
        <f t="shared" si="4"/>
        <v>16.100000000000001</v>
      </c>
      <c r="I86" s="2">
        <v>0</v>
      </c>
      <c r="J86" s="9">
        <f t="shared" si="2"/>
        <v>0.87299680000000002</v>
      </c>
      <c r="K86" s="9">
        <v>98.8</v>
      </c>
    </row>
    <row r="87" spans="1:11" x14ac:dyDescent="0.25">
      <c r="A87" s="2" t="s">
        <v>21</v>
      </c>
      <c r="B87" s="2">
        <v>9.4E-2</v>
      </c>
      <c r="C87" s="2">
        <v>9.4E-2</v>
      </c>
      <c r="D87" s="2">
        <v>9.4E-2</v>
      </c>
      <c r="E87">
        <v>37</v>
      </c>
      <c r="F87">
        <v>16.100000000000001</v>
      </c>
      <c r="G87" s="2">
        <f t="shared" si="3"/>
        <v>6.2900000000000009</v>
      </c>
      <c r="H87" s="5">
        <f t="shared" si="4"/>
        <v>16.100000000000001</v>
      </c>
      <c r="I87" s="2">
        <v>0</v>
      </c>
      <c r="J87" s="9">
        <f t="shared" si="2"/>
        <v>1.161934</v>
      </c>
      <c r="K87" s="9">
        <v>131.5</v>
      </c>
    </row>
    <row r="88" spans="1:11" x14ac:dyDescent="0.25">
      <c r="A88" s="2" t="s">
        <v>21</v>
      </c>
      <c r="B88" s="2">
        <v>9.4E-2</v>
      </c>
      <c r="C88" s="2">
        <v>9.4E-2</v>
      </c>
      <c r="D88" s="2">
        <v>4.7E-2</v>
      </c>
      <c r="E88">
        <v>39.5</v>
      </c>
      <c r="F88">
        <v>16.5</v>
      </c>
      <c r="G88" s="2">
        <f t="shared" si="3"/>
        <v>6.6899999999999995</v>
      </c>
      <c r="H88" s="5">
        <f t="shared" si="4"/>
        <v>16.5</v>
      </c>
      <c r="I88" s="2">
        <v>0</v>
      </c>
      <c r="J88" s="9">
        <f t="shared" si="2"/>
        <v>1.3059608</v>
      </c>
      <c r="K88" s="9">
        <v>147.80000000000001</v>
      </c>
    </row>
    <row r="89" spans="1:11" x14ac:dyDescent="0.25">
      <c r="A89" s="2" t="s">
        <v>21</v>
      </c>
      <c r="B89" s="2">
        <v>9.4E-2</v>
      </c>
      <c r="C89" s="2">
        <v>9.4E-2</v>
      </c>
      <c r="D89" s="2">
        <v>9.4E-2</v>
      </c>
      <c r="E89">
        <v>39.5</v>
      </c>
      <c r="F89">
        <v>16.5</v>
      </c>
      <c r="G89" s="2">
        <f t="shared" si="3"/>
        <v>6.6899999999999995</v>
      </c>
      <c r="H89" s="5">
        <f t="shared" si="4"/>
        <v>16.5</v>
      </c>
      <c r="I89" s="2">
        <v>0</v>
      </c>
      <c r="J89" s="9">
        <f t="shared" si="2"/>
        <v>1.6929775999999999</v>
      </c>
      <c r="K89" s="9">
        <v>191.6</v>
      </c>
    </row>
    <row r="90" spans="1:11" x14ac:dyDescent="0.25">
      <c r="A90" s="2" t="s">
        <v>21</v>
      </c>
      <c r="B90" s="2">
        <v>9.4E-2</v>
      </c>
      <c r="C90" s="2">
        <v>9.4E-2</v>
      </c>
      <c r="D90" s="2">
        <v>4.7E-2</v>
      </c>
      <c r="E90">
        <v>41.5</v>
      </c>
      <c r="F90">
        <v>16.8</v>
      </c>
      <c r="G90" s="2">
        <f t="shared" si="3"/>
        <v>6.99</v>
      </c>
      <c r="H90" s="5">
        <f t="shared" si="4"/>
        <v>16.8</v>
      </c>
      <c r="I90" s="2">
        <v>0</v>
      </c>
      <c r="J90" s="9">
        <f t="shared" si="2"/>
        <v>1.7389248000000002</v>
      </c>
      <c r="K90" s="9">
        <v>196.8</v>
      </c>
    </row>
    <row r="91" spans="1:11" x14ac:dyDescent="0.25">
      <c r="A91" s="2" t="s">
        <v>21</v>
      </c>
      <c r="B91" s="2">
        <v>9.4E-2</v>
      </c>
      <c r="C91" s="2">
        <v>9.4E-2</v>
      </c>
      <c r="D91" s="2">
        <v>9.4E-2</v>
      </c>
      <c r="E91">
        <v>41.5</v>
      </c>
      <c r="F91">
        <v>16.8</v>
      </c>
      <c r="G91" s="2">
        <f t="shared" si="3"/>
        <v>6.99</v>
      </c>
      <c r="H91" s="5">
        <f t="shared" si="4"/>
        <v>16.8</v>
      </c>
      <c r="I91" s="2">
        <v>0</v>
      </c>
      <c r="J91" s="9">
        <f t="shared" si="2"/>
        <v>2.2408096</v>
      </c>
      <c r="K91" s="9">
        <v>253.6</v>
      </c>
    </row>
    <row r="92" spans="1:11" x14ac:dyDescent="0.25">
      <c r="A92" s="2" t="s">
        <v>21</v>
      </c>
      <c r="B92" s="2">
        <v>9.4E-2</v>
      </c>
      <c r="C92" s="2">
        <v>9.4E-2</v>
      </c>
      <c r="D92" s="2">
        <v>4.7E-2</v>
      </c>
      <c r="E92">
        <v>42.5</v>
      </c>
      <c r="F92">
        <v>17.100000000000001</v>
      </c>
      <c r="G92" s="2">
        <f t="shared" si="3"/>
        <v>7.2900000000000009</v>
      </c>
      <c r="H92" s="5">
        <f t="shared" si="4"/>
        <v>17.100000000000001</v>
      </c>
      <c r="I92" s="2">
        <v>0</v>
      </c>
      <c r="J92" s="9">
        <f t="shared" si="2"/>
        <v>2.0216768000000003</v>
      </c>
      <c r="K92" s="9">
        <v>228.8</v>
      </c>
    </row>
    <row r="93" spans="1:11" x14ac:dyDescent="0.25">
      <c r="A93" s="2" t="s">
        <v>21</v>
      </c>
      <c r="B93" s="2">
        <v>9.4E-2</v>
      </c>
      <c r="C93" s="2">
        <v>9.4E-2</v>
      </c>
      <c r="D93" s="2">
        <v>9.4E-2</v>
      </c>
      <c r="E93">
        <v>42.5</v>
      </c>
      <c r="F93">
        <v>17.100000000000001</v>
      </c>
      <c r="G93" s="2">
        <f t="shared" si="3"/>
        <v>7.2900000000000009</v>
      </c>
      <c r="H93" s="5">
        <f t="shared" si="4"/>
        <v>17.100000000000001</v>
      </c>
      <c r="I93" s="2">
        <v>0</v>
      </c>
      <c r="J93" s="9">
        <f t="shared" si="2"/>
        <v>2.6119216000000001</v>
      </c>
      <c r="K93" s="9">
        <v>295.60000000000002</v>
      </c>
    </row>
    <row r="94" spans="1:11" x14ac:dyDescent="0.25">
      <c r="A94" s="2" t="s">
        <v>21</v>
      </c>
      <c r="B94">
        <v>0.152</v>
      </c>
      <c r="C94" s="2">
        <v>0.152</v>
      </c>
      <c r="D94">
        <v>7.4999999999999997E-2</v>
      </c>
      <c r="E94">
        <v>34</v>
      </c>
      <c r="F94">
        <v>15.7</v>
      </c>
      <c r="G94" s="2">
        <f t="shared" si="3"/>
        <v>5.8899999999999988</v>
      </c>
      <c r="H94" s="5">
        <f t="shared" si="4"/>
        <v>15.7</v>
      </c>
      <c r="I94" s="2">
        <v>0</v>
      </c>
      <c r="J94" s="9">
        <f t="shared" si="2"/>
        <v>2.1070848</v>
      </c>
      <c r="K94" s="9">
        <v>91.2</v>
      </c>
    </row>
    <row r="95" spans="1:11" x14ac:dyDescent="0.25">
      <c r="A95" s="2" t="s">
        <v>21</v>
      </c>
      <c r="B95" s="2">
        <v>0.152</v>
      </c>
      <c r="C95" s="2">
        <v>0.152</v>
      </c>
      <c r="D95">
        <v>0.15</v>
      </c>
      <c r="E95">
        <v>34</v>
      </c>
      <c r="F95">
        <v>15.7</v>
      </c>
      <c r="G95" s="2">
        <f t="shared" si="3"/>
        <v>5.8899999999999988</v>
      </c>
      <c r="H95" s="5">
        <f t="shared" si="4"/>
        <v>15.7</v>
      </c>
      <c r="I95" s="2">
        <v>0</v>
      </c>
      <c r="J95" s="9">
        <f t="shared" si="2"/>
        <v>2.8741376000000001</v>
      </c>
      <c r="K95" s="9">
        <v>124.4</v>
      </c>
    </row>
    <row r="96" spans="1:11" x14ac:dyDescent="0.25">
      <c r="A96" s="2" t="s">
        <v>21</v>
      </c>
      <c r="B96" s="2">
        <v>0.152</v>
      </c>
      <c r="C96" s="2">
        <v>0.152</v>
      </c>
      <c r="D96" s="2">
        <v>7.4999999999999997E-2</v>
      </c>
      <c r="E96">
        <v>37</v>
      </c>
      <c r="F96">
        <v>16.100000000000001</v>
      </c>
      <c r="G96" s="2">
        <f t="shared" si="3"/>
        <v>6.2900000000000009</v>
      </c>
      <c r="H96" s="5">
        <f t="shared" si="4"/>
        <v>16.100000000000001</v>
      </c>
      <c r="I96" s="2">
        <v>0</v>
      </c>
      <c r="J96" s="9">
        <f t="shared" si="2"/>
        <v>3.1236607999999997</v>
      </c>
      <c r="K96" s="9">
        <v>135.19999999999999</v>
      </c>
    </row>
    <row r="97" spans="1:11" x14ac:dyDescent="0.25">
      <c r="A97" s="2" t="s">
        <v>21</v>
      </c>
      <c r="B97" s="2">
        <v>0.152</v>
      </c>
      <c r="C97" s="2">
        <v>0.152</v>
      </c>
      <c r="D97" s="2">
        <v>0.15</v>
      </c>
      <c r="E97">
        <v>37</v>
      </c>
      <c r="F97">
        <v>16.100000000000001</v>
      </c>
      <c r="G97" s="2">
        <f t="shared" si="3"/>
        <v>6.2900000000000009</v>
      </c>
      <c r="H97" s="5">
        <f t="shared" si="4"/>
        <v>16.100000000000001</v>
      </c>
      <c r="I97" s="2">
        <v>0</v>
      </c>
      <c r="J97" s="9">
        <f t="shared" si="2"/>
        <v>4.2141696</v>
      </c>
      <c r="K97" s="9">
        <v>182.4</v>
      </c>
    </row>
    <row r="98" spans="1:11" x14ac:dyDescent="0.25">
      <c r="A98" s="2" t="s">
        <v>21</v>
      </c>
      <c r="B98" s="2">
        <v>0.152</v>
      </c>
      <c r="C98" s="2">
        <v>0.152</v>
      </c>
      <c r="D98" s="2">
        <v>7.4999999999999997E-2</v>
      </c>
      <c r="E98">
        <v>39.5</v>
      </c>
      <c r="F98">
        <v>16.5</v>
      </c>
      <c r="G98" s="2">
        <f t="shared" si="3"/>
        <v>6.6899999999999995</v>
      </c>
      <c r="H98" s="5">
        <f t="shared" si="4"/>
        <v>16.5</v>
      </c>
      <c r="I98" s="2">
        <v>0</v>
      </c>
      <c r="J98" s="9">
        <f t="shared" si="2"/>
        <v>4.6485247999999997</v>
      </c>
      <c r="K98" s="9">
        <v>201.2</v>
      </c>
    </row>
    <row r="99" spans="1:11" x14ac:dyDescent="0.25">
      <c r="A99" s="2" t="s">
        <v>21</v>
      </c>
      <c r="B99" s="2">
        <v>0.152</v>
      </c>
      <c r="C99" s="2">
        <v>0.152</v>
      </c>
      <c r="D99" s="2">
        <v>0.15</v>
      </c>
      <c r="E99">
        <v>39.5</v>
      </c>
      <c r="F99">
        <v>16.5</v>
      </c>
      <c r="G99" s="2">
        <f t="shared" si="3"/>
        <v>6.6899999999999995</v>
      </c>
      <c r="H99" s="5">
        <f t="shared" si="4"/>
        <v>16.5</v>
      </c>
      <c r="I99" s="2">
        <v>0</v>
      </c>
      <c r="J99" s="9">
        <f t="shared" si="2"/>
        <v>6.111008</v>
      </c>
      <c r="K99" s="9">
        <v>264.5</v>
      </c>
    </row>
    <row r="100" spans="1:11" x14ac:dyDescent="0.25">
      <c r="A100" s="2" t="s">
        <v>21</v>
      </c>
      <c r="B100" s="2">
        <v>0.152</v>
      </c>
      <c r="C100" s="2">
        <v>0.152</v>
      </c>
      <c r="D100" s="2">
        <v>7.4999999999999997E-2</v>
      </c>
      <c r="E100">
        <v>41.5</v>
      </c>
      <c r="F100">
        <v>16.8</v>
      </c>
      <c r="G100" s="2">
        <f t="shared" si="3"/>
        <v>6.99</v>
      </c>
      <c r="H100" s="5">
        <f t="shared" si="4"/>
        <v>16.8</v>
      </c>
      <c r="I100" s="2">
        <v>0</v>
      </c>
      <c r="J100" s="9">
        <f t="shared" si="2"/>
        <v>6.3836352000000005</v>
      </c>
      <c r="K100" s="9">
        <v>276.3</v>
      </c>
    </row>
    <row r="101" spans="1:11" x14ac:dyDescent="0.25">
      <c r="A101" s="2" t="s">
        <v>21</v>
      </c>
      <c r="B101" s="2">
        <v>0.152</v>
      </c>
      <c r="C101" s="2">
        <v>0.152</v>
      </c>
      <c r="D101" s="2">
        <v>0.15</v>
      </c>
      <c r="E101">
        <v>41.5</v>
      </c>
      <c r="F101">
        <v>16.8</v>
      </c>
      <c r="G101" s="2">
        <f t="shared" si="3"/>
        <v>6.99</v>
      </c>
      <c r="H101" s="5">
        <f t="shared" si="4"/>
        <v>16.8</v>
      </c>
      <c r="I101" s="2">
        <v>0</v>
      </c>
      <c r="J101" s="9">
        <f t="shared" si="2"/>
        <v>8.3520959999999995</v>
      </c>
      <c r="K101" s="9">
        <v>361.5</v>
      </c>
    </row>
    <row r="102" spans="1:11" x14ac:dyDescent="0.25">
      <c r="A102" s="2" t="s">
        <v>21</v>
      </c>
      <c r="B102" s="2">
        <v>0.152</v>
      </c>
      <c r="C102" s="2">
        <v>0.152</v>
      </c>
      <c r="D102" s="2">
        <v>7.4999999999999997E-2</v>
      </c>
      <c r="E102">
        <v>42.5</v>
      </c>
      <c r="F102">
        <v>17.100000000000001</v>
      </c>
      <c r="G102" s="2">
        <f t="shared" si="3"/>
        <v>7.2900000000000009</v>
      </c>
      <c r="H102" s="5">
        <f t="shared" si="4"/>
        <v>17.100000000000001</v>
      </c>
      <c r="I102" s="2">
        <v>0</v>
      </c>
      <c r="J102" s="9">
        <f t="shared" si="2"/>
        <v>7.5157312000000003</v>
      </c>
      <c r="K102" s="9">
        <v>325.3</v>
      </c>
    </row>
    <row r="103" spans="1:11" x14ac:dyDescent="0.25">
      <c r="A103" s="2" t="s">
        <v>21</v>
      </c>
      <c r="B103" s="2">
        <v>0.152</v>
      </c>
      <c r="C103" s="2">
        <v>0.152</v>
      </c>
      <c r="D103" s="2">
        <v>0.15</v>
      </c>
      <c r="E103">
        <v>42.5</v>
      </c>
      <c r="F103">
        <v>17.100000000000001</v>
      </c>
      <c r="G103" s="2">
        <f t="shared" si="3"/>
        <v>7.2900000000000009</v>
      </c>
      <c r="H103" s="5">
        <f t="shared" si="4"/>
        <v>17.100000000000001</v>
      </c>
      <c r="I103" s="2">
        <v>0</v>
      </c>
      <c r="J103" s="9">
        <f t="shared" si="2"/>
        <v>9.7868544000000011</v>
      </c>
      <c r="K103" s="9">
        <v>423.6</v>
      </c>
    </row>
    <row r="104" spans="1:11" x14ac:dyDescent="0.25">
      <c r="A104" s="2" t="s">
        <v>21</v>
      </c>
      <c r="B104">
        <v>0.08</v>
      </c>
      <c r="C104">
        <v>0.08</v>
      </c>
      <c r="D104">
        <v>0</v>
      </c>
      <c r="E104">
        <v>42.8</v>
      </c>
      <c r="F104">
        <v>17.2</v>
      </c>
      <c r="G104" s="2">
        <f t="shared" si="3"/>
        <v>7.3899999999999988</v>
      </c>
      <c r="H104" s="5">
        <f t="shared" si="4"/>
        <v>17.2</v>
      </c>
      <c r="I104" s="2">
        <v>0</v>
      </c>
      <c r="J104" s="9">
        <f t="shared" si="2"/>
        <v>0.85120000000000007</v>
      </c>
      <c r="K104" s="9">
        <v>133</v>
      </c>
    </row>
    <row r="105" spans="1:11" x14ac:dyDescent="0.25">
      <c r="A105" s="2" t="s">
        <v>21</v>
      </c>
      <c r="B105">
        <v>0.15</v>
      </c>
      <c r="C105" s="2">
        <v>0.15</v>
      </c>
      <c r="D105" s="2">
        <v>0</v>
      </c>
      <c r="E105" s="2">
        <v>42.8</v>
      </c>
      <c r="F105" s="2">
        <v>17.2</v>
      </c>
      <c r="G105" s="2">
        <f t="shared" si="3"/>
        <v>7.3899999999999988</v>
      </c>
      <c r="H105" s="5">
        <f t="shared" si="4"/>
        <v>17.2</v>
      </c>
      <c r="I105" s="2">
        <v>0</v>
      </c>
      <c r="J105" s="9">
        <f t="shared" si="2"/>
        <v>5.5350000000000001</v>
      </c>
      <c r="K105" s="9">
        <v>246</v>
      </c>
    </row>
    <row r="106" spans="1:11" x14ac:dyDescent="0.25">
      <c r="A106" s="2" t="s">
        <v>21</v>
      </c>
      <c r="B106">
        <v>0.05</v>
      </c>
      <c r="C106" s="2">
        <v>0.05</v>
      </c>
      <c r="D106" s="2">
        <v>0</v>
      </c>
      <c r="E106" s="2">
        <v>42.8</v>
      </c>
      <c r="F106" s="2">
        <v>17.2</v>
      </c>
      <c r="G106" s="2">
        <f t="shared" si="3"/>
        <v>7.3899999999999988</v>
      </c>
      <c r="H106" s="5">
        <f t="shared" si="4"/>
        <v>17.2</v>
      </c>
      <c r="I106" s="2">
        <v>0</v>
      </c>
      <c r="J106" s="9">
        <f t="shared" si="2"/>
        <v>0.27250000000000008</v>
      </c>
      <c r="K106" s="9">
        <v>109</v>
      </c>
    </row>
    <row r="107" spans="1:11" x14ac:dyDescent="0.25">
      <c r="A107" s="2" t="s">
        <v>21</v>
      </c>
      <c r="B107">
        <v>0.08</v>
      </c>
      <c r="C107" s="2">
        <v>0.08</v>
      </c>
      <c r="D107" s="2">
        <v>0</v>
      </c>
      <c r="E107" s="2">
        <v>42.8</v>
      </c>
      <c r="F107">
        <v>17.100000000000001</v>
      </c>
      <c r="G107" s="2">
        <f t="shared" si="3"/>
        <v>7.2900000000000009</v>
      </c>
      <c r="H107" s="5">
        <f t="shared" si="4"/>
        <v>17.100000000000001</v>
      </c>
      <c r="I107" s="2">
        <v>0</v>
      </c>
      <c r="J107" s="9">
        <f t="shared" si="2"/>
        <v>0.83200000000000007</v>
      </c>
      <c r="K107" s="9">
        <v>130</v>
      </c>
    </row>
    <row r="108" spans="1:11" x14ac:dyDescent="0.25">
      <c r="A108" s="2" t="s">
        <v>21</v>
      </c>
      <c r="B108">
        <v>0.1</v>
      </c>
      <c r="C108" s="2">
        <v>0.1</v>
      </c>
      <c r="D108" s="2">
        <v>0</v>
      </c>
      <c r="E108" s="2">
        <v>42.8</v>
      </c>
      <c r="F108" s="2">
        <v>17.100000000000001</v>
      </c>
      <c r="G108" s="2">
        <f t="shared" si="3"/>
        <v>7.2900000000000009</v>
      </c>
      <c r="H108" s="5">
        <f t="shared" si="4"/>
        <v>17.100000000000001</v>
      </c>
      <c r="I108" s="2">
        <v>0</v>
      </c>
      <c r="J108" s="9">
        <f t="shared" si="2"/>
        <v>1.5200000000000002</v>
      </c>
      <c r="K108" s="9">
        <v>152</v>
      </c>
    </row>
    <row r="109" spans="1:11" x14ac:dyDescent="0.25">
      <c r="A109" s="2" t="s">
        <v>21</v>
      </c>
      <c r="B109">
        <v>0.15</v>
      </c>
      <c r="C109" s="2">
        <v>0.15</v>
      </c>
      <c r="D109" s="2">
        <v>0</v>
      </c>
      <c r="E109" s="2">
        <v>42.8</v>
      </c>
      <c r="F109" s="2">
        <v>17.100000000000001</v>
      </c>
      <c r="G109" s="2">
        <f t="shared" si="3"/>
        <v>7.2900000000000009</v>
      </c>
      <c r="H109" s="5">
        <f t="shared" si="4"/>
        <v>17.100000000000001</v>
      </c>
      <c r="I109" s="2">
        <v>0</v>
      </c>
      <c r="J109" s="9">
        <f t="shared" si="2"/>
        <v>4.8149999999999995</v>
      </c>
      <c r="K109" s="9">
        <v>214</v>
      </c>
    </row>
    <row r="110" spans="1:11" x14ac:dyDescent="0.25">
      <c r="A110" s="2" t="s">
        <v>21</v>
      </c>
      <c r="B110">
        <v>0.2</v>
      </c>
      <c r="C110" s="2">
        <v>0.2</v>
      </c>
      <c r="D110" s="2">
        <v>0</v>
      </c>
      <c r="E110" s="2">
        <v>42.8</v>
      </c>
      <c r="F110" s="2">
        <v>17.100000000000001</v>
      </c>
      <c r="G110" s="2">
        <f t="shared" si="3"/>
        <v>7.2900000000000009</v>
      </c>
      <c r="H110" s="5">
        <f t="shared" si="4"/>
        <v>17.100000000000001</v>
      </c>
      <c r="I110" s="2">
        <v>0</v>
      </c>
      <c r="J110" s="9">
        <f t="shared" si="2"/>
        <v>10.640000000000002</v>
      </c>
      <c r="K110" s="9">
        <v>266</v>
      </c>
    </row>
    <row r="111" spans="1:11" x14ac:dyDescent="0.25">
      <c r="A111" s="2" t="s">
        <v>21</v>
      </c>
      <c r="B111">
        <v>0.25</v>
      </c>
      <c r="C111" s="2">
        <v>0.25</v>
      </c>
      <c r="D111" s="2">
        <v>0</v>
      </c>
      <c r="E111" s="2">
        <v>42.8</v>
      </c>
      <c r="F111" s="2">
        <v>17.100000000000001</v>
      </c>
      <c r="G111" s="2">
        <f t="shared" si="3"/>
        <v>7.2900000000000009</v>
      </c>
      <c r="H111" s="5">
        <f t="shared" si="4"/>
        <v>17.100000000000001</v>
      </c>
      <c r="I111" s="2">
        <v>0</v>
      </c>
      <c r="J111" s="9">
        <f t="shared" si="2"/>
        <v>20.8125</v>
      </c>
      <c r="K111" s="9">
        <v>333</v>
      </c>
    </row>
    <row r="112" spans="1:11" x14ac:dyDescent="0.25">
      <c r="A112" s="2" t="s">
        <v>21</v>
      </c>
      <c r="B112">
        <v>0.3</v>
      </c>
      <c r="C112" s="2">
        <v>0.3</v>
      </c>
      <c r="D112" s="2">
        <v>0</v>
      </c>
      <c r="E112" s="2">
        <v>42.8</v>
      </c>
      <c r="F112" s="2">
        <v>17.100000000000001</v>
      </c>
      <c r="G112" s="2">
        <f t="shared" si="3"/>
        <v>7.2900000000000009</v>
      </c>
      <c r="H112" s="5">
        <f t="shared" si="4"/>
        <v>17.100000000000001</v>
      </c>
      <c r="I112" s="2">
        <v>0</v>
      </c>
      <c r="J112" s="9">
        <f t="shared" si="2"/>
        <v>36.36</v>
      </c>
      <c r="K112" s="9">
        <v>404</v>
      </c>
    </row>
    <row r="113" spans="1:11" x14ac:dyDescent="0.25">
      <c r="A113" s="2" t="s">
        <v>21</v>
      </c>
      <c r="B113">
        <v>0.03</v>
      </c>
      <c r="C113" s="2">
        <v>0.03</v>
      </c>
      <c r="D113" s="2">
        <v>0</v>
      </c>
      <c r="E113">
        <v>42</v>
      </c>
      <c r="F113">
        <v>15.89</v>
      </c>
      <c r="G113" s="2">
        <f t="shared" si="3"/>
        <v>6.08</v>
      </c>
      <c r="H113" s="5">
        <f t="shared" si="4"/>
        <v>15.89</v>
      </c>
      <c r="I113" s="2">
        <v>0</v>
      </c>
      <c r="J113" s="9">
        <f t="shared" si="2"/>
        <v>4.6800000000000001E-2</v>
      </c>
      <c r="K113" s="9">
        <v>52</v>
      </c>
    </row>
    <row r="114" spans="1:11" x14ac:dyDescent="0.25">
      <c r="A114" s="2" t="s">
        <v>21</v>
      </c>
      <c r="B114">
        <v>0.04</v>
      </c>
      <c r="C114" s="2">
        <v>0.04</v>
      </c>
      <c r="D114" s="2">
        <v>0</v>
      </c>
      <c r="E114" s="2">
        <v>42</v>
      </c>
      <c r="F114">
        <v>15.89</v>
      </c>
      <c r="G114" s="2">
        <f t="shared" si="3"/>
        <v>6.08</v>
      </c>
      <c r="H114" s="5">
        <f t="shared" si="4"/>
        <v>15.89</v>
      </c>
      <c r="I114" s="2">
        <v>0</v>
      </c>
      <c r="J114" s="9">
        <f t="shared" si="2"/>
        <v>0.1472</v>
      </c>
      <c r="K114" s="9">
        <v>92</v>
      </c>
    </row>
    <row r="115" spans="1:11" x14ac:dyDescent="0.25">
      <c r="A115" s="2" t="s">
        <v>21</v>
      </c>
      <c r="B115">
        <v>0.05</v>
      </c>
      <c r="C115" s="2">
        <v>0.05</v>
      </c>
      <c r="D115" s="2">
        <v>0</v>
      </c>
      <c r="E115" s="2">
        <v>42</v>
      </c>
      <c r="F115">
        <v>15.89</v>
      </c>
      <c r="G115" s="2">
        <f t="shared" si="3"/>
        <v>6.08</v>
      </c>
      <c r="H115" s="5">
        <f t="shared" si="4"/>
        <v>15.89</v>
      </c>
      <c r="I115" s="2">
        <v>0</v>
      </c>
      <c r="J115" s="9">
        <f t="shared" si="2"/>
        <v>0.23750000000000004</v>
      </c>
      <c r="K115" s="9">
        <v>95</v>
      </c>
    </row>
    <row r="116" spans="1:11" x14ac:dyDescent="0.25">
      <c r="A116" s="2" t="s">
        <v>21</v>
      </c>
      <c r="B116">
        <v>0.06</v>
      </c>
      <c r="C116" s="2">
        <v>0.06</v>
      </c>
      <c r="D116" s="2">
        <v>0</v>
      </c>
      <c r="E116" s="2">
        <v>32</v>
      </c>
      <c r="F116">
        <v>13.2</v>
      </c>
      <c r="G116" s="2">
        <f t="shared" si="3"/>
        <v>3.3899999999999988</v>
      </c>
      <c r="H116" s="5">
        <f t="shared" si="4"/>
        <v>13.2</v>
      </c>
      <c r="I116" s="2">
        <v>0</v>
      </c>
      <c r="J116" s="9">
        <f t="shared" si="2"/>
        <v>5.04E-2</v>
      </c>
      <c r="K116" s="9">
        <v>14</v>
      </c>
    </row>
    <row r="117" spans="1:11" x14ac:dyDescent="0.25">
      <c r="A117" s="2" t="s">
        <v>21</v>
      </c>
      <c r="B117">
        <v>0.06</v>
      </c>
      <c r="C117" s="2">
        <v>0.06</v>
      </c>
      <c r="D117" s="2">
        <v>0</v>
      </c>
      <c r="E117" s="2">
        <v>42</v>
      </c>
      <c r="F117">
        <v>14.8</v>
      </c>
      <c r="G117" s="2">
        <f t="shared" si="3"/>
        <v>4.99</v>
      </c>
      <c r="H117" s="5">
        <f t="shared" si="4"/>
        <v>14.8</v>
      </c>
      <c r="I117" s="2">
        <v>0</v>
      </c>
      <c r="J117" s="9">
        <f t="shared" si="2"/>
        <v>0.25919999999999999</v>
      </c>
      <c r="K117" s="9">
        <v>72</v>
      </c>
    </row>
    <row r="118" spans="1:11" s="6" customFormat="1" x14ac:dyDescent="0.25">
      <c r="A118" s="6" t="s">
        <v>21</v>
      </c>
      <c r="B118" s="6">
        <v>0.06</v>
      </c>
      <c r="C118" s="6">
        <v>0.06</v>
      </c>
      <c r="D118" s="6">
        <v>0</v>
      </c>
      <c r="E118" s="6">
        <v>42</v>
      </c>
      <c r="F118" s="6">
        <v>15.4</v>
      </c>
      <c r="G118" s="6">
        <f t="shared" si="3"/>
        <v>5.59</v>
      </c>
      <c r="H118" s="7">
        <f t="shared" si="4"/>
        <v>15.4</v>
      </c>
      <c r="I118" s="6">
        <v>0</v>
      </c>
      <c r="J118" s="10">
        <f t="shared" si="2"/>
        <v>0.38159999999999999</v>
      </c>
      <c r="K118" s="10">
        <v>106</v>
      </c>
    </row>
    <row r="119" spans="1:11" x14ac:dyDescent="0.25">
      <c r="A119" s="2">
        <v>0.9</v>
      </c>
      <c r="B119">
        <v>1.05</v>
      </c>
      <c r="C119">
        <v>1.05</v>
      </c>
      <c r="D119">
        <v>1.6</v>
      </c>
      <c r="E119">
        <v>0</v>
      </c>
      <c r="F119">
        <f>(24.4-20*(D119-A119))/A119</f>
        <v>11.555555555555552</v>
      </c>
      <c r="G119" s="2">
        <f>F119-9.81</f>
        <v>1.7455555555555513</v>
      </c>
      <c r="H119" s="11">
        <f>IF(A119&lt;=D119,G119,IF(A119&lt;=(D119+B119),((1/B119)*(F119*(A119-D119)+G119*(B119-(A119-D119)))),F119))</f>
        <v>1.7455555555555513</v>
      </c>
      <c r="I119" s="2">
        <v>21</v>
      </c>
      <c r="J119" s="9">
        <f t="shared" si="2"/>
        <v>195.14250000000001</v>
      </c>
      <c r="K119" s="9">
        <v>177</v>
      </c>
    </row>
    <row r="120" spans="1:11" x14ac:dyDescent="0.25">
      <c r="A120" s="2">
        <v>0.9</v>
      </c>
      <c r="B120">
        <v>0.9</v>
      </c>
      <c r="C120">
        <v>0.9</v>
      </c>
      <c r="D120" s="2">
        <v>1.6</v>
      </c>
      <c r="E120" s="2">
        <v>0</v>
      </c>
      <c r="F120" s="2">
        <f t="shared" ref="F120:F122" si="5">(24.4-20*(D120-A120))/A120</f>
        <v>11.555555555555552</v>
      </c>
      <c r="G120" s="2">
        <f t="shared" ref="G120:G122" si="6">F120-9.81</f>
        <v>1.7455555555555513</v>
      </c>
      <c r="H120" s="11">
        <f t="shared" ref="H120:H122" si="7">IF(A120&lt;=D120,G120,IF(A120&lt;=(D120+B120),((1/B120)*(F120*(A120-D120)+G120*(B120-(A120-D120)))),F120))</f>
        <v>1.7455555555555513</v>
      </c>
      <c r="I120" s="2">
        <v>25</v>
      </c>
      <c r="J120" s="9">
        <f t="shared" si="2"/>
        <v>172.53</v>
      </c>
      <c r="K120" s="9">
        <v>213</v>
      </c>
    </row>
    <row r="121" spans="1:11" x14ac:dyDescent="0.25">
      <c r="A121" s="2">
        <v>0.9</v>
      </c>
      <c r="B121">
        <v>0.75</v>
      </c>
      <c r="C121" s="2">
        <v>0.75</v>
      </c>
      <c r="D121" s="2">
        <v>1.6</v>
      </c>
      <c r="E121" s="2">
        <v>0</v>
      </c>
      <c r="F121" s="2">
        <f t="shared" si="5"/>
        <v>11.555555555555552</v>
      </c>
      <c r="G121" s="2">
        <f t="shared" si="6"/>
        <v>1.7455555555555513</v>
      </c>
      <c r="H121" s="11">
        <f t="shared" si="7"/>
        <v>1.7455555555555513</v>
      </c>
      <c r="I121" s="2">
        <v>26</v>
      </c>
      <c r="J121" s="9">
        <f t="shared" si="2"/>
        <v>128.25</v>
      </c>
      <c r="K121" s="9">
        <v>228</v>
      </c>
    </row>
    <row r="122" spans="1:11" x14ac:dyDescent="0.25">
      <c r="A122" s="2">
        <v>0.9</v>
      </c>
      <c r="B122">
        <v>0.67500000000000004</v>
      </c>
      <c r="C122" s="2">
        <v>0.67500000000000004</v>
      </c>
      <c r="D122" s="2">
        <v>1.6</v>
      </c>
      <c r="E122" s="2">
        <v>0</v>
      </c>
      <c r="F122" s="2">
        <f t="shared" si="5"/>
        <v>11.555555555555552</v>
      </c>
      <c r="G122" s="2">
        <f t="shared" si="6"/>
        <v>1.7455555555555513</v>
      </c>
      <c r="H122" s="11">
        <f t="shared" si="7"/>
        <v>1.7455555555555513</v>
      </c>
      <c r="I122" s="2">
        <v>25</v>
      </c>
      <c r="J122" s="9">
        <f t="shared" si="2"/>
        <v>103.42687500000001</v>
      </c>
      <c r="K122" s="9">
        <v>227</v>
      </c>
    </row>
    <row r="123" spans="1:11" x14ac:dyDescent="0.25">
      <c r="A123" s="2">
        <v>0.9</v>
      </c>
      <c r="B123">
        <v>0.6</v>
      </c>
      <c r="C123" s="2">
        <v>0.6</v>
      </c>
      <c r="D123" s="2">
        <v>1.6</v>
      </c>
      <c r="E123" s="2">
        <v>0</v>
      </c>
      <c r="F123" s="2">
        <f>(24.4-20*(D123-A123))/A123</f>
        <v>11.555555555555552</v>
      </c>
      <c r="G123" s="2">
        <f>F123-9.81</f>
        <v>1.7455555555555513</v>
      </c>
      <c r="H123" s="11">
        <f>IF(A123&lt;=D123,G123,IF(A123&lt;=(D123+B123),((1/B123)*(F123*(A123-D123)+G123*(B123-(A123-D123)))),F123))</f>
        <v>1.7455555555555513</v>
      </c>
      <c r="I123" s="2">
        <v>30</v>
      </c>
      <c r="J123" s="9">
        <f t="shared" si="2"/>
        <v>97.56</v>
      </c>
      <c r="K123" s="9">
        <v>271</v>
      </c>
    </row>
    <row r="124" spans="1:11" x14ac:dyDescent="0.25">
      <c r="A124" s="2">
        <v>50</v>
      </c>
      <c r="B124">
        <v>0.91</v>
      </c>
      <c r="C124">
        <v>0.91</v>
      </c>
      <c r="D124">
        <v>0.61</v>
      </c>
      <c r="E124" s="2">
        <v>0</v>
      </c>
      <c r="F124" s="2">
        <f>11.3/D124</f>
        <v>18.524590163934427</v>
      </c>
      <c r="G124" s="2">
        <f>F124-9.81</f>
        <v>8.7145901639344263</v>
      </c>
      <c r="H124" s="5">
        <f>IF(A124&lt;=D124,G124,IF(A124&lt;=(D124+B124),((1/B124)*(F124*(A124-D124)+G124*(B124-(A124-D124)))),F124))</f>
        <v>18.524590163934427</v>
      </c>
      <c r="I124" s="2">
        <v>41</v>
      </c>
      <c r="J124" s="9">
        <f t="shared" si="2"/>
        <v>259.19530000000003</v>
      </c>
      <c r="K124" s="9">
        <v>313</v>
      </c>
    </row>
    <row r="125" spans="1:11" x14ac:dyDescent="0.25">
      <c r="A125" s="2">
        <v>0.31</v>
      </c>
      <c r="B125">
        <v>0.52</v>
      </c>
      <c r="C125" s="2">
        <v>0.52</v>
      </c>
      <c r="D125">
        <v>0.38</v>
      </c>
      <c r="E125" s="2">
        <v>0</v>
      </c>
      <c r="F125" s="2">
        <f>(6.4-20*(D125-A125))/A125</f>
        <v>16.129032258064516</v>
      </c>
      <c r="G125" s="2">
        <f>F125-9.81</f>
        <v>6.3190322580645155</v>
      </c>
      <c r="H125" s="5">
        <f>IF(A125&lt;=D125,G125,IF(A125&lt;=(D125+B125),((1/B125)*(F125*(A125-D125)+G125*(B125-(A125-D125)))),F125))</f>
        <v>6.3190322580645155</v>
      </c>
      <c r="I125" s="2">
        <v>62</v>
      </c>
      <c r="J125" s="9">
        <f t="shared" si="2"/>
        <v>112.21600000000001</v>
      </c>
      <c r="K125" s="9">
        <v>415</v>
      </c>
    </row>
    <row r="126" spans="1:11" x14ac:dyDescent="0.25">
      <c r="A126" s="2">
        <v>0.31</v>
      </c>
      <c r="B126">
        <v>0.43</v>
      </c>
      <c r="C126" s="2">
        <v>0.43</v>
      </c>
      <c r="D126" s="2">
        <v>0.38</v>
      </c>
      <c r="E126" s="2">
        <v>0</v>
      </c>
      <c r="F126" s="2">
        <f t="shared" ref="F126" si="8">(6.4-20*(D126-A126))/A126</f>
        <v>16.129032258064516</v>
      </c>
      <c r="G126" s="2">
        <f t="shared" ref="G126:G127" si="9">F126-9.81</f>
        <v>6.3190322580645155</v>
      </c>
      <c r="H126" s="5">
        <f t="shared" ref="H126" si="10">IF(A126&lt;=D126,G126,IF(A126&lt;=(D126+B126),((1/B126)*(F126*(A126-D126)+G126*(B126-(A126-D126)))),F126))</f>
        <v>6.3190322580645155</v>
      </c>
      <c r="I126" s="2">
        <v>31</v>
      </c>
      <c r="J126" s="9">
        <f t="shared" si="2"/>
        <v>40.862899999999996</v>
      </c>
      <c r="K126" s="9">
        <v>221</v>
      </c>
    </row>
    <row r="127" spans="1:11" x14ac:dyDescent="0.25">
      <c r="A127" s="2">
        <v>0.31</v>
      </c>
      <c r="B127">
        <v>0.3</v>
      </c>
      <c r="C127" s="2">
        <v>0.3</v>
      </c>
      <c r="D127" s="2">
        <v>0.38</v>
      </c>
      <c r="E127" s="2">
        <v>0</v>
      </c>
      <c r="F127" s="2">
        <f>(6.4-20*(D127-A127))/A127</f>
        <v>16.129032258064516</v>
      </c>
      <c r="G127" s="2">
        <f t="shared" si="9"/>
        <v>6.3190322580645155</v>
      </c>
      <c r="H127" s="5">
        <f>IF(A127&lt;=D127,G127,IF(A127&lt;=(D127+B127),((1/B127)*(F127*(A127-D127)+G127*(B127-(A127-D127)))),F127))</f>
        <v>6.3190322580645155</v>
      </c>
      <c r="I127" s="2">
        <v>42</v>
      </c>
      <c r="J127" s="9">
        <f t="shared" si="2"/>
        <v>30.779999999999998</v>
      </c>
      <c r="K127" s="9">
        <v>342</v>
      </c>
    </row>
    <row r="128" spans="1:11" x14ac:dyDescent="0.25">
      <c r="A128" s="2">
        <v>1.8</v>
      </c>
      <c r="B128">
        <v>0.41</v>
      </c>
      <c r="C128" s="2">
        <v>0.41</v>
      </c>
      <c r="D128">
        <v>2.6</v>
      </c>
      <c r="E128" s="2">
        <v>0</v>
      </c>
      <c r="F128" s="2">
        <v>0</v>
      </c>
      <c r="G128" s="2">
        <v>0</v>
      </c>
      <c r="H128" s="5">
        <v>0</v>
      </c>
      <c r="I128" s="2">
        <v>58</v>
      </c>
      <c r="J128" s="9">
        <f t="shared" si="2"/>
        <v>94.135999999999981</v>
      </c>
      <c r="K128" s="9">
        <v>560</v>
      </c>
    </row>
    <row r="129" spans="1:11" x14ac:dyDescent="0.25">
      <c r="A129" s="2">
        <v>1.8</v>
      </c>
      <c r="B129">
        <v>3.1</v>
      </c>
      <c r="C129" s="2">
        <v>3.1</v>
      </c>
      <c r="D129">
        <v>1.3</v>
      </c>
      <c r="E129" s="2">
        <v>0</v>
      </c>
      <c r="F129" s="2">
        <f>11.8/D129</f>
        <v>9.0769230769230766</v>
      </c>
      <c r="G129" s="2">
        <f>F129-9.81</f>
        <v>-0.73307692307692385</v>
      </c>
      <c r="H129" s="5">
        <f>IF(A129&lt;=D129,G129,IF(A129&lt;=(D129+B129),((1/B129)*(F129*(A129-D129)+G129*(B129-(A129-D129)))),F129))</f>
        <v>0.84918114143920509</v>
      </c>
      <c r="I129" s="2">
        <v>77</v>
      </c>
      <c r="J129" s="9">
        <f t="shared" si="2"/>
        <v>4824.22</v>
      </c>
      <c r="K129" s="9">
        <v>502</v>
      </c>
    </row>
    <row r="130" spans="1:11" x14ac:dyDescent="0.25">
      <c r="A130" s="2">
        <v>1</v>
      </c>
      <c r="B130">
        <v>0.77</v>
      </c>
      <c r="C130">
        <v>0.77</v>
      </c>
      <c r="D130">
        <v>3</v>
      </c>
      <c r="E130" s="2">
        <v>0</v>
      </c>
      <c r="F130" s="2">
        <v>0</v>
      </c>
      <c r="G130" s="2">
        <v>0</v>
      </c>
      <c r="H130" s="5">
        <v>0</v>
      </c>
      <c r="I130" s="2">
        <v>87</v>
      </c>
      <c r="J130" s="9">
        <f t="shared" si="2"/>
        <v>319.57310000000001</v>
      </c>
      <c r="K130" s="9">
        <v>539</v>
      </c>
    </row>
    <row r="131" spans="1:11" x14ac:dyDescent="0.25">
      <c r="A131" s="2">
        <v>10</v>
      </c>
      <c r="B131">
        <v>1</v>
      </c>
      <c r="C131" s="2">
        <v>1</v>
      </c>
      <c r="D131">
        <v>0</v>
      </c>
      <c r="E131" s="2">
        <v>0</v>
      </c>
      <c r="F131" s="2">
        <v>0</v>
      </c>
      <c r="G131" s="2">
        <v>0</v>
      </c>
      <c r="H131" s="5">
        <v>0</v>
      </c>
      <c r="I131" s="2">
        <v>71</v>
      </c>
      <c r="J131" s="9">
        <f t="shared" ref="J131:J195" si="11">K131*(B131*C131)</f>
        <v>440</v>
      </c>
      <c r="K131" s="9">
        <v>440</v>
      </c>
    </row>
    <row r="132" spans="1:11" s="2" customFormat="1" x14ac:dyDescent="0.25">
      <c r="A132" s="2">
        <v>10</v>
      </c>
      <c r="B132" s="2">
        <v>1</v>
      </c>
      <c r="C132" s="2">
        <v>1</v>
      </c>
      <c r="D132" s="2">
        <v>0</v>
      </c>
      <c r="E132" s="2">
        <v>0</v>
      </c>
      <c r="F132" s="2">
        <v>0</v>
      </c>
      <c r="G132" s="2">
        <v>0</v>
      </c>
      <c r="H132" s="5">
        <v>0</v>
      </c>
      <c r="I132" s="2">
        <v>76</v>
      </c>
      <c r="J132" s="9">
        <f t="shared" si="11"/>
        <v>518</v>
      </c>
      <c r="K132" s="9">
        <v>518</v>
      </c>
    </row>
    <row r="133" spans="1:11" x14ac:dyDescent="0.25">
      <c r="A133" s="2">
        <v>1</v>
      </c>
      <c r="B133">
        <v>0.27</v>
      </c>
      <c r="C133" s="2">
        <v>0.27</v>
      </c>
      <c r="D133">
        <v>0</v>
      </c>
      <c r="E133" s="2">
        <v>0</v>
      </c>
      <c r="F133" s="2">
        <v>0</v>
      </c>
      <c r="G133" s="2">
        <v>0</v>
      </c>
      <c r="H133" s="5">
        <v>0</v>
      </c>
      <c r="I133" s="2">
        <v>29</v>
      </c>
      <c r="J133" s="9">
        <f t="shared" si="11"/>
        <v>13.122000000000002</v>
      </c>
      <c r="K133" s="9">
        <v>180</v>
      </c>
    </row>
    <row r="134" spans="1:11" x14ac:dyDescent="0.25">
      <c r="A134" s="2">
        <v>0.9</v>
      </c>
      <c r="B134">
        <v>0.26</v>
      </c>
      <c r="C134" s="2">
        <v>0.26</v>
      </c>
      <c r="D134">
        <v>1.5</v>
      </c>
      <c r="E134" s="2">
        <v>0</v>
      </c>
      <c r="F134" s="2">
        <f>(23.9-20*(D134-A134))/A134</f>
        <v>13.22222222222222</v>
      </c>
      <c r="G134" s="2">
        <f>F134-9.81</f>
        <v>3.4122222222222192</v>
      </c>
      <c r="H134" s="5">
        <f>IF(A134&lt;=D134,G134,IF(A134&lt;=(D134+B134),((1/B134)*(F134*(A134-D134)+G134*(B134-(A134-D134)))),F134))</f>
        <v>3.4122222222222192</v>
      </c>
      <c r="I134" s="2">
        <v>89</v>
      </c>
      <c r="J134" s="9">
        <f t="shared" si="11"/>
        <v>54.958800000000004</v>
      </c>
      <c r="K134" s="9">
        <v>813</v>
      </c>
    </row>
    <row r="135" spans="1:11" x14ac:dyDescent="0.25">
      <c r="A135" s="2">
        <v>0.9</v>
      </c>
      <c r="B135" s="2">
        <v>0.26</v>
      </c>
      <c r="C135" s="2">
        <v>0.26</v>
      </c>
      <c r="D135" s="2">
        <v>1.5</v>
      </c>
      <c r="E135" s="2">
        <v>0</v>
      </c>
      <c r="F135" s="2">
        <f t="shared" ref="F135:F138" si="12">(23.9-20*(D135-A135))/A135</f>
        <v>13.22222222222222</v>
      </c>
      <c r="G135" s="2">
        <f t="shared" ref="G135:G141" si="13">F135-9.81</f>
        <v>3.4122222222222192</v>
      </c>
      <c r="H135" s="5">
        <f t="shared" ref="H135:H141" si="14">IF(A135&lt;=D135,G135,IF(A135&lt;=(D135+B135),((1/B135)*(F135*(A135-D135)+G135*(B135-(A135-D135)))),F135))</f>
        <v>3.4122222222222192</v>
      </c>
      <c r="I135" s="2">
        <v>97</v>
      </c>
      <c r="J135" s="9">
        <f t="shared" si="11"/>
        <v>59.623200000000004</v>
      </c>
      <c r="K135" s="9">
        <v>882</v>
      </c>
    </row>
    <row r="136" spans="1:11" x14ac:dyDescent="0.25">
      <c r="A136" s="2">
        <v>0.9</v>
      </c>
      <c r="B136" s="2">
        <v>0.26</v>
      </c>
      <c r="C136" s="2">
        <v>0.26</v>
      </c>
      <c r="D136" s="2">
        <v>1.5</v>
      </c>
      <c r="E136" s="2">
        <v>0</v>
      </c>
      <c r="F136" s="2">
        <f t="shared" si="12"/>
        <v>13.22222222222222</v>
      </c>
      <c r="G136" s="2">
        <f t="shared" si="13"/>
        <v>3.4122222222222192</v>
      </c>
      <c r="H136" s="5">
        <f t="shared" si="14"/>
        <v>3.4122222222222192</v>
      </c>
      <c r="I136" s="2">
        <v>80</v>
      </c>
      <c r="J136" s="9">
        <f t="shared" si="11"/>
        <v>49.618400000000008</v>
      </c>
      <c r="K136" s="9">
        <v>734</v>
      </c>
    </row>
    <row r="137" spans="1:11" x14ac:dyDescent="0.25">
      <c r="A137" s="2">
        <v>0.9</v>
      </c>
      <c r="B137" s="2">
        <v>0.26</v>
      </c>
      <c r="C137" s="2">
        <v>0.26</v>
      </c>
      <c r="D137" s="2">
        <v>1.5</v>
      </c>
      <c r="E137" s="2">
        <v>0</v>
      </c>
      <c r="F137" s="2">
        <f t="shared" si="12"/>
        <v>13.22222222222222</v>
      </c>
      <c r="G137" s="2">
        <f t="shared" si="13"/>
        <v>3.4122222222222192</v>
      </c>
      <c r="H137" s="5">
        <f t="shared" si="14"/>
        <v>3.4122222222222192</v>
      </c>
      <c r="I137" s="2">
        <v>42</v>
      </c>
      <c r="J137" s="9">
        <f t="shared" si="11"/>
        <v>25.823200000000003</v>
      </c>
      <c r="K137" s="9">
        <v>382</v>
      </c>
    </row>
    <row r="138" spans="1:11" x14ac:dyDescent="0.25">
      <c r="A138" s="2">
        <v>0.9</v>
      </c>
      <c r="B138" s="2">
        <v>0.26</v>
      </c>
      <c r="C138" s="2">
        <v>0.26</v>
      </c>
      <c r="D138" s="2">
        <v>1.5</v>
      </c>
      <c r="E138" s="2">
        <v>0</v>
      </c>
      <c r="F138" s="2">
        <f t="shared" si="12"/>
        <v>13.22222222222222</v>
      </c>
      <c r="G138" s="2">
        <f t="shared" si="13"/>
        <v>3.4122222222222192</v>
      </c>
      <c r="H138" s="5">
        <f t="shared" si="14"/>
        <v>3.4122222222222192</v>
      </c>
      <c r="I138" s="2">
        <v>25</v>
      </c>
      <c r="J138" s="9">
        <f t="shared" si="11"/>
        <v>15.21</v>
      </c>
      <c r="K138" s="9">
        <v>225</v>
      </c>
    </row>
    <row r="139" spans="1:11" x14ac:dyDescent="0.25">
      <c r="A139" s="2">
        <v>1.1000000000000001</v>
      </c>
      <c r="B139" s="2">
        <v>0.26</v>
      </c>
      <c r="C139" s="2">
        <v>0.26</v>
      </c>
      <c r="D139" s="2">
        <v>1.5</v>
      </c>
      <c r="E139" s="2">
        <v>0</v>
      </c>
      <c r="F139" s="2">
        <f>(25.9-20*(D139-A139))/A139</f>
        <v>16.27272727272727</v>
      </c>
      <c r="G139" s="2">
        <f t="shared" si="13"/>
        <v>6.4627272727272693</v>
      </c>
      <c r="H139" s="5">
        <f t="shared" si="14"/>
        <v>6.4627272727272693</v>
      </c>
      <c r="I139" s="2">
        <v>112</v>
      </c>
      <c r="J139" s="9">
        <f t="shared" si="11"/>
        <v>69.019600000000011</v>
      </c>
      <c r="K139" s="9">
        <v>1021</v>
      </c>
    </row>
    <row r="140" spans="1:11" x14ac:dyDescent="0.25">
      <c r="A140" s="2">
        <v>1.1000000000000001</v>
      </c>
      <c r="B140" s="2">
        <v>0.26</v>
      </c>
      <c r="C140" s="2">
        <v>0.26</v>
      </c>
      <c r="D140" s="2">
        <v>1.5</v>
      </c>
      <c r="E140" s="2">
        <v>0</v>
      </c>
      <c r="F140" s="2">
        <f t="shared" ref="F140:F141" si="15">(25.9-20*(D140-A140))/A140</f>
        <v>16.27272727272727</v>
      </c>
      <c r="G140" s="2">
        <f t="shared" si="13"/>
        <v>6.4627272727272693</v>
      </c>
      <c r="H140" s="5">
        <f t="shared" si="14"/>
        <v>6.4627272727272693</v>
      </c>
      <c r="I140" s="2">
        <v>105</v>
      </c>
      <c r="J140" s="9">
        <f t="shared" si="11"/>
        <v>65.098800000000011</v>
      </c>
      <c r="K140" s="9">
        <v>963</v>
      </c>
    </row>
    <row r="141" spans="1:11" x14ac:dyDescent="0.25">
      <c r="A141" s="2">
        <v>1.1000000000000001</v>
      </c>
      <c r="B141" s="2">
        <v>0.26</v>
      </c>
      <c r="C141" s="2">
        <v>0.26</v>
      </c>
      <c r="D141" s="2">
        <v>1.5</v>
      </c>
      <c r="E141" s="2">
        <v>0</v>
      </c>
      <c r="F141" s="2">
        <f t="shared" si="15"/>
        <v>16.27272727272727</v>
      </c>
      <c r="G141" s="2">
        <f t="shared" si="13"/>
        <v>6.4627272727272693</v>
      </c>
      <c r="H141" s="5">
        <f t="shared" si="14"/>
        <v>6.4627272727272693</v>
      </c>
      <c r="I141" s="2">
        <v>92</v>
      </c>
      <c r="J141" s="9">
        <f t="shared" si="11"/>
        <v>57.054400000000008</v>
      </c>
      <c r="K141" s="9">
        <v>844</v>
      </c>
    </row>
    <row r="142" spans="1:11" x14ac:dyDescent="0.25">
      <c r="A142" s="2">
        <v>0.9</v>
      </c>
      <c r="B142">
        <v>2.2000000000000002</v>
      </c>
      <c r="C142" s="2">
        <v>2.2000000000000002</v>
      </c>
      <c r="D142">
        <v>0.78</v>
      </c>
      <c r="E142" s="2">
        <v>0</v>
      </c>
      <c r="F142" s="2">
        <f>(12.48-18*(D142-A142))/A142</f>
        <v>16.266666666666666</v>
      </c>
      <c r="G142" s="2">
        <f>F142-9.81</f>
        <v>6.4566666666666652</v>
      </c>
      <c r="H142" s="5">
        <f>IF(A142&lt;=D142,G142,IF(A142&lt;=(D142+B142),((1/B142)*(F142*(A142-D142)+G142*(B142-(A142-D142)))),F142))</f>
        <v>6.9917575757575738</v>
      </c>
      <c r="I142" s="2">
        <v>30</v>
      </c>
      <c r="J142" s="9">
        <f t="shared" si="11"/>
        <v>992.20000000000016</v>
      </c>
      <c r="K142" s="9">
        <v>205</v>
      </c>
    </row>
    <row r="143" spans="1:11" x14ac:dyDescent="0.25">
      <c r="A143" s="2">
        <v>0.6</v>
      </c>
      <c r="B143">
        <v>0.6</v>
      </c>
      <c r="C143" s="2">
        <v>0.6</v>
      </c>
      <c r="D143">
        <v>0</v>
      </c>
      <c r="E143" s="2">
        <v>0</v>
      </c>
      <c r="F143" s="2">
        <v>0</v>
      </c>
      <c r="G143" s="2">
        <v>0</v>
      </c>
      <c r="H143" s="5">
        <v>0</v>
      </c>
      <c r="I143" s="2">
        <v>31</v>
      </c>
      <c r="J143" s="9">
        <f t="shared" si="11"/>
        <v>94.32</v>
      </c>
      <c r="K143" s="9">
        <v>262</v>
      </c>
    </row>
    <row r="144" spans="1:11" x14ac:dyDescent="0.25">
      <c r="A144" s="2">
        <v>0.6</v>
      </c>
      <c r="B144">
        <v>0.6</v>
      </c>
      <c r="C144" s="2">
        <v>0.6</v>
      </c>
      <c r="D144">
        <v>0</v>
      </c>
      <c r="E144" s="2">
        <v>0</v>
      </c>
      <c r="F144" s="2">
        <v>0</v>
      </c>
      <c r="G144" s="2">
        <v>0</v>
      </c>
      <c r="H144" s="5">
        <v>0</v>
      </c>
      <c r="I144" s="2">
        <v>44</v>
      </c>
      <c r="J144" s="9">
        <f t="shared" si="11"/>
        <v>131.4</v>
      </c>
      <c r="K144" s="9">
        <v>365</v>
      </c>
    </row>
    <row r="145" spans="1:11" x14ac:dyDescent="0.25">
      <c r="A145" s="2">
        <v>1.4</v>
      </c>
      <c r="B145">
        <v>2</v>
      </c>
      <c r="C145" s="2">
        <v>2</v>
      </c>
      <c r="D145">
        <v>1.6</v>
      </c>
      <c r="E145" s="2">
        <v>0</v>
      </c>
      <c r="F145" s="2">
        <f>(25.8-20*(D145-A145))/A145</f>
        <v>15.571428571428571</v>
      </c>
      <c r="G145" s="2">
        <f t="shared" ref="G145" si="16">F145-9.81</f>
        <v>5.7614285714285707</v>
      </c>
      <c r="H145" s="5">
        <f t="shared" ref="H145" si="17">IF(A145&lt;=D145,G145,IF(A145&lt;=(D145+B145),((1/B145)*(F145*(A145-D145)+G145*(B145-(A145-D145)))),F145))</f>
        <v>5.7614285714285707</v>
      </c>
      <c r="I145" s="2">
        <v>15</v>
      </c>
      <c r="J145" s="9">
        <f t="shared" si="11"/>
        <v>480</v>
      </c>
      <c r="K145" s="9">
        <v>120</v>
      </c>
    </row>
    <row r="146" spans="1:11" x14ac:dyDescent="0.25">
      <c r="A146" s="2">
        <v>2.4</v>
      </c>
      <c r="B146">
        <v>0.67</v>
      </c>
      <c r="C146" s="2">
        <v>0.67</v>
      </c>
      <c r="D146">
        <v>0.61</v>
      </c>
      <c r="E146" s="2">
        <v>0</v>
      </c>
      <c r="F146" s="2">
        <f>12/D146</f>
        <v>19.672131147540984</v>
      </c>
      <c r="G146" s="2">
        <f>F146-9.81</f>
        <v>9.8621311475409836</v>
      </c>
      <c r="H146" s="5">
        <f t="shared" ref="H146:H201" si="18">IF(A146&lt;=D146,G146,IF(A146&lt;=(D146+B146),((1/B146)*(F146*(A146-D146)+G146*(B146-(A146-D146)))),F146))</f>
        <v>19.672131147540984</v>
      </c>
      <c r="I146" s="2">
        <v>93</v>
      </c>
      <c r="J146" s="9">
        <f t="shared" si="11"/>
        <v>338.47060000000005</v>
      </c>
      <c r="K146" s="9">
        <v>754</v>
      </c>
    </row>
    <row r="147" spans="1:11" x14ac:dyDescent="0.25">
      <c r="A147" s="2">
        <v>2.4</v>
      </c>
      <c r="B147">
        <v>0.67</v>
      </c>
      <c r="C147" s="2">
        <v>0.67</v>
      </c>
      <c r="D147">
        <v>0.61</v>
      </c>
      <c r="E147" s="2">
        <v>0</v>
      </c>
      <c r="F147" s="2">
        <f>12/D147</f>
        <v>19.672131147540984</v>
      </c>
      <c r="G147" s="2">
        <f>F147-9.81</f>
        <v>9.8621311475409836</v>
      </c>
      <c r="H147" s="5">
        <f t="shared" si="18"/>
        <v>19.672131147540984</v>
      </c>
      <c r="I147" s="2">
        <v>95</v>
      </c>
      <c r="J147" s="9">
        <f t="shared" si="11"/>
        <v>347.44860000000006</v>
      </c>
      <c r="K147" s="9">
        <v>774</v>
      </c>
    </row>
    <row r="148" spans="1:11" s="6" customFormat="1" x14ac:dyDescent="0.25">
      <c r="A148" s="6">
        <v>2.4</v>
      </c>
      <c r="B148" s="6">
        <v>2.74</v>
      </c>
      <c r="C148" s="6">
        <v>2.74</v>
      </c>
      <c r="D148" s="6">
        <v>0</v>
      </c>
      <c r="E148" s="6">
        <v>0</v>
      </c>
      <c r="F148" s="6">
        <v>0</v>
      </c>
      <c r="G148" s="6">
        <v>0</v>
      </c>
      <c r="H148" s="7">
        <v>0</v>
      </c>
      <c r="I148" s="6">
        <v>92</v>
      </c>
      <c r="J148" s="10">
        <f t="shared" si="11"/>
        <v>4264.3168000000005</v>
      </c>
      <c r="K148" s="10">
        <v>568</v>
      </c>
    </row>
    <row r="149" spans="1:11" x14ac:dyDescent="0.25">
      <c r="A149" s="2" t="s">
        <v>21</v>
      </c>
      <c r="C149" s="2"/>
      <c r="E149" s="2">
        <v>0</v>
      </c>
      <c r="F149" s="2" t="b">
        <f t="shared" ref="F149:F183" si="19">IF(A149&gt;=D149,TRUE,FALSE)</f>
        <v>1</v>
      </c>
      <c r="G149" s="2">
        <f>F149-9.81</f>
        <v>-8.81</v>
      </c>
      <c r="H149" s="5" t="b">
        <f t="shared" si="18"/>
        <v>1</v>
      </c>
      <c r="I149" s="2">
        <v>0</v>
      </c>
      <c r="J149" s="9">
        <f t="shared" si="11"/>
        <v>0</v>
      </c>
    </row>
    <row r="150" spans="1:11" x14ac:dyDescent="0.25">
      <c r="A150" s="2" t="s">
        <v>21</v>
      </c>
      <c r="C150" s="2"/>
      <c r="E150" s="2">
        <v>0</v>
      </c>
      <c r="F150" s="2" t="b">
        <f t="shared" si="19"/>
        <v>1</v>
      </c>
      <c r="G150" s="2">
        <f t="shared" ref="G150:G201" si="20">F150-9.81</f>
        <v>-8.81</v>
      </c>
      <c r="H150" s="5" t="b">
        <f t="shared" si="18"/>
        <v>1</v>
      </c>
      <c r="I150" s="2">
        <v>0</v>
      </c>
      <c r="J150" s="9">
        <f t="shared" si="11"/>
        <v>0</v>
      </c>
    </row>
    <row r="151" spans="1:11" x14ac:dyDescent="0.25">
      <c r="A151" s="2" t="s">
        <v>21</v>
      </c>
      <c r="E151" s="2">
        <v>0</v>
      </c>
      <c r="F151" s="2" t="b">
        <f t="shared" si="19"/>
        <v>1</v>
      </c>
      <c r="G151" s="2">
        <f t="shared" si="20"/>
        <v>-8.81</v>
      </c>
      <c r="H151" s="5" t="b">
        <f t="shared" si="18"/>
        <v>1</v>
      </c>
      <c r="I151" s="2">
        <v>0</v>
      </c>
      <c r="J151" s="9">
        <f t="shared" si="11"/>
        <v>0</v>
      </c>
    </row>
    <row r="152" spans="1:11" x14ac:dyDescent="0.25">
      <c r="A152" s="2" t="s">
        <v>21</v>
      </c>
      <c r="E152" s="2">
        <v>0</v>
      </c>
      <c r="F152" s="2" t="b">
        <f t="shared" si="19"/>
        <v>1</v>
      </c>
      <c r="G152" s="2">
        <f t="shared" si="20"/>
        <v>-8.81</v>
      </c>
      <c r="H152" s="5" t="b">
        <f t="shared" si="18"/>
        <v>1</v>
      </c>
      <c r="I152" s="2">
        <v>0</v>
      </c>
      <c r="J152" s="9">
        <f t="shared" si="11"/>
        <v>0</v>
      </c>
    </row>
    <row r="153" spans="1:11" x14ac:dyDescent="0.25">
      <c r="A153" s="2" t="s">
        <v>21</v>
      </c>
      <c r="E153" s="2">
        <v>0</v>
      </c>
      <c r="F153" s="2" t="b">
        <f t="shared" si="19"/>
        <v>1</v>
      </c>
      <c r="G153" s="2">
        <f t="shared" si="20"/>
        <v>-8.81</v>
      </c>
      <c r="H153" s="5" t="b">
        <f t="shared" si="18"/>
        <v>1</v>
      </c>
      <c r="I153" s="2">
        <v>0</v>
      </c>
      <c r="J153" s="9">
        <f t="shared" si="11"/>
        <v>0</v>
      </c>
    </row>
    <row r="154" spans="1:11" x14ac:dyDescent="0.25">
      <c r="A154" s="2" t="s">
        <v>21</v>
      </c>
      <c r="E154" s="2">
        <v>0</v>
      </c>
      <c r="F154" s="2" t="b">
        <f t="shared" si="19"/>
        <v>1</v>
      </c>
      <c r="G154" s="2">
        <f t="shared" si="20"/>
        <v>-8.81</v>
      </c>
      <c r="H154" s="5" t="b">
        <f t="shared" si="18"/>
        <v>1</v>
      </c>
      <c r="I154" s="2">
        <v>0</v>
      </c>
      <c r="J154" s="9">
        <f t="shared" si="11"/>
        <v>0</v>
      </c>
    </row>
    <row r="155" spans="1:11" x14ac:dyDescent="0.25">
      <c r="A155" s="2" t="s">
        <v>21</v>
      </c>
      <c r="E155" s="2">
        <v>0</v>
      </c>
      <c r="F155" s="2" t="b">
        <f t="shared" si="19"/>
        <v>1</v>
      </c>
      <c r="G155" s="2">
        <f t="shared" si="20"/>
        <v>-8.81</v>
      </c>
      <c r="H155" s="5" t="b">
        <f t="shared" si="18"/>
        <v>1</v>
      </c>
      <c r="I155" s="2">
        <v>0</v>
      </c>
      <c r="J155" s="9">
        <f t="shared" si="11"/>
        <v>0</v>
      </c>
    </row>
    <row r="156" spans="1:11" x14ac:dyDescent="0.25">
      <c r="A156" s="2" t="s">
        <v>21</v>
      </c>
      <c r="E156" s="2">
        <v>0</v>
      </c>
      <c r="F156" s="2" t="b">
        <f t="shared" si="19"/>
        <v>1</v>
      </c>
      <c r="G156" s="2">
        <f t="shared" si="20"/>
        <v>-8.81</v>
      </c>
      <c r="H156" s="5" t="b">
        <f t="shared" si="18"/>
        <v>1</v>
      </c>
      <c r="I156" s="2">
        <v>0</v>
      </c>
      <c r="J156" s="9">
        <f t="shared" si="11"/>
        <v>0</v>
      </c>
    </row>
    <row r="157" spans="1:11" x14ac:dyDescent="0.25">
      <c r="A157" s="2" t="s">
        <v>21</v>
      </c>
      <c r="E157" s="2">
        <v>0</v>
      </c>
      <c r="F157" s="2" t="b">
        <f t="shared" si="19"/>
        <v>1</v>
      </c>
      <c r="G157" s="2">
        <f t="shared" si="20"/>
        <v>-8.81</v>
      </c>
      <c r="H157" s="5" t="b">
        <f t="shared" si="18"/>
        <v>1</v>
      </c>
      <c r="I157" s="2">
        <v>0</v>
      </c>
      <c r="J157" s="9">
        <f t="shared" si="11"/>
        <v>0</v>
      </c>
    </row>
    <row r="158" spans="1:11" x14ac:dyDescent="0.25">
      <c r="A158" s="2" t="s">
        <v>21</v>
      </c>
      <c r="E158" s="2">
        <v>0</v>
      </c>
      <c r="F158" s="2" t="b">
        <f t="shared" si="19"/>
        <v>1</v>
      </c>
      <c r="G158" s="2">
        <f t="shared" si="20"/>
        <v>-8.81</v>
      </c>
      <c r="H158" s="5" t="b">
        <f t="shared" si="18"/>
        <v>1</v>
      </c>
      <c r="I158" s="2">
        <v>0</v>
      </c>
      <c r="J158" s="9">
        <f t="shared" si="11"/>
        <v>0</v>
      </c>
    </row>
    <row r="159" spans="1:11" x14ac:dyDescent="0.25">
      <c r="A159" s="2" t="s">
        <v>21</v>
      </c>
      <c r="E159" s="2">
        <v>0</v>
      </c>
      <c r="F159" s="2" t="b">
        <f t="shared" si="19"/>
        <v>1</v>
      </c>
      <c r="G159" s="2">
        <f t="shared" si="20"/>
        <v>-8.81</v>
      </c>
      <c r="H159" s="5" t="b">
        <f t="shared" si="18"/>
        <v>1</v>
      </c>
      <c r="I159" s="2">
        <v>0</v>
      </c>
      <c r="J159" s="9">
        <f t="shared" si="11"/>
        <v>0</v>
      </c>
    </row>
    <row r="160" spans="1:11" x14ac:dyDescent="0.25">
      <c r="A160" s="2" t="s">
        <v>21</v>
      </c>
      <c r="E160" s="2">
        <v>0</v>
      </c>
      <c r="F160" s="2" t="b">
        <f t="shared" si="19"/>
        <v>1</v>
      </c>
      <c r="G160" s="2">
        <f t="shared" si="20"/>
        <v>-8.81</v>
      </c>
      <c r="H160" s="5" t="b">
        <f t="shared" si="18"/>
        <v>1</v>
      </c>
      <c r="I160" s="2">
        <v>0</v>
      </c>
      <c r="J160" s="9">
        <f t="shared" si="11"/>
        <v>0</v>
      </c>
    </row>
    <row r="161" spans="1:10" x14ac:dyDescent="0.25">
      <c r="A161" s="2" t="s">
        <v>21</v>
      </c>
      <c r="E161" s="2">
        <v>0</v>
      </c>
      <c r="F161" s="2" t="b">
        <f t="shared" si="19"/>
        <v>1</v>
      </c>
      <c r="G161" s="2">
        <f t="shared" si="20"/>
        <v>-8.81</v>
      </c>
      <c r="H161" s="5" t="b">
        <f t="shared" si="18"/>
        <v>1</v>
      </c>
      <c r="I161" s="2">
        <v>0</v>
      </c>
      <c r="J161" s="9">
        <f t="shared" si="11"/>
        <v>0</v>
      </c>
    </row>
    <row r="162" spans="1:10" x14ac:dyDescent="0.25">
      <c r="A162" s="2" t="s">
        <v>21</v>
      </c>
      <c r="E162" s="2">
        <v>0</v>
      </c>
      <c r="F162" s="2" t="b">
        <f t="shared" si="19"/>
        <v>1</v>
      </c>
      <c r="G162" s="2">
        <f t="shared" si="20"/>
        <v>-8.81</v>
      </c>
      <c r="H162" s="5" t="b">
        <f t="shared" si="18"/>
        <v>1</v>
      </c>
      <c r="I162" s="2">
        <v>0</v>
      </c>
      <c r="J162" s="9">
        <f t="shared" si="11"/>
        <v>0</v>
      </c>
    </row>
    <row r="163" spans="1:10" x14ac:dyDescent="0.25">
      <c r="A163" s="2" t="s">
        <v>21</v>
      </c>
      <c r="E163" s="2">
        <v>0</v>
      </c>
      <c r="F163" s="2" t="b">
        <f t="shared" si="19"/>
        <v>1</v>
      </c>
      <c r="G163" s="2">
        <f t="shared" si="20"/>
        <v>-8.81</v>
      </c>
      <c r="H163" s="5" t="b">
        <f t="shared" si="18"/>
        <v>1</v>
      </c>
      <c r="I163" s="2">
        <v>0</v>
      </c>
      <c r="J163" s="9">
        <f t="shared" si="11"/>
        <v>0</v>
      </c>
    </row>
    <row r="164" spans="1:10" x14ac:dyDescent="0.25">
      <c r="A164" s="2" t="s">
        <v>21</v>
      </c>
      <c r="E164" s="2">
        <v>0</v>
      </c>
      <c r="F164" s="2" t="b">
        <f t="shared" si="19"/>
        <v>1</v>
      </c>
      <c r="G164" s="2">
        <f t="shared" si="20"/>
        <v>-8.81</v>
      </c>
      <c r="H164" s="5" t="b">
        <f t="shared" si="18"/>
        <v>1</v>
      </c>
      <c r="I164" s="2">
        <v>0</v>
      </c>
      <c r="J164" s="9">
        <f t="shared" si="11"/>
        <v>0</v>
      </c>
    </row>
    <row r="165" spans="1:10" x14ac:dyDescent="0.25">
      <c r="A165" s="2" t="s">
        <v>21</v>
      </c>
      <c r="E165" s="2">
        <v>0</v>
      </c>
      <c r="F165" s="2" t="b">
        <f t="shared" si="19"/>
        <v>1</v>
      </c>
      <c r="G165" s="2">
        <f t="shared" si="20"/>
        <v>-8.81</v>
      </c>
      <c r="H165" s="5" t="b">
        <f t="shared" si="18"/>
        <v>1</v>
      </c>
      <c r="I165" s="2">
        <v>0</v>
      </c>
      <c r="J165" s="9">
        <f t="shared" si="11"/>
        <v>0</v>
      </c>
    </row>
    <row r="166" spans="1:10" x14ac:dyDescent="0.25">
      <c r="A166" s="2" t="s">
        <v>21</v>
      </c>
      <c r="E166" s="2">
        <v>0</v>
      </c>
      <c r="F166" s="2" t="b">
        <f t="shared" si="19"/>
        <v>1</v>
      </c>
      <c r="G166" s="2">
        <f t="shared" si="20"/>
        <v>-8.81</v>
      </c>
      <c r="H166" s="5" t="b">
        <f t="shared" si="18"/>
        <v>1</v>
      </c>
      <c r="I166" s="2">
        <v>0</v>
      </c>
      <c r="J166" s="9">
        <f t="shared" si="11"/>
        <v>0</v>
      </c>
    </row>
    <row r="167" spans="1:10" x14ac:dyDescent="0.25">
      <c r="A167" s="2" t="s">
        <v>21</v>
      </c>
      <c r="E167" s="2">
        <v>0</v>
      </c>
      <c r="F167" s="2" t="b">
        <f t="shared" si="19"/>
        <v>1</v>
      </c>
      <c r="G167" s="2">
        <f t="shared" si="20"/>
        <v>-8.81</v>
      </c>
      <c r="H167" s="5" t="b">
        <f t="shared" si="18"/>
        <v>1</v>
      </c>
      <c r="I167" s="2">
        <v>0</v>
      </c>
      <c r="J167" s="9">
        <f t="shared" si="11"/>
        <v>0</v>
      </c>
    </row>
    <row r="168" spans="1:10" x14ac:dyDescent="0.25">
      <c r="A168" s="2" t="s">
        <v>21</v>
      </c>
      <c r="E168" s="2">
        <v>0</v>
      </c>
      <c r="F168" s="2" t="b">
        <f t="shared" si="19"/>
        <v>1</v>
      </c>
      <c r="G168" s="2">
        <f t="shared" si="20"/>
        <v>-8.81</v>
      </c>
      <c r="H168" s="5" t="b">
        <f t="shared" si="18"/>
        <v>1</v>
      </c>
      <c r="I168" s="2">
        <v>0</v>
      </c>
      <c r="J168" s="9">
        <f t="shared" si="11"/>
        <v>0</v>
      </c>
    </row>
    <row r="169" spans="1:10" x14ac:dyDescent="0.25">
      <c r="A169" s="2" t="s">
        <v>21</v>
      </c>
      <c r="E169" s="2">
        <v>0</v>
      </c>
      <c r="F169" s="2" t="b">
        <f t="shared" si="19"/>
        <v>1</v>
      </c>
      <c r="G169" s="2">
        <f t="shared" si="20"/>
        <v>-8.81</v>
      </c>
      <c r="H169" s="5" t="b">
        <f t="shared" si="18"/>
        <v>1</v>
      </c>
      <c r="I169" s="2">
        <v>0</v>
      </c>
      <c r="J169" s="9">
        <f t="shared" si="11"/>
        <v>0</v>
      </c>
    </row>
    <row r="170" spans="1:10" x14ac:dyDescent="0.25">
      <c r="A170" s="2" t="s">
        <v>21</v>
      </c>
      <c r="E170" s="2">
        <v>0</v>
      </c>
      <c r="F170" s="2" t="b">
        <f t="shared" si="19"/>
        <v>1</v>
      </c>
      <c r="G170" s="2">
        <f t="shared" si="20"/>
        <v>-8.81</v>
      </c>
      <c r="H170" s="5" t="b">
        <f t="shared" si="18"/>
        <v>1</v>
      </c>
      <c r="I170" s="2">
        <v>0</v>
      </c>
      <c r="J170" s="9">
        <f t="shared" si="11"/>
        <v>0</v>
      </c>
    </row>
    <row r="171" spans="1:10" x14ac:dyDescent="0.25">
      <c r="A171" s="2" t="s">
        <v>21</v>
      </c>
      <c r="E171" s="2">
        <v>0</v>
      </c>
      <c r="F171" s="2" t="b">
        <f t="shared" si="19"/>
        <v>1</v>
      </c>
      <c r="G171" s="2">
        <f t="shared" si="20"/>
        <v>-8.81</v>
      </c>
      <c r="H171" s="5" t="b">
        <f t="shared" si="18"/>
        <v>1</v>
      </c>
      <c r="I171" s="2">
        <v>0</v>
      </c>
      <c r="J171" s="9">
        <f t="shared" si="11"/>
        <v>0</v>
      </c>
    </row>
    <row r="172" spans="1:10" x14ac:dyDescent="0.25">
      <c r="A172" s="2" t="s">
        <v>21</v>
      </c>
      <c r="E172" s="2">
        <v>0</v>
      </c>
      <c r="F172" s="2" t="b">
        <f t="shared" si="19"/>
        <v>1</v>
      </c>
      <c r="G172" s="2">
        <f t="shared" si="20"/>
        <v>-8.81</v>
      </c>
      <c r="H172" s="5" t="b">
        <f t="shared" si="18"/>
        <v>1</v>
      </c>
      <c r="I172" s="2">
        <v>0</v>
      </c>
      <c r="J172" s="9">
        <f t="shared" si="11"/>
        <v>0</v>
      </c>
    </row>
    <row r="173" spans="1:10" x14ac:dyDescent="0.25">
      <c r="A173" s="2" t="s">
        <v>21</v>
      </c>
      <c r="E173" s="2">
        <v>0</v>
      </c>
      <c r="F173" s="2" t="b">
        <f t="shared" si="19"/>
        <v>1</v>
      </c>
      <c r="G173" s="2">
        <f t="shared" si="20"/>
        <v>-8.81</v>
      </c>
      <c r="H173" s="5" t="b">
        <f t="shared" si="18"/>
        <v>1</v>
      </c>
      <c r="I173" s="2">
        <v>0</v>
      </c>
      <c r="J173" s="9">
        <f t="shared" si="11"/>
        <v>0</v>
      </c>
    </row>
    <row r="174" spans="1:10" x14ac:dyDescent="0.25">
      <c r="A174" s="2" t="s">
        <v>21</v>
      </c>
      <c r="E174" s="2">
        <v>0</v>
      </c>
      <c r="F174" s="2" t="b">
        <f t="shared" si="19"/>
        <v>1</v>
      </c>
      <c r="G174" s="2">
        <f t="shared" si="20"/>
        <v>-8.81</v>
      </c>
      <c r="H174" s="5" t="b">
        <f t="shared" si="18"/>
        <v>1</v>
      </c>
      <c r="I174" s="2">
        <v>0</v>
      </c>
      <c r="J174" s="9">
        <f t="shared" si="11"/>
        <v>0</v>
      </c>
    </row>
    <row r="175" spans="1:10" x14ac:dyDescent="0.25">
      <c r="A175" s="2" t="s">
        <v>21</v>
      </c>
      <c r="E175" s="2">
        <v>0</v>
      </c>
      <c r="F175" s="2" t="b">
        <f t="shared" si="19"/>
        <v>1</v>
      </c>
      <c r="G175" s="2">
        <f t="shared" si="20"/>
        <v>-8.81</v>
      </c>
      <c r="H175" s="5" t="b">
        <f t="shared" si="18"/>
        <v>1</v>
      </c>
      <c r="I175" s="2">
        <v>0</v>
      </c>
      <c r="J175" s="9">
        <f t="shared" si="11"/>
        <v>0</v>
      </c>
    </row>
    <row r="176" spans="1:10" x14ac:dyDescent="0.25">
      <c r="A176" s="2" t="s">
        <v>21</v>
      </c>
      <c r="E176" s="2">
        <v>0</v>
      </c>
      <c r="F176" s="2" t="b">
        <f t="shared" si="19"/>
        <v>1</v>
      </c>
      <c r="G176" s="2">
        <f t="shared" si="20"/>
        <v>-8.81</v>
      </c>
      <c r="H176" s="5" t="b">
        <f t="shared" si="18"/>
        <v>1</v>
      </c>
      <c r="I176" s="2">
        <v>0</v>
      </c>
      <c r="J176" s="9">
        <f t="shared" si="11"/>
        <v>0</v>
      </c>
    </row>
    <row r="177" spans="1:10" x14ac:dyDescent="0.25">
      <c r="A177" s="2" t="s">
        <v>21</v>
      </c>
      <c r="E177" s="2">
        <v>0</v>
      </c>
      <c r="F177" s="2" t="b">
        <f t="shared" si="19"/>
        <v>1</v>
      </c>
      <c r="G177" s="2">
        <f t="shared" si="20"/>
        <v>-8.81</v>
      </c>
      <c r="H177" s="5" t="b">
        <f t="shared" si="18"/>
        <v>1</v>
      </c>
      <c r="I177" s="2">
        <v>0</v>
      </c>
      <c r="J177" s="9">
        <f t="shared" si="11"/>
        <v>0</v>
      </c>
    </row>
    <row r="178" spans="1:10" x14ac:dyDescent="0.25">
      <c r="A178" s="2" t="s">
        <v>21</v>
      </c>
      <c r="E178" s="2">
        <v>0</v>
      </c>
      <c r="F178" s="2" t="b">
        <f t="shared" si="19"/>
        <v>1</v>
      </c>
      <c r="G178" s="2">
        <f t="shared" si="20"/>
        <v>-8.81</v>
      </c>
      <c r="H178" s="5" t="b">
        <f t="shared" si="18"/>
        <v>1</v>
      </c>
      <c r="I178" s="2">
        <v>0</v>
      </c>
      <c r="J178" s="9">
        <f t="shared" si="11"/>
        <v>0</v>
      </c>
    </row>
    <row r="179" spans="1:10" x14ac:dyDescent="0.25">
      <c r="A179" s="2" t="s">
        <v>21</v>
      </c>
      <c r="E179" s="2">
        <v>0</v>
      </c>
      <c r="F179" s="2" t="b">
        <f t="shared" si="19"/>
        <v>1</v>
      </c>
      <c r="G179" s="2">
        <f t="shared" si="20"/>
        <v>-8.81</v>
      </c>
      <c r="H179" s="5" t="b">
        <f t="shared" si="18"/>
        <v>1</v>
      </c>
      <c r="I179" s="2">
        <v>0</v>
      </c>
      <c r="J179" s="9">
        <f t="shared" si="11"/>
        <v>0</v>
      </c>
    </row>
    <row r="180" spans="1:10" x14ac:dyDescent="0.25">
      <c r="A180" s="2" t="s">
        <v>21</v>
      </c>
      <c r="E180" s="2">
        <v>0</v>
      </c>
      <c r="F180" s="2" t="b">
        <f t="shared" si="19"/>
        <v>1</v>
      </c>
      <c r="G180" s="2">
        <f t="shared" si="20"/>
        <v>-8.81</v>
      </c>
      <c r="H180" s="5" t="b">
        <f t="shared" si="18"/>
        <v>1</v>
      </c>
      <c r="I180" s="2">
        <v>0</v>
      </c>
      <c r="J180" s="9">
        <f t="shared" si="11"/>
        <v>0</v>
      </c>
    </row>
    <row r="181" spans="1:10" x14ac:dyDescent="0.25">
      <c r="A181" s="2" t="s">
        <v>21</v>
      </c>
      <c r="E181" s="2">
        <v>0</v>
      </c>
      <c r="F181" s="2" t="b">
        <f t="shared" si="19"/>
        <v>1</v>
      </c>
      <c r="G181" s="2">
        <f t="shared" si="20"/>
        <v>-8.81</v>
      </c>
      <c r="H181" s="5" t="b">
        <f t="shared" si="18"/>
        <v>1</v>
      </c>
      <c r="I181" s="2">
        <v>0</v>
      </c>
      <c r="J181" s="9">
        <f t="shared" si="11"/>
        <v>0</v>
      </c>
    </row>
    <row r="182" spans="1:10" x14ac:dyDescent="0.25">
      <c r="A182" s="2" t="s">
        <v>21</v>
      </c>
      <c r="E182" s="2">
        <v>0</v>
      </c>
      <c r="F182" s="2" t="b">
        <f t="shared" si="19"/>
        <v>1</v>
      </c>
      <c r="G182" s="2">
        <f t="shared" si="20"/>
        <v>-8.81</v>
      </c>
      <c r="H182" s="5" t="b">
        <f t="shared" si="18"/>
        <v>1</v>
      </c>
      <c r="I182" s="2">
        <v>0</v>
      </c>
      <c r="J182" s="9">
        <f t="shared" si="11"/>
        <v>0</v>
      </c>
    </row>
    <row r="183" spans="1:10" x14ac:dyDescent="0.25">
      <c r="A183" s="2" t="s">
        <v>21</v>
      </c>
      <c r="E183" s="2">
        <v>0</v>
      </c>
      <c r="F183" s="2" t="b">
        <f t="shared" si="19"/>
        <v>1</v>
      </c>
      <c r="G183" s="2">
        <f t="shared" si="20"/>
        <v>-8.81</v>
      </c>
      <c r="H183" s="5" t="b">
        <f t="shared" si="18"/>
        <v>1</v>
      </c>
      <c r="I183" s="2">
        <v>0</v>
      </c>
      <c r="J183" s="9">
        <f t="shared" si="11"/>
        <v>0</v>
      </c>
    </row>
    <row r="184" spans="1:10" x14ac:dyDescent="0.25">
      <c r="A184" s="2" t="s">
        <v>21</v>
      </c>
      <c r="E184" s="2">
        <v>0</v>
      </c>
      <c r="F184" s="2" t="b">
        <f t="shared" ref="F184:F201" si="21">IF(A184&gt;=D184,TRUE,FALSE)</f>
        <v>1</v>
      </c>
      <c r="G184" s="2">
        <f t="shared" si="20"/>
        <v>-8.81</v>
      </c>
      <c r="H184" s="5" t="b">
        <f t="shared" si="18"/>
        <v>1</v>
      </c>
      <c r="I184" s="2">
        <v>0</v>
      </c>
      <c r="J184" s="9">
        <f t="shared" si="11"/>
        <v>0</v>
      </c>
    </row>
    <row r="185" spans="1:10" x14ac:dyDescent="0.25">
      <c r="A185" s="2" t="s">
        <v>21</v>
      </c>
      <c r="E185" s="2">
        <v>0</v>
      </c>
      <c r="F185" s="2" t="b">
        <f t="shared" si="21"/>
        <v>1</v>
      </c>
      <c r="G185" s="2">
        <f t="shared" si="20"/>
        <v>-8.81</v>
      </c>
      <c r="H185" s="5" t="b">
        <f t="shared" si="18"/>
        <v>1</v>
      </c>
      <c r="I185" s="2">
        <v>0</v>
      </c>
      <c r="J185" s="9">
        <f t="shared" si="11"/>
        <v>0</v>
      </c>
    </row>
    <row r="186" spans="1:10" x14ac:dyDescent="0.25">
      <c r="A186" s="2" t="s">
        <v>21</v>
      </c>
      <c r="E186" s="2">
        <v>0</v>
      </c>
      <c r="F186" s="2" t="b">
        <f t="shared" si="21"/>
        <v>1</v>
      </c>
      <c r="G186" s="2">
        <f t="shared" si="20"/>
        <v>-8.81</v>
      </c>
      <c r="H186" s="5" t="b">
        <f t="shared" si="18"/>
        <v>1</v>
      </c>
      <c r="I186" s="2">
        <v>0</v>
      </c>
      <c r="J186" s="9">
        <f t="shared" si="11"/>
        <v>0</v>
      </c>
    </row>
    <row r="187" spans="1:10" x14ac:dyDescent="0.25">
      <c r="A187" s="2" t="s">
        <v>21</v>
      </c>
      <c r="E187" s="2">
        <v>0</v>
      </c>
      <c r="F187" s="2" t="b">
        <f t="shared" si="21"/>
        <v>1</v>
      </c>
      <c r="G187" s="2">
        <f t="shared" si="20"/>
        <v>-8.81</v>
      </c>
      <c r="H187" s="5" t="b">
        <f t="shared" si="18"/>
        <v>1</v>
      </c>
      <c r="I187" s="2">
        <v>0</v>
      </c>
      <c r="J187" s="9">
        <f t="shared" si="11"/>
        <v>0</v>
      </c>
    </row>
    <row r="188" spans="1:10" x14ac:dyDescent="0.25">
      <c r="A188" s="2" t="s">
        <v>21</v>
      </c>
      <c r="E188" s="2">
        <v>0</v>
      </c>
      <c r="F188" s="2" t="b">
        <f t="shared" si="21"/>
        <v>1</v>
      </c>
      <c r="G188" s="2">
        <f t="shared" si="20"/>
        <v>-8.81</v>
      </c>
      <c r="H188" s="5" t="b">
        <f t="shared" si="18"/>
        <v>1</v>
      </c>
      <c r="I188" s="2">
        <v>0</v>
      </c>
      <c r="J188" s="9">
        <f t="shared" si="11"/>
        <v>0</v>
      </c>
    </row>
    <row r="189" spans="1:10" x14ac:dyDescent="0.25">
      <c r="A189" s="2" t="s">
        <v>21</v>
      </c>
      <c r="E189" s="2">
        <v>0</v>
      </c>
      <c r="F189" s="2" t="b">
        <f t="shared" si="21"/>
        <v>1</v>
      </c>
      <c r="G189" s="2">
        <f t="shared" si="20"/>
        <v>-8.81</v>
      </c>
      <c r="H189" s="5" t="b">
        <f t="shared" si="18"/>
        <v>1</v>
      </c>
      <c r="I189" s="2">
        <v>0</v>
      </c>
      <c r="J189" s="9">
        <f t="shared" si="11"/>
        <v>0</v>
      </c>
    </row>
    <row r="190" spans="1:10" x14ac:dyDescent="0.25">
      <c r="A190" s="2" t="s">
        <v>21</v>
      </c>
      <c r="E190" s="2">
        <v>0</v>
      </c>
      <c r="F190" s="2" t="b">
        <f t="shared" si="21"/>
        <v>1</v>
      </c>
      <c r="G190" s="2">
        <f t="shared" si="20"/>
        <v>-8.81</v>
      </c>
      <c r="H190" s="5" t="b">
        <f t="shared" si="18"/>
        <v>1</v>
      </c>
      <c r="I190" s="2">
        <v>0</v>
      </c>
      <c r="J190" s="9">
        <f t="shared" si="11"/>
        <v>0</v>
      </c>
    </row>
    <row r="191" spans="1:10" x14ac:dyDescent="0.25">
      <c r="A191" s="2" t="s">
        <v>21</v>
      </c>
      <c r="E191" s="2">
        <v>0</v>
      </c>
      <c r="F191" s="2" t="b">
        <f t="shared" si="21"/>
        <v>1</v>
      </c>
      <c r="G191" s="2">
        <f t="shared" si="20"/>
        <v>-8.81</v>
      </c>
      <c r="H191" s="5" t="b">
        <f t="shared" si="18"/>
        <v>1</v>
      </c>
      <c r="I191" s="2">
        <v>0</v>
      </c>
      <c r="J191" s="9">
        <f t="shared" si="11"/>
        <v>0</v>
      </c>
    </row>
    <row r="192" spans="1:10" x14ac:dyDescent="0.25">
      <c r="A192" s="2" t="s">
        <v>21</v>
      </c>
      <c r="E192" s="2">
        <v>0</v>
      </c>
      <c r="F192" s="2" t="b">
        <f t="shared" si="21"/>
        <v>1</v>
      </c>
      <c r="G192" s="2">
        <f t="shared" si="20"/>
        <v>-8.81</v>
      </c>
      <c r="H192" s="5" t="b">
        <f t="shared" si="18"/>
        <v>1</v>
      </c>
      <c r="I192" s="2">
        <v>0</v>
      </c>
      <c r="J192" s="9">
        <f t="shared" si="11"/>
        <v>0</v>
      </c>
    </row>
    <row r="193" spans="1:10" x14ac:dyDescent="0.25">
      <c r="A193" s="2" t="s">
        <v>21</v>
      </c>
      <c r="E193" s="2">
        <v>0</v>
      </c>
      <c r="F193" s="2" t="b">
        <f t="shared" si="21"/>
        <v>1</v>
      </c>
      <c r="G193" s="2">
        <f t="shared" si="20"/>
        <v>-8.81</v>
      </c>
      <c r="H193" s="5" t="b">
        <f t="shared" si="18"/>
        <v>1</v>
      </c>
      <c r="I193" s="2">
        <v>0</v>
      </c>
      <c r="J193" s="9">
        <f t="shared" si="11"/>
        <v>0</v>
      </c>
    </row>
    <row r="194" spans="1:10" x14ac:dyDescent="0.25">
      <c r="A194" s="2" t="s">
        <v>21</v>
      </c>
      <c r="E194" s="2">
        <v>0</v>
      </c>
      <c r="F194" s="2" t="b">
        <f t="shared" si="21"/>
        <v>1</v>
      </c>
      <c r="G194" s="2">
        <f t="shared" si="20"/>
        <v>-8.81</v>
      </c>
      <c r="H194" s="5" t="b">
        <f t="shared" si="18"/>
        <v>1</v>
      </c>
      <c r="I194" s="2">
        <v>0</v>
      </c>
      <c r="J194" s="9">
        <f t="shared" si="11"/>
        <v>0</v>
      </c>
    </row>
    <row r="195" spans="1:10" x14ac:dyDescent="0.25">
      <c r="A195" s="2" t="s">
        <v>21</v>
      </c>
      <c r="E195" s="2">
        <v>0</v>
      </c>
      <c r="F195" s="2" t="b">
        <f t="shared" si="21"/>
        <v>1</v>
      </c>
      <c r="G195" s="2">
        <f t="shared" si="20"/>
        <v>-8.81</v>
      </c>
      <c r="H195" s="5" t="b">
        <f t="shared" si="18"/>
        <v>1</v>
      </c>
      <c r="I195" s="2">
        <v>0</v>
      </c>
      <c r="J195" s="9">
        <f t="shared" si="11"/>
        <v>0</v>
      </c>
    </row>
    <row r="196" spans="1:10" x14ac:dyDescent="0.25">
      <c r="A196" s="2" t="s">
        <v>21</v>
      </c>
      <c r="E196" s="2">
        <v>0</v>
      </c>
      <c r="F196" s="2" t="b">
        <f t="shared" si="21"/>
        <v>1</v>
      </c>
      <c r="G196" s="2">
        <f t="shared" si="20"/>
        <v>-8.81</v>
      </c>
      <c r="H196" s="5" t="b">
        <f t="shared" si="18"/>
        <v>1</v>
      </c>
      <c r="I196" s="2">
        <v>0</v>
      </c>
      <c r="J196" s="9">
        <f t="shared" ref="J196:J201" si="22">K196*(B196*C196)</f>
        <v>0</v>
      </c>
    </row>
    <row r="197" spans="1:10" x14ac:dyDescent="0.25">
      <c r="A197" s="2" t="s">
        <v>21</v>
      </c>
      <c r="E197" s="2">
        <v>0</v>
      </c>
      <c r="F197" s="2" t="b">
        <f t="shared" si="21"/>
        <v>1</v>
      </c>
      <c r="G197" s="2">
        <f t="shared" si="20"/>
        <v>-8.81</v>
      </c>
      <c r="H197" s="5" t="b">
        <f t="shared" si="18"/>
        <v>1</v>
      </c>
      <c r="I197" s="2">
        <v>0</v>
      </c>
      <c r="J197" s="9">
        <f t="shared" si="22"/>
        <v>0</v>
      </c>
    </row>
    <row r="198" spans="1:10" x14ac:dyDescent="0.25">
      <c r="A198" s="2" t="s">
        <v>21</v>
      </c>
      <c r="E198" s="2">
        <v>0</v>
      </c>
      <c r="F198" s="2" t="b">
        <f t="shared" si="21"/>
        <v>1</v>
      </c>
      <c r="G198" s="2">
        <f t="shared" si="20"/>
        <v>-8.81</v>
      </c>
      <c r="H198" s="5" t="b">
        <f t="shared" si="18"/>
        <v>1</v>
      </c>
      <c r="I198" s="2">
        <v>0</v>
      </c>
      <c r="J198" s="9">
        <f t="shared" si="22"/>
        <v>0</v>
      </c>
    </row>
    <row r="199" spans="1:10" x14ac:dyDescent="0.25">
      <c r="A199" s="2" t="s">
        <v>21</v>
      </c>
      <c r="E199" s="2">
        <v>0</v>
      </c>
      <c r="F199" s="2" t="b">
        <f t="shared" si="21"/>
        <v>1</v>
      </c>
      <c r="G199" s="2">
        <f t="shared" si="20"/>
        <v>-8.81</v>
      </c>
      <c r="H199" s="5" t="b">
        <f t="shared" si="18"/>
        <v>1</v>
      </c>
      <c r="I199" s="2">
        <v>0</v>
      </c>
      <c r="J199" s="9">
        <f t="shared" si="22"/>
        <v>0</v>
      </c>
    </row>
    <row r="200" spans="1:10" x14ac:dyDescent="0.25">
      <c r="A200" s="2" t="s">
        <v>21</v>
      </c>
      <c r="E200" s="2">
        <v>0</v>
      </c>
      <c r="F200" s="2" t="b">
        <f t="shared" si="21"/>
        <v>1</v>
      </c>
      <c r="G200" s="2">
        <f t="shared" si="20"/>
        <v>-8.81</v>
      </c>
      <c r="H200" s="5" t="b">
        <f t="shared" si="18"/>
        <v>1</v>
      </c>
      <c r="I200" s="2">
        <v>0</v>
      </c>
      <c r="J200" s="9">
        <f t="shared" si="22"/>
        <v>0</v>
      </c>
    </row>
    <row r="201" spans="1:10" x14ac:dyDescent="0.25">
      <c r="A201" s="2" t="s">
        <v>21</v>
      </c>
      <c r="E201" s="2">
        <v>0</v>
      </c>
      <c r="F201" s="2" t="b">
        <f t="shared" si="21"/>
        <v>1</v>
      </c>
      <c r="G201" s="2">
        <f t="shared" si="20"/>
        <v>-8.81</v>
      </c>
      <c r="H201" s="5" t="b">
        <f t="shared" si="18"/>
        <v>1</v>
      </c>
      <c r="I201" s="2">
        <v>0</v>
      </c>
      <c r="J201" s="9">
        <f t="shared" si="22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3AFD-34CB-4523-B9C9-5E631000CECB}">
  <dimension ref="A1:Q200"/>
  <sheetViews>
    <sheetView tabSelected="1" topLeftCell="B1" zoomScale="85" zoomScaleNormal="85" workbookViewId="0">
      <selection activeCell="Q6" sqref="Q6"/>
    </sheetView>
  </sheetViews>
  <sheetFormatPr defaultRowHeight="15" x14ac:dyDescent="0.25"/>
  <cols>
    <col min="1" max="1" width="11.140625" style="2" customWidth="1"/>
    <col min="2" max="5" width="9.140625" style="2"/>
    <col min="6" max="9" width="11" style="2" customWidth="1"/>
    <col min="10" max="10" width="12" style="2" customWidth="1"/>
    <col min="11" max="14" width="11" style="2" customWidth="1"/>
    <col min="15" max="15" width="12.5703125" style="2" bestFit="1" customWidth="1"/>
    <col min="16" max="16384" width="9.140625" style="2"/>
  </cols>
  <sheetData>
    <row r="1" spans="1:17" s="3" customFormat="1" ht="66" customHeight="1" x14ac:dyDescent="0.25">
      <c r="A1" s="3" t="s">
        <v>3</v>
      </c>
      <c r="B1" s="3" t="s">
        <v>0</v>
      </c>
      <c r="C1" s="3" t="s">
        <v>1</v>
      </c>
      <c r="D1" s="3" t="s">
        <v>36</v>
      </c>
      <c r="E1" s="3" t="s">
        <v>2</v>
      </c>
      <c r="F1" s="3" t="s">
        <v>34</v>
      </c>
      <c r="G1" s="3" t="s">
        <v>16</v>
      </c>
      <c r="H1" s="3" t="s">
        <v>35</v>
      </c>
      <c r="I1" s="3" t="s">
        <v>15</v>
      </c>
      <c r="J1" s="3" t="s">
        <v>37</v>
      </c>
      <c r="K1" s="3" t="s">
        <v>20</v>
      </c>
      <c r="L1" s="3" t="s">
        <v>5</v>
      </c>
      <c r="M1" s="3" t="s">
        <v>6</v>
      </c>
      <c r="N1" s="3" t="s">
        <v>7</v>
      </c>
      <c r="O1" s="3" t="s">
        <v>4</v>
      </c>
      <c r="P1" s="3" t="s">
        <v>33</v>
      </c>
      <c r="Q1" s="3" t="s">
        <v>32</v>
      </c>
    </row>
    <row r="2" spans="1:17" x14ac:dyDescent="0.25">
      <c r="A2" s="2">
        <f>'Load Tests Data'!A2</f>
        <v>4.9000000000000004</v>
      </c>
      <c r="B2" s="2">
        <f>'Load Tests Data'!B2</f>
        <v>0.99</v>
      </c>
      <c r="C2" s="2">
        <f>'Load Tests Data'!C2</f>
        <v>0.99</v>
      </c>
      <c r="D2" s="2">
        <f>'Load Tests Data'!D2</f>
        <v>0.71</v>
      </c>
      <c r="E2" s="2">
        <f>'Load Tests Data'!E2</f>
        <v>36</v>
      </c>
      <c r="F2" s="2">
        <f>'Load Tests Data'!F2</f>
        <v>15.5</v>
      </c>
      <c r="G2" s="2">
        <f>'Load Tests Data'!G2</f>
        <v>5.6899999999999995</v>
      </c>
      <c r="H2" s="2">
        <f>'Load Tests Data'!H2</f>
        <v>15.5</v>
      </c>
      <c r="I2" s="2">
        <f>'Load Tests Data'!I2</f>
        <v>0</v>
      </c>
      <c r="J2" s="2">
        <f>IF(A2&lt;D2,F2*A2+G2*(D2-A2),F2*D2)</f>
        <v>11.004999999999999</v>
      </c>
      <c r="K2" s="2">
        <f t="shared" ref="K2:K42" si="0">EXP(PI()*(0.75-E2/360)*TAN(RADIANS(E2)))</f>
        <v>4.408900922729349</v>
      </c>
      <c r="L2" s="2">
        <f>IF(E2=0,5.7,(M2-1)*_xlfn.COT(RADIANS(E2)))</f>
        <v>63.528312982346883</v>
      </c>
      <c r="M2" s="2">
        <f t="shared" ref="M2:M42" si="1">(K2^2)/(2*((COS(RADIANS(45+E2/2)))^2))</f>
        <v>47.156021114110089</v>
      </c>
      <c r="N2" s="2">
        <f t="shared" ref="N2:N42" si="2">(2*(M2+1)*TAN(RADIANS(E2)))/(1+(0.4*SIN(RADIANS(4*E2))))</f>
        <v>56.654518465863667</v>
      </c>
      <c r="O2" s="5">
        <f>((IF(B2=C2,1.3,1))*I2*L2)+(J2*M2)+((IF(B2=C2,0.4,0.5))*H2*B2*N2)</f>
        <v>866.69744670425268</v>
      </c>
      <c r="P2" s="2">
        <f>'Load Tests Data'!J2</f>
        <v>842</v>
      </c>
      <c r="Q2" s="4">
        <f>'Load Tests Data'!K2</f>
        <v>859.09601061116211</v>
      </c>
    </row>
    <row r="3" spans="1:17" x14ac:dyDescent="0.25">
      <c r="A3" s="2">
        <f>'Load Tests Data'!A3</f>
        <v>4.9000000000000004</v>
      </c>
      <c r="B3" s="2">
        <f>'Load Tests Data'!B3</f>
        <v>1.49</v>
      </c>
      <c r="C3" s="2">
        <f>'Load Tests Data'!C3</f>
        <v>1.51</v>
      </c>
      <c r="D3" s="2">
        <f>'Load Tests Data'!D3</f>
        <v>0.76</v>
      </c>
      <c r="E3" s="2">
        <f>'Load Tests Data'!E3</f>
        <v>36</v>
      </c>
      <c r="F3" s="2">
        <f>'Load Tests Data'!F3</f>
        <v>15.5</v>
      </c>
      <c r="G3" s="2">
        <f>'Load Tests Data'!G3</f>
        <v>5.6899999999999995</v>
      </c>
      <c r="H3" s="2">
        <f>'Load Tests Data'!H3</f>
        <v>15.5</v>
      </c>
      <c r="I3" s="2">
        <f>'Load Tests Data'!I3</f>
        <v>0</v>
      </c>
      <c r="J3" s="2">
        <f t="shared" ref="J3:J42" si="3">IF(A3&lt;D3,F3*A3+G3*(D3-A3),F3*D3)</f>
        <v>11.78</v>
      </c>
      <c r="K3" s="2">
        <f t="shared" si="0"/>
        <v>4.408900922729349</v>
      </c>
      <c r="L3" s="2">
        <f t="shared" ref="L3:L66" si="4">IF(E3=0,5.7,(M3-1)*_xlfn.COT(RADIANS(E3)))</f>
        <v>63.528312982346883</v>
      </c>
      <c r="M3" s="2">
        <f t="shared" si="1"/>
        <v>47.156021114110089</v>
      </c>
      <c r="N3" s="2">
        <f t="shared" si="2"/>
        <v>56.654518465863667</v>
      </c>
      <c r="O3" s="5">
        <f t="shared" ref="O3:O42" si="5">((IF(B3=C3,1.3,1))*I3*L3)+(J3*M3)+((IF(B3=C3,0.4,0.5))*H3*B3*N3)</f>
        <v>1209.7159807087776</v>
      </c>
      <c r="P3" s="2">
        <f>'Load Tests Data'!J3</f>
        <v>1417</v>
      </c>
      <c r="Q3" s="4">
        <f>'Load Tests Data'!K3</f>
        <v>629.80576914529536</v>
      </c>
    </row>
    <row r="4" spans="1:17" x14ac:dyDescent="0.25">
      <c r="A4" s="2">
        <f>'Load Tests Data'!A4</f>
        <v>4.9000000000000004</v>
      </c>
      <c r="B4" s="2">
        <f>'Load Tests Data'!B4</f>
        <v>3.02</v>
      </c>
      <c r="C4" s="2">
        <f>'Load Tests Data'!C4</f>
        <v>3.02</v>
      </c>
      <c r="D4" s="2">
        <f>'Load Tests Data'!D4</f>
        <v>0.89</v>
      </c>
      <c r="E4" s="2">
        <f>'Load Tests Data'!E4</f>
        <v>36</v>
      </c>
      <c r="F4" s="2">
        <f>'Load Tests Data'!F4</f>
        <v>15.5</v>
      </c>
      <c r="G4" s="2">
        <f>'Load Tests Data'!G4</f>
        <v>5.6899999999999995</v>
      </c>
      <c r="H4" s="2">
        <f>'Load Tests Data'!H4</f>
        <v>15.5</v>
      </c>
      <c r="I4" s="2">
        <f>'Load Tests Data'!I4</f>
        <v>0</v>
      </c>
      <c r="J4" s="2">
        <f t="shared" si="3"/>
        <v>13.795</v>
      </c>
      <c r="K4" s="2">
        <f t="shared" si="0"/>
        <v>4.408900922729349</v>
      </c>
      <c r="L4" s="2">
        <f t="shared" si="4"/>
        <v>63.528312982346883</v>
      </c>
      <c r="M4" s="2">
        <f t="shared" si="1"/>
        <v>47.156021114110089</v>
      </c>
      <c r="N4" s="2">
        <f t="shared" si="2"/>
        <v>56.654518465863667</v>
      </c>
      <c r="O4" s="5">
        <f t="shared" si="5"/>
        <v>1711.3165150239799</v>
      </c>
      <c r="P4" s="2">
        <f>'Load Tests Data'!J4</f>
        <v>7094</v>
      </c>
      <c r="Q4" s="4">
        <f>'Load Tests Data'!K4</f>
        <v>777.81676242270078</v>
      </c>
    </row>
    <row r="5" spans="1:17" x14ac:dyDescent="0.25">
      <c r="A5" s="2">
        <f>'Load Tests Data'!A5</f>
        <v>4.9000000000000004</v>
      </c>
      <c r="B5" s="2">
        <f>'Load Tests Data'!B5</f>
        <v>2.4900000000000002</v>
      </c>
      <c r="C5" s="2">
        <f>'Load Tests Data'!C5</f>
        <v>2.5</v>
      </c>
      <c r="D5" s="2">
        <f>'Load Tests Data'!D5</f>
        <v>0.76</v>
      </c>
      <c r="E5" s="2">
        <f>'Load Tests Data'!E5</f>
        <v>36</v>
      </c>
      <c r="F5" s="2">
        <f>'Load Tests Data'!F5</f>
        <v>15.5</v>
      </c>
      <c r="G5" s="2">
        <f>'Load Tests Data'!G5</f>
        <v>5.6899999999999995</v>
      </c>
      <c r="H5" s="2">
        <f>'Load Tests Data'!H5</f>
        <v>15.5</v>
      </c>
      <c r="I5" s="2">
        <f>'Load Tests Data'!I5</f>
        <v>0</v>
      </c>
      <c r="J5" s="2">
        <f t="shared" si="3"/>
        <v>11.78</v>
      </c>
      <c r="K5" s="2">
        <f t="shared" si="0"/>
        <v>4.408900922729349</v>
      </c>
      <c r="L5" s="2">
        <f t="shared" si="4"/>
        <v>63.528312982346883</v>
      </c>
      <c r="M5" s="2">
        <f t="shared" si="1"/>
        <v>47.156021114110089</v>
      </c>
      <c r="N5" s="2">
        <f t="shared" si="2"/>
        <v>56.654518465863667</v>
      </c>
      <c r="O5" s="5">
        <f>((IF(B5=C5,1.3,1))*I5*L5)+(J5*M5)+((IF(B5=C5,0.4,0.5))*H5*B5*N5)</f>
        <v>1648.7884988192213</v>
      </c>
      <c r="P5" s="2">
        <f>'Load Tests Data'!J5</f>
        <v>5191</v>
      </c>
      <c r="Q5" s="4">
        <f>'Load Tests Data'!K5</f>
        <v>833.89558232931722</v>
      </c>
    </row>
    <row r="6" spans="1:17" x14ac:dyDescent="0.25">
      <c r="A6" s="2">
        <f>'Load Tests Data'!A6</f>
        <v>4.9000000000000004</v>
      </c>
      <c r="B6" s="2">
        <f>'Load Tests Data'!B6</f>
        <v>3</v>
      </c>
      <c r="C6" s="2">
        <f>'Load Tests Data'!C6</f>
        <v>3</v>
      </c>
      <c r="D6" s="2">
        <f>'Load Tests Data'!D6</f>
        <v>0.76</v>
      </c>
      <c r="E6" s="2">
        <f>'Load Tests Data'!E6</f>
        <v>36</v>
      </c>
      <c r="F6" s="2">
        <f>'Load Tests Data'!F6</f>
        <v>15.5</v>
      </c>
      <c r="G6" s="2">
        <f>'Load Tests Data'!G6</f>
        <v>5.6899999999999995</v>
      </c>
      <c r="H6" s="2">
        <f>'Load Tests Data'!H6</f>
        <v>15.5</v>
      </c>
      <c r="I6" s="2">
        <f>'Load Tests Data'!I6</f>
        <v>0</v>
      </c>
      <c r="J6" s="2">
        <f t="shared" si="3"/>
        <v>11.78</v>
      </c>
      <c r="K6" s="2">
        <f t="shared" si="0"/>
        <v>4.408900922729349</v>
      </c>
      <c r="L6" s="2">
        <f t="shared" si="4"/>
        <v>63.528312982346883</v>
      </c>
      <c r="M6" s="2">
        <f t="shared" si="1"/>
        <v>47.156021114110089</v>
      </c>
      <c r="N6" s="2">
        <f t="shared" si="2"/>
        <v>56.654518465863667</v>
      </c>
      <c r="O6" s="5">
        <f t="shared" si="5"/>
        <v>1609.2719721892813</v>
      </c>
      <c r="P6" s="2">
        <f>'Load Tests Data'!J6</f>
        <v>8000</v>
      </c>
      <c r="Q6" s="4">
        <f>'Load Tests Data'!K6</f>
        <v>888.88888888888891</v>
      </c>
    </row>
    <row r="7" spans="1:17" x14ac:dyDescent="0.25">
      <c r="A7" s="2" t="str">
        <f>'Load Tests Data'!A7</f>
        <v>-</v>
      </c>
      <c r="B7" s="2">
        <f>'Load Tests Data'!B7</f>
        <v>0.6</v>
      </c>
      <c r="C7" s="2">
        <f>'Load Tests Data'!C7</f>
        <v>1.2</v>
      </c>
      <c r="D7" s="2">
        <f>'Load Tests Data'!D7</f>
        <v>0.3</v>
      </c>
      <c r="E7" s="2">
        <f>'Load Tests Data'!E7</f>
        <v>34.9</v>
      </c>
      <c r="F7" s="2">
        <f>'Load Tests Data'!F7</f>
        <v>9.85</v>
      </c>
      <c r="G7" s="2">
        <f>'Load Tests Data'!G7</f>
        <v>3.9999999999999147E-2</v>
      </c>
      <c r="H7" s="2">
        <f>'Load Tests Data'!H7</f>
        <v>9.85</v>
      </c>
      <c r="I7" s="2">
        <f>'Load Tests Data'!I7</f>
        <v>0</v>
      </c>
      <c r="J7" s="2">
        <f t="shared" si="3"/>
        <v>2.9549999999999996</v>
      </c>
      <c r="K7" s="2">
        <f t="shared" si="0"/>
        <v>4.1838843122013367</v>
      </c>
      <c r="L7" s="2">
        <f t="shared" si="4"/>
        <v>57.214252181074322</v>
      </c>
      <c r="M7" s="2">
        <f t="shared" si="1"/>
        <v>40.913215162493827</v>
      </c>
      <c r="N7" s="2">
        <f t="shared" si="2"/>
        <v>46.438929914927144</v>
      </c>
      <c r="O7" s="5">
        <f t="shared" si="5"/>
        <v>258.12558870377893</v>
      </c>
      <c r="P7" s="2">
        <f>'Load Tests Data'!J7</f>
        <v>194.4</v>
      </c>
      <c r="Q7" s="4">
        <f>'Load Tests Data'!K7</f>
        <v>270</v>
      </c>
    </row>
    <row r="8" spans="1:17" x14ac:dyDescent="0.25">
      <c r="A8" s="2" t="str">
        <f>'Load Tests Data'!A8</f>
        <v>-</v>
      </c>
      <c r="B8" s="2">
        <f>'Load Tests Data'!B8</f>
        <v>0.6</v>
      </c>
      <c r="C8" s="2">
        <f>'Load Tests Data'!C8</f>
        <v>1.2</v>
      </c>
      <c r="D8" s="2">
        <f>'Load Tests Data'!D8</f>
        <v>0</v>
      </c>
      <c r="E8" s="2">
        <f>'Load Tests Data'!E8</f>
        <v>37.700000000000003</v>
      </c>
      <c r="F8" s="2">
        <f>'Load Tests Data'!F8</f>
        <v>10.199999999999999</v>
      </c>
      <c r="G8" s="2">
        <f>'Load Tests Data'!G8</f>
        <v>0.38999999999999879</v>
      </c>
      <c r="H8" s="2">
        <f>'Load Tests Data'!H8</f>
        <v>10.199999999999999</v>
      </c>
      <c r="I8" s="2">
        <f>'Load Tests Data'!I8</f>
        <v>0</v>
      </c>
      <c r="J8" s="2">
        <f t="shared" si="3"/>
        <v>0</v>
      </c>
      <c r="K8" s="2">
        <f t="shared" si="0"/>
        <v>4.7912826578848708</v>
      </c>
      <c r="L8" s="2">
        <f t="shared" si="4"/>
        <v>75.164747564683125</v>
      </c>
      <c r="M8" s="2">
        <f t="shared" si="1"/>
        <v>59.093918708601493</v>
      </c>
      <c r="N8" s="2">
        <f t="shared" si="2"/>
        <v>77.724297293314962</v>
      </c>
      <c r="O8" s="5">
        <f t="shared" si="5"/>
        <v>237.83634971754375</v>
      </c>
      <c r="P8" s="2">
        <f>'Load Tests Data'!J8</f>
        <v>144</v>
      </c>
      <c r="Q8" s="4">
        <f>'Load Tests Data'!K8</f>
        <v>200</v>
      </c>
    </row>
    <row r="9" spans="1:17" x14ac:dyDescent="0.25">
      <c r="A9" s="2" t="str">
        <f>'Load Tests Data'!A9</f>
        <v>-</v>
      </c>
      <c r="B9" s="2">
        <f>'Load Tests Data'!B9</f>
        <v>0.6</v>
      </c>
      <c r="C9" s="2">
        <f>'Load Tests Data'!C9</f>
        <v>1.2</v>
      </c>
      <c r="D9" s="2">
        <f>'Load Tests Data'!D9</f>
        <v>0.3</v>
      </c>
      <c r="E9" s="2">
        <f>'Load Tests Data'!E9</f>
        <v>37.700000000000003</v>
      </c>
      <c r="F9" s="2">
        <f>'Load Tests Data'!F9</f>
        <v>10.199999999999999</v>
      </c>
      <c r="G9" s="2">
        <f>'Load Tests Data'!G9</f>
        <v>0.38999999999999879</v>
      </c>
      <c r="H9" s="2">
        <f>'Load Tests Data'!H9</f>
        <v>10.199999999999999</v>
      </c>
      <c r="I9" s="2">
        <f>'Load Tests Data'!I9</f>
        <v>0</v>
      </c>
      <c r="J9" s="2">
        <f t="shared" si="3"/>
        <v>3.0599999999999996</v>
      </c>
      <c r="K9" s="2">
        <f t="shared" si="0"/>
        <v>4.7912826578848708</v>
      </c>
      <c r="L9" s="2">
        <f t="shared" si="4"/>
        <v>75.164747564683125</v>
      </c>
      <c r="M9" s="2">
        <f t="shared" si="1"/>
        <v>59.093918708601493</v>
      </c>
      <c r="N9" s="2">
        <f t="shared" si="2"/>
        <v>77.724297293314962</v>
      </c>
      <c r="O9" s="5">
        <f t="shared" si="5"/>
        <v>418.66374096586429</v>
      </c>
      <c r="P9" s="2">
        <f>'Load Tests Data'!J9</f>
        <v>410.4</v>
      </c>
      <c r="Q9" s="4">
        <f>'Load Tests Data'!K9</f>
        <v>570</v>
      </c>
    </row>
    <row r="10" spans="1:17" x14ac:dyDescent="0.25">
      <c r="A10" s="2" t="str">
        <f>'Load Tests Data'!A10</f>
        <v>-</v>
      </c>
      <c r="B10" s="2">
        <f>'Load Tests Data'!B10</f>
        <v>0.6</v>
      </c>
      <c r="C10" s="2">
        <f>'Load Tests Data'!C10</f>
        <v>1.2</v>
      </c>
      <c r="D10" s="2">
        <f>'Load Tests Data'!D10</f>
        <v>0</v>
      </c>
      <c r="E10" s="2">
        <f>'Load Tests Data'!E10</f>
        <v>44.8</v>
      </c>
      <c r="F10" s="2">
        <f>'Load Tests Data'!F10</f>
        <v>10.85</v>
      </c>
      <c r="G10" s="2">
        <f>'Load Tests Data'!G10</f>
        <v>1.0399999999999991</v>
      </c>
      <c r="H10" s="2">
        <f>'Load Tests Data'!H10</f>
        <v>10.85</v>
      </c>
      <c r="I10" s="2">
        <f>'Load Tests Data'!I10</f>
        <v>0</v>
      </c>
      <c r="J10" s="2">
        <f t="shared" si="3"/>
        <v>0</v>
      </c>
      <c r="K10" s="2">
        <f t="shared" si="0"/>
        <v>7.0397202977925755</v>
      </c>
      <c r="L10" s="2">
        <f t="shared" si="4"/>
        <v>167.95248320599606</v>
      </c>
      <c r="M10" s="2">
        <f t="shared" si="1"/>
        <v>167.78402761215028</v>
      </c>
      <c r="N10" s="2">
        <f t="shared" si="2"/>
        <v>333.35781306566071</v>
      </c>
      <c r="O10" s="5">
        <f t="shared" si="5"/>
        <v>1085.0796815287256</v>
      </c>
      <c r="P10" s="2">
        <f>'Load Tests Data'!J10</f>
        <v>619.19999999999993</v>
      </c>
      <c r="Q10" s="4">
        <f>'Load Tests Data'!K10</f>
        <v>860</v>
      </c>
    </row>
    <row r="11" spans="1:17" x14ac:dyDescent="0.25">
      <c r="A11" s="2" t="str">
        <f>'Load Tests Data'!A11</f>
        <v>-</v>
      </c>
      <c r="B11" s="2">
        <f>'Load Tests Data'!B11</f>
        <v>0.6</v>
      </c>
      <c r="C11" s="2">
        <f>'Load Tests Data'!C11</f>
        <v>1.2</v>
      </c>
      <c r="D11" s="2">
        <f>'Load Tests Data'!D11</f>
        <v>0.3</v>
      </c>
      <c r="E11" s="2">
        <f>'Load Tests Data'!E11</f>
        <v>44.8</v>
      </c>
      <c r="F11" s="2">
        <f>'Load Tests Data'!F11</f>
        <v>10.85</v>
      </c>
      <c r="G11" s="2">
        <f>'Load Tests Data'!G11</f>
        <v>1.0399999999999991</v>
      </c>
      <c r="H11" s="2">
        <f>'Load Tests Data'!H11</f>
        <v>10.85</v>
      </c>
      <c r="I11" s="2">
        <f>'Load Tests Data'!I11</f>
        <v>0</v>
      </c>
      <c r="J11" s="2">
        <f t="shared" si="3"/>
        <v>3.2549999999999999</v>
      </c>
      <c r="K11" s="2">
        <f t="shared" si="0"/>
        <v>7.0397202977925755</v>
      </c>
      <c r="L11" s="2">
        <f t="shared" si="4"/>
        <v>167.95248320599606</v>
      </c>
      <c r="M11" s="2">
        <f t="shared" si="1"/>
        <v>167.78402761215028</v>
      </c>
      <c r="N11" s="2">
        <f t="shared" si="2"/>
        <v>333.35781306566071</v>
      </c>
      <c r="O11" s="5">
        <f t="shared" si="5"/>
        <v>1631.2166914062748</v>
      </c>
      <c r="P11" s="2">
        <f>'Load Tests Data'!J11</f>
        <v>1267.2</v>
      </c>
      <c r="Q11" s="4">
        <f>'Load Tests Data'!K11</f>
        <v>1760</v>
      </c>
    </row>
    <row r="12" spans="1:17" x14ac:dyDescent="0.25">
      <c r="A12" s="2" t="str">
        <f>'Load Tests Data'!A12</f>
        <v>-</v>
      </c>
      <c r="B12" s="2">
        <f>'Load Tests Data'!B12</f>
        <v>0.5</v>
      </c>
      <c r="C12" s="2">
        <f>'Load Tests Data'!C12</f>
        <v>0.5</v>
      </c>
      <c r="D12" s="2">
        <f>'Load Tests Data'!D12</f>
        <v>0</v>
      </c>
      <c r="E12" s="2">
        <f>'Load Tests Data'!E12</f>
        <v>37.700000000000003</v>
      </c>
      <c r="F12" s="2">
        <f>'Load Tests Data'!F12</f>
        <v>10.199999999999999</v>
      </c>
      <c r="G12" s="2">
        <f>'Load Tests Data'!G12</f>
        <v>0.38999999999999879</v>
      </c>
      <c r="H12" s="2">
        <f>'Load Tests Data'!H12</f>
        <v>10.199999999999999</v>
      </c>
      <c r="I12" s="2">
        <f>'Load Tests Data'!I12</f>
        <v>0</v>
      </c>
      <c r="J12" s="2">
        <f t="shared" si="3"/>
        <v>0</v>
      </c>
      <c r="K12" s="2">
        <f t="shared" si="0"/>
        <v>4.7912826578848708</v>
      </c>
      <c r="L12" s="2">
        <f t="shared" si="4"/>
        <v>75.164747564683125</v>
      </c>
      <c r="M12" s="2">
        <f t="shared" si="1"/>
        <v>59.093918708601493</v>
      </c>
      <c r="N12" s="2">
        <f t="shared" si="2"/>
        <v>77.724297293314962</v>
      </c>
      <c r="O12" s="5">
        <f t="shared" si="5"/>
        <v>158.55756647836253</v>
      </c>
      <c r="P12" s="2">
        <f>'Load Tests Data'!J12</f>
        <v>38.5</v>
      </c>
      <c r="Q12" s="4">
        <f>'Load Tests Data'!K12</f>
        <v>154</v>
      </c>
    </row>
    <row r="13" spans="1:17" x14ac:dyDescent="0.25">
      <c r="A13" s="2" t="str">
        <f>'Load Tests Data'!A13</f>
        <v>-</v>
      </c>
      <c r="B13" s="2">
        <f>'Load Tests Data'!B13</f>
        <v>0.5</v>
      </c>
      <c r="C13" s="2">
        <f>'Load Tests Data'!C13</f>
        <v>0.5</v>
      </c>
      <c r="D13" s="2">
        <f>'Load Tests Data'!D13</f>
        <v>0</v>
      </c>
      <c r="E13" s="2">
        <f>'Load Tests Data'!E13</f>
        <v>37.700000000000003</v>
      </c>
      <c r="F13" s="2">
        <f>'Load Tests Data'!F13</f>
        <v>10.199999999999999</v>
      </c>
      <c r="G13" s="2">
        <f>'Load Tests Data'!G13</f>
        <v>0.38999999999999879</v>
      </c>
      <c r="H13" s="2">
        <f>'Load Tests Data'!H13</f>
        <v>10.199999999999999</v>
      </c>
      <c r="I13" s="2">
        <f>'Load Tests Data'!I13</f>
        <v>0</v>
      </c>
      <c r="J13" s="2">
        <f t="shared" si="3"/>
        <v>0</v>
      </c>
      <c r="K13" s="2">
        <f t="shared" si="0"/>
        <v>4.7912826578848708</v>
      </c>
      <c r="L13" s="2">
        <f t="shared" si="4"/>
        <v>75.164747564683125</v>
      </c>
      <c r="M13" s="2">
        <f t="shared" si="1"/>
        <v>59.093918708601493</v>
      </c>
      <c r="N13" s="2">
        <f t="shared" si="2"/>
        <v>77.724297293314962</v>
      </c>
      <c r="O13" s="5">
        <f t="shared" si="5"/>
        <v>158.55756647836253</v>
      </c>
      <c r="P13" s="2">
        <f>'Load Tests Data'!J13</f>
        <v>41.25</v>
      </c>
      <c r="Q13" s="4">
        <f>'Load Tests Data'!K13</f>
        <v>165</v>
      </c>
    </row>
    <row r="14" spans="1:17" x14ac:dyDescent="0.25">
      <c r="A14" s="2" t="str">
        <f>'Load Tests Data'!A14</f>
        <v>-</v>
      </c>
      <c r="B14" s="2">
        <f>'Load Tests Data'!B14</f>
        <v>0.5</v>
      </c>
      <c r="C14" s="2">
        <f>'Load Tests Data'!C14</f>
        <v>1</v>
      </c>
      <c r="D14" s="2">
        <f>'Load Tests Data'!D14</f>
        <v>0</v>
      </c>
      <c r="E14" s="2">
        <f>'Load Tests Data'!E14</f>
        <v>37.700000000000003</v>
      </c>
      <c r="F14" s="2">
        <f>'Load Tests Data'!F14</f>
        <v>10.199999999999999</v>
      </c>
      <c r="G14" s="2">
        <f>'Load Tests Data'!G14</f>
        <v>0.38999999999999879</v>
      </c>
      <c r="H14" s="2">
        <f>'Load Tests Data'!H14</f>
        <v>10.199999999999999</v>
      </c>
      <c r="I14" s="2">
        <f>'Load Tests Data'!I14</f>
        <v>0</v>
      </c>
      <c r="J14" s="2">
        <f t="shared" si="3"/>
        <v>0</v>
      </c>
      <c r="K14" s="2">
        <f t="shared" si="0"/>
        <v>4.7912826578848708</v>
      </c>
      <c r="L14" s="2">
        <f t="shared" si="4"/>
        <v>75.164747564683125</v>
      </c>
      <c r="M14" s="2">
        <f t="shared" si="1"/>
        <v>59.093918708601493</v>
      </c>
      <c r="N14" s="2">
        <f t="shared" si="2"/>
        <v>77.724297293314962</v>
      </c>
      <c r="O14" s="5">
        <f t="shared" si="5"/>
        <v>198.19695809795314</v>
      </c>
      <c r="P14" s="2">
        <f>'Load Tests Data'!J14</f>
        <v>101.5</v>
      </c>
      <c r="Q14" s="4">
        <f>'Load Tests Data'!K14</f>
        <v>203</v>
      </c>
    </row>
    <row r="15" spans="1:17" x14ac:dyDescent="0.25">
      <c r="A15" s="2" t="str">
        <f>'Load Tests Data'!A15</f>
        <v>-</v>
      </c>
      <c r="B15" s="2">
        <f>'Load Tests Data'!B15</f>
        <v>0.5</v>
      </c>
      <c r="C15" s="2">
        <f>'Load Tests Data'!C15</f>
        <v>1</v>
      </c>
      <c r="D15" s="2">
        <f>'Load Tests Data'!D15</f>
        <v>0</v>
      </c>
      <c r="E15" s="2">
        <f>'Load Tests Data'!E15</f>
        <v>37.700000000000003</v>
      </c>
      <c r="F15" s="2">
        <f>'Load Tests Data'!F15</f>
        <v>10.199999999999999</v>
      </c>
      <c r="G15" s="2">
        <f>'Load Tests Data'!G15</f>
        <v>0.38999999999999879</v>
      </c>
      <c r="H15" s="2">
        <f>'Load Tests Data'!H15</f>
        <v>10.199999999999999</v>
      </c>
      <c r="I15" s="2">
        <f>'Load Tests Data'!I15</f>
        <v>0</v>
      </c>
      <c r="J15" s="2">
        <f t="shared" si="3"/>
        <v>0</v>
      </c>
      <c r="K15" s="2">
        <f t="shared" si="0"/>
        <v>4.7912826578848708</v>
      </c>
      <c r="L15" s="2">
        <f t="shared" si="4"/>
        <v>75.164747564683125</v>
      </c>
      <c r="M15" s="2">
        <f t="shared" si="1"/>
        <v>59.093918708601493</v>
      </c>
      <c r="N15" s="2">
        <f t="shared" si="2"/>
        <v>77.724297293314962</v>
      </c>
      <c r="O15" s="5">
        <f t="shared" si="5"/>
        <v>198.19695809795314</v>
      </c>
      <c r="P15" s="2">
        <f>'Load Tests Data'!J15</f>
        <v>97.5</v>
      </c>
      <c r="Q15" s="4">
        <f>'Load Tests Data'!K15</f>
        <v>195</v>
      </c>
    </row>
    <row r="16" spans="1:17" x14ac:dyDescent="0.25">
      <c r="A16" s="2" t="str">
        <f>'Load Tests Data'!A16</f>
        <v>-</v>
      </c>
      <c r="B16" s="2">
        <f>'Load Tests Data'!B16</f>
        <v>0.5</v>
      </c>
      <c r="C16" s="2">
        <f>'Load Tests Data'!C16</f>
        <v>1.5</v>
      </c>
      <c r="D16" s="2">
        <f>'Load Tests Data'!D16</f>
        <v>0</v>
      </c>
      <c r="E16" s="2">
        <f>'Load Tests Data'!E16</f>
        <v>37.700000000000003</v>
      </c>
      <c r="F16" s="2">
        <f>'Load Tests Data'!F16</f>
        <v>10.199999999999999</v>
      </c>
      <c r="G16" s="2">
        <f>'Load Tests Data'!G16</f>
        <v>0.38999999999999879</v>
      </c>
      <c r="H16" s="2">
        <f>'Load Tests Data'!H16</f>
        <v>10.199999999999999</v>
      </c>
      <c r="I16" s="2">
        <f>'Load Tests Data'!I16</f>
        <v>0</v>
      </c>
      <c r="J16" s="2">
        <f t="shared" si="3"/>
        <v>0</v>
      </c>
      <c r="K16" s="2">
        <f t="shared" si="0"/>
        <v>4.7912826578848708</v>
      </c>
      <c r="L16" s="2">
        <f t="shared" si="4"/>
        <v>75.164747564683125</v>
      </c>
      <c r="M16" s="2">
        <f t="shared" si="1"/>
        <v>59.093918708601493</v>
      </c>
      <c r="N16" s="2">
        <f t="shared" si="2"/>
        <v>77.724297293314962</v>
      </c>
      <c r="O16" s="5">
        <f t="shared" si="5"/>
        <v>198.19695809795314</v>
      </c>
      <c r="P16" s="2">
        <f>'Load Tests Data'!J16</f>
        <v>160.5</v>
      </c>
      <c r="Q16" s="4">
        <f>'Load Tests Data'!K16</f>
        <v>214</v>
      </c>
    </row>
    <row r="17" spans="1:17" x14ac:dyDescent="0.25">
      <c r="A17" s="2" t="str">
        <f>'Load Tests Data'!A17</f>
        <v>-</v>
      </c>
      <c r="B17" s="2">
        <f>'Load Tests Data'!B17</f>
        <v>0.52</v>
      </c>
      <c r="C17" s="2">
        <f>'Load Tests Data'!C17</f>
        <v>2.0020000000000002</v>
      </c>
      <c r="D17" s="2">
        <f>'Load Tests Data'!D17</f>
        <v>0</v>
      </c>
      <c r="E17" s="2">
        <f>'Load Tests Data'!E17</f>
        <v>37.700000000000003</v>
      </c>
      <c r="F17" s="2">
        <f>'Load Tests Data'!F17</f>
        <v>10.199999999999999</v>
      </c>
      <c r="G17" s="2">
        <f>'Load Tests Data'!G17</f>
        <v>0.38999999999999879</v>
      </c>
      <c r="H17" s="2">
        <f>'Load Tests Data'!H17</f>
        <v>10.199999999999999</v>
      </c>
      <c r="I17" s="2">
        <f>'Load Tests Data'!I17</f>
        <v>0</v>
      </c>
      <c r="J17" s="2">
        <f t="shared" si="3"/>
        <v>0</v>
      </c>
      <c r="K17" s="2">
        <f t="shared" si="0"/>
        <v>4.7912826578848708</v>
      </c>
      <c r="L17" s="2">
        <f t="shared" si="4"/>
        <v>75.164747564683125</v>
      </c>
      <c r="M17" s="2">
        <f t="shared" si="1"/>
        <v>59.093918708601493</v>
      </c>
      <c r="N17" s="2">
        <f t="shared" si="2"/>
        <v>77.724297293314962</v>
      </c>
      <c r="O17" s="5">
        <f t="shared" si="5"/>
        <v>206.12483642187127</v>
      </c>
      <c r="P17" s="2">
        <f>'Load Tests Data'!J17</f>
        <v>193.63344000000004</v>
      </c>
      <c r="Q17" s="4">
        <f>'Load Tests Data'!K17</f>
        <v>186</v>
      </c>
    </row>
    <row r="18" spans="1:17" x14ac:dyDescent="0.25">
      <c r="A18" s="2" t="str">
        <f>'Load Tests Data'!A18</f>
        <v>-</v>
      </c>
      <c r="B18" s="2">
        <f>'Load Tests Data'!B18</f>
        <v>0.5</v>
      </c>
      <c r="C18" s="2">
        <f>'Load Tests Data'!C18</f>
        <v>0.5</v>
      </c>
      <c r="D18" s="2">
        <f>'Load Tests Data'!D18</f>
        <v>0.3</v>
      </c>
      <c r="E18" s="2">
        <f>'Load Tests Data'!E18</f>
        <v>37.700000000000003</v>
      </c>
      <c r="F18" s="2">
        <f>'Load Tests Data'!F18</f>
        <v>10.199999999999999</v>
      </c>
      <c r="G18" s="2">
        <f>'Load Tests Data'!G18</f>
        <v>0.38999999999999879</v>
      </c>
      <c r="H18" s="2">
        <f>'Load Tests Data'!H18</f>
        <v>10.199999999999999</v>
      </c>
      <c r="I18" s="2">
        <f>'Load Tests Data'!I18</f>
        <v>0</v>
      </c>
      <c r="J18" s="2">
        <f t="shared" si="3"/>
        <v>3.0599999999999996</v>
      </c>
      <c r="K18" s="2">
        <f t="shared" si="0"/>
        <v>4.7912826578848708</v>
      </c>
      <c r="L18" s="2">
        <f t="shared" si="4"/>
        <v>75.164747564683125</v>
      </c>
      <c r="M18" s="2">
        <f t="shared" si="1"/>
        <v>59.093918708601493</v>
      </c>
      <c r="N18" s="2">
        <f t="shared" si="2"/>
        <v>77.724297293314962</v>
      </c>
      <c r="O18" s="5">
        <f t="shared" si="5"/>
        <v>339.38495772668307</v>
      </c>
      <c r="P18" s="2">
        <f>'Load Tests Data'!J18</f>
        <v>170.25</v>
      </c>
      <c r="Q18" s="4">
        <f>'Load Tests Data'!K18</f>
        <v>681</v>
      </c>
    </row>
    <row r="19" spans="1:17" x14ac:dyDescent="0.25">
      <c r="A19" s="2" t="str">
        <f>'Load Tests Data'!A19</f>
        <v>-</v>
      </c>
      <c r="B19" s="2">
        <f>'Load Tests Data'!B19</f>
        <v>0.5</v>
      </c>
      <c r="C19" s="2">
        <f>'Load Tests Data'!C19</f>
        <v>1</v>
      </c>
      <c r="D19" s="2">
        <f>'Load Tests Data'!D19</f>
        <v>0.3</v>
      </c>
      <c r="E19" s="2">
        <f>'Load Tests Data'!E19</f>
        <v>37.700000000000003</v>
      </c>
      <c r="F19" s="2">
        <f>'Load Tests Data'!F19</f>
        <v>10.199999999999999</v>
      </c>
      <c r="G19" s="2">
        <f>'Load Tests Data'!G19</f>
        <v>0.38999999999999879</v>
      </c>
      <c r="H19" s="2">
        <f>'Load Tests Data'!H19</f>
        <v>10.199999999999999</v>
      </c>
      <c r="I19" s="2">
        <f>'Load Tests Data'!I19</f>
        <v>0</v>
      </c>
      <c r="J19" s="2">
        <f t="shared" si="3"/>
        <v>3.0599999999999996</v>
      </c>
      <c r="K19" s="2">
        <f t="shared" si="0"/>
        <v>4.7912826578848708</v>
      </c>
      <c r="L19" s="2">
        <f t="shared" si="4"/>
        <v>75.164747564683125</v>
      </c>
      <c r="M19" s="2">
        <f t="shared" si="1"/>
        <v>59.093918708601493</v>
      </c>
      <c r="N19" s="2">
        <f t="shared" si="2"/>
        <v>77.724297293314962</v>
      </c>
      <c r="O19" s="5">
        <f t="shared" si="5"/>
        <v>379.02434934627365</v>
      </c>
      <c r="P19" s="2">
        <f>'Load Tests Data'!J19</f>
        <v>271</v>
      </c>
      <c r="Q19" s="4">
        <f>'Load Tests Data'!K19</f>
        <v>542</v>
      </c>
    </row>
    <row r="20" spans="1:17" x14ac:dyDescent="0.25">
      <c r="A20" s="2" t="str">
        <f>'Load Tests Data'!A20</f>
        <v>-</v>
      </c>
      <c r="B20" s="2">
        <f>'Load Tests Data'!B20</f>
        <v>0.5</v>
      </c>
      <c r="C20" s="2">
        <f>'Load Tests Data'!C20</f>
        <v>1</v>
      </c>
      <c r="D20" s="2">
        <f>'Load Tests Data'!D20</f>
        <v>0.3</v>
      </c>
      <c r="E20" s="2">
        <f>'Load Tests Data'!E20</f>
        <v>37.700000000000003</v>
      </c>
      <c r="F20" s="2">
        <f>'Load Tests Data'!F20</f>
        <v>10.199999999999999</v>
      </c>
      <c r="G20" s="2">
        <f>'Load Tests Data'!G20</f>
        <v>0.38999999999999879</v>
      </c>
      <c r="H20" s="2">
        <f>'Load Tests Data'!H20</f>
        <v>10.199999999999999</v>
      </c>
      <c r="I20" s="2">
        <f>'Load Tests Data'!I20</f>
        <v>0</v>
      </c>
      <c r="J20" s="2">
        <f t="shared" si="3"/>
        <v>3.0599999999999996</v>
      </c>
      <c r="K20" s="2">
        <f t="shared" si="0"/>
        <v>4.7912826578848708</v>
      </c>
      <c r="L20" s="2">
        <f t="shared" si="4"/>
        <v>75.164747564683125</v>
      </c>
      <c r="M20" s="2">
        <f t="shared" si="1"/>
        <v>59.093918708601493</v>
      </c>
      <c r="N20" s="2">
        <f t="shared" si="2"/>
        <v>77.724297293314962</v>
      </c>
      <c r="O20" s="5">
        <f t="shared" si="5"/>
        <v>379.02434934627365</v>
      </c>
      <c r="P20" s="2">
        <f>'Load Tests Data'!J20</f>
        <v>265</v>
      </c>
      <c r="Q20" s="4">
        <f>'Load Tests Data'!K20</f>
        <v>530</v>
      </c>
    </row>
    <row r="21" spans="1:17" x14ac:dyDescent="0.25">
      <c r="A21" s="2" t="str">
        <f>'Load Tests Data'!A21</f>
        <v>-</v>
      </c>
      <c r="B21" s="2">
        <f>'Load Tests Data'!B21</f>
        <v>0.5</v>
      </c>
      <c r="C21" s="2">
        <f>'Load Tests Data'!C21</f>
        <v>1.5</v>
      </c>
      <c r="D21" s="2">
        <f>'Load Tests Data'!D21</f>
        <v>0.3</v>
      </c>
      <c r="E21" s="2">
        <f>'Load Tests Data'!E21</f>
        <v>37.700000000000003</v>
      </c>
      <c r="F21" s="2">
        <f>'Load Tests Data'!F21</f>
        <v>10.199999999999999</v>
      </c>
      <c r="G21" s="2">
        <f>'Load Tests Data'!G21</f>
        <v>0.38999999999999879</v>
      </c>
      <c r="H21" s="2">
        <f>'Load Tests Data'!H21</f>
        <v>10.199999999999999</v>
      </c>
      <c r="I21" s="2">
        <f>'Load Tests Data'!I21</f>
        <v>0</v>
      </c>
      <c r="J21" s="2">
        <f t="shared" si="3"/>
        <v>3.0599999999999996</v>
      </c>
      <c r="K21" s="2">
        <f t="shared" si="0"/>
        <v>4.7912826578848708</v>
      </c>
      <c r="L21" s="2">
        <f t="shared" si="4"/>
        <v>75.164747564683125</v>
      </c>
      <c r="M21" s="2">
        <f t="shared" si="1"/>
        <v>59.093918708601493</v>
      </c>
      <c r="N21" s="2">
        <f t="shared" si="2"/>
        <v>77.724297293314962</v>
      </c>
      <c r="O21" s="5">
        <f t="shared" si="5"/>
        <v>379.02434934627365</v>
      </c>
      <c r="P21" s="2">
        <f>'Load Tests Data'!J21</f>
        <v>301.5</v>
      </c>
      <c r="Q21" s="4">
        <f>'Load Tests Data'!K21</f>
        <v>402</v>
      </c>
    </row>
    <row r="22" spans="1:17" x14ac:dyDescent="0.25">
      <c r="A22" s="2" t="str">
        <f>'Load Tests Data'!A22</f>
        <v>-</v>
      </c>
      <c r="B22" s="2">
        <f>'Load Tests Data'!B22</f>
        <v>0.52</v>
      </c>
      <c r="C22" s="2">
        <f>'Load Tests Data'!C22</f>
        <v>2.0020000000000002</v>
      </c>
      <c r="D22" s="2">
        <f>'Load Tests Data'!D22</f>
        <v>0.3</v>
      </c>
      <c r="E22" s="2">
        <f>'Load Tests Data'!E22</f>
        <v>37.700000000000003</v>
      </c>
      <c r="F22" s="2">
        <f>'Load Tests Data'!F22</f>
        <v>10.199999999999999</v>
      </c>
      <c r="G22" s="2">
        <f>'Load Tests Data'!G22</f>
        <v>0.38999999999999879</v>
      </c>
      <c r="H22" s="2">
        <f>'Load Tests Data'!H22</f>
        <v>10.199999999999999</v>
      </c>
      <c r="I22" s="2">
        <f>'Load Tests Data'!I22</f>
        <v>0</v>
      </c>
      <c r="J22" s="2">
        <f t="shared" si="3"/>
        <v>3.0599999999999996</v>
      </c>
      <c r="K22" s="2">
        <f t="shared" si="0"/>
        <v>4.7912826578848708</v>
      </c>
      <c r="L22" s="2">
        <f t="shared" si="4"/>
        <v>75.164747564683125</v>
      </c>
      <c r="M22" s="2">
        <f t="shared" si="1"/>
        <v>59.093918708601493</v>
      </c>
      <c r="N22" s="2">
        <f t="shared" si="2"/>
        <v>77.724297293314962</v>
      </c>
      <c r="O22" s="5">
        <f t="shared" si="5"/>
        <v>386.9522276701918</v>
      </c>
      <c r="P22" s="2">
        <f>'Load Tests Data'!J22</f>
        <v>429.94952000000006</v>
      </c>
      <c r="Q22" s="4">
        <f>'Load Tests Data'!K22</f>
        <v>413</v>
      </c>
    </row>
    <row r="23" spans="1:17" x14ac:dyDescent="0.25">
      <c r="A23" s="2" t="str">
        <f>'Load Tests Data'!A23</f>
        <v>-</v>
      </c>
      <c r="B23" s="2">
        <f>'Load Tests Data'!B23</f>
        <v>0.5</v>
      </c>
      <c r="C23" s="2">
        <f>'Load Tests Data'!C23</f>
        <v>0.5</v>
      </c>
      <c r="D23" s="2">
        <f>'Load Tests Data'!D23</f>
        <v>0</v>
      </c>
      <c r="E23" s="2">
        <f>'Load Tests Data'!E23</f>
        <v>37</v>
      </c>
      <c r="F23" s="2">
        <f>'Load Tests Data'!F23</f>
        <v>11.7</v>
      </c>
      <c r="G23" s="2">
        <f>'Load Tests Data'!G23</f>
        <v>1.8899999999999988</v>
      </c>
      <c r="H23" s="2">
        <f>'Load Tests Data'!H23</f>
        <v>11.7</v>
      </c>
      <c r="I23" s="2">
        <f>'Load Tests Data'!I23</f>
        <v>0</v>
      </c>
      <c r="J23" s="2">
        <f t="shared" si="3"/>
        <v>0</v>
      </c>
      <c r="K23" s="2">
        <f t="shared" si="0"/>
        <v>4.6283846266685353</v>
      </c>
      <c r="L23" s="2">
        <f t="shared" si="4"/>
        <v>70.066608485444092</v>
      </c>
      <c r="M23" s="2">
        <f t="shared" si="1"/>
        <v>53.798976601173202</v>
      </c>
      <c r="N23" s="2">
        <f t="shared" si="2"/>
        <v>68.143714663883571</v>
      </c>
      <c r="O23" s="5">
        <f t="shared" si="5"/>
        <v>159.45629231348755</v>
      </c>
      <c r="P23" s="2">
        <f>'Load Tests Data'!J23</f>
        <v>27.75</v>
      </c>
      <c r="Q23" s="4">
        <f>'Load Tests Data'!K23</f>
        <v>111</v>
      </c>
    </row>
    <row r="24" spans="1:17" x14ac:dyDescent="0.25">
      <c r="A24" s="2" t="str">
        <f>'Load Tests Data'!A24</f>
        <v>-</v>
      </c>
      <c r="B24" s="2">
        <f>'Load Tests Data'!B24</f>
        <v>0.5</v>
      </c>
      <c r="C24" s="2">
        <f>'Load Tests Data'!C24</f>
        <v>0.5</v>
      </c>
      <c r="D24" s="2">
        <f>'Load Tests Data'!D24</f>
        <v>0</v>
      </c>
      <c r="E24" s="2">
        <f>'Load Tests Data'!E24</f>
        <v>37</v>
      </c>
      <c r="F24" s="2">
        <f>'Load Tests Data'!F24</f>
        <v>11.7</v>
      </c>
      <c r="G24" s="2">
        <f>'Load Tests Data'!G24</f>
        <v>1.8899999999999988</v>
      </c>
      <c r="H24" s="2">
        <f>'Load Tests Data'!H24</f>
        <v>11.7</v>
      </c>
      <c r="I24" s="2">
        <f>'Load Tests Data'!I24</f>
        <v>0</v>
      </c>
      <c r="J24" s="2">
        <f t="shared" si="3"/>
        <v>0</v>
      </c>
      <c r="K24" s="2">
        <f t="shared" si="0"/>
        <v>4.6283846266685353</v>
      </c>
      <c r="L24" s="2">
        <f t="shared" si="4"/>
        <v>70.066608485444092</v>
      </c>
      <c r="M24" s="2">
        <f t="shared" si="1"/>
        <v>53.798976601173202</v>
      </c>
      <c r="N24" s="2">
        <f t="shared" si="2"/>
        <v>68.143714663883571</v>
      </c>
      <c r="O24" s="5">
        <f t="shared" si="5"/>
        <v>159.45629231348755</v>
      </c>
      <c r="P24" s="2">
        <f>'Load Tests Data'!J24</f>
        <v>33</v>
      </c>
      <c r="Q24" s="4">
        <f>'Load Tests Data'!K24</f>
        <v>132</v>
      </c>
    </row>
    <row r="25" spans="1:17" x14ac:dyDescent="0.25">
      <c r="A25" s="2" t="str">
        <f>'Load Tests Data'!A25</f>
        <v>-</v>
      </c>
      <c r="B25" s="2">
        <f>'Load Tests Data'!B25</f>
        <v>0.5</v>
      </c>
      <c r="C25" s="2">
        <f>'Load Tests Data'!C25</f>
        <v>1</v>
      </c>
      <c r="D25" s="2">
        <f>'Load Tests Data'!D25</f>
        <v>0</v>
      </c>
      <c r="E25" s="2">
        <f>'Load Tests Data'!E25</f>
        <v>37</v>
      </c>
      <c r="F25" s="2">
        <f>'Load Tests Data'!F25</f>
        <v>11.7</v>
      </c>
      <c r="G25" s="2">
        <f>'Load Tests Data'!G25</f>
        <v>1.8899999999999988</v>
      </c>
      <c r="H25" s="2">
        <f>'Load Tests Data'!H25</f>
        <v>11.7</v>
      </c>
      <c r="I25" s="2">
        <f>'Load Tests Data'!I25</f>
        <v>0</v>
      </c>
      <c r="J25" s="2">
        <f t="shared" si="3"/>
        <v>0</v>
      </c>
      <c r="K25" s="2">
        <f t="shared" si="0"/>
        <v>4.6283846266685353</v>
      </c>
      <c r="L25" s="2">
        <f t="shared" si="4"/>
        <v>70.066608485444092</v>
      </c>
      <c r="M25" s="2">
        <f t="shared" si="1"/>
        <v>53.798976601173202</v>
      </c>
      <c r="N25" s="2">
        <f t="shared" si="2"/>
        <v>68.143714663883571</v>
      </c>
      <c r="O25" s="5">
        <f t="shared" si="5"/>
        <v>199.32036539185944</v>
      </c>
      <c r="P25" s="2">
        <f>'Load Tests Data'!J25</f>
        <v>71.5</v>
      </c>
      <c r="Q25" s="4">
        <f>'Load Tests Data'!K25</f>
        <v>143</v>
      </c>
    </row>
    <row r="26" spans="1:17" x14ac:dyDescent="0.25">
      <c r="A26" s="2" t="str">
        <f>'Load Tests Data'!A26</f>
        <v>-</v>
      </c>
      <c r="B26" s="2">
        <f>'Load Tests Data'!B26</f>
        <v>0.5</v>
      </c>
      <c r="C26" s="2">
        <f>'Load Tests Data'!C26</f>
        <v>0.5</v>
      </c>
      <c r="D26" s="2">
        <f>'Load Tests Data'!D26</f>
        <v>1.2999999999999999E-2</v>
      </c>
      <c r="E26" s="2">
        <f>'Load Tests Data'!E26</f>
        <v>37</v>
      </c>
      <c r="F26" s="2">
        <f>'Load Tests Data'!F26</f>
        <v>11.7</v>
      </c>
      <c r="G26" s="2">
        <f>'Load Tests Data'!G26</f>
        <v>1.8899999999999988</v>
      </c>
      <c r="H26" s="2">
        <f>'Load Tests Data'!H26</f>
        <v>11.7</v>
      </c>
      <c r="I26" s="2">
        <f>'Load Tests Data'!I26</f>
        <v>0</v>
      </c>
      <c r="J26" s="2">
        <f t="shared" si="3"/>
        <v>0.15209999999999999</v>
      </c>
      <c r="K26" s="2">
        <f t="shared" si="0"/>
        <v>4.6283846266685353</v>
      </c>
      <c r="L26" s="2">
        <f t="shared" si="4"/>
        <v>70.066608485444092</v>
      </c>
      <c r="M26" s="2">
        <f t="shared" si="1"/>
        <v>53.798976601173202</v>
      </c>
      <c r="N26" s="2">
        <f t="shared" si="2"/>
        <v>68.143714663883571</v>
      </c>
      <c r="O26" s="5">
        <f t="shared" si="5"/>
        <v>167.63911665452599</v>
      </c>
      <c r="P26" s="2">
        <f>'Load Tests Data'!J26</f>
        <v>34.25</v>
      </c>
      <c r="Q26" s="4">
        <f>'Load Tests Data'!K26</f>
        <v>137</v>
      </c>
    </row>
    <row r="27" spans="1:17" x14ac:dyDescent="0.25">
      <c r="A27" s="2" t="str">
        <f>'Load Tests Data'!A27</f>
        <v>-</v>
      </c>
      <c r="B27" s="2">
        <f>'Load Tests Data'!B27</f>
        <v>0.5</v>
      </c>
      <c r="C27" s="2">
        <f>'Load Tests Data'!C27</f>
        <v>2</v>
      </c>
      <c r="D27" s="2">
        <f>'Load Tests Data'!D27</f>
        <v>2.9000000000000001E-2</v>
      </c>
      <c r="E27" s="2">
        <f>'Load Tests Data'!E27</f>
        <v>37</v>
      </c>
      <c r="F27" s="2">
        <f>'Load Tests Data'!F27</f>
        <v>11.7</v>
      </c>
      <c r="G27" s="2">
        <f>'Load Tests Data'!G27</f>
        <v>1.8899999999999988</v>
      </c>
      <c r="H27" s="2">
        <f>'Load Tests Data'!H27</f>
        <v>11.7</v>
      </c>
      <c r="I27" s="2">
        <f>'Load Tests Data'!I27</f>
        <v>0</v>
      </c>
      <c r="J27" s="2">
        <f t="shared" si="3"/>
        <v>0.33929999999999999</v>
      </c>
      <c r="K27" s="2">
        <f t="shared" si="0"/>
        <v>4.6283846266685353</v>
      </c>
      <c r="L27" s="2">
        <f t="shared" si="4"/>
        <v>70.066608485444092</v>
      </c>
      <c r="M27" s="2">
        <f t="shared" si="1"/>
        <v>53.798976601173202</v>
      </c>
      <c r="N27" s="2">
        <f t="shared" si="2"/>
        <v>68.143714663883571</v>
      </c>
      <c r="O27" s="5">
        <f t="shared" si="5"/>
        <v>217.5743581526375</v>
      </c>
      <c r="P27" s="2">
        <f>'Load Tests Data'!J27</f>
        <v>109</v>
      </c>
      <c r="Q27" s="4">
        <f>'Load Tests Data'!K27</f>
        <v>109</v>
      </c>
    </row>
    <row r="28" spans="1:17" x14ac:dyDescent="0.25">
      <c r="A28" s="2" t="str">
        <f>'Load Tests Data'!A28</f>
        <v>-</v>
      </c>
      <c r="B28" s="2">
        <f>'Load Tests Data'!B28</f>
        <v>0.5</v>
      </c>
      <c r="C28" s="2">
        <f>'Load Tests Data'!C28</f>
        <v>2</v>
      </c>
      <c r="D28" s="2">
        <f>'Load Tests Data'!D28</f>
        <v>0.127</v>
      </c>
      <c r="E28" s="2">
        <f>'Load Tests Data'!E28</f>
        <v>37</v>
      </c>
      <c r="F28" s="2">
        <f>'Load Tests Data'!F28</f>
        <v>11.7</v>
      </c>
      <c r="G28" s="2">
        <f>'Load Tests Data'!G28</f>
        <v>1.8899999999999988</v>
      </c>
      <c r="H28" s="2">
        <f>'Load Tests Data'!H28</f>
        <v>11.7</v>
      </c>
      <c r="I28" s="2">
        <f>'Load Tests Data'!I28</f>
        <v>0</v>
      </c>
      <c r="J28" s="2">
        <f t="shared" si="3"/>
        <v>1.4859</v>
      </c>
      <c r="K28" s="2">
        <f t="shared" si="0"/>
        <v>4.6283846266685353</v>
      </c>
      <c r="L28" s="2">
        <f t="shared" si="4"/>
        <v>70.066608485444092</v>
      </c>
      <c r="M28" s="2">
        <f t="shared" si="1"/>
        <v>53.798976601173202</v>
      </c>
      <c r="N28" s="2">
        <f t="shared" si="2"/>
        <v>68.143714663883571</v>
      </c>
      <c r="O28" s="5">
        <f t="shared" si="5"/>
        <v>279.26026472354272</v>
      </c>
      <c r="P28" s="2">
        <f>'Load Tests Data'!J28</f>
        <v>187</v>
      </c>
      <c r="Q28" s="4">
        <f>'Load Tests Data'!K28</f>
        <v>187</v>
      </c>
    </row>
    <row r="29" spans="1:17" x14ac:dyDescent="0.25">
      <c r="A29" s="2" t="str">
        <f>'Load Tests Data'!A29</f>
        <v>-</v>
      </c>
      <c r="B29" s="2">
        <f>'Load Tests Data'!B29</f>
        <v>0.5</v>
      </c>
      <c r="C29" s="2">
        <f>'Load Tests Data'!C29</f>
        <v>0.5</v>
      </c>
      <c r="D29" s="2">
        <f>'Load Tests Data'!D29</f>
        <v>0.3</v>
      </c>
      <c r="E29" s="2">
        <f>'Load Tests Data'!E29</f>
        <v>37</v>
      </c>
      <c r="F29" s="2">
        <f>'Load Tests Data'!F29</f>
        <v>11.7</v>
      </c>
      <c r="G29" s="2">
        <f>'Load Tests Data'!G29</f>
        <v>1.8899999999999988</v>
      </c>
      <c r="H29" s="2">
        <f>'Load Tests Data'!H29</f>
        <v>11.7</v>
      </c>
      <c r="I29" s="2">
        <f>'Load Tests Data'!I29</f>
        <v>0</v>
      </c>
      <c r="J29" s="2">
        <f t="shared" si="3"/>
        <v>3.51</v>
      </c>
      <c r="K29" s="2">
        <f t="shared" si="0"/>
        <v>4.6283846266685353</v>
      </c>
      <c r="L29" s="2">
        <f t="shared" si="4"/>
        <v>70.066608485444092</v>
      </c>
      <c r="M29" s="2">
        <f t="shared" si="1"/>
        <v>53.798976601173202</v>
      </c>
      <c r="N29" s="2">
        <f t="shared" si="2"/>
        <v>68.143714663883571</v>
      </c>
      <c r="O29" s="5">
        <f t="shared" si="5"/>
        <v>348.29070018360551</v>
      </c>
      <c r="P29" s="2">
        <f>'Load Tests Data'!J29</f>
        <v>101.5</v>
      </c>
      <c r="Q29" s="4">
        <f>'Load Tests Data'!K29</f>
        <v>406</v>
      </c>
    </row>
    <row r="30" spans="1:17" x14ac:dyDescent="0.25">
      <c r="A30" s="2" t="str">
        <f>'Load Tests Data'!A30</f>
        <v>-</v>
      </c>
      <c r="B30" s="2">
        <f>'Load Tests Data'!B30</f>
        <v>0.5</v>
      </c>
      <c r="C30" s="2">
        <f>'Load Tests Data'!C30</f>
        <v>0.5</v>
      </c>
      <c r="D30" s="2">
        <f>'Load Tests Data'!D30</f>
        <v>0.3</v>
      </c>
      <c r="E30" s="2">
        <f>'Load Tests Data'!E30</f>
        <v>37</v>
      </c>
      <c r="F30" s="2">
        <f>'Load Tests Data'!F30</f>
        <v>11.7</v>
      </c>
      <c r="G30" s="2">
        <f>'Load Tests Data'!G30</f>
        <v>1.8899999999999988</v>
      </c>
      <c r="H30" s="2">
        <f>'Load Tests Data'!H30</f>
        <v>11.7</v>
      </c>
      <c r="I30" s="2">
        <f>'Load Tests Data'!I30</f>
        <v>0</v>
      </c>
      <c r="J30" s="2">
        <f t="shared" si="3"/>
        <v>3.51</v>
      </c>
      <c r="K30" s="2">
        <f t="shared" si="0"/>
        <v>4.6283846266685353</v>
      </c>
      <c r="L30" s="2">
        <f t="shared" si="4"/>
        <v>70.066608485444092</v>
      </c>
      <c r="M30" s="2">
        <f t="shared" si="1"/>
        <v>53.798976601173202</v>
      </c>
      <c r="N30" s="2">
        <f t="shared" si="2"/>
        <v>68.143714663883571</v>
      </c>
      <c r="O30" s="5">
        <f t="shared" si="5"/>
        <v>348.29070018360551</v>
      </c>
      <c r="P30" s="2">
        <f>'Load Tests Data'!J30</f>
        <v>111.5</v>
      </c>
      <c r="Q30" s="4">
        <f>'Load Tests Data'!K30</f>
        <v>446</v>
      </c>
    </row>
    <row r="31" spans="1:17" x14ac:dyDescent="0.25">
      <c r="A31" s="2" t="str">
        <f>'Load Tests Data'!A31</f>
        <v>-</v>
      </c>
      <c r="B31" s="2">
        <f>'Load Tests Data'!B31</f>
        <v>0.5</v>
      </c>
      <c r="C31" s="2">
        <f>'Load Tests Data'!C31</f>
        <v>2</v>
      </c>
      <c r="D31" s="2">
        <f>'Load Tests Data'!D31</f>
        <v>0.3</v>
      </c>
      <c r="E31" s="2">
        <f>'Load Tests Data'!E31</f>
        <v>37</v>
      </c>
      <c r="F31" s="2">
        <f>'Load Tests Data'!F31</f>
        <v>11.7</v>
      </c>
      <c r="G31" s="2">
        <f>'Load Tests Data'!G31</f>
        <v>1.8899999999999988</v>
      </c>
      <c r="H31" s="2">
        <f>'Load Tests Data'!H31</f>
        <v>11.7</v>
      </c>
      <c r="I31" s="2">
        <f>'Load Tests Data'!I31</f>
        <v>0</v>
      </c>
      <c r="J31" s="2">
        <f t="shared" si="3"/>
        <v>3.51</v>
      </c>
      <c r="K31" s="2">
        <f t="shared" si="0"/>
        <v>4.6283846266685353</v>
      </c>
      <c r="L31" s="2">
        <f t="shared" si="4"/>
        <v>70.066608485444092</v>
      </c>
      <c r="M31" s="2">
        <f t="shared" si="1"/>
        <v>53.798976601173202</v>
      </c>
      <c r="N31" s="2">
        <f t="shared" si="2"/>
        <v>68.143714663883571</v>
      </c>
      <c r="O31" s="5">
        <f t="shared" si="5"/>
        <v>388.15477326197737</v>
      </c>
      <c r="P31" s="2">
        <f>'Load Tests Data'!J31</f>
        <v>322</v>
      </c>
      <c r="Q31" s="4">
        <f>'Load Tests Data'!K31</f>
        <v>322</v>
      </c>
    </row>
    <row r="32" spans="1:17" x14ac:dyDescent="0.25">
      <c r="A32" s="2" t="str">
        <f>'Load Tests Data'!A32</f>
        <v>-</v>
      </c>
      <c r="B32" s="2">
        <f>'Load Tests Data'!B32</f>
        <v>0.5</v>
      </c>
      <c r="C32" s="2">
        <f>'Load Tests Data'!C32</f>
        <v>1</v>
      </c>
      <c r="D32" s="2">
        <f>'Load Tests Data'!D32</f>
        <v>0.5</v>
      </c>
      <c r="E32" s="2">
        <f>'Load Tests Data'!E32</f>
        <v>37</v>
      </c>
      <c r="F32" s="2">
        <f>'Load Tests Data'!F32</f>
        <v>11.7</v>
      </c>
      <c r="G32" s="2">
        <f>'Load Tests Data'!G32</f>
        <v>1.8899999999999988</v>
      </c>
      <c r="H32" s="2">
        <f>'Load Tests Data'!H32</f>
        <v>11.7</v>
      </c>
      <c r="I32" s="2">
        <f>'Load Tests Data'!I32</f>
        <v>0</v>
      </c>
      <c r="J32" s="2">
        <f t="shared" si="3"/>
        <v>5.85</v>
      </c>
      <c r="K32" s="2">
        <f t="shared" si="0"/>
        <v>4.6283846266685353</v>
      </c>
      <c r="L32" s="2">
        <f t="shared" si="4"/>
        <v>70.066608485444092</v>
      </c>
      <c r="M32" s="2">
        <f t="shared" si="1"/>
        <v>53.798976601173202</v>
      </c>
      <c r="N32" s="2">
        <f t="shared" si="2"/>
        <v>68.143714663883571</v>
      </c>
      <c r="O32" s="5">
        <f t="shared" si="5"/>
        <v>514.04437850872262</v>
      </c>
      <c r="P32" s="2">
        <f>'Load Tests Data'!J32</f>
        <v>282.5</v>
      </c>
      <c r="Q32" s="4">
        <f>'Load Tests Data'!K32</f>
        <v>565</v>
      </c>
    </row>
    <row r="33" spans="1:17" x14ac:dyDescent="0.25">
      <c r="A33" s="2" t="str">
        <f>'Load Tests Data'!A33</f>
        <v>-</v>
      </c>
      <c r="B33" s="2">
        <f>'Load Tests Data'!B33</f>
        <v>0.5</v>
      </c>
      <c r="C33" s="2">
        <f>'Load Tests Data'!C33</f>
        <v>2</v>
      </c>
      <c r="D33" s="2">
        <f>'Load Tests Data'!D33</f>
        <v>0.5</v>
      </c>
      <c r="E33" s="2">
        <f>'Load Tests Data'!E33</f>
        <v>37</v>
      </c>
      <c r="F33" s="2">
        <f>'Load Tests Data'!F33</f>
        <v>11.7</v>
      </c>
      <c r="G33" s="2">
        <f>'Load Tests Data'!G33</f>
        <v>1.8899999999999988</v>
      </c>
      <c r="H33" s="2">
        <f>'Load Tests Data'!H33</f>
        <v>11.7</v>
      </c>
      <c r="I33" s="2">
        <f>'Load Tests Data'!I33</f>
        <v>0</v>
      </c>
      <c r="J33" s="2">
        <f t="shared" si="3"/>
        <v>5.85</v>
      </c>
      <c r="K33" s="2">
        <f t="shared" si="0"/>
        <v>4.6283846266685353</v>
      </c>
      <c r="L33" s="2">
        <f t="shared" si="4"/>
        <v>70.066608485444092</v>
      </c>
      <c r="M33" s="2">
        <f t="shared" si="1"/>
        <v>53.798976601173202</v>
      </c>
      <c r="N33" s="2">
        <f t="shared" si="2"/>
        <v>68.143714663883571</v>
      </c>
      <c r="O33" s="5">
        <f t="shared" si="5"/>
        <v>514.04437850872262</v>
      </c>
      <c r="P33" s="2">
        <f>'Load Tests Data'!J33</f>
        <v>425</v>
      </c>
      <c r="Q33" s="4">
        <f>'Load Tests Data'!K33</f>
        <v>425</v>
      </c>
    </row>
    <row r="34" spans="1:17" x14ac:dyDescent="0.25">
      <c r="A34" s="2" t="str">
        <f>'Load Tests Data'!A34</f>
        <v>-</v>
      </c>
      <c r="B34" s="2">
        <f>'Load Tests Data'!B34</f>
        <v>0.5</v>
      </c>
      <c r="C34" s="2">
        <f>'Load Tests Data'!C34</f>
        <v>0.5</v>
      </c>
      <c r="D34" s="2">
        <f>'Load Tests Data'!D34</f>
        <v>0</v>
      </c>
      <c r="E34" s="2">
        <f>'Load Tests Data'!E34</f>
        <v>44</v>
      </c>
      <c r="F34" s="2">
        <f>'Load Tests Data'!F34</f>
        <v>12.41</v>
      </c>
      <c r="G34" s="2">
        <f>'Load Tests Data'!G34</f>
        <v>2.5999999999999996</v>
      </c>
      <c r="H34" s="2">
        <f>'Load Tests Data'!H34</f>
        <v>12.41</v>
      </c>
      <c r="I34" s="2">
        <f>'Load Tests Data'!I34</f>
        <v>0</v>
      </c>
      <c r="J34" s="2">
        <f t="shared" si="3"/>
        <v>0</v>
      </c>
      <c r="K34" s="2">
        <f t="shared" si="0"/>
        <v>6.7164027067051064</v>
      </c>
      <c r="L34" s="2">
        <f t="shared" si="4"/>
        <v>151.94996388410127</v>
      </c>
      <c r="M34" s="2">
        <f t="shared" si="1"/>
        <v>147.73637445521689</v>
      </c>
      <c r="N34" s="2">
        <f t="shared" si="2"/>
        <v>279.46820775517256</v>
      </c>
      <c r="O34" s="5">
        <f t="shared" si="5"/>
        <v>693.6400916483384</v>
      </c>
      <c r="P34" s="2">
        <f>'Load Tests Data'!J34</f>
        <v>195.5</v>
      </c>
      <c r="Q34" s="4">
        <f>'Load Tests Data'!K34</f>
        <v>782</v>
      </c>
    </row>
    <row r="35" spans="1:17" x14ac:dyDescent="0.25">
      <c r="A35" s="2" t="str">
        <f>'Load Tests Data'!A35</f>
        <v>-</v>
      </c>
      <c r="B35" s="2">
        <f>'Load Tests Data'!B35</f>
        <v>0.5</v>
      </c>
      <c r="C35" s="2">
        <f>'Load Tests Data'!C35</f>
        <v>2</v>
      </c>
      <c r="D35" s="2">
        <f>'Load Tests Data'!D35</f>
        <v>0</v>
      </c>
      <c r="E35" s="2">
        <f>'Load Tests Data'!E35</f>
        <v>44</v>
      </c>
      <c r="F35" s="2">
        <f>'Load Tests Data'!F35</f>
        <v>12.41</v>
      </c>
      <c r="G35" s="2">
        <f>'Load Tests Data'!G35</f>
        <v>2.5999999999999996</v>
      </c>
      <c r="H35" s="2">
        <f>'Load Tests Data'!H35</f>
        <v>12.41</v>
      </c>
      <c r="I35" s="2">
        <f>'Load Tests Data'!I35</f>
        <v>0</v>
      </c>
      <c r="J35" s="2">
        <f t="shared" si="3"/>
        <v>0</v>
      </c>
      <c r="K35" s="2">
        <f t="shared" si="0"/>
        <v>6.7164027067051064</v>
      </c>
      <c r="L35" s="2">
        <f t="shared" si="4"/>
        <v>151.94996388410127</v>
      </c>
      <c r="M35" s="2">
        <f t="shared" si="1"/>
        <v>147.73637445521689</v>
      </c>
      <c r="N35" s="2">
        <f t="shared" si="2"/>
        <v>279.46820775517256</v>
      </c>
      <c r="O35" s="5">
        <f t="shared" si="5"/>
        <v>867.05011456042291</v>
      </c>
      <c r="P35" s="2">
        <f>'Load Tests Data'!J35</f>
        <v>797</v>
      </c>
      <c r="Q35" s="4">
        <f>'Load Tests Data'!K35</f>
        <v>797</v>
      </c>
    </row>
    <row r="36" spans="1:17" x14ac:dyDescent="0.25">
      <c r="A36" s="2" t="str">
        <f>'Load Tests Data'!A36</f>
        <v>-</v>
      </c>
      <c r="B36" s="2">
        <f>'Load Tests Data'!B36</f>
        <v>0.5</v>
      </c>
      <c r="C36" s="2">
        <f>'Load Tests Data'!C36</f>
        <v>0.5</v>
      </c>
      <c r="D36" s="2">
        <f>'Load Tests Data'!D36</f>
        <v>0.3</v>
      </c>
      <c r="E36" s="2">
        <f>'Load Tests Data'!E36</f>
        <v>44</v>
      </c>
      <c r="F36" s="2">
        <f>'Load Tests Data'!F36</f>
        <v>12.41</v>
      </c>
      <c r="G36" s="2">
        <f>'Load Tests Data'!G36</f>
        <v>2.5999999999999996</v>
      </c>
      <c r="H36" s="2">
        <f>'Load Tests Data'!H36</f>
        <v>12.41</v>
      </c>
      <c r="I36" s="2">
        <f>'Load Tests Data'!I36</f>
        <v>0</v>
      </c>
      <c r="J36" s="2">
        <f t="shared" si="3"/>
        <v>3.7229999999999999</v>
      </c>
      <c r="K36" s="2">
        <f t="shared" si="0"/>
        <v>6.7164027067051064</v>
      </c>
      <c r="L36" s="2">
        <f t="shared" si="4"/>
        <v>151.94996388410127</v>
      </c>
      <c r="M36" s="2">
        <f t="shared" si="1"/>
        <v>147.73637445521689</v>
      </c>
      <c r="N36" s="2">
        <f t="shared" si="2"/>
        <v>279.46820775517256</v>
      </c>
      <c r="O36" s="5">
        <f t="shared" si="5"/>
        <v>1243.6626137451108</v>
      </c>
      <c r="P36" s="2">
        <f>'Load Tests Data'!J36</f>
        <v>485</v>
      </c>
      <c r="Q36" s="4">
        <f>'Load Tests Data'!K36</f>
        <v>1940</v>
      </c>
    </row>
    <row r="37" spans="1:17" x14ac:dyDescent="0.25">
      <c r="A37" s="2" t="str">
        <f>'Load Tests Data'!A37</f>
        <v>-</v>
      </c>
      <c r="B37" s="2">
        <f>'Load Tests Data'!B37</f>
        <v>0.5</v>
      </c>
      <c r="C37" s="2">
        <f>'Load Tests Data'!C37</f>
        <v>0.5</v>
      </c>
      <c r="D37" s="2">
        <f>'Load Tests Data'!D37</f>
        <v>0.3</v>
      </c>
      <c r="E37" s="2">
        <f>'Load Tests Data'!E37</f>
        <v>44</v>
      </c>
      <c r="F37" s="2">
        <f>'Load Tests Data'!F37</f>
        <v>12.41</v>
      </c>
      <c r="G37" s="2">
        <f>'Load Tests Data'!G37</f>
        <v>2.5999999999999996</v>
      </c>
      <c r="H37" s="2">
        <f>'Load Tests Data'!H37</f>
        <v>12.41</v>
      </c>
      <c r="I37" s="2">
        <f>'Load Tests Data'!I37</f>
        <v>0</v>
      </c>
      <c r="J37" s="2">
        <f t="shared" si="3"/>
        <v>3.7229999999999999</v>
      </c>
      <c r="K37" s="2">
        <f t="shared" si="0"/>
        <v>6.7164027067051064</v>
      </c>
      <c r="L37" s="2">
        <f t="shared" si="4"/>
        <v>151.94996388410127</v>
      </c>
      <c r="M37" s="2">
        <f t="shared" si="1"/>
        <v>147.73637445521689</v>
      </c>
      <c r="N37" s="2">
        <f t="shared" si="2"/>
        <v>279.46820775517256</v>
      </c>
      <c r="O37" s="5">
        <f t="shared" si="5"/>
        <v>1243.6626137451108</v>
      </c>
      <c r="P37" s="2">
        <f>'Load Tests Data'!J37</f>
        <v>566.5</v>
      </c>
      <c r="Q37" s="4">
        <f>'Load Tests Data'!K37</f>
        <v>2266</v>
      </c>
    </row>
    <row r="38" spans="1:17" x14ac:dyDescent="0.25">
      <c r="A38" s="2" t="str">
        <f>'Load Tests Data'!A38</f>
        <v>-</v>
      </c>
      <c r="B38" s="2">
        <f>'Load Tests Data'!B38</f>
        <v>0.5</v>
      </c>
      <c r="C38" s="2">
        <f>'Load Tests Data'!C38</f>
        <v>1</v>
      </c>
      <c r="D38" s="2">
        <f>'Load Tests Data'!D38</f>
        <v>0.5</v>
      </c>
      <c r="E38" s="2">
        <f>'Load Tests Data'!E38</f>
        <v>44</v>
      </c>
      <c r="F38" s="2">
        <f>'Load Tests Data'!F38</f>
        <v>12.41</v>
      </c>
      <c r="G38" s="2">
        <f>'Load Tests Data'!G38</f>
        <v>2.5999999999999996</v>
      </c>
      <c r="H38" s="2">
        <f>'Load Tests Data'!H38</f>
        <v>12.41</v>
      </c>
      <c r="I38" s="2">
        <f>'Load Tests Data'!I38</f>
        <v>0</v>
      </c>
      <c r="J38" s="2">
        <f t="shared" si="3"/>
        <v>6.2050000000000001</v>
      </c>
      <c r="K38" s="2">
        <f t="shared" si="0"/>
        <v>6.7164027067051064</v>
      </c>
      <c r="L38" s="2">
        <f t="shared" si="4"/>
        <v>151.94996388410127</v>
      </c>
      <c r="M38" s="2">
        <f t="shared" si="1"/>
        <v>147.73637445521689</v>
      </c>
      <c r="N38" s="2">
        <f t="shared" si="2"/>
        <v>279.46820775517256</v>
      </c>
      <c r="O38" s="5">
        <f t="shared" si="5"/>
        <v>1783.7543180550438</v>
      </c>
      <c r="P38" s="2">
        <f>'Load Tests Data'!J38</f>
        <v>1423.5</v>
      </c>
      <c r="Q38" s="4">
        <f>'Load Tests Data'!K38</f>
        <v>2847</v>
      </c>
    </row>
    <row r="39" spans="1:17" x14ac:dyDescent="0.25">
      <c r="A39" s="2" t="str">
        <f>'Load Tests Data'!A39</f>
        <v>-</v>
      </c>
      <c r="B39" s="2">
        <f>'Load Tests Data'!B39</f>
        <v>0.5</v>
      </c>
      <c r="C39" s="2">
        <f>'Load Tests Data'!C39</f>
        <v>2</v>
      </c>
      <c r="D39" s="2">
        <f>'Load Tests Data'!D39</f>
        <v>0.5</v>
      </c>
      <c r="E39" s="2">
        <f>'Load Tests Data'!E39</f>
        <v>44</v>
      </c>
      <c r="F39" s="2">
        <f>'Load Tests Data'!F39</f>
        <v>12.41</v>
      </c>
      <c r="G39" s="2">
        <f>'Load Tests Data'!G39</f>
        <v>2.5999999999999996</v>
      </c>
      <c r="H39" s="2">
        <f>'Load Tests Data'!H39</f>
        <v>12.41</v>
      </c>
      <c r="I39" s="2">
        <f>'Load Tests Data'!I39</f>
        <v>0</v>
      </c>
      <c r="J39" s="2">
        <f t="shared" si="3"/>
        <v>6.2050000000000001</v>
      </c>
      <c r="K39" s="2">
        <f t="shared" si="0"/>
        <v>6.7164027067051064</v>
      </c>
      <c r="L39" s="2">
        <f t="shared" si="4"/>
        <v>151.94996388410127</v>
      </c>
      <c r="M39" s="2">
        <f t="shared" si="1"/>
        <v>147.73637445521689</v>
      </c>
      <c r="N39" s="2">
        <f t="shared" si="2"/>
        <v>279.46820775517256</v>
      </c>
      <c r="O39" s="5">
        <f t="shared" si="5"/>
        <v>1783.7543180550438</v>
      </c>
      <c r="P39" s="2">
        <f>'Load Tests Data'!J39</f>
        <v>2033</v>
      </c>
      <c r="Q39" s="4">
        <f>'Load Tests Data'!K39</f>
        <v>2033</v>
      </c>
    </row>
    <row r="40" spans="1:17" x14ac:dyDescent="0.25">
      <c r="A40" s="2" t="str">
        <f>'Load Tests Data'!A40</f>
        <v>-</v>
      </c>
      <c r="B40" s="2">
        <f>'Load Tests Data'!B40</f>
        <v>0.5</v>
      </c>
      <c r="C40" s="2">
        <f>'Load Tests Data'!C40</f>
        <v>2</v>
      </c>
      <c r="D40" s="2">
        <f>'Load Tests Data'!D40</f>
        <v>0.49</v>
      </c>
      <c r="E40" s="2">
        <f>'Load Tests Data'!E40</f>
        <v>42</v>
      </c>
      <c r="F40" s="2">
        <f>'Load Tests Data'!F40</f>
        <v>12.27</v>
      </c>
      <c r="G40" s="2">
        <f>'Load Tests Data'!G40</f>
        <v>2.4599999999999991</v>
      </c>
      <c r="H40" s="2">
        <f>'Load Tests Data'!H40</f>
        <v>12.27</v>
      </c>
      <c r="I40" s="2">
        <f>'Load Tests Data'!I40</f>
        <v>0</v>
      </c>
      <c r="J40" s="2">
        <f t="shared" si="3"/>
        <v>6.0122999999999998</v>
      </c>
      <c r="K40" s="2">
        <f t="shared" si="0"/>
        <v>5.9985137458901514</v>
      </c>
      <c r="L40" s="2">
        <f t="shared" si="4"/>
        <v>119.66890328863987</v>
      </c>
      <c r="M40" s="2">
        <f t="shared" si="1"/>
        <v>108.75036449777841</v>
      </c>
      <c r="N40" s="2">
        <f t="shared" si="2"/>
        <v>182.46472437053387</v>
      </c>
      <c r="O40" s="5">
        <f t="shared" si="5"/>
        <v>1213.5503584766057</v>
      </c>
      <c r="P40" s="2">
        <f>'Load Tests Data'!J40</f>
        <v>1492</v>
      </c>
      <c r="Q40" s="4">
        <f>'Load Tests Data'!K40</f>
        <v>1492</v>
      </c>
    </row>
    <row r="41" spans="1:17" x14ac:dyDescent="0.25">
      <c r="A41" s="2" t="str">
        <f>'Load Tests Data'!A41</f>
        <v>-</v>
      </c>
      <c r="B41" s="2">
        <f>'Load Tests Data'!B41</f>
        <v>0.5</v>
      </c>
      <c r="C41" s="2">
        <f>'Load Tests Data'!C41</f>
        <v>0.5</v>
      </c>
      <c r="D41" s="2">
        <f>'Load Tests Data'!D41</f>
        <v>0</v>
      </c>
      <c r="E41" s="2">
        <f>'Load Tests Data'!E41</f>
        <v>37</v>
      </c>
      <c r="F41" s="2">
        <f>'Load Tests Data'!F41</f>
        <v>11.77</v>
      </c>
      <c r="G41" s="2">
        <f>'Load Tests Data'!G41</f>
        <v>1.9599999999999991</v>
      </c>
      <c r="H41" s="2">
        <f>'Load Tests Data'!H41</f>
        <v>11.77</v>
      </c>
      <c r="I41" s="2">
        <f>'Load Tests Data'!I41</f>
        <v>0</v>
      </c>
      <c r="J41" s="2">
        <f t="shared" si="3"/>
        <v>0</v>
      </c>
      <c r="K41" s="2">
        <f t="shared" si="0"/>
        <v>4.6283846266685353</v>
      </c>
      <c r="L41" s="2">
        <f t="shared" si="4"/>
        <v>70.066608485444092</v>
      </c>
      <c r="M41" s="2">
        <f t="shared" si="1"/>
        <v>53.798976601173202</v>
      </c>
      <c r="N41" s="2">
        <f t="shared" si="2"/>
        <v>68.143714663883571</v>
      </c>
      <c r="O41" s="5">
        <f t="shared" si="5"/>
        <v>160.41030431878193</v>
      </c>
      <c r="P41" s="2">
        <f>'Load Tests Data'!J41</f>
        <v>30.75</v>
      </c>
      <c r="Q41" s="4">
        <f>'Load Tests Data'!K41</f>
        <v>123</v>
      </c>
    </row>
    <row r="42" spans="1:17" x14ac:dyDescent="0.25">
      <c r="A42" s="2" t="str">
        <f>'Load Tests Data'!A42</f>
        <v>-</v>
      </c>
      <c r="B42" s="2">
        <f>'Load Tests Data'!B42</f>
        <v>0.5</v>
      </c>
      <c r="C42" s="2">
        <f>'Load Tests Data'!C42</f>
        <v>1</v>
      </c>
      <c r="D42" s="2">
        <f>'Load Tests Data'!D42</f>
        <v>0</v>
      </c>
      <c r="E42" s="2">
        <f>'Load Tests Data'!E42</f>
        <v>37</v>
      </c>
      <c r="F42" s="2">
        <f>'Load Tests Data'!F42</f>
        <v>11.77</v>
      </c>
      <c r="G42" s="2">
        <f>'Load Tests Data'!G42</f>
        <v>1.9599999999999991</v>
      </c>
      <c r="H42" s="2">
        <f>'Load Tests Data'!H42</f>
        <v>11.77</v>
      </c>
      <c r="I42" s="2">
        <f>'Load Tests Data'!I42</f>
        <v>0</v>
      </c>
      <c r="J42" s="2">
        <f t="shared" si="3"/>
        <v>0</v>
      </c>
      <c r="K42" s="2">
        <f t="shared" si="0"/>
        <v>4.6283846266685353</v>
      </c>
      <c r="L42" s="2">
        <f t="shared" si="4"/>
        <v>70.066608485444092</v>
      </c>
      <c r="M42" s="2">
        <f t="shared" si="1"/>
        <v>53.798976601173202</v>
      </c>
      <c r="N42" s="2">
        <f t="shared" si="2"/>
        <v>68.143714663883571</v>
      </c>
      <c r="O42" s="5">
        <f t="shared" si="5"/>
        <v>200.51288039847739</v>
      </c>
      <c r="P42" s="2">
        <f>'Load Tests Data'!J42</f>
        <v>67</v>
      </c>
      <c r="Q42" s="4">
        <f>'Load Tests Data'!K42</f>
        <v>134</v>
      </c>
    </row>
    <row r="43" spans="1:17" x14ac:dyDescent="0.25">
      <c r="A43" s="2" t="str">
        <f>'Load Tests Data'!A43</f>
        <v>-</v>
      </c>
      <c r="B43" s="2">
        <f>'Load Tests Data'!B43</f>
        <v>0.5</v>
      </c>
      <c r="C43" s="2">
        <f>'Load Tests Data'!C43</f>
        <v>0.5</v>
      </c>
      <c r="D43" s="2">
        <f>'Load Tests Data'!D43</f>
        <v>0.3</v>
      </c>
      <c r="E43" s="2">
        <f>'Load Tests Data'!E43</f>
        <v>37</v>
      </c>
      <c r="F43" s="2">
        <f>'Load Tests Data'!F43</f>
        <v>11.77</v>
      </c>
      <c r="G43" s="2">
        <f>'Load Tests Data'!G43</f>
        <v>1.9599999999999991</v>
      </c>
      <c r="H43" s="2">
        <f>'Load Tests Data'!H43</f>
        <v>11.77</v>
      </c>
      <c r="I43" s="2">
        <f>'Load Tests Data'!I43</f>
        <v>0</v>
      </c>
      <c r="J43" s="2">
        <f t="shared" ref="J43:J50" si="6">IF(A43&lt;D43,F43*A43+G43*(D43-A43),F43*D43)</f>
        <v>3.5309999999999997</v>
      </c>
      <c r="K43" s="2">
        <f t="shared" ref="K43:K50" si="7">EXP(PI()*(0.75-E43/360)*TAN(RADIANS(E43)))</f>
        <v>4.6283846266685353</v>
      </c>
      <c r="L43" s="2">
        <f t="shared" si="4"/>
        <v>70.066608485444092</v>
      </c>
      <c r="M43" s="2">
        <f t="shared" ref="M43:M50" si="8">(K43^2)/(2*((COS(RADIANS(45+E43/2)))^2))</f>
        <v>53.798976601173202</v>
      </c>
      <c r="N43" s="2">
        <f t="shared" ref="N43:N50" si="9">(2*(M43+1)*TAN(RADIANS(E43)))/(1+(0.4*SIN(RADIANS(4*E43))))</f>
        <v>68.143714663883571</v>
      </c>
      <c r="O43" s="5">
        <f t="shared" ref="O43:O50" si="10">((IF(B43=C43,1.3,1))*I43*L43)+(J43*M43)+((IF(B43=C43,0.4,0.5))*H43*B43*N43)</f>
        <v>350.37449069752449</v>
      </c>
      <c r="P43" s="2">
        <f>'Load Tests Data'!J43</f>
        <v>92.5</v>
      </c>
      <c r="Q43" s="4">
        <f>'Load Tests Data'!K43</f>
        <v>370</v>
      </c>
    </row>
    <row r="44" spans="1:17" x14ac:dyDescent="0.25">
      <c r="A44" s="2" t="str">
        <f>'Load Tests Data'!A44</f>
        <v>-</v>
      </c>
      <c r="B44" s="2">
        <f>'Load Tests Data'!B44</f>
        <v>0.5</v>
      </c>
      <c r="C44" s="2">
        <f>'Load Tests Data'!C44</f>
        <v>1</v>
      </c>
      <c r="D44" s="2">
        <f>'Load Tests Data'!D44</f>
        <v>0.5</v>
      </c>
      <c r="E44" s="2">
        <f>'Load Tests Data'!E44</f>
        <v>37</v>
      </c>
      <c r="F44" s="2">
        <f>'Load Tests Data'!F44</f>
        <v>11.77</v>
      </c>
      <c r="G44" s="2">
        <f>'Load Tests Data'!G44</f>
        <v>1.9599999999999991</v>
      </c>
      <c r="H44" s="2">
        <f>'Load Tests Data'!H44</f>
        <v>11.77</v>
      </c>
      <c r="I44" s="2">
        <f>'Load Tests Data'!I44</f>
        <v>0</v>
      </c>
      <c r="J44" s="2">
        <f t="shared" si="6"/>
        <v>5.8849999999999998</v>
      </c>
      <c r="K44" s="2">
        <f t="shared" si="7"/>
        <v>4.6283846266685353</v>
      </c>
      <c r="L44" s="2">
        <f t="shared" si="4"/>
        <v>70.066608485444092</v>
      </c>
      <c r="M44" s="2">
        <f t="shared" si="8"/>
        <v>53.798976601173202</v>
      </c>
      <c r="N44" s="2">
        <f t="shared" si="9"/>
        <v>68.143714663883571</v>
      </c>
      <c r="O44" s="5">
        <f t="shared" si="10"/>
        <v>517.1198576963817</v>
      </c>
      <c r="P44" s="2">
        <f>'Load Tests Data'!J44</f>
        <v>232</v>
      </c>
      <c r="Q44" s="4">
        <f>'Load Tests Data'!K44</f>
        <v>464</v>
      </c>
    </row>
    <row r="45" spans="1:17" x14ac:dyDescent="0.25">
      <c r="A45" s="2" t="str">
        <f>'Load Tests Data'!A45</f>
        <v>-</v>
      </c>
      <c r="B45" s="2">
        <f>'Load Tests Data'!B45</f>
        <v>0.5</v>
      </c>
      <c r="C45" s="2">
        <f>'Load Tests Data'!C45</f>
        <v>2</v>
      </c>
      <c r="D45" s="2">
        <f>'Load Tests Data'!D45</f>
        <v>0</v>
      </c>
      <c r="E45" s="2">
        <f>'Load Tests Data'!E45</f>
        <v>40</v>
      </c>
      <c r="F45" s="2">
        <f>'Load Tests Data'!F45</f>
        <v>12</v>
      </c>
      <c r="G45" s="2">
        <f>'Load Tests Data'!G45</f>
        <v>2.1899999999999995</v>
      </c>
      <c r="H45" s="2">
        <f>'Load Tests Data'!H45</f>
        <v>12</v>
      </c>
      <c r="I45" s="2">
        <f>'Load Tests Data'!I45</f>
        <v>0</v>
      </c>
      <c r="J45" s="2">
        <f t="shared" si="6"/>
        <v>0</v>
      </c>
      <c r="K45" s="2">
        <f t="shared" si="7"/>
        <v>5.3880357916758523</v>
      </c>
      <c r="L45" s="2">
        <f t="shared" si="4"/>
        <v>95.662990798785017</v>
      </c>
      <c r="M45" s="2">
        <f t="shared" si="8"/>
        <v>81.270780296576035</v>
      </c>
      <c r="N45" s="2">
        <f t="shared" si="9"/>
        <v>121.45125284499682</v>
      </c>
      <c r="O45" s="5">
        <f t="shared" si="10"/>
        <v>364.35375853499045</v>
      </c>
      <c r="P45" s="2">
        <f>'Load Tests Data'!J45</f>
        <v>461</v>
      </c>
      <c r="Q45" s="4">
        <f>'Load Tests Data'!K45</f>
        <v>461</v>
      </c>
    </row>
    <row r="46" spans="1:17" x14ac:dyDescent="0.25">
      <c r="A46" s="2" t="str">
        <f>'Load Tests Data'!A46</f>
        <v>-</v>
      </c>
      <c r="B46" s="2">
        <f>'Load Tests Data'!B46</f>
        <v>0.5</v>
      </c>
      <c r="C46" s="2">
        <f>'Load Tests Data'!C46</f>
        <v>2</v>
      </c>
      <c r="D46" s="2">
        <f>'Load Tests Data'!D46</f>
        <v>0.5</v>
      </c>
      <c r="E46" s="2">
        <f>'Load Tests Data'!E46</f>
        <v>40</v>
      </c>
      <c r="F46" s="2">
        <f>'Load Tests Data'!F46</f>
        <v>12</v>
      </c>
      <c r="G46" s="2">
        <f>'Load Tests Data'!G46</f>
        <v>2.1899999999999995</v>
      </c>
      <c r="H46" s="2">
        <f>'Load Tests Data'!H46</f>
        <v>12</v>
      </c>
      <c r="I46" s="2">
        <f>'Load Tests Data'!I46</f>
        <v>0</v>
      </c>
      <c r="J46" s="2">
        <f t="shared" si="6"/>
        <v>6</v>
      </c>
      <c r="K46" s="2">
        <f t="shared" si="7"/>
        <v>5.3880357916758523</v>
      </c>
      <c r="L46" s="2">
        <f t="shared" si="4"/>
        <v>95.662990798785017</v>
      </c>
      <c r="M46" s="2">
        <f t="shared" si="8"/>
        <v>81.270780296576035</v>
      </c>
      <c r="N46" s="2">
        <f t="shared" si="9"/>
        <v>121.45125284499682</v>
      </c>
      <c r="O46" s="5">
        <f t="shared" si="10"/>
        <v>851.97844031444663</v>
      </c>
      <c r="P46" s="2">
        <f>'Load Tests Data'!J46</f>
        <v>1140</v>
      </c>
      <c r="Q46" s="4">
        <f>'Load Tests Data'!K46</f>
        <v>1140</v>
      </c>
    </row>
    <row r="47" spans="1:17" x14ac:dyDescent="0.25">
      <c r="A47" s="2" t="str">
        <f>'Load Tests Data'!A47</f>
        <v>-</v>
      </c>
      <c r="B47" s="2">
        <f>'Load Tests Data'!B47</f>
        <v>1</v>
      </c>
      <c r="C47" s="2">
        <f>'Load Tests Data'!C47</f>
        <v>3</v>
      </c>
      <c r="D47" s="2">
        <f>'Load Tests Data'!D47</f>
        <v>0.2</v>
      </c>
      <c r="E47" s="2">
        <f>'Load Tests Data'!E47</f>
        <v>39</v>
      </c>
      <c r="F47" s="2">
        <f>'Load Tests Data'!F47</f>
        <v>11.97</v>
      </c>
      <c r="G47" s="2">
        <f>'Load Tests Data'!G47</f>
        <v>2.16</v>
      </c>
      <c r="H47" s="2">
        <f>'Load Tests Data'!H47</f>
        <v>11.97</v>
      </c>
      <c r="I47" s="2">
        <f>'Load Tests Data'!I47</f>
        <v>0</v>
      </c>
      <c r="J47" s="2">
        <f t="shared" si="6"/>
        <v>2.3940000000000001</v>
      </c>
      <c r="K47" s="2">
        <f t="shared" si="7"/>
        <v>5.1161767105166982</v>
      </c>
      <c r="L47" s="2">
        <f t="shared" si="4"/>
        <v>85.966444566121723</v>
      </c>
      <c r="M47" s="2">
        <f t="shared" si="8"/>
        <v>70.614254200189052</v>
      </c>
      <c r="N47" s="2">
        <f t="shared" si="9"/>
        <v>99.754616123592996</v>
      </c>
      <c r="O47" s="5">
        <f t="shared" si="10"/>
        <v>766.0819020549568</v>
      </c>
      <c r="P47" s="2">
        <f>'Load Tests Data'!J47</f>
        <v>2130</v>
      </c>
      <c r="Q47" s="4">
        <f>'Load Tests Data'!K47</f>
        <v>710</v>
      </c>
    </row>
    <row r="48" spans="1:17" x14ac:dyDescent="0.25">
      <c r="A48" s="2" t="str">
        <f>'Load Tests Data'!A48</f>
        <v>-</v>
      </c>
      <c r="B48" s="2">
        <f>'Load Tests Data'!B48</f>
        <v>1</v>
      </c>
      <c r="C48" s="2">
        <f>'Load Tests Data'!C48</f>
        <v>3</v>
      </c>
      <c r="D48" s="2">
        <f>'Load Tests Data'!D48</f>
        <v>0</v>
      </c>
      <c r="E48" s="2">
        <f>'Load Tests Data'!E48</f>
        <v>40</v>
      </c>
      <c r="F48" s="2">
        <f>'Load Tests Data'!F48</f>
        <v>11.93</v>
      </c>
      <c r="G48" s="2">
        <f>'Load Tests Data'!G48</f>
        <v>2.1199999999999992</v>
      </c>
      <c r="H48" s="2">
        <f>'Load Tests Data'!H48</f>
        <v>11.93</v>
      </c>
      <c r="I48" s="2">
        <f>'Load Tests Data'!I48</f>
        <v>0</v>
      </c>
      <c r="J48" s="2">
        <f t="shared" si="6"/>
        <v>0</v>
      </c>
      <c r="K48" s="2">
        <f t="shared" si="7"/>
        <v>5.3880357916758523</v>
      </c>
      <c r="L48" s="2">
        <f t="shared" si="4"/>
        <v>95.662990798785017</v>
      </c>
      <c r="M48" s="2">
        <f t="shared" si="8"/>
        <v>81.270780296576035</v>
      </c>
      <c r="N48" s="2">
        <f t="shared" si="9"/>
        <v>121.45125284499682</v>
      </c>
      <c r="O48" s="5">
        <f t="shared" si="10"/>
        <v>724.45672322040593</v>
      </c>
      <c r="P48" s="2">
        <f>'Load Tests Data'!J48</f>
        <v>1890</v>
      </c>
      <c r="Q48" s="4">
        <f>'Load Tests Data'!K48</f>
        <v>630</v>
      </c>
    </row>
    <row r="49" spans="1:17" x14ac:dyDescent="0.25">
      <c r="A49" s="2" t="str">
        <f>'Load Tests Data'!A49</f>
        <v>-</v>
      </c>
      <c r="B49" s="2">
        <f>'Load Tests Data'!B49</f>
        <v>0.99099999999999999</v>
      </c>
      <c r="C49" s="2">
        <f>'Load Tests Data'!C49</f>
        <v>0.99099999999999999</v>
      </c>
      <c r="D49" s="2">
        <f>'Load Tests Data'!D49</f>
        <v>0.71099999999999997</v>
      </c>
      <c r="E49" s="2">
        <f>'Load Tests Data'!E49</f>
        <v>32</v>
      </c>
      <c r="F49" s="2">
        <f>'Load Tests Data'!F49</f>
        <v>15.8</v>
      </c>
      <c r="G49" s="2">
        <f>'Load Tests Data'!G49</f>
        <v>5.99</v>
      </c>
      <c r="H49" s="2">
        <f>'Load Tests Data'!H49</f>
        <v>15.8</v>
      </c>
      <c r="I49" s="2">
        <f>'Load Tests Data'!I49</f>
        <v>0</v>
      </c>
      <c r="J49" s="2">
        <f t="shared" si="6"/>
        <v>11.2338</v>
      </c>
      <c r="K49" s="2">
        <f t="shared" si="7"/>
        <v>3.6612963646394081</v>
      </c>
      <c r="L49" s="2">
        <f t="shared" si="4"/>
        <v>44.035720028315005</v>
      </c>
      <c r="M49" s="2">
        <f t="shared" si="8"/>
        <v>28.516571834953787</v>
      </c>
      <c r="N49" s="2">
        <f t="shared" si="9"/>
        <v>28.047355217529137</v>
      </c>
      <c r="O49" s="5">
        <f t="shared" si="10"/>
        <v>496.01341608951498</v>
      </c>
      <c r="P49" s="2">
        <f>'Load Tests Data'!J49</f>
        <v>1741.9170697</v>
      </c>
      <c r="Q49" s="4">
        <f>'Load Tests Data'!K49</f>
        <v>1773.7</v>
      </c>
    </row>
    <row r="50" spans="1:17" x14ac:dyDescent="0.25">
      <c r="A50" s="2" t="str">
        <f>'Load Tests Data'!A50</f>
        <v>-</v>
      </c>
      <c r="B50" s="2">
        <f>'Load Tests Data'!B50</f>
        <v>3.004</v>
      </c>
      <c r="C50" s="2">
        <f>'Load Tests Data'!C50</f>
        <v>3.004</v>
      </c>
      <c r="D50" s="2">
        <f>'Load Tests Data'!D50</f>
        <v>0.76200000000000001</v>
      </c>
      <c r="E50" s="2">
        <f>'Load Tests Data'!E50</f>
        <v>32</v>
      </c>
      <c r="F50" s="2">
        <f>'Load Tests Data'!F50</f>
        <v>15.8</v>
      </c>
      <c r="G50" s="2">
        <f>'Load Tests Data'!G50</f>
        <v>5.99</v>
      </c>
      <c r="H50" s="2">
        <f>'Load Tests Data'!H50</f>
        <v>15.8</v>
      </c>
      <c r="I50" s="2">
        <f>'Load Tests Data'!I50</f>
        <v>0</v>
      </c>
      <c r="J50" s="2">
        <f t="shared" si="6"/>
        <v>12.0396</v>
      </c>
      <c r="K50" s="2">
        <f t="shared" si="7"/>
        <v>3.6612963646394081</v>
      </c>
      <c r="L50" s="2">
        <f t="shared" si="4"/>
        <v>44.035720028315005</v>
      </c>
      <c r="M50" s="2">
        <f t="shared" si="8"/>
        <v>28.516571834953787</v>
      </c>
      <c r="N50" s="2">
        <f t="shared" si="9"/>
        <v>28.047355217529137</v>
      </c>
      <c r="O50" s="5">
        <f t="shared" si="10"/>
        <v>875.81501032836127</v>
      </c>
      <c r="P50" s="2">
        <f>'Load Tests Data'!J50</f>
        <v>9199.0819104000002</v>
      </c>
      <c r="Q50" s="4">
        <f>'Load Tests Data'!K50</f>
        <v>1019.4</v>
      </c>
    </row>
    <row r="51" spans="1:17" x14ac:dyDescent="0.25">
      <c r="A51" s="2" t="str">
        <f>'Load Tests Data'!A51</f>
        <v>-</v>
      </c>
      <c r="B51" s="2">
        <f>'Load Tests Data'!B51</f>
        <v>2.4889999999999999</v>
      </c>
      <c r="C51" s="2">
        <f>'Load Tests Data'!C51</f>
        <v>2.4889999999999999</v>
      </c>
      <c r="D51" s="2">
        <f>'Load Tests Data'!D51</f>
        <v>0.76200000000000001</v>
      </c>
      <c r="E51" s="2">
        <f>'Load Tests Data'!E51</f>
        <v>32</v>
      </c>
      <c r="F51" s="2">
        <f>'Load Tests Data'!F51</f>
        <v>15.8</v>
      </c>
      <c r="G51" s="2">
        <f>'Load Tests Data'!G51</f>
        <v>5.99</v>
      </c>
      <c r="H51" s="2">
        <f>'Load Tests Data'!H51</f>
        <v>15.8</v>
      </c>
      <c r="I51" s="2">
        <f>'Load Tests Data'!I51</f>
        <v>0</v>
      </c>
      <c r="J51" s="2">
        <f t="shared" ref="J51:J114" si="11">IF(A51&lt;D51,F51*A51+G51*(D51-A51),F51*D51)</f>
        <v>12.0396</v>
      </c>
      <c r="K51" s="2">
        <f t="shared" ref="K51:K114" si="12">EXP(PI()*(0.75-E51/360)*TAN(RADIANS(E51)))</f>
        <v>3.6612963646394081</v>
      </c>
      <c r="L51" s="2">
        <f t="shared" si="4"/>
        <v>44.035720028315005</v>
      </c>
      <c r="M51" s="2">
        <f t="shared" ref="M51:M114" si="13">(K51^2)/(2*((COS(RADIANS(45+E51/2)))^2))</f>
        <v>28.516571834953787</v>
      </c>
      <c r="N51" s="2">
        <f t="shared" ref="N51:N114" si="14">(2*(M51+1)*TAN(RADIANS(E51)))/(1+(0.4*SIN(RADIANS(4*E51))))</f>
        <v>28.047355217529137</v>
      </c>
      <c r="O51" s="5">
        <f t="shared" ref="O51:O114" si="15">((IF(B51=C51,1.3,1))*I51*L51)+(J51*M51)+((IF(B51=C51,0.4,0.5))*H51*B51*N51)</f>
        <v>784.52647856634735</v>
      </c>
      <c r="P51" s="2">
        <f>'Load Tests Data'!J51</f>
        <v>7173.9501179999997</v>
      </c>
      <c r="Q51" s="4">
        <f>'Load Tests Data'!K51</f>
        <v>1158</v>
      </c>
    </row>
    <row r="52" spans="1:17" x14ac:dyDescent="0.25">
      <c r="A52" s="2" t="str">
        <f>'Load Tests Data'!A52</f>
        <v>-</v>
      </c>
      <c r="B52" s="2">
        <f>'Load Tests Data'!B52</f>
        <v>1.492</v>
      </c>
      <c r="C52" s="2">
        <f>'Load Tests Data'!C52</f>
        <v>1.492</v>
      </c>
      <c r="D52" s="2">
        <f>'Load Tests Data'!D52</f>
        <v>0.76200000000000001</v>
      </c>
      <c r="E52" s="2">
        <f>'Load Tests Data'!E52</f>
        <v>32</v>
      </c>
      <c r="F52" s="2">
        <f>'Load Tests Data'!F52</f>
        <v>15.8</v>
      </c>
      <c r="G52" s="2">
        <f>'Load Tests Data'!G52</f>
        <v>5.99</v>
      </c>
      <c r="H52" s="2">
        <f>'Load Tests Data'!H52</f>
        <v>15.8</v>
      </c>
      <c r="I52" s="2">
        <f>'Load Tests Data'!I52</f>
        <v>0</v>
      </c>
      <c r="J52" s="2">
        <f t="shared" si="11"/>
        <v>12.0396</v>
      </c>
      <c r="K52" s="2">
        <f t="shared" si="12"/>
        <v>3.6612963646394081</v>
      </c>
      <c r="L52" s="2">
        <f t="shared" si="4"/>
        <v>44.035720028315005</v>
      </c>
      <c r="M52" s="2">
        <f t="shared" si="13"/>
        <v>28.516571834953787</v>
      </c>
      <c r="N52" s="2">
        <f t="shared" si="14"/>
        <v>28.047355217529137</v>
      </c>
      <c r="O52" s="5">
        <f t="shared" si="15"/>
        <v>607.79897144648749</v>
      </c>
      <c r="P52" s="2">
        <f>'Load Tests Data'!J52</f>
        <v>3428.1385599999999</v>
      </c>
      <c r="Q52" s="4">
        <f>'Load Tests Data'!K52</f>
        <v>1540</v>
      </c>
    </row>
    <row r="53" spans="1:17" x14ac:dyDescent="0.25">
      <c r="A53" s="2" t="str">
        <f>'Load Tests Data'!A53</f>
        <v>-</v>
      </c>
      <c r="B53" s="2">
        <f>'Load Tests Data'!B53</f>
        <v>3.016</v>
      </c>
      <c r="C53" s="2">
        <f>'Load Tests Data'!C53</f>
        <v>3.016</v>
      </c>
      <c r="D53" s="2">
        <f>'Load Tests Data'!D53</f>
        <v>0.88900000000000001</v>
      </c>
      <c r="E53" s="2">
        <f>'Load Tests Data'!E53</f>
        <v>32</v>
      </c>
      <c r="F53" s="2">
        <f>'Load Tests Data'!F53</f>
        <v>15.8</v>
      </c>
      <c r="G53" s="2">
        <f>'Load Tests Data'!G53</f>
        <v>5.99</v>
      </c>
      <c r="H53" s="2">
        <f>'Load Tests Data'!H53</f>
        <v>15.8</v>
      </c>
      <c r="I53" s="2">
        <f>'Load Tests Data'!I53</f>
        <v>0</v>
      </c>
      <c r="J53" s="2">
        <f t="shared" si="11"/>
        <v>14.046200000000001</v>
      </c>
      <c r="K53" s="2">
        <f t="shared" si="12"/>
        <v>3.6612963646394081</v>
      </c>
      <c r="L53" s="2">
        <f t="shared" si="4"/>
        <v>44.035720028315005</v>
      </c>
      <c r="M53" s="2">
        <f t="shared" si="13"/>
        <v>28.516571834953787</v>
      </c>
      <c r="N53" s="2">
        <f t="shared" si="14"/>
        <v>28.047355217529137</v>
      </c>
      <c r="O53" s="5">
        <f t="shared" si="15"/>
        <v>935.16347479207707</v>
      </c>
      <c r="P53" s="2">
        <f>'Load Tests Data'!J53</f>
        <v>10562.572467200001</v>
      </c>
      <c r="Q53" s="4">
        <f>'Load Tests Data'!K53</f>
        <v>1161.2</v>
      </c>
    </row>
    <row r="54" spans="1:17" x14ac:dyDescent="0.25">
      <c r="A54" s="2" t="str">
        <f>'Load Tests Data'!A54</f>
        <v>-</v>
      </c>
      <c r="B54" s="2">
        <f>'Load Tests Data'!B54</f>
        <v>5.8500000000000003E-2</v>
      </c>
      <c r="C54" s="2">
        <f>'Load Tests Data'!C54</f>
        <v>0.34807500000000002</v>
      </c>
      <c r="D54" s="2">
        <f>'Load Tests Data'!D54</f>
        <v>2.9000000000000001E-2</v>
      </c>
      <c r="E54" s="2">
        <f>'Load Tests Data'!E54</f>
        <v>34</v>
      </c>
      <c r="F54" s="2">
        <f>'Load Tests Data'!F54</f>
        <v>15.7</v>
      </c>
      <c r="G54" s="2">
        <f>'Load Tests Data'!G54</f>
        <v>5.8899999999999988</v>
      </c>
      <c r="H54" s="2">
        <f>'Load Tests Data'!H54</f>
        <v>15.7</v>
      </c>
      <c r="I54" s="2">
        <f>'Load Tests Data'!I54</f>
        <v>0</v>
      </c>
      <c r="J54" s="2">
        <f t="shared" si="11"/>
        <v>0.45529999999999998</v>
      </c>
      <c r="K54" s="2">
        <f t="shared" si="12"/>
        <v>4.0114089764168162</v>
      </c>
      <c r="L54" s="2">
        <f t="shared" si="4"/>
        <v>52.637449090803429</v>
      </c>
      <c r="M54" s="2">
        <f t="shared" si="13"/>
        <v>36.504407716606565</v>
      </c>
      <c r="N54" s="2">
        <f t="shared" si="14"/>
        <v>39.592719299665475</v>
      </c>
      <c r="O54" s="5">
        <f t="shared" si="15"/>
        <v>34.802423353759849</v>
      </c>
      <c r="P54" s="2">
        <f>'Load Tests Data'!J54</f>
        <v>1.1911996687500002</v>
      </c>
      <c r="Q54" s="4">
        <f>'Load Tests Data'!K54</f>
        <v>58.5</v>
      </c>
    </row>
    <row r="55" spans="1:17" x14ac:dyDescent="0.25">
      <c r="A55" s="2" t="str">
        <f>'Load Tests Data'!A55</f>
        <v>-</v>
      </c>
      <c r="B55" s="2">
        <f>'Load Tests Data'!B55</f>
        <v>5.8500000000000003E-2</v>
      </c>
      <c r="C55" s="2">
        <f>'Load Tests Data'!C55</f>
        <v>0.34807500000000002</v>
      </c>
      <c r="D55" s="2">
        <f>'Load Tests Data'!D55</f>
        <v>5.8000000000000003E-2</v>
      </c>
      <c r="E55" s="2">
        <f>'Load Tests Data'!E55</f>
        <v>34</v>
      </c>
      <c r="F55" s="2">
        <f>'Load Tests Data'!F55</f>
        <v>15.7</v>
      </c>
      <c r="G55" s="2">
        <f>'Load Tests Data'!G55</f>
        <v>5.8899999999999988</v>
      </c>
      <c r="H55" s="2">
        <f>'Load Tests Data'!H55</f>
        <v>15.7</v>
      </c>
      <c r="I55" s="2">
        <f>'Load Tests Data'!I55</f>
        <v>0</v>
      </c>
      <c r="J55" s="2">
        <f t="shared" si="11"/>
        <v>0.91059999999999997</v>
      </c>
      <c r="K55" s="2">
        <f t="shared" si="12"/>
        <v>4.0114089764168162</v>
      </c>
      <c r="L55" s="2">
        <f t="shared" si="4"/>
        <v>52.637449090803429</v>
      </c>
      <c r="M55" s="2">
        <f t="shared" si="13"/>
        <v>36.504407716606565</v>
      </c>
      <c r="N55" s="2">
        <f t="shared" si="14"/>
        <v>39.592719299665475</v>
      </c>
      <c r="O55" s="5">
        <f t="shared" si="15"/>
        <v>51.422880187130815</v>
      </c>
      <c r="P55" s="2">
        <f>'Load Tests Data'!J55</f>
        <v>1.4438968976250002</v>
      </c>
      <c r="Q55" s="4">
        <f>'Load Tests Data'!K55</f>
        <v>70.91</v>
      </c>
    </row>
    <row r="56" spans="1:17" x14ac:dyDescent="0.25">
      <c r="A56" s="2" t="str">
        <f>'Load Tests Data'!A56</f>
        <v>-</v>
      </c>
      <c r="B56" s="2">
        <f>'Load Tests Data'!B56</f>
        <v>5.8500000000000003E-2</v>
      </c>
      <c r="C56" s="2">
        <f>'Load Tests Data'!C56</f>
        <v>0.34807500000000002</v>
      </c>
      <c r="D56" s="2">
        <f>'Load Tests Data'!D56</f>
        <v>2.9000000000000001E-2</v>
      </c>
      <c r="E56" s="2">
        <f>'Load Tests Data'!E56</f>
        <v>37</v>
      </c>
      <c r="F56" s="2">
        <f>'Load Tests Data'!F56</f>
        <v>16.100000000000001</v>
      </c>
      <c r="G56" s="2">
        <f>'Load Tests Data'!G56</f>
        <v>6.2900000000000009</v>
      </c>
      <c r="H56" s="2">
        <f>'Load Tests Data'!H56</f>
        <v>16.100000000000001</v>
      </c>
      <c r="I56" s="2">
        <f>'Load Tests Data'!I56</f>
        <v>0</v>
      </c>
      <c r="J56" s="2">
        <f t="shared" si="11"/>
        <v>0.46690000000000004</v>
      </c>
      <c r="K56" s="2">
        <f t="shared" si="12"/>
        <v>4.6283846266685353</v>
      </c>
      <c r="L56" s="2">
        <f t="shared" si="4"/>
        <v>70.066608485444092</v>
      </c>
      <c r="M56" s="2">
        <f t="shared" si="13"/>
        <v>53.798976601173202</v>
      </c>
      <c r="N56" s="2">
        <f t="shared" si="14"/>
        <v>68.143714663883571</v>
      </c>
      <c r="O56" s="5">
        <f t="shared" si="15"/>
        <v>57.209321003177152</v>
      </c>
      <c r="P56" s="2">
        <f>'Load Tests Data'!J56</f>
        <v>1.6798969687500003</v>
      </c>
      <c r="Q56" s="4">
        <f>'Load Tests Data'!K56</f>
        <v>82.5</v>
      </c>
    </row>
    <row r="57" spans="1:17" x14ac:dyDescent="0.25">
      <c r="A57" s="2" t="str">
        <f>'Load Tests Data'!A57</f>
        <v>-</v>
      </c>
      <c r="B57" s="2">
        <f>'Load Tests Data'!B57</f>
        <v>5.8500000000000003E-2</v>
      </c>
      <c r="C57" s="2">
        <f>'Load Tests Data'!C57</f>
        <v>0.34807500000000002</v>
      </c>
      <c r="D57" s="2">
        <f>'Load Tests Data'!D57</f>
        <v>5.8000000000000003E-2</v>
      </c>
      <c r="E57" s="2">
        <f>'Load Tests Data'!E57</f>
        <v>37</v>
      </c>
      <c r="F57" s="2">
        <f>'Load Tests Data'!F57</f>
        <v>16.100000000000001</v>
      </c>
      <c r="G57" s="2">
        <f>'Load Tests Data'!G57</f>
        <v>6.2900000000000009</v>
      </c>
      <c r="H57" s="2">
        <f>'Load Tests Data'!H57</f>
        <v>16.100000000000001</v>
      </c>
      <c r="I57" s="2">
        <f>'Load Tests Data'!I57</f>
        <v>0</v>
      </c>
      <c r="J57" s="2">
        <f t="shared" si="11"/>
        <v>0.93380000000000007</v>
      </c>
      <c r="K57" s="2">
        <f t="shared" si="12"/>
        <v>4.6283846266685353</v>
      </c>
      <c r="L57" s="2">
        <f t="shared" si="4"/>
        <v>70.066608485444092</v>
      </c>
      <c r="M57" s="2">
        <f t="shared" si="13"/>
        <v>53.798976601173202</v>
      </c>
      <c r="N57" s="2">
        <f t="shared" si="14"/>
        <v>68.143714663883571</v>
      </c>
      <c r="O57" s="5">
        <f t="shared" si="15"/>
        <v>82.328063178264927</v>
      </c>
      <c r="P57" s="2">
        <f>'Load Tests Data'!J57</f>
        <v>2.0144509953750003</v>
      </c>
      <c r="Q57" s="4">
        <f>'Load Tests Data'!K57</f>
        <v>98.93</v>
      </c>
    </row>
    <row r="58" spans="1:17" x14ac:dyDescent="0.25">
      <c r="A58" s="2" t="str">
        <f>'Load Tests Data'!A58</f>
        <v>-</v>
      </c>
      <c r="B58" s="2">
        <f>'Load Tests Data'!B58</f>
        <v>5.8500000000000003E-2</v>
      </c>
      <c r="C58" s="2">
        <f>'Load Tests Data'!C58</f>
        <v>0.34807500000000002</v>
      </c>
      <c r="D58" s="2">
        <f>'Load Tests Data'!D58</f>
        <v>2.9000000000000001E-2</v>
      </c>
      <c r="E58" s="2">
        <f>'Load Tests Data'!E58</f>
        <v>39.5</v>
      </c>
      <c r="F58" s="2">
        <f>'Load Tests Data'!F58</f>
        <v>16.5</v>
      </c>
      <c r="G58" s="2">
        <f>'Load Tests Data'!G58</f>
        <v>6.6899999999999995</v>
      </c>
      <c r="H58" s="2">
        <f>'Load Tests Data'!H58</f>
        <v>16.5</v>
      </c>
      <c r="I58" s="2">
        <f>'Load Tests Data'!I58</f>
        <v>0</v>
      </c>
      <c r="J58" s="2">
        <f t="shared" si="11"/>
        <v>0.47850000000000004</v>
      </c>
      <c r="K58" s="2">
        <f t="shared" si="12"/>
        <v>5.2495691932987407</v>
      </c>
      <c r="L58" s="2">
        <f t="shared" si="4"/>
        <v>90.64867345005699</v>
      </c>
      <c r="M58" s="2">
        <f t="shared" si="13"/>
        <v>75.724999850970363</v>
      </c>
      <c r="N58" s="2">
        <f t="shared" si="14"/>
        <v>110.01019969803897</v>
      </c>
      <c r="O58" s="5">
        <f t="shared" si="15"/>
        <v>89.328085057955377</v>
      </c>
      <c r="P58" s="2">
        <f>'Load Tests Data'!J58</f>
        <v>2.4740300812500005</v>
      </c>
      <c r="Q58" s="4">
        <f>'Load Tests Data'!K58</f>
        <v>121.5</v>
      </c>
    </row>
    <row r="59" spans="1:17" x14ac:dyDescent="0.25">
      <c r="A59" s="2" t="str">
        <f>'Load Tests Data'!A59</f>
        <v>-</v>
      </c>
      <c r="B59" s="2">
        <f>'Load Tests Data'!B59</f>
        <v>5.8500000000000003E-2</v>
      </c>
      <c r="C59" s="2">
        <f>'Load Tests Data'!C59</f>
        <v>0.34807500000000002</v>
      </c>
      <c r="D59" s="2">
        <f>'Load Tests Data'!D59</f>
        <v>5.8000000000000003E-2</v>
      </c>
      <c r="E59" s="2">
        <f>'Load Tests Data'!E59</f>
        <v>39.5</v>
      </c>
      <c r="F59" s="2">
        <f>'Load Tests Data'!F59</f>
        <v>16.5</v>
      </c>
      <c r="G59" s="2">
        <f>'Load Tests Data'!G59</f>
        <v>6.6899999999999995</v>
      </c>
      <c r="H59" s="2">
        <f>'Load Tests Data'!H59</f>
        <v>16.5</v>
      </c>
      <c r="I59" s="2">
        <f>'Load Tests Data'!I59</f>
        <v>0</v>
      </c>
      <c r="J59" s="2">
        <f t="shared" si="11"/>
        <v>0.95700000000000007</v>
      </c>
      <c r="K59" s="2">
        <f t="shared" si="12"/>
        <v>5.2495691932987407</v>
      </c>
      <c r="L59" s="2">
        <f t="shared" si="4"/>
        <v>90.64867345005699</v>
      </c>
      <c r="M59" s="2">
        <f t="shared" si="13"/>
        <v>75.724999850970363</v>
      </c>
      <c r="N59" s="2">
        <f t="shared" si="14"/>
        <v>110.01019969803897</v>
      </c>
      <c r="O59" s="5">
        <f t="shared" si="15"/>
        <v>125.5624974866447</v>
      </c>
      <c r="P59" s="2">
        <f>'Load Tests Data'!J59</f>
        <v>2.9097851737500005</v>
      </c>
      <c r="Q59" s="4">
        <f>'Load Tests Data'!K59</f>
        <v>142.9</v>
      </c>
    </row>
    <row r="60" spans="1:17" x14ac:dyDescent="0.25">
      <c r="A60" s="2" t="str">
        <f>'Load Tests Data'!A60</f>
        <v>-</v>
      </c>
      <c r="B60" s="2">
        <f>'Load Tests Data'!B60</f>
        <v>5.8500000000000003E-2</v>
      </c>
      <c r="C60" s="2">
        <f>'Load Tests Data'!C60</f>
        <v>0.34807500000000002</v>
      </c>
      <c r="D60" s="2">
        <f>'Load Tests Data'!D60</f>
        <v>2.9000000000000001E-2</v>
      </c>
      <c r="E60" s="2">
        <f>'Load Tests Data'!E60</f>
        <v>41.5</v>
      </c>
      <c r="F60" s="2">
        <f>'Load Tests Data'!F60</f>
        <v>16.8</v>
      </c>
      <c r="G60" s="2">
        <f>'Load Tests Data'!G60</f>
        <v>6.99</v>
      </c>
      <c r="H60" s="2">
        <f>'Load Tests Data'!H60</f>
        <v>16.8</v>
      </c>
      <c r="I60" s="2">
        <f>'Load Tests Data'!I60</f>
        <v>0</v>
      </c>
      <c r="J60" s="2">
        <f t="shared" si="11"/>
        <v>0.48720000000000002</v>
      </c>
      <c r="K60" s="2">
        <f t="shared" si="12"/>
        <v>5.8367631626105947</v>
      </c>
      <c r="L60" s="2">
        <f t="shared" si="4"/>
        <v>113.00407446937963</v>
      </c>
      <c r="M60" s="2">
        <f t="shared" si="13"/>
        <v>100.97755968082147</v>
      </c>
      <c r="N60" s="2">
        <f t="shared" si="14"/>
        <v>164.52351106750331</v>
      </c>
      <c r="O60" s="5">
        <f t="shared" si="15"/>
        <v>130.04312041506736</v>
      </c>
      <c r="P60" s="2">
        <f>'Load Tests Data'!J60</f>
        <v>3.2070760312500002</v>
      </c>
      <c r="Q60" s="4">
        <f>'Load Tests Data'!K60</f>
        <v>157.5</v>
      </c>
    </row>
    <row r="61" spans="1:17" x14ac:dyDescent="0.25">
      <c r="A61" s="2" t="str">
        <f>'Load Tests Data'!A61</f>
        <v>-</v>
      </c>
      <c r="B61" s="2">
        <f>'Load Tests Data'!B61</f>
        <v>5.8500000000000003E-2</v>
      </c>
      <c r="C61" s="2">
        <f>'Load Tests Data'!C61</f>
        <v>0.34807500000000002</v>
      </c>
      <c r="D61" s="2">
        <f>'Load Tests Data'!D61</f>
        <v>5.8000000000000003E-2</v>
      </c>
      <c r="E61" s="2">
        <f>'Load Tests Data'!E61</f>
        <v>41.5</v>
      </c>
      <c r="F61" s="2">
        <f>'Load Tests Data'!F61</f>
        <v>16.8</v>
      </c>
      <c r="G61" s="2">
        <f>'Load Tests Data'!G61</f>
        <v>6.99</v>
      </c>
      <c r="H61" s="2">
        <f>'Load Tests Data'!H61</f>
        <v>16.8</v>
      </c>
      <c r="I61" s="2">
        <f>'Load Tests Data'!I61</f>
        <v>0</v>
      </c>
      <c r="J61" s="2">
        <f t="shared" si="11"/>
        <v>0.97440000000000004</v>
      </c>
      <c r="K61" s="2">
        <f t="shared" si="12"/>
        <v>5.8367631626105947</v>
      </c>
      <c r="L61" s="2">
        <f t="shared" si="4"/>
        <v>113.00407446937963</v>
      </c>
      <c r="M61" s="2">
        <f t="shared" si="13"/>
        <v>100.97755968082147</v>
      </c>
      <c r="N61" s="2">
        <f t="shared" si="14"/>
        <v>164.52351106750331</v>
      </c>
      <c r="O61" s="5">
        <f t="shared" si="15"/>
        <v>179.23938749156358</v>
      </c>
      <c r="P61" s="2">
        <f>'Load Tests Data'!J61</f>
        <v>3.7650054487500006</v>
      </c>
      <c r="Q61" s="4">
        <f>'Load Tests Data'!K61</f>
        <v>184.9</v>
      </c>
    </row>
    <row r="62" spans="1:17" x14ac:dyDescent="0.25">
      <c r="A62" s="2" t="str">
        <f>'Load Tests Data'!A62</f>
        <v>-</v>
      </c>
      <c r="B62" s="2">
        <f>'Load Tests Data'!B62</f>
        <v>5.8500000000000003E-2</v>
      </c>
      <c r="C62" s="2">
        <f>'Load Tests Data'!C62</f>
        <v>0.34807500000000002</v>
      </c>
      <c r="D62" s="2">
        <f>'Load Tests Data'!D62</f>
        <v>2.9000000000000001E-2</v>
      </c>
      <c r="E62" s="2">
        <f>'Load Tests Data'!E62</f>
        <v>42.5</v>
      </c>
      <c r="F62" s="2">
        <f>'Load Tests Data'!F62</f>
        <v>17.100000000000001</v>
      </c>
      <c r="G62" s="2">
        <f>'Load Tests Data'!G62</f>
        <v>7.2900000000000009</v>
      </c>
      <c r="H62" s="2">
        <f>'Load Tests Data'!H62</f>
        <v>17.100000000000001</v>
      </c>
      <c r="I62" s="2">
        <f>'Load Tests Data'!I62</f>
        <v>0</v>
      </c>
      <c r="J62" s="2">
        <f t="shared" si="11"/>
        <v>0.49590000000000006</v>
      </c>
      <c r="K62" s="2">
        <f t="shared" si="12"/>
        <v>6.1669432753624003</v>
      </c>
      <c r="L62" s="2">
        <f t="shared" si="4"/>
        <v>126.84490437024309</v>
      </c>
      <c r="M62" s="2">
        <f t="shared" si="13"/>
        <v>117.23194013971265</v>
      </c>
      <c r="N62" s="2">
        <f t="shared" si="14"/>
        <v>202.60633657701283</v>
      </c>
      <c r="O62" s="5">
        <f t="shared" si="15"/>
        <v>159.47394351269091</v>
      </c>
      <c r="P62" s="2">
        <f>'Load Tests Data'!J62</f>
        <v>3.6754109437500002</v>
      </c>
      <c r="Q62" s="4">
        <f>'Load Tests Data'!K62</f>
        <v>180.5</v>
      </c>
    </row>
    <row r="63" spans="1:17" x14ac:dyDescent="0.25">
      <c r="A63" s="2" t="str">
        <f>'Load Tests Data'!A63</f>
        <v>-</v>
      </c>
      <c r="B63" s="2">
        <f>'Load Tests Data'!B63</f>
        <v>5.8500000000000003E-2</v>
      </c>
      <c r="C63" s="2">
        <f>'Load Tests Data'!C63</f>
        <v>0.34807500000000002</v>
      </c>
      <c r="D63" s="2">
        <f>'Load Tests Data'!D63</f>
        <v>5.8000000000000003E-2</v>
      </c>
      <c r="E63" s="2">
        <f>'Load Tests Data'!E63</f>
        <v>42.5</v>
      </c>
      <c r="F63" s="2">
        <f>'Load Tests Data'!F63</f>
        <v>17.100000000000001</v>
      </c>
      <c r="G63" s="2">
        <f>'Load Tests Data'!G63</f>
        <v>7.2900000000000009</v>
      </c>
      <c r="H63" s="2">
        <f>'Load Tests Data'!H63</f>
        <v>17.100000000000001</v>
      </c>
      <c r="I63" s="2">
        <f>'Load Tests Data'!I63</f>
        <v>0</v>
      </c>
      <c r="J63" s="2">
        <f t="shared" si="11"/>
        <v>0.99180000000000013</v>
      </c>
      <c r="K63" s="2">
        <f t="shared" si="12"/>
        <v>6.1669432753624003</v>
      </c>
      <c r="L63" s="2">
        <f t="shared" si="4"/>
        <v>126.84490437024309</v>
      </c>
      <c r="M63" s="2">
        <f t="shared" si="13"/>
        <v>117.23194013971265</v>
      </c>
      <c r="N63" s="2">
        <f t="shared" si="14"/>
        <v>202.60633657701283</v>
      </c>
      <c r="O63" s="5">
        <f t="shared" si="15"/>
        <v>217.60926262797443</v>
      </c>
      <c r="P63" s="2">
        <f>'Load Tests Data'!J63</f>
        <v>4.2964637625000002</v>
      </c>
      <c r="Q63" s="4">
        <f>'Load Tests Data'!K63</f>
        <v>211</v>
      </c>
    </row>
    <row r="64" spans="1:17" x14ac:dyDescent="0.25">
      <c r="A64" s="2" t="str">
        <f>'Load Tests Data'!A64</f>
        <v>-</v>
      </c>
      <c r="B64" s="2">
        <f>'Load Tests Data'!B64</f>
        <v>9.4E-2</v>
      </c>
      <c r="C64" s="2">
        <f>'Load Tests Data'!C64</f>
        <v>0.56400000000000006</v>
      </c>
      <c r="D64" s="2">
        <f>'Load Tests Data'!D64</f>
        <v>4.7E-2</v>
      </c>
      <c r="E64" s="2">
        <f>'Load Tests Data'!E64</f>
        <v>34</v>
      </c>
      <c r="F64" s="2">
        <f>'Load Tests Data'!F64</f>
        <v>15.7</v>
      </c>
      <c r="G64" s="2">
        <f>'Load Tests Data'!G64</f>
        <v>5.8899999999999988</v>
      </c>
      <c r="H64" s="2">
        <f>'Load Tests Data'!H64</f>
        <v>15.7</v>
      </c>
      <c r="I64" s="2">
        <f>'Load Tests Data'!I64</f>
        <v>0</v>
      </c>
      <c r="J64" s="2">
        <f t="shared" si="11"/>
        <v>0.7379</v>
      </c>
      <c r="K64" s="2">
        <f t="shared" si="12"/>
        <v>4.0114089764168162</v>
      </c>
      <c r="L64" s="2">
        <f t="shared" si="4"/>
        <v>52.637449090803429</v>
      </c>
      <c r="M64" s="2">
        <f t="shared" si="13"/>
        <v>36.504407716606565</v>
      </c>
      <c r="N64" s="2">
        <f t="shared" si="14"/>
        <v>39.592719299665475</v>
      </c>
      <c r="O64" s="5">
        <f t="shared" si="15"/>
        <v>56.15207002530714</v>
      </c>
      <c r="P64" s="2">
        <f>'Load Tests Data'!J64</f>
        <v>3.9602952000000009</v>
      </c>
      <c r="Q64" s="4">
        <f>'Load Tests Data'!K64</f>
        <v>74.7</v>
      </c>
    </row>
    <row r="65" spans="1:17" x14ac:dyDescent="0.25">
      <c r="A65" s="2" t="str">
        <f>'Load Tests Data'!A65</f>
        <v>-</v>
      </c>
      <c r="B65" s="2">
        <f>'Load Tests Data'!B65</f>
        <v>9.4E-2</v>
      </c>
      <c r="C65" s="2">
        <f>'Load Tests Data'!C65</f>
        <v>0.56400000000000006</v>
      </c>
      <c r="D65" s="2">
        <f>'Load Tests Data'!D65</f>
        <v>9.4E-2</v>
      </c>
      <c r="E65" s="2">
        <f>'Load Tests Data'!E65</f>
        <v>34</v>
      </c>
      <c r="F65" s="2">
        <f>'Load Tests Data'!F65</f>
        <v>15.7</v>
      </c>
      <c r="G65" s="2">
        <f>'Load Tests Data'!G65</f>
        <v>5.8899999999999988</v>
      </c>
      <c r="H65" s="2">
        <f>'Load Tests Data'!H65</f>
        <v>15.7</v>
      </c>
      <c r="I65" s="2">
        <f>'Load Tests Data'!I65</f>
        <v>0</v>
      </c>
      <c r="J65" s="2">
        <f t="shared" si="11"/>
        <v>1.4758</v>
      </c>
      <c r="K65" s="2">
        <f t="shared" si="12"/>
        <v>4.0114089764168162</v>
      </c>
      <c r="L65" s="2">
        <f t="shared" si="4"/>
        <v>52.637449090803429</v>
      </c>
      <c r="M65" s="2">
        <f t="shared" si="13"/>
        <v>36.504407716606565</v>
      </c>
      <c r="N65" s="2">
        <f t="shared" si="14"/>
        <v>39.592719299665475</v>
      </c>
      <c r="O65" s="5">
        <f t="shared" si="15"/>
        <v>83.088672479391121</v>
      </c>
      <c r="P65" s="2">
        <f>'Load Tests Data'!J65</f>
        <v>4.8509640000000003</v>
      </c>
      <c r="Q65" s="4">
        <f>'Load Tests Data'!K65</f>
        <v>91.5</v>
      </c>
    </row>
    <row r="66" spans="1:17" x14ac:dyDescent="0.25">
      <c r="A66" s="2" t="str">
        <f>'Load Tests Data'!A66</f>
        <v>-</v>
      </c>
      <c r="B66" s="2">
        <f>'Load Tests Data'!B66</f>
        <v>9.4E-2</v>
      </c>
      <c r="C66" s="2">
        <f>'Load Tests Data'!C66</f>
        <v>0.56400000000000006</v>
      </c>
      <c r="D66" s="2">
        <f>'Load Tests Data'!D66</f>
        <v>4.7E-2</v>
      </c>
      <c r="E66" s="2">
        <f>'Load Tests Data'!E66</f>
        <v>37</v>
      </c>
      <c r="F66" s="2">
        <f>'Load Tests Data'!F66</f>
        <v>16.100000000000001</v>
      </c>
      <c r="G66" s="2">
        <f>'Load Tests Data'!G66</f>
        <v>6.2900000000000009</v>
      </c>
      <c r="H66" s="2">
        <f>'Load Tests Data'!H66</f>
        <v>16.100000000000001</v>
      </c>
      <c r="I66" s="2">
        <f>'Load Tests Data'!I66</f>
        <v>0</v>
      </c>
      <c r="J66" s="2">
        <f t="shared" si="11"/>
        <v>0.75670000000000004</v>
      </c>
      <c r="K66" s="2">
        <f t="shared" si="12"/>
        <v>4.6283846266685353</v>
      </c>
      <c r="L66" s="2">
        <f t="shared" si="4"/>
        <v>70.066608485444092</v>
      </c>
      <c r="M66" s="2">
        <f t="shared" si="13"/>
        <v>53.798976601173202</v>
      </c>
      <c r="N66" s="2">
        <f t="shared" si="14"/>
        <v>68.143714663883571</v>
      </c>
      <c r="O66" s="5">
        <f t="shared" si="15"/>
        <v>92.274034480268455</v>
      </c>
      <c r="P66" s="2">
        <f>'Load Tests Data'!J66</f>
        <v>5.5560768000000005</v>
      </c>
      <c r="Q66" s="4">
        <f>'Load Tests Data'!K66</f>
        <v>104.8</v>
      </c>
    </row>
    <row r="67" spans="1:17" x14ac:dyDescent="0.25">
      <c r="A67" s="2" t="str">
        <f>'Load Tests Data'!A67</f>
        <v>-</v>
      </c>
      <c r="B67" s="2">
        <f>'Load Tests Data'!B67</f>
        <v>9.4E-2</v>
      </c>
      <c r="C67" s="2">
        <f>'Load Tests Data'!C67</f>
        <v>0.56400000000000006</v>
      </c>
      <c r="D67" s="2">
        <f>'Load Tests Data'!D67</f>
        <v>9.4E-2</v>
      </c>
      <c r="E67" s="2">
        <f>'Load Tests Data'!E67</f>
        <v>37</v>
      </c>
      <c r="F67" s="2">
        <f>'Load Tests Data'!F67</f>
        <v>16.100000000000001</v>
      </c>
      <c r="G67" s="2">
        <f>'Load Tests Data'!G67</f>
        <v>6.2900000000000009</v>
      </c>
      <c r="H67" s="2">
        <f>'Load Tests Data'!H67</f>
        <v>16.100000000000001</v>
      </c>
      <c r="I67" s="2">
        <f>'Load Tests Data'!I67</f>
        <v>0</v>
      </c>
      <c r="J67" s="2">
        <f t="shared" si="11"/>
        <v>1.5134000000000001</v>
      </c>
      <c r="K67" s="2">
        <f t="shared" si="12"/>
        <v>4.6283846266685353</v>
      </c>
      <c r="L67" s="2">
        <f t="shared" ref="L67:L130" si="16">IF(E67=0,5.7,(M67-1)*_xlfn.COT(RADIANS(E67)))</f>
        <v>70.066608485444092</v>
      </c>
      <c r="M67" s="2">
        <f t="shared" si="13"/>
        <v>53.798976601173202</v>
      </c>
      <c r="N67" s="2">
        <f t="shared" si="14"/>
        <v>68.143714663883571</v>
      </c>
      <c r="O67" s="5">
        <f t="shared" si="15"/>
        <v>132.98372007437621</v>
      </c>
      <c r="P67" s="2">
        <f>'Load Tests Data'!J67</f>
        <v>6.7595400000000012</v>
      </c>
      <c r="Q67" s="4">
        <f>'Load Tests Data'!K67</f>
        <v>127.5</v>
      </c>
    </row>
    <row r="68" spans="1:17" x14ac:dyDescent="0.25">
      <c r="A68" s="2" t="str">
        <f>'Load Tests Data'!A68</f>
        <v>-</v>
      </c>
      <c r="B68" s="2">
        <f>'Load Tests Data'!B68</f>
        <v>9.4E-2</v>
      </c>
      <c r="C68" s="2">
        <f>'Load Tests Data'!C68</f>
        <v>0.56400000000000006</v>
      </c>
      <c r="D68" s="2">
        <f>'Load Tests Data'!D68</f>
        <v>4.7E-2</v>
      </c>
      <c r="E68" s="2">
        <f>'Load Tests Data'!E68</f>
        <v>39.5</v>
      </c>
      <c r="F68" s="2">
        <f>'Load Tests Data'!F68</f>
        <v>16.5</v>
      </c>
      <c r="G68" s="2">
        <f>'Load Tests Data'!G68</f>
        <v>6.6899999999999995</v>
      </c>
      <c r="H68" s="2">
        <f>'Load Tests Data'!H68</f>
        <v>16.5</v>
      </c>
      <c r="I68" s="2">
        <f>'Load Tests Data'!I68</f>
        <v>0</v>
      </c>
      <c r="J68" s="2">
        <f t="shared" si="11"/>
        <v>0.77549999999999997</v>
      </c>
      <c r="K68" s="2">
        <f t="shared" si="12"/>
        <v>5.2495691932987407</v>
      </c>
      <c r="L68" s="2">
        <f t="shared" si="16"/>
        <v>90.64867345005699</v>
      </c>
      <c r="M68" s="2">
        <f t="shared" si="13"/>
        <v>75.724999850970363</v>
      </c>
      <c r="N68" s="2">
        <f t="shared" si="14"/>
        <v>110.01019969803897</v>
      </c>
      <c r="O68" s="5">
        <f t="shared" si="15"/>
        <v>144.03764725025673</v>
      </c>
      <c r="P68" s="2">
        <f>'Load Tests Data'!J68</f>
        <v>8.2598928000000011</v>
      </c>
      <c r="Q68" s="4">
        <f>'Load Tests Data'!K68</f>
        <v>155.80000000000001</v>
      </c>
    </row>
    <row r="69" spans="1:17" x14ac:dyDescent="0.25">
      <c r="A69" s="2" t="str">
        <f>'Load Tests Data'!A69</f>
        <v>-</v>
      </c>
      <c r="B69" s="2">
        <f>'Load Tests Data'!B69</f>
        <v>9.4E-2</v>
      </c>
      <c r="C69" s="2">
        <f>'Load Tests Data'!C69</f>
        <v>0.56400000000000006</v>
      </c>
      <c r="D69" s="2">
        <f>'Load Tests Data'!D69</f>
        <v>9.4E-2</v>
      </c>
      <c r="E69" s="2">
        <f>'Load Tests Data'!E69</f>
        <v>39.5</v>
      </c>
      <c r="F69" s="2">
        <f>'Load Tests Data'!F69</f>
        <v>16.5</v>
      </c>
      <c r="G69" s="2">
        <f>'Load Tests Data'!G69</f>
        <v>6.6899999999999995</v>
      </c>
      <c r="H69" s="2">
        <f>'Load Tests Data'!H69</f>
        <v>16.5</v>
      </c>
      <c r="I69" s="2">
        <f>'Load Tests Data'!I69</f>
        <v>0</v>
      </c>
      <c r="J69" s="2">
        <f t="shared" si="11"/>
        <v>1.5509999999999999</v>
      </c>
      <c r="K69" s="2">
        <f t="shared" si="12"/>
        <v>5.2495691932987407</v>
      </c>
      <c r="L69" s="2">
        <f t="shared" si="16"/>
        <v>90.64867345005699</v>
      </c>
      <c r="M69" s="2">
        <f t="shared" si="13"/>
        <v>75.724999850970363</v>
      </c>
      <c r="N69" s="2">
        <f t="shared" si="14"/>
        <v>110.01019969803897</v>
      </c>
      <c r="O69" s="5">
        <f t="shared" si="15"/>
        <v>202.76238463468425</v>
      </c>
      <c r="P69" s="2">
        <f>'Load Tests Data'!J69</f>
        <v>9.8397696000000003</v>
      </c>
      <c r="Q69" s="4">
        <f>'Load Tests Data'!K69</f>
        <v>185.6</v>
      </c>
    </row>
    <row r="70" spans="1:17" x14ac:dyDescent="0.25">
      <c r="A70" s="2" t="str">
        <f>'Load Tests Data'!A70</f>
        <v>-</v>
      </c>
      <c r="B70" s="2">
        <f>'Load Tests Data'!B70</f>
        <v>9.4E-2</v>
      </c>
      <c r="C70" s="2">
        <f>'Load Tests Data'!C70</f>
        <v>0.56400000000000006</v>
      </c>
      <c r="D70" s="2">
        <f>'Load Tests Data'!D70</f>
        <v>4.7E-2</v>
      </c>
      <c r="E70" s="2">
        <f>'Load Tests Data'!E70</f>
        <v>41.5</v>
      </c>
      <c r="F70" s="2">
        <f>'Load Tests Data'!F70</f>
        <v>16.8</v>
      </c>
      <c r="G70" s="2">
        <f>'Load Tests Data'!G70</f>
        <v>6.99</v>
      </c>
      <c r="H70" s="2">
        <f>'Load Tests Data'!H70</f>
        <v>16.8</v>
      </c>
      <c r="I70" s="2">
        <f>'Load Tests Data'!I70</f>
        <v>0</v>
      </c>
      <c r="J70" s="2">
        <f t="shared" si="11"/>
        <v>0.78960000000000008</v>
      </c>
      <c r="K70" s="2">
        <f t="shared" si="12"/>
        <v>5.8367631626105947</v>
      </c>
      <c r="L70" s="2">
        <f t="shared" si="16"/>
        <v>113.00407446937963</v>
      </c>
      <c r="M70" s="2">
        <f t="shared" si="13"/>
        <v>100.97755968082147</v>
      </c>
      <c r="N70" s="2">
        <f t="shared" si="14"/>
        <v>164.52351106750331</v>
      </c>
      <c r="O70" s="5">
        <f t="shared" si="15"/>
        <v>209.63964546287727</v>
      </c>
      <c r="P70" s="2">
        <f>'Load Tests Data'!J70</f>
        <v>10.963708800000003</v>
      </c>
      <c r="Q70" s="4">
        <f>'Load Tests Data'!K70</f>
        <v>206.8</v>
      </c>
    </row>
    <row r="71" spans="1:17" x14ac:dyDescent="0.25">
      <c r="A71" s="2" t="str">
        <f>'Load Tests Data'!A71</f>
        <v>-</v>
      </c>
      <c r="B71" s="2">
        <f>'Load Tests Data'!B71</f>
        <v>9.4E-2</v>
      </c>
      <c r="C71" s="2">
        <f>'Load Tests Data'!C71</f>
        <v>0.56400000000000006</v>
      </c>
      <c r="D71" s="2">
        <f>'Load Tests Data'!D71</f>
        <v>9.4E-2</v>
      </c>
      <c r="E71" s="2">
        <f>'Load Tests Data'!E71</f>
        <v>41.5</v>
      </c>
      <c r="F71" s="2">
        <f>'Load Tests Data'!F71</f>
        <v>16.8</v>
      </c>
      <c r="G71" s="2">
        <f>'Load Tests Data'!G71</f>
        <v>6.99</v>
      </c>
      <c r="H71" s="2">
        <f>'Load Tests Data'!H71</f>
        <v>16.8</v>
      </c>
      <c r="I71" s="2">
        <f>'Load Tests Data'!I71</f>
        <v>0</v>
      </c>
      <c r="J71" s="2">
        <f t="shared" si="11"/>
        <v>1.5792000000000002</v>
      </c>
      <c r="K71" s="2">
        <f t="shared" si="12"/>
        <v>5.8367631626105947</v>
      </c>
      <c r="L71" s="2">
        <f t="shared" si="16"/>
        <v>113.00407446937963</v>
      </c>
      <c r="M71" s="2">
        <f t="shared" si="13"/>
        <v>100.97755968082147</v>
      </c>
      <c r="N71" s="2">
        <f t="shared" si="14"/>
        <v>164.52351106750331</v>
      </c>
      <c r="O71" s="5">
        <f t="shared" si="15"/>
        <v>289.37152658685392</v>
      </c>
      <c r="P71" s="2">
        <f>'Load Tests Data'!J71</f>
        <v>12.967713600000002</v>
      </c>
      <c r="Q71" s="4">
        <f>'Load Tests Data'!K71</f>
        <v>244.6</v>
      </c>
    </row>
    <row r="72" spans="1:17" x14ac:dyDescent="0.25">
      <c r="A72" s="2" t="str">
        <f>'Load Tests Data'!A72</f>
        <v>-</v>
      </c>
      <c r="B72" s="2">
        <f>'Load Tests Data'!B72</f>
        <v>9.4E-2</v>
      </c>
      <c r="C72" s="2">
        <f>'Load Tests Data'!C72</f>
        <v>0.56400000000000006</v>
      </c>
      <c r="D72" s="2">
        <f>'Load Tests Data'!D72</f>
        <v>4.7E-2</v>
      </c>
      <c r="E72" s="2">
        <f>'Load Tests Data'!E72</f>
        <v>42.5</v>
      </c>
      <c r="F72" s="2">
        <f>'Load Tests Data'!F72</f>
        <v>17.100000000000001</v>
      </c>
      <c r="G72" s="2">
        <f>'Load Tests Data'!G72</f>
        <v>7.2900000000000009</v>
      </c>
      <c r="H72" s="2">
        <f>'Load Tests Data'!H72</f>
        <v>17.100000000000001</v>
      </c>
      <c r="I72" s="2">
        <f>'Load Tests Data'!I72</f>
        <v>0</v>
      </c>
      <c r="J72" s="2">
        <f t="shared" si="11"/>
        <v>0.80370000000000008</v>
      </c>
      <c r="K72" s="2">
        <f t="shared" si="12"/>
        <v>6.1669432753624003</v>
      </c>
      <c r="L72" s="2">
        <f t="shared" si="16"/>
        <v>126.84490437024309</v>
      </c>
      <c r="M72" s="2">
        <f t="shared" si="13"/>
        <v>117.23194013971265</v>
      </c>
      <c r="N72" s="2">
        <f t="shared" si="14"/>
        <v>202.60633657701283</v>
      </c>
      <c r="O72" s="5">
        <f t="shared" si="15"/>
        <v>257.05402299723232</v>
      </c>
      <c r="P72" s="2">
        <f>'Load Tests Data'!J72</f>
        <v>12.490569600000001</v>
      </c>
      <c r="Q72" s="4">
        <f>'Load Tests Data'!K72</f>
        <v>235.6</v>
      </c>
    </row>
    <row r="73" spans="1:17" x14ac:dyDescent="0.25">
      <c r="A73" s="2" t="str">
        <f>'Load Tests Data'!A73</f>
        <v>-</v>
      </c>
      <c r="B73" s="2">
        <f>'Load Tests Data'!B73</f>
        <v>9.4E-2</v>
      </c>
      <c r="C73" s="2">
        <f>'Load Tests Data'!C73</f>
        <v>0.56400000000000006</v>
      </c>
      <c r="D73" s="2">
        <f>'Load Tests Data'!D73</f>
        <v>9.4E-2</v>
      </c>
      <c r="E73" s="2">
        <f>'Load Tests Data'!E73</f>
        <v>42.5</v>
      </c>
      <c r="F73" s="2">
        <f>'Load Tests Data'!F73</f>
        <v>17.100000000000001</v>
      </c>
      <c r="G73" s="2">
        <f>'Load Tests Data'!G73</f>
        <v>7.2900000000000009</v>
      </c>
      <c r="H73" s="2">
        <f>'Load Tests Data'!H73</f>
        <v>17.100000000000001</v>
      </c>
      <c r="I73" s="2">
        <f>'Load Tests Data'!I73</f>
        <v>0</v>
      </c>
      <c r="J73" s="2">
        <f t="shared" si="11"/>
        <v>1.6074000000000002</v>
      </c>
      <c r="K73" s="2">
        <f t="shared" si="12"/>
        <v>6.1669432753624003</v>
      </c>
      <c r="L73" s="2">
        <f t="shared" si="16"/>
        <v>126.84490437024309</v>
      </c>
      <c r="M73" s="2">
        <f t="shared" si="13"/>
        <v>117.23194013971265</v>
      </c>
      <c r="N73" s="2">
        <f t="shared" si="14"/>
        <v>202.60633657701283</v>
      </c>
      <c r="O73" s="5">
        <f t="shared" si="15"/>
        <v>351.27333328751934</v>
      </c>
      <c r="P73" s="2">
        <f>'Load Tests Data'!J73</f>
        <v>14.823273600000004</v>
      </c>
      <c r="Q73" s="4">
        <f>'Load Tests Data'!K73</f>
        <v>279.60000000000002</v>
      </c>
    </row>
    <row r="74" spans="1:17" x14ac:dyDescent="0.25">
      <c r="A74" s="2" t="str">
        <f>'Load Tests Data'!A74</f>
        <v>-</v>
      </c>
      <c r="B74" s="2">
        <f>'Load Tests Data'!B74</f>
        <v>0.152</v>
      </c>
      <c r="C74" s="2">
        <f>'Load Tests Data'!C74</f>
        <v>0.90439999999999998</v>
      </c>
      <c r="D74" s="2">
        <f>'Load Tests Data'!D74</f>
        <v>7.4999999999999997E-2</v>
      </c>
      <c r="E74" s="2">
        <f>'Load Tests Data'!E74</f>
        <v>34</v>
      </c>
      <c r="F74" s="2">
        <f>'Load Tests Data'!F74</f>
        <v>15.7</v>
      </c>
      <c r="G74" s="2">
        <f>'Load Tests Data'!G74</f>
        <v>5.8899999999999988</v>
      </c>
      <c r="H74" s="2">
        <f>'Load Tests Data'!H74</f>
        <v>15.7</v>
      </c>
      <c r="I74" s="2">
        <f>'Load Tests Data'!I74</f>
        <v>0</v>
      </c>
      <c r="J74" s="2">
        <f t="shared" si="11"/>
        <v>1.1775</v>
      </c>
      <c r="K74" s="2">
        <f t="shared" si="12"/>
        <v>4.0114089764168162</v>
      </c>
      <c r="L74" s="2">
        <f t="shared" si="16"/>
        <v>52.637449090803429</v>
      </c>
      <c r="M74" s="2">
        <f t="shared" si="13"/>
        <v>36.504407716606565</v>
      </c>
      <c r="N74" s="2">
        <f t="shared" si="14"/>
        <v>39.592719299665475</v>
      </c>
      <c r="O74" s="5">
        <f t="shared" si="15"/>
        <v>90.225972754665065</v>
      </c>
      <c r="P74" s="2">
        <f>'Load Tests Data'!J74</f>
        <v>13.49943616</v>
      </c>
      <c r="Q74" s="4">
        <f>'Load Tests Data'!K74</f>
        <v>98.2</v>
      </c>
    </row>
    <row r="75" spans="1:17" x14ac:dyDescent="0.25">
      <c r="A75" s="2" t="str">
        <f>'Load Tests Data'!A75</f>
        <v>-</v>
      </c>
      <c r="B75" s="2">
        <f>'Load Tests Data'!B75</f>
        <v>0.152</v>
      </c>
      <c r="C75" s="2">
        <f>'Load Tests Data'!C75</f>
        <v>0.90439999999999998</v>
      </c>
      <c r="D75" s="2">
        <f>'Load Tests Data'!D75</f>
        <v>0.15</v>
      </c>
      <c r="E75" s="2">
        <f>'Load Tests Data'!E75</f>
        <v>34</v>
      </c>
      <c r="F75" s="2">
        <f>'Load Tests Data'!F75</f>
        <v>15.7</v>
      </c>
      <c r="G75" s="2">
        <f>'Load Tests Data'!G75</f>
        <v>5.8899999999999988</v>
      </c>
      <c r="H75" s="2">
        <f>'Load Tests Data'!H75</f>
        <v>15.7</v>
      </c>
      <c r="I75" s="2">
        <f>'Load Tests Data'!I75</f>
        <v>0</v>
      </c>
      <c r="J75" s="2">
        <f t="shared" si="11"/>
        <v>2.355</v>
      </c>
      <c r="K75" s="2">
        <f t="shared" si="12"/>
        <v>4.0114089764168162</v>
      </c>
      <c r="L75" s="2">
        <f t="shared" si="16"/>
        <v>52.637449090803429</v>
      </c>
      <c r="M75" s="2">
        <f t="shared" si="13"/>
        <v>36.504407716606565</v>
      </c>
      <c r="N75" s="2">
        <f t="shared" si="14"/>
        <v>39.592719299665475</v>
      </c>
      <c r="O75" s="5">
        <f t="shared" si="15"/>
        <v>133.20991284096931</v>
      </c>
      <c r="P75" s="2">
        <f>'Load Tests Data'!J75</f>
        <v>16.812434239999998</v>
      </c>
      <c r="Q75" s="4">
        <f>'Load Tests Data'!K75</f>
        <v>122.3</v>
      </c>
    </row>
    <row r="76" spans="1:17" x14ac:dyDescent="0.25">
      <c r="A76" s="2" t="str">
        <f>'Load Tests Data'!A76</f>
        <v>-</v>
      </c>
      <c r="B76" s="2">
        <f>'Load Tests Data'!B76</f>
        <v>0.152</v>
      </c>
      <c r="C76" s="2">
        <f>'Load Tests Data'!C76</f>
        <v>0.90439999999999998</v>
      </c>
      <c r="D76" s="2">
        <f>'Load Tests Data'!D76</f>
        <v>7.4999999999999997E-2</v>
      </c>
      <c r="E76" s="2">
        <f>'Load Tests Data'!E76</f>
        <v>37</v>
      </c>
      <c r="F76" s="2">
        <f>'Load Tests Data'!F76</f>
        <v>16.100000000000001</v>
      </c>
      <c r="G76" s="2">
        <f>'Load Tests Data'!G76</f>
        <v>6.2900000000000009</v>
      </c>
      <c r="H76" s="2">
        <f>'Load Tests Data'!H76</f>
        <v>16.100000000000001</v>
      </c>
      <c r="I76" s="2">
        <f>'Load Tests Data'!I76</f>
        <v>0</v>
      </c>
      <c r="J76" s="2">
        <f t="shared" si="11"/>
        <v>1.2075</v>
      </c>
      <c r="K76" s="2">
        <f t="shared" si="12"/>
        <v>4.6283846266685353</v>
      </c>
      <c r="L76" s="2">
        <f t="shared" si="16"/>
        <v>70.066608485444092</v>
      </c>
      <c r="M76" s="2">
        <f t="shared" si="13"/>
        <v>53.798976601173202</v>
      </c>
      <c r="N76" s="2">
        <f t="shared" si="14"/>
        <v>68.143714663883571</v>
      </c>
      <c r="O76" s="5">
        <f t="shared" si="15"/>
        <v>148.34291350864459</v>
      </c>
      <c r="P76" s="2">
        <f>'Load Tests Data'!J76</f>
        <v>19.69927904</v>
      </c>
      <c r="Q76" s="4">
        <f>'Load Tests Data'!K76</f>
        <v>143.30000000000001</v>
      </c>
    </row>
    <row r="77" spans="1:17" x14ac:dyDescent="0.25">
      <c r="A77" s="2" t="str">
        <f>'Load Tests Data'!A77</f>
        <v>-</v>
      </c>
      <c r="B77" s="2">
        <f>'Load Tests Data'!B77</f>
        <v>0.152</v>
      </c>
      <c r="C77" s="2">
        <f>'Load Tests Data'!C77</f>
        <v>0.90439999999999998</v>
      </c>
      <c r="D77" s="2">
        <f>'Load Tests Data'!D77</f>
        <v>0.15</v>
      </c>
      <c r="E77" s="2">
        <f>'Load Tests Data'!E77</f>
        <v>37</v>
      </c>
      <c r="F77" s="2">
        <f>'Load Tests Data'!F77</f>
        <v>16.100000000000001</v>
      </c>
      <c r="G77" s="2">
        <f>'Load Tests Data'!G77</f>
        <v>6.2900000000000009</v>
      </c>
      <c r="H77" s="2">
        <f>'Load Tests Data'!H77</f>
        <v>16.100000000000001</v>
      </c>
      <c r="I77" s="2">
        <f>'Load Tests Data'!I77</f>
        <v>0</v>
      </c>
      <c r="J77" s="2">
        <f t="shared" si="11"/>
        <v>2.415</v>
      </c>
      <c r="K77" s="2">
        <f t="shared" si="12"/>
        <v>4.6283846266685353</v>
      </c>
      <c r="L77" s="2">
        <f t="shared" si="16"/>
        <v>70.066608485444092</v>
      </c>
      <c r="M77" s="2">
        <f t="shared" si="13"/>
        <v>53.798976601173202</v>
      </c>
      <c r="N77" s="2">
        <f t="shared" si="14"/>
        <v>68.143714663883571</v>
      </c>
      <c r="O77" s="5">
        <f t="shared" si="15"/>
        <v>213.30517775456121</v>
      </c>
      <c r="P77" s="2">
        <f>'Load Tests Data'!J77</f>
        <v>24.249496320000002</v>
      </c>
      <c r="Q77" s="4">
        <f>'Load Tests Data'!K77</f>
        <v>176.4</v>
      </c>
    </row>
    <row r="78" spans="1:17" x14ac:dyDescent="0.25">
      <c r="A78" s="2" t="str">
        <f>'Load Tests Data'!A78</f>
        <v>-</v>
      </c>
      <c r="B78" s="2">
        <f>'Load Tests Data'!B78</f>
        <v>0.152</v>
      </c>
      <c r="C78" s="2">
        <f>'Load Tests Data'!C78</f>
        <v>0.90439999999999998</v>
      </c>
      <c r="D78" s="2">
        <f>'Load Tests Data'!D78</f>
        <v>7.4999999999999997E-2</v>
      </c>
      <c r="E78" s="2">
        <f>'Load Tests Data'!E78</f>
        <v>39.5</v>
      </c>
      <c r="F78" s="2">
        <f>'Load Tests Data'!F78</f>
        <v>16.5</v>
      </c>
      <c r="G78" s="2">
        <f>'Load Tests Data'!G78</f>
        <v>6.6899999999999995</v>
      </c>
      <c r="H78" s="2">
        <f>'Load Tests Data'!H78</f>
        <v>16.5</v>
      </c>
      <c r="I78" s="2">
        <f>'Load Tests Data'!I78</f>
        <v>0</v>
      </c>
      <c r="J78" s="2">
        <f t="shared" si="11"/>
        <v>1.2375</v>
      </c>
      <c r="K78" s="2">
        <f t="shared" si="12"/>
        <v>5.2495691932987407</v>
      </c>
      <c r="L78" s="2">
        <f t="shared" si="16"/>
        <v>90.64867345005699</v>
      </c>
      <c r="M78" s="2">
        <f t="shared" si="13"/>
        <v>75.724999850970363</v>
      </c>
      <c r="N78" s="2">
        <f t="shared" si="14"/>
        <v>110.01019969803897</v>
      </c>
      <c r="O78" s="5">
        <f t="shared" si="15"/>
        <v>231.66247773691668</v>
      </c>
      <c r="P78" s="2">
        <f>'Load Tests Data'!J78</f>
        <v>29.03341056</v>
      </c>
      <c r="Q78" s="4">
        <f>'Load Tests Data'!K78</f>
        <v>211.2</v>
      </c>
    </row>
    <row r="79" spans="1:17" x14ac:dyDescent="0.25">
      <c r="A79" s="2" t="str">
        <f>'Load Tests Data'!A79</f>
        <v>-</v>
      </c>
      <c r="B79" s="2">
        <f>'Load Tests Data'!B79</f>
        <v>0.152</v>
      </c>
      <c r="C79" s="2">
        <f>'Load Tests Data'!C79</f>
        <v>0.90439999999999998</v>
      </c>
      <c r="D79" s="2">
        <f>'Load Tests Data'!D79</f>
        <v>0.15</v>
      </c>
      <c r="E79" s="2">
        <f>'Load Tests Data'!E79</f>
        <v>39.5</v>
      </c>
      <c r="F79" s="2">
        <f>'Load Tests Data'!F79</f>
        <v>16.5</v>
      </c>
      <c r="G79" s="2">
        <f>'Load Tests Data'!G79</f>
        <v>6.6899999999999995</v>
      </c>
      <c r="H79" s="2">
        <f>'Load Tests Data'!H79</f>
        <v>16.5</v>
      </c>
      <c r="I79" s="2">
        <f>'Load Tests Data'!I79</f>
        <v>0</v>
      </c>
      <c r="J79" s="2">
        <f t="shared" si="11"/>
        <v>2.4750000000000001</v>
      </c>
      <c r="K79" s="2">
        <f t="shared" si="12"/>
        <v>5.2495691932987407</v>
      </c>
      <c r="L79" s="2">
        <f t="shared" si="16"/>
        <v>90.64867345005699</v>
      </c>
      <c r="M79" s="2">
        <f t="shared" si="13"/>
        <v>75.724999850970363</v>
      </c>
      <c r="N79" s="2">
        <f t="shared" si="14"/>
        <v>110.01019969803897</v>
      </c>
      <c r="O79" s="5">
        <f t="shared" si="15"/>
        <v>325.37216505249251</v>
      </c>
      <c r="P79" s="2">
        <f>'Load Tests Data'!J79</f>
        <v>34.985809600000003</v>
      </c>
      <c r="Q79" s="4">
        <f>'Load Tests Data'!K79</f>
        <v>254.5</v>
      </c>
    </row>
    <row r="80" spans="1:17" x14ac:dyDescent="0.25">
      <c r="A80" s="2" t="str">
        <f>'Load Tests Data'!A80</f>
        <v>-</v>
      </c>
      <c r="B80" s="2">
        <f>'Load Tests Data'!B80</f>
        <v>0.152</v>
      </c>
      <c r="C80" s="2">
        <f>'Load Tests Data'!C80</f>
        <v>0.90439999999999998</v>
      </c>
      <c r="D80" s="2">
        <f>'Load Tests Data'!D80</f>
        <v>7.4999999999999997E-2</v>
      </c>
      <c r="E80" s="2">
        <f>'Load Tests Data'!E80</f>
        <v>41.5</v>
      </c>
      <c r="F80" s="2">
        <f>'Load Tests Data'!F80</f>
        <v>16.8</v>
      </c>
      <c r="G80" s="2">
        <f>'Load Tests Data'!G80</f>
        <v>6.99</v>
      </c>
      <c r="H80" s="2">
        <f>'Load Tests Data'!H80</f>
        <v>16.8</v>
      </c>
      <c r="I80" s="2">
        <f>'Load Tests Data'!I80</f>
        <v>0</v>
      </c>
      <c r="J80" s="2">
        <f t="shared" si="11"/>
        <v>1.26</v>
      </c>
      <c r="K80" s="2">
        <f t="shared" si="12"/>
        <v>5.8367631626105947</v>
      </c>
      <c r="L80" s="2">
        <f t="shared" si="16"/>
        <v>113.00407446937963</v>
      </c>
      <c r="M80" s="2">
        <f t="shared" si="13"/>
        <v>100.97755968082147</v>
      </c>
      <c r="N80" s="2">
        <f t="shared" si="14"/>
        <v>164.52351106750331</v>
      </c>
      <c r="O80" s="5">
        <f t="shared" si="15"/>
        <v>337.29534412882327</v>
      </c>
      <c r="P80" s="2">
        <f>'Load Tests Data'!J80</f>
        <v>39.219848640000002</v>
      </c>
      <c r="Q80" s="4">
        <f>'Load Tests Data'!K80</f>
        <v>285.3</v>
      </c>
    </row>
    <row r="81" spans="1:17" x14ac:dyDescent="0.25">
      <c r="A81" s="2" t="str">
        <f>'Load Tests Data'!A81</f>
        <v>-</v>
      </c>
      <c r="B81" s="2">
        <f>'Load Tests Data'!B81</f>
        <v>0.152</v>
      </c>
      <c r="C81" s="2">
        <f>'Load Tests Data'!C81</f>
        <v>0.90439999999999998</v>
      </c>
      <c r="D81" s="2">
        <f>'Load Tests Data'!D81</f>
        <v>0.15</v>
      </c>
      <c r="E81" s="2">
        <f>'Load Tests Data'!E81</f>
        <v>41.5</v>
      </c>
      <c r="F81" s="2">
        <f>'Load Tests Data'!F81</f>
        <v>16.8</v>
      </c>
      <c r="G81" s="2">
        <f>'Load Tests Data'!G81</f>
        <v>6.99</v>
      </c>
      <c r="H81" s="2">
        <f>'Load Tests Data'!H81</f>
        <v>16.8</v>
      </c>
      <c r="I81" s="2">
        <f>'Load Tests Data'!I81</f>
        <v>0</v>
      </c>
      <c r="J81" s="2">
        <f t="shared" si="11"/>
        <v>2.52</v>
      </c>
      <c r="K81" s="2">
        <f t="shared" si="12"/>
        <v>5.8367631626105947</v>
      </c>
      <c r="L81" s="2">
        <f t="shared" si="16"/>
        <v>113.00407446937963</v>
      </c>
      <c r="M81" s="2">
        <f t="shared" si="13"/>
        <v>100.97755968082147</v>
      </c>
      <c r="N81" s="2">
        <f t="shared" si="14"/>
        <v>164.52351106750331</v>
      </c>
      <c r="O81" s="5">
        <f t="shared" si="15"/>
        <v>464.52706932665831</v>
      </c>
      <c r="P81" s="2">
        <f>'Load Tests Data'!J81</f>
        <v>47.083064</v>
      </c>
      <c r="Q81" s="4">
        <f>'Load Tests Data'!K81</f>
        <v>342.5</v>
      </c>
    </row>
    <row r="82" spans="1:17" x14ac:dyDescent="0.25">
      <c r="A82" s="2" t="str">
        <f>'Load Tests Data'!A82</f>
        <v>-</v>
      </c>
      <c r="B82" s="2">
        <f>'Load Tests Data'!B82</f>
        <v>0.152</v>
      </c>
      <c r="C82" s="2">
        <f>'Load Tests Data'!C82</f>
        <v>0.90439999999999998</v>
      </c>
      <c r="D82" s="2">
        <f>'Load Tests Data'!D82</f>
        <v>7.4999999999999997E-2</v>
      </c>
      <c r="E82" s="2">
        <f>'Load Tests Data'!E82</f>
        <v>42.5</v>
      </c>
      <c r="F82" s="2">
        <f>'Load Tests Data'!F82</f>
        <v>17.100000000000001</v>
      </c>
      <c r="G82" s="2">
        <f>'Load Tests Data'!G82</f>
        <v>7.2900000000000009</v>
      </c>
      <c r="H82" s="2">
        <f>'Load Tests Data'!H82</f>
        <v>17.100000000000001</v>
      </c>
      <c r="I82" s="2">
        <f>'Load Tests Data'!I82</f>
        <v>0</v>
      </c>
      <c r="J82" s="2">
        <f t="shared" si="11"/>
        <v>1.2825</v>
      </c>
      <c r="K82" s="2">
        <f t="shared" si="12"/>
        <v>6.1669432753624003</v>
      </c>
      <c r="L82" s="2">
        <f t="shared" si="16"/>
        <v>126.84490437024309</v>
      </c>
      <c r="M82" s="2">
        <f t="shared" si="13"/>
        <v>117.23194013971265</v>
      </c>
      <c r="N82" s="2">
        <f t="shared" si="14"/>
        <v>202.60633657701283</v>
      </c>
      <c r="O82" s="5">
        <f t="shared" si="15"/>
        <v>413.65715824466736</v>
      </c>
      <c r="P82" s="2">
        <f>'Load Tests Data'!J82</f>
        <v>46.093288640000004</v>
      </c>
      <c r="Q82" s="4">
        <f>'Load Tests Data'!K82</f>
        <v>335.3</v>
      </c>
    </row>
    <row r="83" spans="1:17" x14ac:dyDescent="0.25">
      <c r="A83" s="2" t="str">
        <f>'Load Tests Data'!A83</f>
        <v>-</v>
      </c>
      <c r="B83" s="2">
        <f>'Load Tests Data'!B83</f>
        <v>0.152</v>
      </c>
      <c r="C83" s="2">
        <f>'Load Tests Data'!C83</f>
        <v>0.90439999999999998</v>
      </c>
      <c r="D83" s="2">
        <f>'Load Tests Data'!D83</f>
        <v>0.15</v>
      </c>
      <c r="E83" s="2">
        <f>'Load Tests Data'!E83</f>
        <v>42.5</v>
      </c>
      <c r="F83" s="2">
        <f>'Load Tests Data'!F83</f>
        <v>17.100000000000001</v>
      </c>
      <c r="G83" s="2">
        <f>'Load Tests Data'!G83</f>
        <v>7.2900000000000009</v>
      </c>
      <c r="H83" s="2">
        <f>'Load Tests Data'!H83</f>
        <v>17.100000000000001</v>
      </c>
      <c r="I83" s="2">
        <f>'Load Tests Data'!I83</f>
        <v>0</v>
      </c>
      <c r="J83" s="2">
        <f t="shared" si="11"/>
        <v>2.5649999999999999</v>
      </c>
      <c r="K83" s="2">
        <f t="shared" si="12"/>
        <v>6.1669432753624003</v>
      </c>
      <c r="L83" s="2">
        <f t="shared" si="16"/>
        <v>126.84490437024309</v>
      </c>
      <c r="M83" s="2">
        <f t="shared" si="13"/>
        <v>117.23194013971265</v>
      </c>
      <c r="N83" s="2">
        <f t="shared" si="14"/>
        <v>202.60633657701283</v>
      </c>
      <c r="O83" s="5">
        <f t="shared" si="15"/>
        <v>564.00712147384888</v>
      </c>
      <c r="P83" s="2">
        <f>'Load Tests Data'!J83</f>
        <v>55.070001280000007</v>
      </c>
      <c r="Q83" s="4">
        <f>'Load Tests Data'!K83</f>
        <v>400.6</v>
      </c>
    </row>
    <row r="84" spans="1:17" x14ac:dyDescent="0.25">
      <c r="A84" s="2" t="str">
        <f>'Load Tests Data'!A84</f>
        <v>-</v>
      </c>
      <c r="B84" s="2">
        <f>'Load Tests Data'!B84</f>
        <v>9.4E-2</v>
      </c>
      <c r="C84" s="2">
        <f>'Load Tests Data'!C84</f>
        <v>9.4E-2</v>
      </c>
      <c r="D84" s="2">
        <f>'Load Tests Data'!D84</f>
        <v>4.7E-2</v>
      </c>
      <c r="E84" s="2">
        <f>'Load Tests Data'!E84</f>
        <v>34</v>
      </c>
      <c r="F84" s="2">
        <f>'Load Tests Data'!F84</f>
        <v>15.7</v>
      </c>
      <c r="G84" s="2">
        <f>'Load Tests Data'!G84</f>
        <v>5.8899999999999988</v>
      </c>
      <c r="H84" s="2">
        <f>'Load Tests Data'!H84</f>
        <v>15.7</v>
      </c>
      <c r="I84" s="2">
        <f>'Load Tests Data'!I84</f>
        <v>0</v>
      </c>
      <c r="J84" s="2">
        <f t="shared" si="11"/>
        <v>0.7379</v>
      </c>
      <c r="K84" s="2">
        <f t="shared" si="12"/>
        <v>4.0114089764168162</v>
      </c>
      <c r="L84" s="2">
        <f t="shared" si="16"/>
        <v>52.637449090803429</v>
      </c>
      <c r="M84" s="2">
        <f t="shared" si="13"/>
        <v>36.504407716606565</v>
      </c>
      <c r="N84" s="2">
        <f t="shared" si="14"/>
        <v>39.592719299665475</v>
      </c>
      <c r="O84" s="5">
        <f t="shared" si="15"/>
        <v>50.308976511062511</v>
      </c>
      <c r="P84" s="2">
        <f>'Load Tests Data'!J84</f>
        <v>0.59819719999999998</v>
      </c>
      <c r="Q84" s="4">
        <f>'Load Tests Data'!K84</f>
        <v>67.7</v>
      </c>
    </row>
    <row r="85" spans="1:17" x14ac:dyDescent="0.25">
      <c r="A85" s="2" t="str">
        <f>'Load Tests Data'!A85</f>
        <v>-</v>
      </c>
      <c r="B85" s="2">
        <f>'Load Tests Data'!B85</f>
        <v>9.4E-2</v>
      </c>
      <c r="C85" s="2">
        <f>'Load Tests Data'!C85</f>
        <v>9.4E-2</v>
      </c>
      <c r="D85" s="2">
        <f>'Load Tests Data'!D85</f>
        <v>9.4E-2</v>
      </c>
      <c r="E85" s="2">
        <f>'Load Tests Data'!E85</f>
        <v>34</v>
      </c>
      <c r="F85" s="2">
        <f>'Load Tests Data'!F85</f>
        <v>15.7</v>
      </c>
      <c r="G85" s="2">
        <f>'Load Tests Data'!G85</f>
        <v>5.8899999999999988</v>
      </c>
      <c r="H85" s="2">
        <f>'Load Tests Data'!H85</f>
        <v>15.7</v>
      </c>
      <c r="I85" s="2">
        <f>'Load Tests Data'!I85</f>
        <v>0</v>
      </c>
      <c r="J85" s="2">
        <f t="shared" si="11"/>
        <v>1.4758</v>
      </c>
      <c r="K85" s="2">
        <f t="shared" si="12"/>
        <v>4.0114089764168162</v>
      </c>
      <c r="L85" s="2">
        <f t="shared" si="16"/>
        <v>52.637449090803429</v>
      </c>
      <c r="M85" s="2">
        <f t="shared" si="13"/>
        <v>36.504407716606565</v>
      </c>
      <c r="N85" s="2">
        <f t="shared" si="14"/>
        <v>39.592719299665475</v>
      </c>
      <c r="O85" s="5">
        <f t="shared" si="15"/>
        <v>77.245578965146493</v>
      </c>
      <c r="P85" s="2">
        <f>'Load Tests Data'!J85</f>
        <v>0.79965799999999998</v>
      </c>
      <c r="Q85" s="4">
        <f>'Load Tests Data'!K85</f>
        <v>90.5</v>
      </c>
    </row>
    <row r="86" spans="1:17" x14ac:dyDescent="0.25">
      <c r="A86" s="2" t="str">
        <f>'Load Tests Data'!A86</f>
        <v>-</v>
      </c>
      <c r="B86" s="2">
        <f>'Load Tests Data'!B86</f>
        <v>9.4E-2</v>
      </c>
      <c r="C86" s="2">
        <f>'Load Tests Data'!C86</f>
        <v>9.4E-2</v>
      </c>
      <c r="D86" s="2">
        <f>'Load Tests Data'!D86</f>
        <v>4.7E-2</v>
      </c>
      <c r="E86" s="2">
        <f>'Load Tests Data'!E86</f>
        <v>37</v>
      </c>
      <c r="F86" s="2">
        <f>'Load Tests Data'!F86</f>
        <v>16.100000000000001</v>
      </c>
      <c r="G86" s="2">
        <f>'Load Tests Data'!G86</f>
        <v>6.2900000000000009</v>
      </c>
      <c r="H86" s="2">
        <f>'Load Tests Data'!H86</f>
        <v>16.100000000000001</v>
      </c>
      <c r="I86" s="2">
        <f>'Load Tests Data'!I86</f>
        <v>0</v>
      </c>
      <c r="J86" s="2">
        <f t="shared" si="11"/>
        <v>0.75670000000000004</v>
      </c>
      <c r="K86" s="2">
        <f t="shared" si="12"/>
        <v>4.6283846266685353</v>
      </c>
      <c r="L86" s="2">
        <f t="shared" si="16"/>
        <v>70.066608485444092</v>
      </c>
      <c r="M86" s="2">
        <f t="shared" si="13"/>
        <v>53.798976601173202</v>
      </c>
      <c r="N86" s="2">
        <f t="shared" si="14"/>
        <v>68.143714663883571</v>
      </c>
      <c r="O86" s="5">
        <f t="shared" si="15"/>
        <v>81.961164703036332</v>
      </c>
      <c r="P86" s="2">
        <f>'Load Tests Data'!J86</f>
        <v>0.87299680000000002</v>
      </c>
      <c r="Q86" s="4">
        <f>'Load Tests Data'!K86</f>
        <v>98.8</v>
      </c>
    </row>
    <row r="87" spans="1:17" x14ac:dyDescent="0.25">
      <c r="A87" s="2" t="str">
        <f>'Load Tests Data'!A87</f>
        <v>-</v>
      </c>
      <c r="B87" s="2">
        <f>'Load Tests Data'!B87</f>
        <v>9.4E-2</v>
      </c>
      <c r="C87" s="2">
        <f>'Load Tests Data'!C87</f>
        <v>9.4E-2</v>
      </c>
      <c r="D87" s="2">
        <f>'Load Tests Data'!D87</f>
        <v>9.4E-2</v>
      </c>
      <c r="E87" s="2">
        <f>'Load Tests Data'!E87</f>
        <v>37</v>
      </c>
      <c r="F87" s="2">
        <f>'Load Tests Data'!F87</f>
        <v>16.100000000000001</v>
      </c>
      <c r="G87" s="2">
        <f>'Load Tests Data'!G87</f>
        <v>6.2900000000000009</v>
      </c>
      <c r="H87" s="2">
        <f>'Load Tests Data'!H87</f>
        <v>16.100000000000001</v>
      </c>
      <c r="I87" s="2">
        <f>'Load Tests Data'!I87</f>
        <v>0</v>
      </c>
      <c r="J87" s="2">
        <f t="shared" si="11"/>
        <v>1.5134000000000001</v>
      </c>
      <c r="K87" s="2">
        <f t="shared" si="12"/>
        <v>4.6283846266685353</v>
      </c>
      <c r="L87" s="2">
        <f t="shared" si="16"/>
        <v>70.066608485444092</v>
      </c>
      <c r="M87" s="2">
        <f t="shared" si="13"/>
        <v>53.798976601173202</v>
      </c>
      <c r="N87" s="2">
        <f t="shared" si="14"/>
        <v>68.143714663883571</v>
      </c>
      <c r="O87" s="5">
        <f t="shared" si="15"/>
        <v>122.67085029714409</v>
      </c>
      <c r="P87" s="2">
        <f>'Load Tests Data'!J87</f>
        <v>1.161934</v>
      </c>
      <c r="Q87" s="4">
        <f>'Load Tests Data'!K87</f>
        <v>131.5</v>
      </c>
    </row>
    <row r="88" spans="1:17" x14ac:dyDescent="0.25">
      <c r="A88" s="2" t="str">
        <f>'Load Tests Data'!A88</f>
        <v>-</v>
      </c>
      <c r="B88" s="2">
        <f>'Load Tests Data'!B88</f>
        <v>9.4E-2</v>
      </c>
      <c r="C88" s="2">
        <f>'Load Tests Data'!C88</f>
        <v>9.4E-2</v>
      </c>
      <c r="D88" s="2">
        <f>'Load Tests Data'!D88</f>
        <v>4.7E-2</v>
      </c>
      <c r="E88" s="2">
        <f>'Load Tests Data'!E88</f>
        <v>39.5</v>
      </c>
      <c r="F88" s="2">
        <f>'Load Tests Data'!F88</f>
        <v>16.5</v>
      </c>
      <c r="G88" s="2">
        <f>'Load Tests Data'!G88</f>
        <v>6.6899999999999995</v>
      </c>
      <c r="H88" s="2">
        <f>'Load Tests Data'!H88</f>
        <v>16.5</v>
      </c>
      <c r="I88" s="2">
        <f>'Load Tests Data'!I88</f>
        <v>0</v>
      </c>
      <c r="J88" s="2">
        <f t="shared" si="11"/>
        <v>0.77549999999999997</v>
      </c>
      <c r="K88" s="2">
        <f t="shared" si="12"/>
        <v>5.2495691932987407</v>
      </c>
      <c r="L88" s="2">
        <f t="shared" si="16"/>
        <v>90.64867345005699</v>
      </c>
      <c r="M88" s="2">
        <f t="shared" si="13"/>
        <v>75.724999850970363</v>
      </c>
      <c r="N88" s="2">
        <f t="shared" si="14"/>
        <v>110.01019969803897</v>
      </c>
      <c r="O88" s="5">
        <f t="shared" si="15"/>
        <v>126.97506527709091</v>
      </c>
      <c r="P88" s="2">
        <f>'Load Tests Data'!J88</f>
        <v>1.3059608</v>
      </c>
      <c r="Q88" s="4">
        <f>'Load Tests Data'!K88</f>
        <v>147.80000000000001</v>
      </c>
    </row>
    <row r="89" spans="1:17" x14ac:dyDescent="0.25">
      <c r="A89" s="2" t="str">
        <f>'Load Tests Data'!A89</f>
        <v>-</v>
      </c>
      <c r="B89" s="2">
        <f>'Load Tests Data'!B89</f>
        <v>9.4E-2</v>
      </c>
      <c r="C89" s="2">
        <f>'Load Tests Data'!C89</f>
        <v>9.4E-2</v>
      </c>
      <c r="D89" s="2">
        <f>'Load Tests Data'!D89</f>
        <v>9.4E-2</v>
      </c>
      <c r="E89" s="2">
        <f>'Load Tests Data'!E89</f>
        <v>39.5</v>
      </c>
      <c r="F89" s="2">
        <f>'Load Tests Data'!F89</f>
        <v>16.5</v>
      </c>
      <c r="G89" s="2">
        <f>'Load Tests Data'!G89</f>
        <v>6.6899999999999995</v>
      </c>
      <c r="H89" s="2">
        <f>'Load Tests Data'!H89</f>
        <v>16.5</v>
      </c>
      <c r="I89" s="2">
        <f>'Load Tests Data'!I89</f>
        <v>0</v>
      </c>
      <c r="J89" s="2">
        <f t="shared" si="11"/>
        <v>1.5509999999999999</v>
      </c>
      <c r="K89" s="2">
        <f t="shared" si="12"/>
        <v>5.2495691932987407</v>
      </c>
      <c r="L89" s="2">
        <f t="shared" si="16"/>
        <v>90.64867345005699</v>
      </c>
      <c r="M89" s="2">
        <f t="shared" si="13"/>
        <v>75.724999850970363</v>
      </c>
      <c r="N89" s="2">
        <f t="shared" si="14"/>
        <v>110.01019969803897</v>
      </c>
      <c r="O89" s="5">
        <f t="shared" si="15"/>
        <v>185.69980266151842</v>
      </c>
      <c r="P89" s="2">
        <f>'Load Tests Data'!J89</f>
        <v>1.6929775999999999</v>
      </c>
      <c r="Q89" s="4">
        <f>'Load Tests Data'!K89</f>
        <v>191.6</v>
      </c>
    </row>
    <row r="90" spans="1:17" x14ac:dyDescent="0.25">
      <c r="A90" s="2" t="str">
        <f>'Load Tests Data'!A90</f>
        <v>-</v>
      </c>
      <c r="B90" s="2">
        <f>'Load Tests Data'!B90</f>
        <v>9.4E-2</v>
      </c>
      <c r="C90" s="2">
        <f>'Load Tests Data'!C90</f>
        <v>9.4E-2</v>
      </c>
      <c r="D90" s="2">
        <f>'Load Tests Data'!D90</f>
        <v>4.7E-2</v>
      </c>
      <c r="E90" s="2">
        <f>'Load Tests Data'!E90</f>
        <v>41.5</v>
      </c>
      <c r="F90" s="2">
        <f>'Load Tests Data'!F90</f>
        <v>16.8</v>
      </c>
      <c r="G90" s="2">
        <f>'Load Tests Data'!G90</f>
        <v>6.99</v>
      </c>
      <c r="H90" s="2">
        <f>'Load Tests Data'!H90</f>
        <v>16.8</v>
      </c>
      <c r="I90" s="2">
        <f>'Load Tests Data'!I90</f>
        <v>0</v>
      </c>
      <c r="J90" s="2">
        <f t="shared" si="11"/>
        <v>0.78960000000000008</v>
      </c>
      <c r="K90" s="2">
        <f t="shared" si="12"/>
        <v>5.8367631626105947</v>
      </c>
      <c r="L90" s="2">
        <f t="shared" si="16"/>
        <v>113.00407446937963</v>
      </c>
      <c r="M90" s="2">
        <f t="shared" si="13"/>
        <v>100.97755968082147</v>
      </c>
      <c r="N90" s="2">
        <f t="shared" si="14"/>
        <v>164.52351106750331</v>
      </c>
      <c r="O90" s="5">
        <f t="shared" si="15"/>
        <v>183.65809259509714</v>
      </c>
      <c r="P90" s="2">
        <f>'Load Tests Data'!J90</f>
        <v>1.7389248000000002</v>
      </c>
      <c r="Q90" s="4">
        <f>'Load Tests Data'!K90</f>
        <v>196.8</v>
      </c>
    </row>
    <row r="91" spans="1:17" x14ac:dyDescent="0.25">
      <c r="A91" s="2" t="str">
        <f>'Load Tests Data'!A91</f>
        <v>-</v>
      </c>
      <c r="B91" s="2">
        <f>'Load Tests Data'!B91</f>
        <v>9.4E-2</v>
      </c>
      <c r="C91" s="2">
        <f>'Load Tests Data'!C91</f>
        <v>9.4E-2</v>
      </c>
      <c r="D91" s="2">
        <f>'Load Tests Data'!D91</f>
        <v>9.4E-2</v>
      </c>
      <c r="E91" s="2">
        <f>'Load Tests Data'!E91</f>
        <v>41.5</v>
      </c>
      <c r="F91" s="2">
        <f>'Load Tests Data'!F91</f>
        <v>16.8</v>
      </c>
      <c r="G91" s="2">
        <f>'Load Tests Data'!G91</f>
        <v>6.99</v>
      </c>
      <c r="H91" s="2">
        <f>'Load Tests Data'!H91</f>
        <v>16.8</v>
      </c>
      <c r="I91" s="2">
        <f>'Load Tests Data'!I91</f>
        <v>0</v>
      </c>
      <c r="J91" s="2">
        <f t="shared" si="11"/>
        <v>1.5792000000000002</v>
      </c>
      <c r="K91" s="2">
        <f t="shared" si="12"/>
        <v>5.8367631626105947</v>
      </c>
      <c r="L91" s="2">
        <f t="shared" si="16"/>
        <v>113.00407446937963</v>
      </c>
      <c r="M91" s="2">
        <f t="shared" si="13"/>
        <v>100.97755968082147</v>
      </c>
      <c r="N91" s="2">
        <f t="shared" si="14"/>
        <v>164.52351106750331</v>
      </c>
      <c r="O91" s="5">
        <f t="shared" si="15"/>
        <v>263.38997371907379</v>
      </c>
      <c r="P91" s="2">
        <f>'Load Tests Data'!J91</f>
        <v>2.2408096</v>
      </c>
      <c r="Q91" s="4">
        <f>'Load Tests Data'!K91</f>
        <v>253.6</v>
      </c>
    </row>
    <row r="92" spans="1:17" x14ac:dyDescent="0.25">
      <c r="A92" s="2" t="str">
        <f>'Load Tests Data'!A92</f>
        <v>-</v>
      </c>
      <c r="B92" s="2">
        <f>'Load Tests Data'!B92</f>
        <v>9.4E-2</v>
      </c>
      <c r="C92" s="2">
        <f>'Load Tests Data'!C92</f>
        <v>9.4E-2</v>
      </c>
      <c r="D92" s="2">
        <f>'Load Tests Data'!D92</f>
        <v>4.7E-2</v>
      </c>
      <c r="E92" s="2">
        <f>'Load Tests Data'!E92</f>
        <v>42.5</v>
      </c>
      <c r="F92" s="2">
        <f>'Load Tests Data'!F92</f>
        <v>17.100000000000001</v>
      </c>
      <c r="G92" s="2">
        <f>'Load Tests Data'!G92</f>
        <v>7.2900000000000009</v>
      </c>
      <c r="H92" s="2">
        <f>'Load Tests Data'!H92</f>
        <v>17.100000000000001</v>
      </c>
      <c r="I92" s="2">
        <f>'Load Tests Data'!I92</f>
        <v>0</v>
      </c>
      <c r="J92" s="2">
        <f t="shared" si="11"/>
        <v>0.80370000000000008</v>
      </c>
      <c r="K92" s="2">
        <f t="shared" si="12"/>
        <v>6.1669432753624003</v>
      </c>
      <c r="L92" s="2">
        <f t="shared" si="16"/>
        <v>126.84490437024309</v>
      </c>
      <c r="M92" s="2">
        <f t="shared" si="13"/>
        <v>117.23194013971265</v>
      </c>
      <c r="N92" s="2">
        <f t="shared" si="14"/>
        <v>202.60633657701283</v>
      </c>
      <c r="O92" s="5">
        <f t="shared" si="15"/>
        <v>224.48708045584326</v>
      </c>
      <c r="P92" s="2">
        <f>'Load Tests Data'!J92</f>
        <v>2.0216768000000003</v>
      </c>
      <c r="Q92" s="4">
        <f>'Load Tests Data'!K92</f>
        <v>228.8</v>
      </c>
    </row>
    <row r="93" spans="1:17" x14ac:dyDescent="0.25">
      <c r="A93" s="2" t="str">
        <f>'Load Tests Data'!A93</f>
        <v>-</v>
      </c>
      <c r="B93" s="2">
        <f>'Load Tests Data'!B93</f>
        <v>9.4E-2</v>
      </c>
      <c r="C93" s="2">
        <f>'Load Tests Data'!C93</f>
        <v>9.4E-2</v>
      </c>
      <c r="D93" s="2">
        <f>'Load Tests Data'!D93</f>
        <v>9.4E-2</v>
      </c>
      <c r="E93" s="2">
        <f>'Load Tests Data'!E93</f>
        <v>42.5</v>
      </c>
      <c r="F93" s="2">
        <f>'Load Tests Data'!F93</f>
        <v>17.100000000000001</v>
      </c>
      <c r="G93" s="2">
        <f>'Load Tests Data'!G93</f>
        <v>7.2900000000000009</v>
      </c>
      <c r="H93" s="2">
        <f>'Load Tests Data'!H93</f>
        <v>17.100000000000001</v>
      </c>
      <c r="I93" s="2">
        <f>'Load Tests Data'!I93</f>
        <v>0</v>
      </c>
      <c r="J93" s="2">
        <f t="shared" si="11"/>
        <v>1.6074000000000002</v>
      </c>
      <c r="K93" s="2">
        <f t="shared" si="12"/>
        <v>6.1669432753624003</v>
      </c>
      <c r="L93" s="2">
        <f t="shared" si="16"/>
        <v>126.84490437024309</v>
      </c>
      <c r="M93" s="2">
        <f t="shared" si="13"/>
        <v>117.23194013971265</v>
      </c>
      <c r="N93" s="2">
        <f t="shared" si="14"/>
        <v>202.60633657701283</v>
      </c>
      <c r="O93" s="5">
        <f t="shared" si="15"/>
        <v>318.7063907461303</v>
      </c>
      <c r="P93" s="2">
        <f>'Load Tests Data'!J93</f>
        <v>2.6119216000000001</v>
      </c>
      <c r="Q93" s="4">
        <f>'Load Tests Data'!K93</f>
        <v>295.60000000000002</v>
      </c>
    </row>
    <row r="94" spans="1:17" x14ac:dyDescent="0.25">
      <c r="A94" s="2" t="str">
        <f>'Load Tests Data'!A94</f>
        <v>-</v>
      </c>
      <c r="B94" s="2">
        <f>'Load Tests Data'!B94</f>
        <v>0.152</v>
      </c>
      <c r="C94" s="2">
        <f>'Load Tests Data'!C94</f>
        <v>0.152</v>
      </c>
      <c r="D94" s="2">
        <f>'Load Tests Data'!D94</f>
        <v>7.4999999999999997E-2</v>
      </c>
      <c r="E94" s="2">
        <f>'Load Tests Data'!E94</f>
        <v>34</v>
      </c>
      <c r="F94" s="2">
        <f>'Load Tests Data'!F94</f>
        <v>15.7</v>
      </c>
      <c r="G94" s="2">
        <f>'Load Tests Data'!G94</f>
        <v>5.8899999999999988</v>
      </c>
      <c r="H94" s="2">
        <f>'Load Tests Data'!H94</f>
        <v>15.7</v>
      </c>
      <c r="I94" s="2">
        <f>'Load Tests Data'!I94</f>
        <v>0</v>
      </c>
      <c r="J94" s="2">
        <f t="shared" si="11"/>
        <v>1.1775</v>
      </c>
      <c r="K94" s="2">
        <f t="shared" si="12"/>
        <v>4.0114089764168162</v>
      </c>
      <c r="L94" s="2">
        <f t="shared" si="16"/>
        <v>52.637449090803429</v>
      </c>
      <c r="M94" s="2">
        <f t="shared" si="13"/>
        <v>36.504407716606565</v>
      </c>
      <c r="N94" s="2">
        <f t="shared" si="14"/>
        <v>39.592719299665475</v>
      </c>
      <c r="O94" s="5">
        <f t="shared" si="15"/>
        <v>80.777566220992895</v>
      </c>
      <c r="P94" s="2">
        <f>'Load Tests Data'!J94</f>
        <v>2.1070848</v>
      </c>
      <c r="Q94" s="4">
        <f>'Load Tests Data'!K94</f>
        <v>91.2</v>
      </c>
    </row>
    <row r="95" spans="1:17" x14ac:dyDescent="0.25">
      <c r="A95" s="2" t="str">
        <f>'Load Tests Data'!A95</f>
        <v>-</v>
      </c>
      <c r="B95" s="2">
        <f>'Load Tests Data'!B95</f>
        <v>0.152</v>
      </c>
      <c r="C95" s="2">
        <f>'Load Tests Data'!C95</f>
        <v>0.152</v>
      </c>
      <c r="D95" s="2">
        <f>'Load Tests Data'!D95</f>
        <v>0.15</v>
      </c>
      <c r="E95" s="2">
        <f>'Load Tests Data'!E95</f>
        <v>34</v>
      </c>
      <c r="F95" s="2">
        <f>'Load Tests Data'!F95</f>
        <v>15.7</v>
      </c>
      <c r="G95" s="2">
        <f>'Load Tests Data'!G95</f>
        <v>5.8899999999999988</v>
      </c>
      <c r="H95" s="2">
        <f>'Load Tests Data'!H95</f>
        <v>15.7</v>
      </c>
      <c r="I95" s="2">
        <f>'Load Tests Data'!I95</f>
        <v>0</v>
      </c>
      <c r="J95" s="2">
        <f t="shared" si="11"/>
        <v>2.355</v>
      </c>
      <c r="K95" s="2">
        <f t="shared" si="12"/>
        <v>4.0114089764168162</v>
      </c>
      <c r="L95" s="2">
        <f t="shared" si="16"/>
        <v>52.637449090803429</v>
      </c>
      <c r="M95" s="2">
        <f t="shared" si="13"/>
        <v>36.504407716606565</v>
      </c>
      <c r="N95" s="2">
        <f t="shared" si="14"/>
        <v>39.592719299665475</v>
      </c>
      <c r="O95" s="5">
        <f t="shared" si="15"/>
        <v>123.76150630729714</v>
      </c>
      <c r="P95" s="2">
        <f>'Load Tests Data'!J95</f>
        <v>2.8741376000000001</v>
      </c>
      <c r="Q95" s="4">
        <f>'Load Tests Data'!K95</f>
        <v>124.4</v>
      </c>
    </row>
    <row r="96" spans="1:17" x14ac:dyDescent="0.25">
      <c r="A96" s="2" t="str">
        <f>'Load Tests Data'!A96</f>
        <v>-</v>
      </c>
      <c r="B96" s="2">
        <f>'Load Tests Data'!B96</f>
        <v>0.152</v>
      </c>
      <c r="C96" s="2">
        <f>'Load Tests Data'!C96</f>
        <v>0.152</v>
      </c>
      <c r="D96" s="2">
        <f>'Load Tests Data'!D96</f>
        <v>7.4999999999999997E-2</v>
      </c>
      <c r="E96" s="2">
        <f>'Load Tests Data'!E96</f>
        <v>37</v>
      </c>
      <c r="F96" s="2">
        <f>'Load Tests Data'!F96</f>
        <v>16.100000000000001</v>
      </c>
      <c r="G96" s="2">
        <f>'Load Tests Data'!G96</f>
        <v>6.2900000000000009</v>
      </c>
      <c r="H96" s="2">
        <f>'Load Tests Data'!H96</f>
        <v>16.100000000000001</v>
      </c>
      <c r="I96" s="2">
        <f>'Load Tests Data'!I96</f>
        <v>0</v>
      </c>
      <c r="J96" s="2">
        <f t="shared" si="11"/>
        <v>1.2075</v>
      </c>
      <c r="K96" s="2">
        <f t="shared" si="12"/>
        <v>4.6283846266685353</v>
      </c>
      <c r="L96" s="2">
        <f t="shared" si="16"/>
        <v>70.066608485444092</v>
      </c>
      <c r="M96" s="2">
        <f t="shared" si="13"/>
        <v>53.798976601173202</v>
      </c>
      <c r="N96" s="2">
        <f t="shared" si="14"/>
        <v>68.143714663883571</v>
      </c>
      <c r="O96" s="5">
        <f t="shared" si="15"/>
        <v>131.666783656099</v>
      </c>
      <c r="P96" s="2">
        <f>'Load Tests Data'!J96</f>
        <v>3.1236607999999997</v>
      </c>
      <c r="Q96" s="4">
        <f>'Load Tests Data'!K96</f>
        <v>135.19999999999999</v>
      </c>
    </row>
    <row r="97" spans="1:17" x14ac:dyDescent="0.25">
      <c r="A97" s="2" t="str">
        <f>'Load Tests Data'!A97</f>
        <v>-</v>
      </c>
      <c r="B97" s="2">
        <f>'Load Tests Data'!B97</f>
        <v>0.152</v>
      </c>
      <c r="C97" s="2">
        <f>'Load Tests Data'!C97</f>
        <v>0.152</v>
      </c>
      <c r="D97" s="2">
        <f>'Load Tests Data'!D97</f>
        <v>0.15</v>
      </c>
      <c r="E97" s="2">
        <f>'Load Tests Data'!E97</f>
        <v>37</v>
      </c>
      <c r="F97" s="2">
        <f>'Load Tests Data'!F97</f>
        <v>16.100000000000001</v>
      </c>
      <c r="G97" s="2">
        <f>'Load Tests Data'!G97</f>
        <v>6.2900000000000009</v>
      </c>
      <c r="H97" s="2">
        <f>'Load Tests Data'!H97</f>
        <v>16.100000000000001</v>
      </c>
      <c r="I97" s="2">
        <f>'Load Tests Data'!I97</f>
        <v>0</v>
      </c>
      <c r="J97" s="2">
        <f t="shared" si="11"/>
        <v>2.415</v>
      </c>
      <c r="K97" s="2">
        <f t="shared" si="12"/>
        <v>4.6283846266685353</v>
      </c>
      <c r="L97" s="2">
        <f t="shared" si="16"/>
        <v>70.066608485444092</v>
      </c>
      <c r="M97" s="2">
        <f t="shared" si="13"/>
        <v>53.798976601173202</v>
      </c>
      <c r="N97" s="2">
        <f t="shared" si="14"/>
        <v>68.143714663883571</v>
      </c>
      <c r="O97" s="5">
        <f t="shared" si="15"/>
        <v>196.62904790201566</v>
      </c>
      <c r="P97" s="2">
        <f>'Load Tests Data'!J97</f>
        <v>4.2141696</v>
      </c>
      <c r="Q97" s="4">
        <f>'Load Tests Data'!K97</f>
        <v>182.4</v>
      </c>
    </row>
    <row r="98" spans="1:17" x14ac:dyDescent="0.25">
      <c r="A98" s="2" t="str">
        <f>'Load Tests Data'!A98</f>
        <v>-</v>
      </c>
      <c r="B98" s="2">
        <f>'Load Tests Data'!B98</f>
        <v>0.152</v>
      </c>
      <c r="C98" s="2">
        <f>'Load Tests Data'!C98</f>
        <v>0.152</v>
      </c>
      <c r="D98" s="2">
        <f>'Load Tests Data'!D98</f>
        <v>7.4999999999999997E-2</v>
      </c>
      <c r="E98" s="2">
        <f>'Load Tests Data'!E98</f>
        <v>39.5</v>
      </c>
      <c r="F98" s="2">
        <f>'Load Tests Data'!F98</f>
        <v>16.5</v>
      </c>
      <c r="G98" s="2">
        <f>'Load Tests Data'!G98</f>
        <v>6.6899999999999995</v>
      </c>
      <c r="H98" s="2">
        <f>'Load Tests Data'!H98</f>
        <v>16.5</v>
      </c>
      <c r="I98" s="2">
        <f>'Load Tests Data'!I98</f>
        <v>0</v>
      </c>
      <c r="J98" s="2">
        <f t="shared" si="11"/>
        <v>1.2375</v>
      </c>
      <c r="K98" s="2">
        <f t="shared" si="12"/>
        <v>5.2495691932987407</v>
      </c>
      <c r="L98" s="2">
        <f t="shared" si="16"/>
        <v>90.64867345005699</v>
      </c>
      <c r="M98" s="2">
        <f t="shared" si="13"/>
        <v>75.724999850970363</v>
      </c>
      <c r="N98" s="2">
        <f t="shared" si="14"/>
        <v>110.01019969803897</v>
      </c>
      <c r="O98" s="5">
        <f t="shared" si="15"/>
        <v>204.07191965264855</v>
      </c>
      <c r="P98" s="2">
        <f>'Load Tests Data'!J98</f>
        <v>4.6485247999999997</v>
      </c>
      <c r="Q98" s="4">
        <f>'Load Tests Data'!K98</f>
        <v>201.2</v>
      </c>
    </row>
    <row r="99" spans="1:17" x14ac:dyDescent="0.25">
      <c r="A99" s="2" t="str">
        <f>'Load Tests Data'!A99</f>
        <v>-</v>
      </c>
      <c r="B99" s="2">
        <f>'Load Tests Data'!B99</f>
        <v>0.152</v>
      </c>
      <c r="C99" s="2">
        <f>'Load Tests Data'!C99</f>
        <v>0.152</v>
      </c>
      <c r="D99" s="2">
        <f>'Load Tests Data'!D99</f>
        <v>0.15</v>
      </c>
      <c r="E99" s="2">
        <f>'Load Tests Data'!E99</f>
        <v>39.5</v>
      </c>
      <c r="F99" s="2">
        <f>'Load Tests Data'!F99</f>
        <v>16.5</v>
      </c>
      <c r="G99" s="2">
        <f>'Load Tests Data'!G99</f>
        <v>6.6899999999999995</v>
      </c>
      <c r="H99" s="2">
        <f>'Load Tests Data'!H99</f>
        <v>16.5</v>
      </c>
      <c r="I99" s="2">
        <f>'Load Tests Data'!I99</f>
        <v>0</v>
      </c>
      <c r="J99" s="2">
        <f t="shared" si="11"/>
        <v>2.4750000000000001</v>
      </c>
      <c r="K99" s="2">
        <f t="shared" si="12"/>
        <v>5.2495691932987407</v>
      </c>
      <c r="L99" s="2">
        <f t="shared" si="16"/>
        <v>90.64867345005699</v>
      </c>
      <c r="M99" s="2">
        <f t="shared" si="13"/>
        <v>75.724999850970363</v>
      </c>
      <c r="N99" s="2">
        <f t="shared" si="14"/>
        <v>110.01019969803897</v>
      </c>
      <c r="O99" s="5">
        <f t="shared" si="15"/>
        <v>297.78160696822437</v>
      </c>
      <c r="P99" s="2">
        <f>'Load Tests Data'!J99</f>
        <v>6.111008</v>
      </c>
      <c r="Q99" s="4">
        <f>'Load Tests Data'!K99</f>
        <v>264.5</v>
      </c>
    </row>
    <row r="100" spans="1:17" x14ac:dyDescent="0.25">
      <c r="A100" s="2" t="str">
        <f>'Load Tests Data'!A100</f>
        <v>-</v>
      </c>
      <c r="B100" s="2">
        <f>'Load Tests Data'!B100</f>
        <v>0.152</v>
      </c>
      <c r="C100" s="2">
        <f>'Load Tests Data'!C100</f>
        <v>0.152</v>
      </c>
      <c r="D100" s="2">
        <f>'Load Tests Data'!D100</f>
        <v>7.4999999999999997E-2</v>
      </c>
      <c r="E100" s="2">
        <f>'Load Tests Data'!E100</f>
        <v>41.5</v>
      </c>
      <c r="F100" s="2">
        <f>'Load Tests Data'!F100</f>
        <v>16.8</v>
      </c>
      <c r="G100" s="2">
        <f>'Load Tests Data'!G100</f>
        <v>6.99</v>
      </c>
      <c r="H100" s="2">
        <f>'Load Tests Data'!H100</f>
        <v>16.8</v>
      </c>
      <c r="I100" s="2">
        <f>'Load Tests Data'!I100</f>
        <v>0</v>
      </c>
      <c r="J100" s="2">
        <f t="shared" si="11"/>
        <v>1.26</v>
      </c>
      <c r="K100" s="2">
        <f t="shared" si="12"/>
        <v>5.8367631626105947</v>
      </c>
      <c r="L100" s="2">
        <f t="shared" si="16"/>
        <v>113.00407446937963</v>
      </c>
      <c r="M100" s="2">
        <f t="shared" si="13"/>
        <v>100.97755968082147</v>
      </c>
      <c r="N100" s="2">
        <f t="shared" si="14"/>
        <v>164.52351106750331</v>
      </c>
      <c r="O100" s="5">
        <f t="shared" si="15"/>
        <v>295.28262034262565</v>
      </c>
      <c r="P100" s="2">
        <f>'Load Tests Data'!J100</f>
        <v>6.3836352000000005</v>
      </c>
      <c r="Q100" s="4">
        <f>'Load Tests Data'!K100</f>
        <v>276.3</v>
      </c>
    </row>
    <row r="101" spans="1:17" x14ac:dyDescent="0.25">
      <c r="A101" s="2" t="str">
        <f>'Load Tests Data'!A101</f>
        <v>-</v>
      </c>
      <c r="B101" s="2">
        <f>'Load Tests Data'!B101</f>
        <v>0.152</v>
      </c>
      <c r="C101" s="2">
        <f>'Load Tests Data'!C101</f>
        <v>0.152</v>
      </c>
      <c r="D101" s="2">
        <f>'Load Tests Data'!D101</f>
        <v>0.15</v>
      </c>
      <c r="E101" s="2">
        <f>'Load Tests Data'!E101</f>
        <v>41.5</v>
      </c>
      <c r="F101" s="2">
        <f>'Load Tests Data'!F101</f>
        <v>16.8</v>
      </c>
      <c r="G101" s="2">
        <f>'Load Tests Data'!G101</f>
        <v>6.99</v>
      </c>
      <c r="H101" s="2">
        <f>'Load Tests Data'!H101</f>
        <v>16.8</v>
      </c>
      <c r="I101" s="2">
        <f>'Load Tests Data'!I101</f>
        <v>0</v>
      </c>
      <c r="J101" s="2">
        <f t="shared" si="11"/>
        <v>2.52</v>
      </c>
      <c r="K101" s="2">
        <f t="shared" si="12"/>
        <v>5.8367631626105947</v>
      </c>
      <c r="L101" s="2">
        <f t="shared" si="16"/>
        <v>113.00407446937963</v>
      </c>
      <c r="M101" s="2">
        <f t="shared" si="13"/>
        <v>100.97755968082147</v>
      </c>
      <c r="N101" s="2">
        <f t="shared" si="14"/>
        <v>164.52351106750331</v>
      </c>
      <c r="O101" s="5">
        <f t="shared" si="15"/>
        <v>422.51434554046068</v>
      </c>
      <c r="P101" s="2">
        <f>'Load Tests Data'!J101</f>
        <v>8.3520959999999995</v>
      </c>
      <c r="Q101" s="4">
        <f>'Load Tests Data'!K101</f>
        <v>361.5</v>
      </c>
    </row>
    <row r="102" spans="1:17" x14ac:dyDescent="0.25">
      <c r="A102" s="2" t="str">
        <f>'Load Tests Data'!A102</f>
        <v>-</v>
      </c>
      <c r="B102" s="2">
        <f>'Load Tests Data'!B102</f>
        <v>0.152</v>
      </c>
      <c r="C102" s="2">
        <f>'Load Tests Data'!C102</f>
        <v>0.152</v>
      </c>
      <c r="D102" s="2">
        <f>'Load Tests Data'!D102</f>
        <v>7.4999999999999997E-2</v>
      </c>
      <c r="E102" s="2">
        <f>'Load Tests Data'!E102</f>
        <v>42.5</v>
      </c>
      <c r="F102" s="2">
        <f>'Load Tests Data'!F102</f>
        <v>17.100000000000001</v>
      </c>
      <c r="G102" s="2">
        <f>'Load Tests Data'!G102</f>
        <v>7.2900000000000009</v>
      </c>
      <c r="H102" s="2">
        <f>'Load Tests Data'!H102</f>
        <v>17.100000000000001</v>
      </c>
      <c r="I102" s="2">
        <f>'Load Tests Data'!I102</f>
        <v>0</v>
      </c>
      <c r="J102" s="2">
        <f t="shared" si="11"/>
        <v>1.2825</v>
      </c>
      <c r="K102" s="2">
        <f t="shared" si="12"/>
        <v>6.1669432753624003</v>
      </c>
      <c r="L102" s="2">
        <f t="shared" si="16"/>
        <v>126.84490437024309</v>
      </c>
      <c r="M102" s="2">
        <f t="shared" si="13"/>
        <v>117.23194013971265</v>
      </c>
      <c r="N102" s="2">
        <f t="shared" si="14"/>
        <v>202.60633657701283</v>
      </c>
      <c r="O102" s="5">
        <f t="shared" si="15"/>
        <v>360.99571924157021</v>
      </c>
      <c r="P102" s="2">
        <f>'Load Tests Data'!J102</f>
        <v>7.5157312000000003</v>
      </c>
      <c r="Q102" s="4">
        <f>'Load Tests Data'!K102</f>
        <v>325.3</v>
      </c>
    </row>
    <row r="103" spans="1:17" x14ac:dyDescent="0.25">
      <c r="A103" s="2" t="str">
        <f>'Load Tests Data'!A103</f>
        <v>-</v>
      </c>
      <c r="B103" s="2">
        <f>'Load Tests Data'!B103</f>
        <v>0.152</v>
      </c>
      <c r="C103" s="2">
        <f>'Load Tests Data'!C103</f>
        <v>0.152</v>
      </c>
      <c r="D103" s="2">
        <f>'Load Tests Data'!D103</f>
        <v>0.15</v>
      </c>
      <c r="E103" s="2">
        <f>'Load Tests Data'!E103</f>
        <v>42.5</v>
      </c>
      <c r="F103" s="2">
        <f>'Load Tests Data'!F103</f>
        <v>17.100000000000001</v>
      </c>
      <c r="G103" s="2">
        <f>'Load Tests Data'!G103</f>
        <v>7.2900000000000009</v>
      </c>
      <c r="H103" s="2">
        <f>'Load Tests Data'!H103</f>
        <v>17.100000000000001</v>
      </c>
      <c r="I103" s="2">
        <f>'Load Tests Data'!I103</f>
        <v>0</v>
      </c>
      <c r="J103" s="2">
        <f t="shared" si="11"/>
        <v>2.5649999999999999</v>
      </c>
      <c r="K103" s="2">
        <f t="shared" si="12"/>
        <v>6.1669432753624003</v>
      </c>
      <c r="L103" s="2">
        <f t="shared" si="16"/>
        <v>126.84490437024309</v>
      </c>
      <c r="M103" s="2">
        <f t="shared" si="13"/>
        <v>117.23194013971265</v>
      </c>
      <c r="N103" s="2">
        <f t="shared" si="14"/>
        <v>202.60633657701283</v>
      </c>
      <c r="O103" s="5">
        <f t="shared" si="15"/>
        <v>511.34568247075163</v>
      </c>
      <c r="P103" s="2">
        <f>'Load Tests Data'!J103</f>
        <v>9.7868544000000011</v>
      </c>
      <c r="Q103" s="4">
        <f>'Load Tests Data'!K103</f>
        <v>423.6</v>
      </c>
    </row>
    <row r="104" spans="1:17" x14ac:dyDescent="0.25">
      <c r="A104" s="2" t="str">
        <f>'Load Tests Data'!A104</f>
        <v>-</v>
      </c>
      <c r="B104" s="2">
        <f>'Load Tests Data'!B104</f>
        <v>0.08</v>
      </c>
      <c r="C104" s="2">
        <f>'Load Tests Data'!C104</f>
        <v>0.08</v>
      </c>
      <c r="D104" s="2">
        <f>'Load Tests Data'!D104</f>
        <v>0</v>
      </c>
      <c r="E104" s="2">
        <f>'Load Tests Data'!E104</f>
        <v>42.8</v>
      </c>
      <c r="F104" s="2">
        <f>'Load Tests Data'!F104</f>
        <v>17.2</v>
      </c>
      <c r="G104" s="2">
        <f>'Load Tests Data'!G104</f>
        <v>7.3899999999999988</v>
      </c>
      <c r="H104" s="2">
        <f>'Load Tests Data'!H104</f>
        <v>17.2</v>
      </c>
      <c r="I104" s="2">
        <f>'Load Tests Data'!I104</f>
        <v>0</v>
      </c>
      <c r="J104" s="2">
        <f t="shared" si="11"/>
        <v>0</v>
      </c>
      <c r="K104" s="2">
        <f t="shared" si="12"/>
        <v>6.2713698194483731</v>
      </c>
      <c r="L104" s="2">
        <f t="shared" si="16"/>
        <v>131.41571537612691</v>
      </c>
      <c r="M104" s="2">
        <f t="shared" si="13"/>
        <v>122.6922867329545</v>
      </c>
      <c r="N104" s="2">
        <f t="shared" si="14"/>
        <v>215.87057085842378</v>
      </c>
      <c r="O104" s="5">
        <f t="shared" si="15"/>
        <v>118.81516220047645</v>
      </c>
      <c r="P104" s="2">
        <f>'Load Tests Data'!J104</f>
        <v>0.85120000000000007</v>
      </c>
      <c r="Q104" s="4">
        <f>'Load Tests Data'!K104</f>
        <v>133</v>
      </c>
    </row>
    <row r="105" spans="1:17" x14ac:dyDescent="0.25">
      <c r="A105" s="2" t="str">
        <f>'Load Tests Data'!A105</f>
        <v>-</v>
      </c>
      <c r="B105" s="2">
        <f>'Load Tests Data'!B105</f>
        <v>0.15</v>
      </c>
      <c r="C105" s="2">
        <f>'Load Tests Data'!C105</f>
        <v>0.15</v>
      </c>
      <c r="D105" s="2">
        <f>'Load Tests Data'!D105</f>
        <v>0</v>
      </c>
      <c r="E105" s="2">
        <f>'Load Tests Data'!E105</f>
        <v>42.8</v>
      </c>
      <c r="F105" s="2">
        <f>'Load Tests Data'!F105</f>
        <v>17.2</v>
      </c>
      <c r="G105" s="2">
        <f>'Load Tests Data'!G105</f>
        <v>7.3899999999999988</v>
      </c>
      <c r="H105" s="2">
        <f>'Load Tests Data'!H105</f>
        <v>17.2</v>
      </c>
      <c r="I105" s="2">
        <f>'Load Tests Data'!I105</f>
        <v>0</v>
      </c>
      <c r="J105" s="2">
        <f t="shared" si="11"/>
        <v>0</v>
      </c>
      <c r="K105" s="2">
        <f t="shared" si="12"/>
        <v>6.2713698194483731</v>
      </c>
      <c r="L105" s="2">
        <f t="shared" si="16"/>
        <v>131.41571537612691</v>
      </c>
      <c r="M105" s="2">
        <f t="shared" si="13"/>
        <v>122.6922867329545</v>
      </c>
      <c r="N105" s="2">
        <f t="shared" si="14"/>
        <v>215.87057085842378</v>
      </c>
      <c r="O105" s="5">
        <f t="shared" si="15"/>
        <v>222.77842912589335</v>
      </c>
      <c r="P105" s="2">
        <f>'Load Tests Data'!J105</f>
        <v>5.5350000000000001</v>
      </c>
      <c r="Q105" s="4">
        <f>'Load Tests Data'!K105</f>
        <v>246</v>
      </c>
    </row>
    <row r="106" spans="1:17" x14ac:dyDescent="0.25">
      <c r="A106" s="2" t="str">
        <f>'Load Tests Data'!A106</f>
        <v>-</v>
      </c>
      <c r="B106" s="2">
        <f>'Load Tests Data'!B106</f>
        <v>0.05</v>
      </c>
      <c r="C106" s="2">
        <f>'Load Tests Data'!C106</f>
        <v>0.05</v>
      </c>
      <c r="D106" s="2">
        <f>'Load Tests Data'!D106</f>
        <v>0</v>
      </c>
      <c r="E106" s="2">
        <f>'Load Tests Data'!E106</f>
        <v>42.8</v>
      </c>
      <c r="F106" s="2">
        <f>'Load Tests Data'!F106</f>
        <v>17.2</v>
      </c>
      <c r="G106" s="2">
        <f>'Load Tests Data'!G106</f>
        <v>7.3899999999999988</v>
      </c>
      <c r="H106" s="2">
        <f>'Load Tests Data'!H106</f>
        <v>17.2</v>
      </c>
      <c r="I106" s="2">
        <f>'Load Tests Data'!I106</f>
        <v>0</v>
      </c>
      <c r="J106" s="2">
        <f t="shared" si="11"/>
        <v>0</v>
      </c>
      <c r="K106" s="2">
        <f t="shared" si="12"/>
        <v>6.2713698194483731</v>
      </c>
      <c r="L106" s="2">
        <f t="shared" si="16"/>
        <v>131.41571537612691</v>
      </c>
      <c r="M106" s="2">
        <f t="shared" si="13"/>
        <v>122.6922867329545</v>
      </c>
      <c r="N106" s="2">
        <f t="shared" si="14"/>
        <v>215.87057085842378</v>
      </c>
      <c r="O106" s="5">
        <f t="shared" si="15"/>
        <v>74.25947637529778</v>
      </c>
      <c r="P106" s="2">
        <f>'Load Tests Data'!J106</f>
        <v>0.27250000000000008</v>
      </c>
      <c r="Q106" s="4">
        <f>'Load Tests Data'!K106</f>
        <v>109</v>
      </c>
    </row>
    <row r="107" spans="1:17" x14ac:dyDescent="0.25">
      <c r="A107" s="2" t="str">
        <f>'Load Tests Data'!A107</f>
        <v>-</v>
      </c>
      <c r="B107" s="2">
        <f>'Load Tests Data'!B107</f>
        <v>0.08</v>
      </c>
      <c r="C107" s="2">
        <f>'Load Tests Data'!C107</f>
        <v>0.08</v>
      </c>
      <c r="D107" s="2">
        <f>'Load Tests Data'!D107</f>
        <v>0</v>
      </c>
      <c r="E107" s="2">
        <f>'Load Tests Data'!E107</f>
        <v>42.8</v>
      </c>
      <c r="F107" s="2">
        <f>'Load Tests Data'!F107</f>
        <v>17.100000000000001</v>
      </c>
      <c r="G107" s="2">
        <f>'Load Tests Data'!G107</f>
        <v>7.2900000000000009</v>
      </c>
      <c r="H107" s="2">
        <f>'Load Tests Data'!H107</f>
        <v>17.100000000000001</v>
      </c>
      <c r="I107" s="2">
        <f>'Load Tests Data'!I107</f>
        <v>0</v>
      </c>
      <c r="J107" s="2">
        <f t="shared" si="11"/>
        <v>0</v>
      </c>
      <c r="K107" s="2">
        <f t="shared" si="12"/>
        <v>6.2713698194483731</v>
      </c>
      <c r="L107" s="2">
        <f t="shared" si="16"/>
        <v>131.41571537612691</v>
      </c>
      <c r="M107" s="2">
        <f t="shared" si="13"/>
        <v>122.6922867329545</v>
      </c>
      <c r="N107" s="2">
        <f t="shared" si="14"/>
        <v>215.87057085842378</v>
      </c>
      <c r="O107" s="5">
        <f t="shared" si="15"/>
        <v>118.12437637372949</v>
      </c>
      <c r="P107" s="2">
        <f>'Load Tests Data'!J107</f>
        <v>0.83200000000000007</v>
      </c>
      <c r="Q107" s="4">
        <f>'Load Tests Data'!K107</f>
        <v>130</v>
      </c>
    </row>
    <row r="108" spans="1:17" x14ac:dyDescent="0.25">
      <c r="A108" s="2" t="str">
        <f>'Load Tests Data'!A108</f>
        <v>-</v>
      </c>
      <c r="B108" s="2">
        <f>'Load Tests Data'!B108</f>
        <v>0.1</v>
      </c>
      <c r="C108" s="2">
        <f>'Load Tests Data'!C108</f>
        <v>0.1</v>
      </c>
      <c r="D108" s="2">
        <f>'Load Tests Data'!D108</f>
        <v>0</v>
      </c>
      <c r="E108" s="2">
        <f>'Load Tests Data'!E108</f>
        <v>42.8</v>
      </c>
      <c r="F108" s="2">
        <f>'Load Tests Data'!F108</f>
        <v>17.100000000000001</v>
      </c>
      <c r="G108" s="2">
        <f>'Load Tests Data'!G108</f>
        <v>7.2900000000000009</v>
      </c>
      <c r="H108" s="2">
        <f>'Load Tests Data'!H108</f>
        <v>17.100000000000001</v>
      </c>
      <c r="I108" s="2">
        <f>'Load Tests Data'!I108</f>
        <v>0</v>
      </c>
      <c r="J108" s="2">
        <f t="shared" si="11"/>
        <v>0</v>
      </c>
      <c r="K108" s="2">
        <f t="shared" si="12"/>
        <v>6.2713698194483731</v>
      </c>
      <c r="L108" s="2">
        <f t="shared" si="16"/>
        <v>131.41571537612691</v>
      </c>
      <c r="M108" s="2">
        <f t="shared" si="13"/>
        <v>122.6922867329545</v>
      </c>
      <c r="N108" s="2">
        <f t="shared" si="14"/>
        <v>215.87057085842378</v>
      </c>
      <c r="O108" s="5">
        <f t="shared" si="15"/>
        <v>147.6554704671619</v>
      </c>
      <c r="P108" s="2">
        <f>'Load Tests Data'!J108</f>
        <v>1.5200000000000002</v>
      </c>
      <c r="Q108" s="4">
        <f>'Load Tests Data'!K108</f>
        <v>152</v>
      </c>
    </row>
    <row r="109" spans="1:17" x14ac:dyDescent="0.25">
      <c r="A109" s="2" t="str">
        <f>'Load Tests Data'!A109</f>
        <v>-</v>
      </c>
      <c r="B109" s="2">
        <f>'Load Tests Data'!B109</f>
        <v>0.15</v>
      </c>
      <c r="C109" s="2">
        <f>'Load Tests Data'!C109</f>
        <v>0.15</v>
      </c>
      <c r="D109" s="2">
        <f>'Load Tests Data'!D109</f>
        <v>0</v>
      </c>
      <c r="E109" s="2">
        <f>'Load Tests Data'!E109</f>
        <v>42.8</v>
      </c>
      <c r="F109" s="2">
        <f>'Load Tests Data'!F109</f>
        <v>17.100000000000001</v>
      </c>
      <c r="G109" s="2">
        <f>'Load Tests Data'!G109</f>
        <v>7.2900000000000009</v>
      </c>
      <c r="H109" s="2">
        <f>'Load Tests Data'!H109</f>
        <v>17.100000000000001</v>
      </c>
      <c r="I109" s="2">
        <f>'Load Tests Data'!I109</f>
        <v>0</v>
      </c>
      <c r="J109" s="2">
        <f t="shared" si="11"/>
        <v>0</v>
      </c>
      <c r="K109" s="2">
        <f t="shared" si="12"/>
        <v>6.2713698194483731</v>
      </c>
      <c r="L109" s="2">
        <f t="shared" si="16"/>
        <v>131.41571537612691</v>
      </c>
      <c r="M109" s="2">
        <f t="shared" si="13"/>
        <v>122.6922867329545</v>
      </c>
      <c r="N109" s="2">
        <f t="shared" si="14"/>
        <v>215.87057085842378</v>
      </c>
      <c r="O109" s="5">
        <f t="shared" si="15"/>
        <v>221.48320570074279</v>
      </c>
      <c r="P109" s="2">
        <f>'Load Tests Data'!J109</f>
        <v>4.8149999999999995</v>
      </c>
      <c r="Q109" s="4">
        <f>'Load Tests Data'!K109</f>
        <v>214</v>
      </c>
    </row>
    <row r="110" spans="1:17" x14ac:dyDescent="0.25">
      <c r="A110" s="2" t="str">
        <f>'Load Tests Data'!A110</f>
        <v>-</v>
      </c>
      <c r="B110" s="2">
        <f>'Load Tests Data'!B110</f>
        <v>0.2</v>
      </c>
      <c r="C110" s="2">
        <f>'Load Tests Data'!C110</f>
        <v>0.2</v>
      </c>
      <c r="D110" s="2">
        <f>'Load Tests Data'!D110</f>
        <v>0</v>
      </c>
      <c r="E110" s="2">
        <f>'Load Tests Data'!E110</f>
        <v>42.8</v>
      </c>
      <c r="F110" s="2">
        <f>'Load Tests Data'!F110</f>
        <v>17.100000000000001</v>
      </c>
      <c r="G110" s="2">
        <f>'Load Tests Data'!G110</f>
        <v>7.2900000000000009</v>
      </c>
      <c r="H110" s="2">
        <f>'Load Tests Data'!H110</f>
        <v>17.100000000000001</v>
      </c>
      <c r="I110" s="2">
        <f>'Load Tests Data'!I110</f>
        <v>0</v>
      </c>
      <c r="J110" s="2">
        <f t="shared" si="11"/>
        <v>0</v>
      </c>
      <c r="K110" s="2">
        <f t="shared" si="12"/>
        <v>6.2713698194483731</v>
      </c>
      <c r="L110" s="2">
        <f t="shared" si="16"/>
        <v>131.41571537612691</v>
      </c>
      <c r="M110" s="2">
        <f t="shared" si="13"/>
        <v>122.6922867329545</v>
      </c>
      <c r="N110" s="2">
        <f t="shared" si="14"/>
        <v>215.87057085842378</v>
      </c>
      <c r="O110" s="5">
        <f t="shared" si="15"/>
        <v>295.31094093432381</v>
      </c>
      <c r="P110" s="2">
        <f>'Load Tests Data'!J110</f>
        <v>10.640000000000002</v>
      </c>
      <c r="Q110" s="4">
        <f>'Load Tests Data'!K110</f>
        <v>266</v>
      </c>
    </row>
    <row r="111" spans="1:17" x14ac:dyDescent="0.25">
      <c r="A111" s="2" t="str">
        <f>'Load Tests Data'!A111</f>
        <v>-</v>
      </c>
      <c r="B111" s="2">
        <f>'Load Tests Data'!B111</f>
        <v>0.25</v>
      </c>
      <c r="C111" s="2">
        <f>'Load Tests Data'!C111</f>
        <v>0.25</v>
      </c>
      <c r="D111" s="2">
        <f>'Load Tests Data'!D111</f>
        <v>0</v>
      </c>
      <c r="E111" s="2">
        <f>'Load Tests Data'!E111</f>
        <v>42.8</v>
      </c>
      <c r="F111" s="2">
        <f>'Load Tests Data'!F111</f>
        <v>17.100000000000001</v>
      </c>
      <c r="G111" s="2">
        <f>'Load Tests Data'!G111</f>
        <v>7.2900000000000009</v>
      </c>
      <c r="H111" s="2">
        <f>'Load Tests Data'!H111</f>
        <v>17.100000000000001</v>
      </c>
      <c r="I111" s="2">
        <f>'Load Tests Data'!I111</f>
        <v>0</v>
      </c>
      <c r="J111" s="2">
        <f t="shared" si="11"/>
        <v>0</v>
      </c>
      <c r="K111" s="2">
        <f t="shared" si="12"/>
        <v>6.2713698194483731</v>
      </c>
      <c r="L111" s="2">
        <f t="shared" si="16"/>
        <v>131.41571537612691</v>
      </c>
      <c r="M111" s="2">
        <f t="shared" si="13"/>
        <v>122.6922867329545</v>
      </c>
      <c r="N111" s="2">
        <f t="shared" si="14"/>
        <v>215.87057085842378</v>
      </c>
      <c r="O111" s="5">
        <f t="shared" si="15"/>
        <v>369.13867616790469</v>
      </c>
      <c r="P111" s="2">
        <f>'Load Tests Data'!J111</f>
        <v>20.8125</v>
      </c>
      <c r="Q111" s="4">
        <f>'Load Tests Data'!K111</f>
        <v>333</v>
      </c>
    </row>
    <row r="112" spans="1:17" x14ac:dyDescent="0.25">
      <c r="A112" s="2" t="str">
        <f>'Load Tests Data'!A112</f>
        <v>-</v>
      </c>
      <c r="B112" s="2">
        <f>'Load Tests Data'!B112</f>
        <v>0.3</v>
      </c>
      <c r="C112" s="2">
        <f>'Load Tests Data'!C112</f>
        <v>0.3</v>
      </c>
      <c r="D112" s="2">
        <f>'Load Tests Data'!D112</f>
        <v>0</v>
      </c>
      <c r="E112" s="2">
        <f>'Load Tests Data'!E112</f>
        <v>42.8</v>
      </c>
      <c r="F112" s="2">
        <f>'Load Tests Data'!F112</f>
        <v>17.100000000000001</v>
      </c>
      <c r="G112" s="2">
        <f>'Load Tests Data'!G112</f>
        <v>7.2900000000000009</v>
      </c>
      <c r="H112" s="2">
        <f>'Load Tests Data'!H112</f>
        <v>17.100000000000001</v>
      </c>
      <c r="I112" s="2">
        <f>'Load Tests Data'!I112</f>
        <v>0</v>
      </c>
      <c r="J112" s="2">
        <f t="shared" si="11"/>
        <v>0</v>
      </c>
      <c r="K112" s="2">
        <f t="shared" si="12"/>
        <v>6.2713698194483731</v>
      </c>
      <c r="L112" s="2">
        <f t="shared" si="16"/>
        <v>131.41571537612691</v>
      </c>
      <c r="M112" s="2">
        <f t="shared" si="13"/>
        <v>122.6922867329545</v>
      </c>
      <c r="N112" s="2">
        <f t="shared" si="14"/>
        <v>215.87057085842378</v>
      </c>
      <c r="O112" s="5">
        <f t="shared" si="15"/>
        <v>442.96641140148557</v>
      </c>
      <c r="P112" s="2">
        <f>'Load Tests Data'!J112</f>
        <v>36.36</v>
      </c>
      <c r="Q112" s="4">
        <f>'Load Tests Data'!K112</f>
        <v>404</v>
      </c>
    </row>
    <row r="113" spans="1:17" x14ac:dyDescent="0.25">
      <c r="A113" s="2" t="str">
        <f>'Load Tests Data'!A113</f>
        <v>-</v>
      </c>
      <c r="B113" s="2">
        <f>'Load Tests Data'!B113</f>
        <v>0.03</v>
      </c>
      <c r="C113" s="2">
        <f>'Load Tests Data'!C113</f>
        <v>0.03</v>
      </c>
      <c r="D113" s="2">
        <f>'Load Tests Data'!D113</f>
        <v>0</v>
      </c>
      <c r="E113" s="2">
        <f>'Load Tests Data'!E113</f>
        <v>42</v>
      </c>
      <c r="F113" s="2">
        <f>'Load Tests Data'!F113</f>
        <v>15.89</v>
      </c>
      <c r="G113" s="2">
        <f>'Load Tests Data'!G113</f>
        <v>6.08</v>
      </c>
      <c r="H113" s="2">
        <f>'Load Tests Data'!H113</f>
        <v>15.89</v>
      </c>
      <c r="I113" s="2">
        <f>'Load Tests Data'!I113</f>
        <v>0</v>
      </c>
      <c r="J113" s="2">
        <f t="shared" si="11"/>
        <v>0</v>
      </c>
      <c r="K113" s="2">
        <f t="shared" si="12"/>
        <v>5.9985137458901514</v>
      </c>
      <c r="L113" s="2">
        <f t="shared" si="16"/>
        <v>119.66890328863987</v>
      </c>
      <c r="M113" s="2">
        <f t="shared" si="13"/>
        <v>108.75036449777841</v>
      </c>
      <c r="N113" s="2">
        <f t="shared" si="14"/>
        <v>182.46472437053387</v>
      </c>
      <c r="O113" s="5">
        <f t="shared" si="15"/>
        <v>34.792373642973402</v>
      </c>
      <c r="P113" s="2">
        <f>'Load Tests Data'!J113</f>
        <v>4.6800000000000001E-2</v>
      </c>
      <c r="Q113" s="4">
        <f>'Load Tests Data'!K113</f>
        <v>52</v>
      </c>
    </row>
    <row r="114" spans="1:17" x14ac:dyDescent="0.25">
      <c r="A114" s="2" t="str">
        <f>'Load Tests Data'!A114</f>
        <v>-</v>
      </c>
      <c r="B114" s="2">
        <f>'Load Tests Data'!B114</f>
        <v>0.04</v>
      </c>
      <c r="C114" s="2">
        <f>'Load Tests Data'!C114</f>
        <v>0.04</v>
      </c>
      <c r="D114" s="2">
        <f>'Load Tests Data'!D114</f>
        <v>0</v>
      </c>
      <c r="E114" s="2">
        <f>'Load Tests Data'!E114</f>
        <v>42</v>
      </c>
      <c r="F114" s="2">
        <f>'Load Tests Data'!F114</f>
        <v>15.89</v>
      </c>
      <c r="G114" s="2">
        <f>'Load Tests Data'!G114</f>
        <v>6.08</v>
      </c>
      <c r="H114" s="2">
        <f>'Load Tests Data'!H114</f>
        <v>15.89</v>
      </c>
      <c r="I114" s="2">
        <f>'Load Tests Data'!I114</f>
        <v>0</v>
      </c>
      <c r="J114" s="2">
        <f t="shared" si="11"/>
        <v>0</v>
      </c>
      <c r="K114" s="2">
        <f t="shared" si="12"/>
        <v>5.9985137458901514</v>
      </c>
      <c r="L114" s="2">
        <f t="shared" si="16"/>
        <v>119.66890328863987</v>
      </c>
      <c r="M114" s="2">
        <f t="shared" si="13"/>
        <v>108.75036449777841</v>
      </c>
      <c r="N114" s="2">
        <f t="shared" si="14"/>
        <v>182.46472437053387</v>
      </c>
      <c r="O114" s="5">
        <f t="shared" si="15"/>
        <v>46.389831523964538</v>
      </c>
      <c r="P114" s="2">
        <f>'Load Tests Data'!J114</f>
        <v>0.1472</v>
      </c>
      <c r="Q114" s="4">
        <f>'Load Tests Data'!K114</f>
        <v>92</v>
      </c>
    </row>
    <row r="115" spans="1:17" x14ac:dyDescent="0.25">
      <c r="A115" s="2" t="str">
        <f>'Load Tests Data'!A115</f>
        <v>-</v>
      </c>
      <c r="B115" s="2">
        <f>'Load Tests Data'!B115</f>
        <v>0.05</v>
      </c>
      <c r="C115" s="2">
        <f>'Load Tests Data'!C115</f>
        <v>0.05</v>
      </c>
      <c r="D115" s="2">
        <f>'Load Tests Data'!D115</f>
        <v>0</v>
      </c>
      <c r="E115" s="2">
        <f>'Load Tests Data'!E115</f>
        <v>42</v>
      </c>
      <c r="F115" s="2">
        <f>'Load Tests Data'!F115</f>
        <v>15.89</v>
      </c>
      <c r="G115" s="2">
        <f>'Load Tests Data'!G115</f>
        <v>6.08</v>
      </c>
      <c r="H115" s="2">
        <f>'Load Tests Data'!H115</f>
        <v>15.89</v>
      </c>
      <c r="I115" s="2">
        <f>'Load Tests Data'!I115</f>
        <v>0</v>
      </c>
      <c r="J115" s="2">
        <f t="shared" ref="J115:J178" si="17">IF(A115&lt;D115,F115*A115+G115*(D115-A115),F115*D115)</f>
        <v>0</v>
      </c>
      <c r="K115" s="2">
        <f t="shared" ref="K115:K178" si="18">EXP(PI()*(0.75-E115/360)*TAN(RADIANS(E115)))</f>
        <v>5.9985137458901514</v>
      </c>
      <c r="L115" s="2">
        <f t="shared" si="16"/>
        <v>119.66890328863987</v>
      </c>
      <c r="M115" s="2">
        <f t="shared" ref="M115:M178" si="19">(K115^2)/(2*((COS(RADIANS(45+E115/2)))^2))</f>
        <v>108.75036449777841</v>
      </c>
      <c r="N115" s="2">
        <f t="shared" ref="N115:N178" si="20">(2*(M115+1)*TAN(RADIANS(E115)))/(1+(0.4*SIN(RADIANS(4*E115))))</f>
        <v>182.46472437053387</v>
      </c>
      <c r="O115" s="5">
        <f t="shared" ref="O115:O178" si="21">((IF(B115=C115,1.3,1))*I115*L115)+(J115*M115)+((IF(B115=C115,0.4,0.5))*H115*B115*N115)</f>
        <v>57.987289404955682</v>
      </c>
      <c r="P115" s="2">
        <f>'Load Tests Data'!J115</f>
        <v>0.23750000000000004</v>
      </c>
      <c r="Q115" s="4">
        <f>'Load Tests Data'!K115</f>
        <v>95</v>
      </c>
    </row>
    <row r="116" spans="1:17" x14ac:dyDescent="0.25">
      <c r="A116" s="2" t="str">
        <f>'Load Tests Data'!A116</f>
        <v>-</v>
      </c>
      <c r="B116" s="2">
        <f>'Load Tests Data'!B116</f>
        <v>0.06</v>
      </c>
      <c r="C116" s="2">
        <f>'Load Tests Data'!C116</f>
        <v>0.06</v>
      </c>
      <c r="D116" s="2">
        <f>'Load Tests Data'!D116</f>
        <v>0</v>
      </c>
      <c r="E116" s="2">
        <f>'Load Tests Data'!E116</f>
        <v>32</v>
      </c>
      <c r="F116" s="2">
        <f>'Load Tests Data'!F116</f>
        <v>13.2</v>
      </c>
      <c r="G116" s="2">
        <f>'Load Tests Data'!G116</f>
        <v>3.3899999999999988</v>
      </c>
      <c r="H116" s="2">
        <f>'Load Tests Data'!H116</f>
        <v>13.2</v>
      </c>
      <c r="I116" s="2">
        <f>'Load Tests Data'!I116</f>
        <v>0</v>
      </c>
      <c r="J116" s="2">
        <f t="shared" si="17"/>
        <v>0</v>
      </c>
      <c r="K116" s="2">
        <f t="shared" si="18"/>
        <v>3.6612963646394081</v>
      </c>
      <c r="L116" s="2">
        <f t="shared" si="16"/>
        <v>44.035720028315005</v>
      </c>
      <c r="M116" s="2">
        <f t="shared" si="19"/>
        <v>28.516571834953787</v>
      </c>
      <c r="N116" s="2">
        <f t="shared" si="20"/>
        <v>28.047355217529137</v>
      </c>
      <c r="O116" s="5">
        <f t="shared" si="21"/>
        <v>8.8854021329132316</v>
      </c>
      <c r="P116" s="2">
        <f>'Load Tests Data'!J116</f>
        <v>5.04E-2</v>
      </c>
      <c r="Q116" s="4">
        <f>'Load Tests Data'!K116</f>
        <v>14</v>
      </c>
    </row>
    <row r="117" spans="1:17" x14ac:dyDescent="0.25">
      <c r="A117" s="2" t="str">
        <f>'Load Tests Data'!A117</f>
        <v>-</v>
      </c>
      <c r="B117" s="2">
        <f>'Load Tests Data'!B117</f>
        <v>0.06</v>
      </c>
      <c r="C117" s="2">
        <f>'Load Tests Data'!C117</f>
        <v>0.06</v>
      </c>
      <c r="D117" s="2">
        <f>'Load Tests Data'!D117</f>
        <v>0</v>
      </c>
      <c r="E117" s="2">
        <f>'Load Tests Data'!E117</f>
        <v>42</v>
      </c>
      <c r="F117" s="2">
        <f>'Load Tests Data'!F117</f>
        <v>14.8</v>
      </c>
      <c r="G117" s="2">
        <f>'Load Tests Data'!G117</f>
        <v>4.99</v>
      </c>
      <c r="H117" s="2">
        <f>'Load Tests Data'!H117</f>
        <v>14.8</v>
      </c>
      <c r="I117" s="2">
        <f>'Load Tests Data'!I117</f>
        <v>0</v>
      </c>
      <c r="J117" s="2">
        <f t="shared" si="17"/>
        <v>0</v>
      </c>
      <c r="K117" s="2">
        <f t="shared" si="18"/>
        <v>5.9985137458901514</v>
      </c>
      <c r="L117" s="2">
        <f t="shared" si="16"/>
        <v>119.66890328863987</v>
      </c>
      <c r="M117" s="2">
        <f t="shared" si="19"/>
        <v>108.75036449777841</v>
      </c>
      <c r="N117" s="2">
        <f t="shared" si="20"/>
        <v>182.46472437053387</v>
      </c>
      <c r="O117" s="5">
        <f t="shared" si="21"/>
        <v>64.811470096413629</v>
      </c>
      <c r="P117" s="2">
        <f>'Load Tests Data'!J117</f>
        <v>0.25919999999999999</v>
      </c>
      <c r="Q117" s="4">
        <f>'Load Tests Data'!K117</f>
        <v>72</v>
      </c>
    </row>
    <row r="118" spans="1:17" x14ac:dyDescent="0.25">
      <c r="A118" s="2" t="str">
        <f>'Load Tests Data'!A118</f>
        <v>-</v>
      </c>
      <c r="B118" s="2">
        <f>'Load Tests Data'!B118</f>
        <v>0.06</v>
      </c>
      <c r="C118" s="2">
        <f>'Load Tests Data'!C118</f>
        <v>0.06</v>
      </c>
      <c r="D118" s="2">
        <f>'Load Tests Data'!D118</f>
        <v>0</v>
      </c>
      <c r="E118" s="2">
        <f>'Load Tests Data'!E118</f>
        <v>42</v>
      </c>
      <c r="F118" s="2">
        <f>'Load Tests Data'!F118</f>
        <v>15.4</v>
      </c>
      <c r="G118" s="2">
        <f>'Load Tests Data'!G118</f>
        <v>5.59</v>
      </c>
      <c r="H118" s="2">
        <f>'Load Tests Data'!H118</f>
        <v>15.4</v>
      </c>
      <c r="I118" s="2">
        <f>'Load Tests Data'!I118</f>
        <v>0</v>
      </c>
      <c r="J118" s="2">
        <f t="shared" si="17"/>
        <v>0</v>
      </c>
      <c r="K118" s="2">
        <f t="shared" si="18"/>
        <v>5.9985137458901514</v>
      </c>
      <c r="L118" s="2">
        <f t="shared" si="16"/>
        <v>119.66890328863987</v>
      </c>
      <c r="M118" s="2">
        <f t="shared" si="19"/>
        <v>108.75036449777841</v>
      </c>
      <c r="N118" s="2">
        <f t="shared" si="20"/>
        <v>182.46472437053387</v>
      </c>
      <c r="O118" s="5">
        <f t="shared" si="21"/>
        <v>67.438962127349313</v>
      </c>
      <c r="P118" s="2">
        <f>'Load Tests Data'!J118</f>
        <v>0.38159999999999999</v>
      </c>
      <c r="Q118" s="4">
        <f>'Load Tests Data'!K118</f>
        <v>106</v>
      </c>
    </row>
    <row r="119" spans="1:17" x14ac:dyDescent="0.25">
      <c r="A119" s="2">
        <f>'Load Tests Data'!A119</f>
        <v>0.9</v>
      </c>
      <c r="B119" s="2">
        <f>'Load Tests Data'!B119</f>
        <v>1.05</v>
      </c>
      <c r="C119" s="2">
        <f>'Load Tests Data'!C119</f>
        <v>1.05</v>
      </c>
      <c r="D119" s="2">
        <f>'Load Tests Data'!D119</f>
        <v>1.6</v>
      </c>
      <c r="E119" s="2">
        <f>'Load Tests Data'!E119</f>
        <v>0</v>
      </c>
      <c r="F119" s="2">
        <f>'Load Tests Data'!F119</f>
        <v>11.555555555555552</v>
      </c>
      <c r="G119" s="2">
        <f>'Load Tests Data'!G119</f>
        <v>1.7455555555555513</v>
      </c>
      <c r="H119" s="2">
        <f>'Load Tests Data'!H119</f>
        <v>1.7455555555555513</v>
      </c>
      <c r="I119" s="2">
        <f>'Load Tests Data'!I119</f>
        <v>21</v>
      </c>
      <c r="J119" s="2">
        <f t="shared" si="17"/>
        <v>11.621888888888883</v>
      </c>
      <c r="K119" s="2">
        <f t="shared" si="18"/>
        <v>1</v>
      </c>
      <c r="L119" s="2">
        <f t="shared" si="16"/>
        <v>5.7</v>
      </c>
      <c r="M119" s="2">
        <f t="shared" si="19"/>
        <v>0.99999999999999978</v>
      </c>
      <c r="N119" s="2">
        <f t="shared" si="20"/>
        <v>0</v>
      </c>
      <c r="O119" s="5">
        <f t="shared" si="21"/>
        <v>167.2318888888889</v>
      </c>
      <c r="P119" s="2">
        <f>'Load Tests Data'!J119</f>
        <v>195.14250000000001</v>
      </c>
      <c r="Q119" s="4">
        <f>'Load Tests Data'!K119</f>
        <v>177</v>
      </c>
    </row>
    <row r="120" spans="1:17" x14ac:dyDescent="0.25">
      <c r="A120" s="2">
        <f>'Load Tests Data'!A120</f>
        <v>0.9</v>
      </c>
      <c r="B120" s="2">
        <f>'Load Tests Data'!B120</f>
        <v>0.9</v>
      </c>
      <c r="C120" s="2">
        <f>'Load Tests Data'!C120</f>
        <v>0.9</v>
      </c>
      <c r="D120" s="2">
        <f>'Load Tests Data'!D120</f>
        <v>1.6</v>
      </c>
      <c r="E120" s="2">
        <f>'Load Tests Data'!E120</f>
        <v>0</v>
      </c>
      <c r="F120" s="2">
        <f>'Load Tests Data'!F120</f>
        <v>11.555555555555552</v>
      </c>
      <c r="G120" s="2">
        <f>'Load Tests Data'!G120</f>
        <v>1.7455555555555513</v>
      </c>
      <c r="H120" s="2">
        <f>'Load Tests Data'!H120</f>
        <v>1.7455555555555513</v>
      </c>
      <c r="I120" s="2">
        <f>'Load Tests Data'!I120</f>
        <v>25</v>
      </c>
      <c r="J120" s="2">
        <f t="shared" si="17"/>
        <v>11.621888888888883</v>
      </c>
      <c r="K120" s="2">
        <f t="shared" si="18"/>
        <v>1</v>
      </c>
      <c r="L120" s="2">
        <f t="shared" si="16"/>
        <v>5.7</v>
      </c>
      <c r="M120" s="2">
        <f t="shared" si="19"/>
        <v>0.99999999999999978</v>
      </c>
      <c r="N120" s="2">
        <f t="shared" si="20"/>
        <v>0</v>
      </c>
      <c r="O120" s="5">
        <f t="shared" si="21"/>
        <v>196.87188888888889</v>
      </c>
      <c r="P120" s="2">
        <f>'Load Tests Data'!J120</f>
        <v>172.53</v>
      </c>
      <c r="Q120" s="4">
        <f>'Load Tests Data'!K120</f>
        <v>213</v>
      </c>
    </row>
    <row r="121" spans="1:17" x14ac:dyDescent="0.25">
      <c r="A121" s="2">
        <f>'Load Tests Data'!A121</f>
        <v>0.9</v>
      </c>
      <c r="B121" s="2">
        <f>'Load Tests Data'!B121</f>
        <v>0.75</v>
      </c>
      <c r="C121" s="2">
        <f>'Load Tests Data'!C121</f>
        <v>0.75</v>
      </c>
      <c r="D121" s="2">
        <f>'Load Tests Data'!D121</f>
        <v>1.6</v>
      </c>
      <c r="E121" s="2">
        <f>'Load Tests Data'!E121</f>
        <v>0</v>
      </c>
      <c r="F121" s="2">
        <f>'Load Tests Data'!F121</f>
        <v>11.555555555555552</v>
      </c>
      <c r="G121" s="2">
        <f>'Load Tests Data'!G121</f>
        <v>1.7455555555555513</v>
      </c>
      <c r="H121" s="2">
        <f>'Load Tests Data'!H121</f>
        <v>1.7455555555555513</v>
      </c>
      <c r="I121" s="2">
        <f>'Load Tests Data'!I121</f>
        <v>26</v>
      </c>
      <c r="J121" s="2">
        <f t="shared" si="17"/>
        <v>11.621888888888883</v>
      </c>
      <c r="K121" s="2">
        <f t="shared" si="18"/>
        <v>1</v>
      </c>
      <c r="L121" s="2">
        <f t="shared" si="16"/>
        <v>5.7</v>
      </c>
      <c r="M121" s="2">
        <f t="shared" si="19"/>
        <v>0.99999999999999978</v>
      </c>
      <c r="N121" s="2">
        <f t="shared" si="20"/>
        <v>0</v>
      </c>
      <c r="O121" s="5">
        <f t="shared" si="21"/>
        <v>204.28188888888891</v>
      </c>
      <c r="P121" s="2">
        <f>'Load Tests Data'!J121</f>
        <v>128.25</v>
      </c>
      <c r="Q121" s="4">
        <f>'Load Tests Data'!K121</f>
        <v>228</v>
      </c>
    </row>
    <row r="122" spans="1:17" x14ac:dyDescent="0.25">
      <c r="A122" s="2">
        <f>'Load Tests Data'!A122</f>
        <v>0.9</v>
      </c>
      <c r="B122" s="2">
        <f>'Load Tests Data'!B122</f>
        <v>0.67500000000000004</v>
      </c>
      <c r="C122" s="2">
        <f>'Load Tests Data'!C122</f>
        <v>0.67500000000000004</v>
      </c>
      <c r="D122" s="2">
        <f>'Load Tests Data'!D122</f>
        <v>1.6</v>
      </c>
      <c r="E122" s="2">
        <f>'Load Tests Data'!E122</f>
        <v>0</v>
      </c>
      <c r="F122" s="2">
        <f>'Load Tests Data'!F122</f>
        <v>11.555555555555552</v>
      </c>
      <c r="G122" s="2">
        <f>'Load Tests Data'!G122</f>
        <v>1.7455555555555513</v>
      </c>
      <c r="H122" s="2">
        <f>'Load Tests Data'!H122</f>
        <v>1.7455555555555513</v>
      </c>
      <c r="I122" s="2">
        <f>'Load Tests Data'!I122</f>
        <v>25</v>
      </c>
      <c r="J122" s="2">
        <f t="shared" si="17"/>
        <v>11.621888888888883</v>
      </c>
      <c r="K122" s="2">
        <f t="shared" si="18"/>
        <v>1</v>
      </c>
      <c r="L122" s="2">
        <f t="shared" si="16"/>
        <v>5.7</v>
      </c>
      <c r="M122" s="2">
        <f t="shared" si="19"/>
        <v>0.99999999999999978</v>
      </c>
      <c r="N122" s="2">
        <f t="shared" si="20"/>
        <v>0</v>
      </c>
      <c r="O122" s="5">
        <f t="shared" si="21"/>
        <v>196.87188888888889</v>
      </c>
      <c r="P122" s="2">
        <f>'Load Tests Data'!J122</f>
        <v>103.42687500000001</v>
      </c>
      <c r="Q122" s="4">
        <f>'Load Tests Data'!K122</f>
        <v>227</v>
      </c>
    </row>
    <row r="123" spans="1:17" x14ac:dyDescent="0.25">
      <c r="A123" s="2">
        <f>'Load Tests Data'!A123</f>
        <v>0.9</v>
      </c>
      <c r="B123" s="2">
        <f>'Load Tests Data'!B123</f>
        <v>0.6</v>
      </c>
      <c r="C123" s="2">
        <f>'Load Tests Data'!C123</f>
        <v>0.6</v>
      </c>
      <c r="D123" s="2">
        <f>'Load Tests Data'!D123</f>
        <v>1.6</v>
      </c>
      <c r="E123" s="2">
        <f>'Load Tests Data'!E123</f>
        <v>0</v>
      </c>
      <c r="F123" s="2">
        <f>'Load Tests Data'!F123</f>
        <v>11.555555555555552</v>
      </c>
      <c r="G123" s="2">
        <f>'Load Tests Data'!G123</f>
        <v>1.7455555555555513</v>
      </c>
      <c r="H123" s="2">
        <f>'Load Tests Data'!H123</f>
        <v>1.7455555555555513</v>
      </c>
      <c r="I123" s="2">
        <f>'Load Tests Data'!I123</f>
        <v>30</v>
      </c>
      <c r="J123" s="2">
        <f t="shared" si="17"/>
        <v>11.621888888888883</v>
      </c>
      <c r="K123" s="2">
        <f t="shared" si="18"/>
        <v>1</v>
      </c>
      <c r="L123" s="2">
        <f t="shared" si="16"/>
        <v>5.7</v>
      </c>
      <c r="M123" s="2">
        <f t="shared" si="19"/>
        <v>0.99999999999999978</v>
      </c>
      <c r="N123" s="2">
        <f t="shared" si="20"/>
        <v>0</v>
      </c>
      <c r="O123" s="5">
        <f t="shared" si="21"/>
        <v>233.9218888888889</v>
      </c>
      <c r="P123" s="2">
        <f>'Load Tests Data'!J123</f>
        <v>97.56</v>
      </c>
      <c r="Q123" s="4">
        <f>'Load Tests Data'!K123</f>
        <v>271</v>
      </c>
    </row>
    <row r="124" spans="1:17" x14ac:dyDescent="0.25">
      <c r="A124" s="2">
        <f>'Load Tests Data'!A124</f>
        <v>50</v>
      </c>
      <c r="B124" s="2">
        <f>'Load Tests Data'!B124</f>
        <v>0.91</v>
      </c>
      <c r="C124" s="2">
        <f>'Load Tests Data'!C124</f>
        <v>0.91</v>
      </c>
      <c r="D124" s="2">
        <f>'Load Tests Data'!D124</f>
        <v>0.61</v>
      </c>
      <c r="E124" s="2">
        <f>'Load Tests Data'!E124</f>
        <v>0</v>
      </c>
      <c r="F124" s="2">
        <f>'Load Tests Data'!F124</f>
        <v>18.524590163934427</v>
      </c>
      <c r="G124" s="2">
        <f>'Load Tests Data'!G124</f>
        <v>8.7145901639344263</v>
      </c>
      <c r="H124" s="2">
        <f>'Load Tests Data'!H124</f>
        <v>18.524590163934427</v>
      </c>
      <c r="I124" s="2">
        <f>'Load Tests Data'!I124</f>
        <v>41</v>
      </c>
      <c r="J124" s="2">
        <f t="shared" si="17"/>
        <v>11.3</v>
      </c>
      <c r="K124" s="2">
        <f t="shared" si="18"/>
        <v>1</v>
      </c>
      <c r="L124" s="2">
        <f t="shared" si="16"/>
        <v>5.7</v>
      </c>
      <c r="M124" s="2">
        <f t="shared" si="19"/>
        <v>0.99999999999999978</v>
      </c>
      <c r="N124" s="2">
        <f t="shared" si="20"/>
        <v>0</v>
      </c>
      <c r="O124" s="5">
        <f t="shared" si="21"/>
        <v>315.11000000000007</v>
      </c>
      <c r="P124" s="2">
        <f>'Load Tests Data'!J124</f>
        <v>259.19530000000003</v>
      </c>
      <c r="Q124" s="4">
        <f>'Load Tests Data'!K124</f>
        <v>313</v>
      </c>
    </row>
    <row r="125" spans="1:17" x14ac:dyDescent="0.25">
      <c r="A125" s="2">
        <f>'Load Tests Data'!A125</f>
        <v>0.31</v>
      </c>
      <c r="B125" s="2">
        <f>'Load Tests Data'!B125</f>
        <v>0.52</v>
      </c>
      <c r="C125" s="2">
        <f>'Load Tests Data'!C125</f>
        <v>0.52</v>
      </c>
      <c r="D125" s="2">
        <f>'Load Tests Data'!D125</f>
        <v>0.38</v>
      </c>
      <c r="E125" s="2">
        <f>'Load Tests Data'!E125</f>
        <v>0</v>
      </c>
      <c r="F125" s="2">
        <f>'Load Tests Data'!F125</f>
        <v>16.129032258064516</v>
      </c>
      <c r="G125" s="2">
        <f>'Load Tests Data'!G125</f>
        <v>6.3190322580645155</v>
      </c>
      <c r="H125" s="2">
        <f>'Load Tests Data'!H125</f>
        <v>6.3190322580645155</v>
      </c>
      <c r="I125" s="2">
        <f>'Load Tests Data'!I125</f>
        <v>62</v>
      </c>
      <c r="J125" s="2">
        <f t="shared" si="17"/>
        <v>5.4423322580645159</v>
      </c>
      <c r="K125" s="2">
        <f t="shared" si="18"/>
        <v>1</v>
      </c>
      <c r="L125" s="2">
        <f t="shared" si="16"/>
        <v>5.7</v>
      </c>
      <c r="M125" s="2">
        <f t="shared" si="19"/>
        <v>0.99999999999999978</v>
      </c>
      <c r="N125" s="2">
        <f t="shared" si="20"/>
        <v>0</v>
      </c>
      <c r="O125" s="5">
        <f t="shared" si="21"/>
        <v>464.86233225806461</v>
      </c>
      <c r="P125" s="2">
        <f>'Load Tests Data'!J125</f>
        <v>112.21600000000001</v>
      </c>
      <c r="Q125" s="4">
        <f>'Load Tests Data'!K125</f>
        <v>415</v>
      </c>
    </row>
    <row r="126" spans="1:17" x14ac:dyDescent="0.25">
      <c r="A126" s="2">
        <f>'Load Tests Data'!A126</f>
        <v>0.31</v>
      </c>
      <c r="B126" s="2">
        <f>'Load Tests Data'!B126</f>
        <v>0.43</v>
      </c>
      <c r="C126" s="2">
        <f>'Load Tests Data'!C126</f>
        <v>0.43</v>
      </c>
      <c r="D126" s="2">
        <f>'Load Tests Data'!D126</f>
        <v>0.38</v>
      </c>
      <c r="E126" s="2">
        <f>'Load Tests Data'!E126</f>
        <v>0</v>
      </c>
      <c r="F126" s="2">
        <f>'Load Tests Data'!F126</f>
        <v>16.129032258064516</v>
      </c>
      <c r="G126" s="2">
        <f>'Load Tests Data'!G126</f>
        <v>6.3190322580645155</v>
      </c>
      <c r="H126" s="2">
        <f>'Load Tests Data'!H126</f>
        <v>6.3190322580645155</v>
      </c>
      <c r="I126" s="2">
        <f>'Load Tests Data'!I126</f>
        <v>31</v>
      </c>
      <c r="J126" s="2">
        <f t="shared" si="17"/>
        <v>5.4423322580645159</v>
      </c>
      <c r="K126" s="2">
        <f t="shared" si="18"/>
        <v>1</v>
      </c>
      <c r="L126" s="2">
        <f t="shared" si="16"/>
        <v>5.7</v>
      </c>
      <c r="M126" s="2">
        <f t="shared" si="19"/>
        <v>0.99999999999999978</v>
      </c>
      <c r="N126" s="2">
        <f t="shared" si="20"/>
        <v>0</v>
      </c>
      <c r="O126" s="5">
        <f t="shared" si="21"/>
        <v>235.15233225806455</v>
      </c>
      <c r="P126" s="2">
        <f>'Load Tests Data'!J126</f>
        <v>40.862899999999996</v>
      </c>
      <c r="Q126" s="4">
        <f>'Load Tests Data'!K126</f>
        <v>221</v>
      </c>
    </row>
    <row r="127" spans="1:17" x14ac:dyDescent="0.25">
      <c r="A127" s="2">
        <f>'Load Tests Data'!A127</f>
        <v>0.31</v>
      </c>
      <c r="B127" s="2">
        <f>'Load Tests Data'!B127</f>
        <v>0.3</v>
      </c>
      <c r="C127" s="2">
        <f>'Load Tests Data'!C127</f>
        <v>0.3</v>
      </c>
      <c r="D127" s="2">
        <f>'Load Tests Data'!D127</f>
        <v>0.38</v>
      </c>
      <c r="E127" s="2">
        <f>'Load Tests Data'!E127</f>
        <v>0</v>
      </c>
      <c r="F127" s="2">
        <f>'Load Tests Data'!F127</f>
        <v>16.129032258064516</v>
      </c>
      <c r="G127" s="2">
        <f>'Load Tests Data'!G127</f>
        <v>6.3190322580645155</v>
      </c>
      <c r="H127" s="2">
        <f>'Load Tests Data'!H127</f>
        <v>6.3190322580645155</v>
      </c>
      <c r="I127" s="2">
        <f>'Load Tests Data'!I127</f>
        <v>42</v>
      </c>
      <c r="J127" s="2">
        <f t="shared" si="17"/>
        <v>5.4423322580645159</v>
      </c>
      <c r="K127" s="2">
        <f t="shared" si="18"/>
        <v>1</v>
      </c>
      <c r="L127" s="2">
        <f t="shared" si="16"/>
        <v>5.7</v>
      </c>
      <c r="M127" s="2">
        <f t="shared" si="19"/>
        <v>0.99999999999999978</v>
      </c>
      <c r="N127" s="2">
        <f t="shared" si="20"/>
        <v>0</v>
      </c>
      <c r="O127" s="5">
        <f t="shared" si="21"/>
        <v>316.66233225806457</v>
      </c>
      <c r="P127" s="2">
        <f>'Load Tests Data'!J127</f>
        <v>30.779999999999998</v>
      </c>
      <c r="Q127" s="4">
        <f>'Load Tests Data'!K127</f>
        <v>342</v>
      </c>
    </row>
    <row r="128" spans="1:17" x14ac:dyDescent="0.25">
      <c r="A128" s="2">
        <f>'Load Tests Data'!A128</f>
        <v>1.8</v>
      </c>
      <c r="B128" s="2">
        <f>'Load Tests Data'!B128</f>
        <v>0.41</v>
      </c>
      <c r="C128" s="2">
        <f>'Load Tests Data'!C128</f>
        <v>0.41</v>
      </c>
      <c r="D128" s="2">
        <f>'Load Tests Data'!D128</f>
        <v>2.6</v>
      </c>
      <c r="E128" s="2">
        <f>'Load Tests Data'!E128</f>
        <v>0</v>
      </c>
      <c r="F128" s="2">
        <f>'Load Tests Data'!F128</f>
        <v>0</v>
      </c>
      <c r="G128" s="2">
        <f>'Load Tests Data'!G128</f>
        <v>0</v>
      </c>
      <c r="H128" s="2">
        <f>'Load Tests Data'!H128</f>
        <v>0</v>
      </c>
      <c r="I128" s="2">
        <f>'Load Tests Data'!I128</f>
        <v>58</v>
      </c>
      <c r="J128" s="2">
        <f t="shared" si="17"/>
        <v>0</v>
      </c>
      <c r="K128" s="2">
        <f t="shared" si="18"/>
        <v>1</v>
      </c>
      <c r="L128" s="2">
        <f t="shared" si="16"/>
        <v>5.7</v>
      </c>
      <c r="M128" s="2">
        <f t="shared" si="19"/>
        <v>0.99999999999999978</v>
      </c>
      <c r="N128" s="2">
        <f t="shared" si="20"/>
        <v>0</v>
      </c>
      <c r="O128" s="5">
        <f t="shared" si="21"/>
        <v>429.78000000000003</v>
      </c>
      <c r="P128" s="2">
        <f>'Load Tests Data'!J128</f>
        <v>94.135999999999981</v>
      </c>
      <c r="Q128" s="4">
        <f>'Load Tests Data'!K128</f>
        <v>560</v>
      </c>
    </row>
    <row r="129" spans="1:17" x14ac:dyDescent="0.25">
      <c r="A129" s="2">
        <f>'Load Tests Data'!A129</f>
        <v>1.8</v>
      </c>
      <c r="B129" s="2">
        <f>'Load Tests Data'!B129</f>
        <v>3.1</v>
      </c>
      <c r="C129" s="2">
        <f>'Load Tests Data'!C129</f>
        <v>3.1</v>
      </c>
      <c r="D129" s="2">
        <f>'Load Tests Data'!D129</f>
        <v>1.3</v>
      </c>
      <c r="E129" s="2">
        <f>'Load Tests Data'!E129</f>
        <v>0</v>
      </c>
      <c r="F129" s="2">
        <f>'Load Tests Data'!F129</f>
        <v>9.0769230769230766</v>
      </c>
      <c r="G129" s="2">
        <f>'Load Tests Data'!G129</f>
        <v>-0.73307692307692385</v>
      </c>
      <c r="H129" s="2">
        <f>'Load Tests Data'!H129</f>
        <v>0.84918114143920509</v>
      </c>
      <c r="I129" s="2">
        <f>'Load Tests Data'!I129</f>
        <v>77</v>
      </c>
      <c r="J129" s="2">
        <f t="shared" si="17"/>
        <v>11.8</v>
      </c>
      <c r="K129" s="2">
        <f t="shared" si="18"/>
        <v>1</v>
      </c>
      <c r="L129" s="2">
        <f t="shared" si="16"/>
        <v>5.7</v>
      </c>
      <c r="M129" s="2">
        <f t="shared" si="19"/>
        <v>0.99999999999999978</v>
      </c>
      <c r="N129" s="2">
        <f t="shared" si="20"/>
        <v>0</v>
      </c>
      <c r="O129" s="5">
        <f t="shared" si="21"/>
        <v>582.37</v>
      </c>
      <c r="P129" s="2">
        <f>'Load Tests Data'!J129</f>
        <v>4824.22</v>
      </c>
      <c r="Q129" s="4">
        <f>'Load Tests Data'!K129</f>
        <v>502</v>
      </c>
    </row>
    <row r="130" spans="1:17" x14ac:dyDescent="0.25">
      <c r="A130" s="2">
        <f>'Load Tests Data'!A130</f>
        <v>1</v>
      </c>
      <c r="B130" s="2">
        <f>'Load Tests Data'!B130</f>
        <v>0.77</v>
      </c>
      <c r="C130" s="2">
        <f>'Load Tests Data'!C130</f>
        <v>0.77</v>
      </c>
      <c r="D130" s="2">
        <f>'Load Tests Data'!D130</f>
        <v>3</v>
      </c>
      <c r="E130" s="2">
        <f>'Load Tests Data'!E130</f>
        <v>0</v>
      </c>
      <c r="F130" s="2">
        <f>'Load Tests Data'!F130</f>
        <v>0</v>
      </c>
      <c r="G130" s="2">
        <f>'Load Tests Data'!G130</f>
        <v>0</v>
      </c>
      <c r="H130" s="2">
        <f>'Load Tests Data'!H130</f>
        <v>0</v>
      </c>
      <c r="I130" s="2">
        <f>'Load Tests Data'!I130</f>
        <v>87</v>
      </c>
      <c r="J130" s="2">
        <f t="shared" si="17"/>
        <v>0</v>
      </c>
      <c r="K130" s="2">
        <f t="shared" si="18"/>
        <v>1</v>
      </c>
      <c r="L130" s="2">
        <f t="shared" si="16"/>
        <v>5.7</v>
      </c>
      <c r="M130" s="2">
        <f t="shared" si="19"/>
        <v>0.99999999999999978</v>
      </c>
      <c r="N130" s="2">
        <f t="shared" si="20"/>
        <v>0</v>
      </c>
      <c r="O130" s="5">
        <f t="shared" si="21"/>
        <v>644.67000000000007</v>
      </c>
      <c r="P130" s="2">
        <f>'Load Tests Data'!J130</f>
        <v>319.57310000000001</v>
      </c>
      <c r="Q130" s="4">
        <f>'Load Tests Data'!K130</f>
        <v>539</v>
      </c>
    </row>
    <row r="131" spans="1:17" x14ac:dyDescent="0.25">
      <c r="A131" s="2">
        <f>'Load Tests Data'!A131</f>
        <v>10</v>
      </c>
      <c r="B131" s="2">
        <f>'Load Tests Data'!B131</f>
        <v>1</v>
      </c>
      <c r="C131" s="2">
        <f>'Load Tests Data'!C131</f>
        <v>1</v>
      </c>
      <c r="D131" s="2">
        <f>'Load Tests Data'!D131</f>
        <v>0</v>
      </c>
      <c r="E131" s="2">
        <f>'Load Tests Data'!E131</f>
        <v>0</v>
      </c>
      <c r="F131" s="2">
        <f>'Load Tests Data'!F131</f>
        <v>0</v>
      </c>
      <c r="G131" s="2">
        <f>'Load Tests Data'!G131</f>
        <v>0</v>
      </c>
      <c r="H131" s="2">
        <f>'Load Tests Data'!H131</f>
        <v>0</v>
      </c>
      <c r="I131" s="2">
        <f>'Load Tests Data'!I131</f>
        <v>71</v>
      </c>
      <c r="J131" s="2">
        <f t="shared" si="17"/>
        <v>0</v>
      </c>
      <c r="K131" s="2">
        <f t="shared" si="18"/>
        <v>1</v>
      </c>
      <c r="L131" s="2">
        <f t="shared" ref="L131:L194" si="22">IF(E131=0,5.7,(M131-1)*_xlfn.COT(RADIANS(E131)))</f>
        <v>5.7</v>
      </c>
      <c r="M131" s="2">
        <f t="shared" si="19"/>
        <v>0.99999999999999978</v>
      </c>
      <c r="N131" s="2">
        <f t="shared" si="20"/>
        <v>0</v>
      </c>
      <c r="O131" s="5">
        <f t="shared" si="21"/>
        <v>526.11</v>
      </c>
      <c r="P131" s="2">
        <f>'Load Tests Data'!J131</f>
        <v>440</v>
      </c>
      <c r="Q131" s="4">
        <f>'Load Tests Data'!K131</f>
        <v>440</v>
      </c>
    </row>
    <row r="132" spans="1:17" x14ac:dyDescent="0.25">
      <c r="A132" s="2">
        <f>'Load Tests Data'!A132</f>
        <v>10</v>
      </c>
      <c r="B132" s="2">
        <f>'Load Tests Data'!B132</f>
        <v>1</v>
      </c>
      <c r="C132" s="2">
        <f>'Load Tests Data'!C132</f>
        <v>1</v>
      </c>
      <c r="D132" s="2">
        <f>'Load Tests Data'!D132</f>
        <v>0</v>
      </c>
      <c r="E132" s="2">
        <f>'Load Tests Data'!E132</f>
        <v>0</v>
      </c>
      <c r="F132" s="2">
        <f>'Load Tests Data'!F132</f>
        <v>0</v>
      </c>
      <c r="G132" s="2">
        <f>'Load Tests Data'!G132</f>
        <v>0</v>
      </c>
      <c r="H132" s="2">
        <f>'Load Tests Data'!H132</f>
        <v>0</v>
      </c>
      <c r="I132" s="2">
        <f>'Load Tests Data'!I132</f>
        <v>76</v>
      </c>
      <c r="J132" s="2">
        <f t="shared" si="17"/>
        <v>0</v>
      </c>
      <c r="K132" s="2">
        <f t="shared" si="18"/>
        <v>1</v>
      </c>
      <c r="L132" s="2">
        <f t="shared" si="22"/>
        <v>5.7</v>
      </c>
      <c r="M132" s="2">
        <f t="shared" si="19"/>
        <v>0.99999999999999978</v>
      </c>
      <c r="N132" s="2">
        <f t="shared" si="20"/>
        <v>0</v>
      </c>
      <c r="O132" s="5">
        <f t="shared" si="21"/>
        <v>563.16</v>
      </c>
      <c r="P132" s="2">
        <f>'Load Tests Data'!J132</f>
        <v>518</v>
      </c>
      <c r="Q132" s="4">
        <f>'Load Tests Data'!K132</f>
        <v>518</v>
      </c>
    </row>
    <row r="133" spans="1:17" x14ac:dyDescent="0.25">
      <c r="A133" s="2">
        <f>'Load Tests Data'!A133</f>
        <v>1</v>
      </c>
      <c r="B133" s="2">
        <f>'Load Tests Data'!B133</f>
        <v>0.27</v>
      </c>
      <c r="C133" s="2">
        <f>'Load Tests Data'!C133</f>
        <v>0.27</v>
      </c>
      <c r="D133" s="2">
        <f>'Load Tests Data'!D133</f>
        <v>0</v>
      </c>
      <c r="E133" s="2">
        <f>'Load Tests Data'!E133</f>
        <v>0</v>
      </c>
      <c r="F133" s="2">
        <f>'Load Tests Data'!F133</f>
        <v>0</v>
      </c>
      <c r="G133" s="2">
        <f>'Load Tests Data'!G133</f>
        <v>0</v>
      </c>
      <c r="H133" s="2">
        <f>'Load Tests Data'!H133</f>
        <v>0</v>
      </c>
      <c r="I133" s="2">
        <f>'Load Tests Data'!I133</f>
        <v>29</v>
      </c>
      <c r="J133" s="2">
        <f t="shared" si="17"/>
        <v>0</v>
      </c>
      <c r="K133" s="2">
        <f t="shared" si="18"/>
        <v>1</v>
      </c>
      <c r="L133" s="2">
        <f t="shared" si="22"/>
        <v>5.7</v>
      </c>
      <c r="M133" s="2">
        <f t="shared" si="19"/>
        <v>0.99999999999999978</v>
      </c>
      <c r="N133" s="2">
        <f t="shared" si="20"/>
        <v>0</v>
      </c>
      <c r="O133" s="5">
        <f t="shared" si="21"/>
        <v>214.89000000000001</v>
      </c>
      <c r="P133" s="2">
        <f>'Load Tests Data'!J133</f>
        <v>13.122000000000002</v>
      </c>
      <c r="Q133" s="4">
        <f>'Load Tests Data'!K133</f>
        <v>180</v>
      </c>
    </row>
    <row r="134" spans="1:17" x14ac:dyDescent="0.25">
      <c r="A134" s="2">
        <f>'Load Tests Data'!A134</f>
        <v>0.9</v>
      </c>
      <c r="B134" s="2">
        <f>'Load Tests Data'!B134</f>
        <v>0.26</v>
      </c>
      <c r="C134" s="2">
        <f>'Load Tests Data'!C134</f>
        <v>0.26</v>
      </c>
      <c r="D134" s="2">
        <f>'Load Tests Data'!D134</f>
        <v>1.5</v>
      </c>
      <c r="E134" s="2">
        <f>'Load Tests Data'!E134</f>
        <v>0</v>
      </c>
      <c r="F134" s="2">
        <f>'Load Tests Data'!F134</f>
        <v>13.22222222222222</v>
      </c>
      <c r="G134" s="2">
        <f>'Load Tests Data'!G134</f>
        <v>3.4122222222222192</v>
      </c>
      <c r="H134" s="2">
        <f>'Load Tests Data'!H134</f>
        <v>3.4122222222222192</v>
      </c>
      <c r="I134" s="2">
        <f>'Load Tests Data'!I134</f>
        <v>89</v>
      </c>
      <c r="J134" s="2">
        <f t="shared" si="17"/>
        <v>13.947333333333329</v>
      </c>
      <c r="K134" s="2">
        <f t="shared" si="18"/>
        <v>1</v>
      </c>
      <c r="L134" s="2">
        <f t="shared" si="22"/>
        <v>5.7</v>
      </c>
      <c r="M134" s="2">
        <f t="shared" si="19"/>
        <v>0.99999999999999978</v>
      </c>
      <c r="N134" s="2">
        <f t="shared" si="20"/>
        <v>0</v>
      </c>
      <c r="O134" s="5">
        <f t="shared" si="21"/>
        <v>673.4373333333333</v>
      </c>
      <c r="P134" s="2">
        <f>'Load Tests Data'!J134</f>
        <v>54.958800000000004</v>
      </c>
      <c r="Q134" s="4">
        <f>'Load Tests Data'!K134</f>
        <v>813</v>
      </c>
    </row>
    <row r="135" spans="1:17" x14ac:dyDescent="0.25">
      <c r="A135" s="2">
        <f>'Load Tests Data'!A135</f>
        <v>0.9</v>
      </c>
      <c r="B135" s="2">
        <f>'Load Tests Data'!B135</f>
        <v>0.26</v>
      </c>
      <c r="C135" s="2">
        <f>'Load Tests Data'!C135</f>
        <v>0.26</v>
      </c>
      <c r="D135" s="2">
        <f>'Load Tests Data'!D135</f>
        <v>1.5</v>
      </c>
      <c r="E135" s="2">
        <f>'Load Tests Data'!E135</f>
        <v>0</v>
      </c>
      <c r="F135" s="2">
        <f>'Load Tests Data'!F135</f>
        <v>13.22222222222222</v>
      </c>
      <c r="G135" s="2">
        <f>'Load Tests Data'!G135</f>
        <v>3.4122222222222192</v>
      </c>
      <c r="H135" s="2">
        <f>'Load Tests Data'!H135</f>
        <v>3.4122222222222192</v>
      </c>
      <c r="I135" s="2">
        <f>'Load Tests Data'!I135</f>
        <v>97</v>
      </c>
      <c r="J135" s="2">
        <f t="shared" si="17"/>
        <v>13.947333333333329</v>
      </c>
      <c r="K135" s="2">
        <f t="shared" si="18"/>
        <v>1</v>
      </c>
      <c r="L135" s="2">
        <f t="shared" si="22"/>
        <v>5.7</v>
      </c>
      <c r="M135" s="2">
        <f t="shared" si="19"/>
        <v>0.99999999999999978</v>
      </c>
      <c r="N135" s="2">
        <f t="shared" si="20"/>
        <v>0</v>
      </c>
      <c r="O135" s="5">
        <f t="shared" si="21"/>
        <v>732.71733333333339</v>
      </c>
      <c r="P135" s="2">
        <f>'Load Tests Data'!J135</f>
        <v>59.623200000000004</v>
      </c>
      <c r="Q135" s="4">
        <f>'Load Tests Data'!K135</f>
        <v>882</v>
      </c>
    </row>
    <row r="136" spans="1:17" x14ac:dyDescent="0.25">
      <c r="A136" s="2">
        <f>'Load Tests Data'!A136</f>
        <v>0.9</v>
      </c>
      <c r="B136" s="2">
        <f>'Load Tests Data'!B136</f>
        <v>0.26</v>
      </c>
      <c r="C136" s="2">
        <f>'Load Tests Data'!C136</f>
        <v>0.26</v>
      </c>
      <c r="D136" s="2">
        <f>'Load Tests Data'!D136</f>
        <v>1.5</v>
      </c>
      <c r="E136" s="2">
        <f>'Load Tests Data'!E136</f>
        <v>0</v>
      </c>
      <c r="F136" s="2">
        <f>'Load Tests Data'!F136</f>
        <v>13.22222222222222</v>
      </c>
      <c r="G136" s="2">
        <f>'Load Tests Data'!G136</f>
        <v>3.4122222222222192</v>
      </c>
      <c r="H136" s="2">
        <f>'Load Tests Data'!H136</f>
        <v>3.4122222222222192</v>
      </c>
      <c r="I136" s="2">
        <f>'Load Tests Data'!I136</f>
        <v>80</v>
      </c>
      <c r="J136" s="2">
        <f t="shared" si="17"/>
        <v>13.947333333333329</v>
      </c>
      <c r="K136" s="2">
        <f t="shared" si="18"/>
        <v>1</v>
      </c>
      <c r="L136" s="2">
        <f t="shared" si="22"/>
        <v>5.7</v>
      </c>
      <c r="M136" s="2">
        <f t="shared" si="19"/>
        <v>0.99999999999999978</v>
      </c>
      <c r="N136" s="2">
        <f t="shared" si="20"/>
        <v>0</v>
      </c>
      <c r="O136" s="5">
        <f t="shared" si="21"/>
        <v>606.74733333333336</v>
      </c>
      <c r="P136" s="2">
        <f>'Load Tests Data'!J136</f>
        <v>49.618400000000008</v>
      </c>
      <c r="Q136" s="4">
        <f>'Load Tests Data'!K136</f>
        <v>734</v>
      </c>
    </row>
    <row r="137" spans="1:17" x14ac:dyDescent="0.25">
      <c r="A137" s="2">
        <f>'Load Tests Data'!A137</f>
        <v>0.9</v>
      </c>
      <c r="B137" s="2">
        <f>'Load Tests Data'!B137</f>
        <v>0.26</v>
      </c>
      <c r="C137" s="2">
        <f>'Load Tests Data'!C137</f>
        <v>0.26</v>
      </c>
      <c r="D137" s="2">
        <f>'Load Tests Data'!D137</f>
        <v>1.5</v>
      </c>
      <c r="E137" s="2">
        <f>'Load Tests Data'!E137</f>
        <v>0</v>
      </c>
      <c r="F137" s="2">
        <f>'Load Tests Data'!F137</f>
        <v>13.22222222222222</v>
      </c>
      <c r="G137" s="2">
        <f>'Load Tests Data'!G137</f>
        <v>3.4122222222222192</v>
      </c>
      <c r="H137" s="2">
        <f>'Load Tests Data'!H137</f>
        <v>3.4122222222222192</v>
      </c>
      <c r="I137" s="2">
        <f>'Load Tests Data'!I137</f>
        <v>42</v>
      </c>
      <c r="J137" s="2">
        <f t="shared" si="17"/>
        <v>13.947333333333329</v>
      </c>
      <c r="K137" s="2">
        <f t="shared" si="18"/>
        <v>1</v>
      </c>
      <c r="L137" s="2">
        <f t="shared" si="22"/>
        <v>5.7</v>
      </c>
      <c r="M137" s="2">
        <f t="shared" si="19"/>
        <v>0.99999999999999978</v>
      </c>
      <c r="N137" s="2">
        <f t="shared" si="20"/>
        <v>0</v>
      </c>
      <c r="O137" s="5">
        <f t="shared" si="21"/>
        <v>325.16733333333337</v>
      </c>
      <c r="P137" s="2">
        <f>'Load Tests Data'!J137</f>
        <v>25.823200000000003</v>
      </c>
      <c r="Q137" s="4">
        <f>'Load Tests Data'!K137</f>
        <v>382</v>
      </c>
    </row>
    <row r="138" spans="1:17" x14ac:dyDescent="0.25">
      <c r="A138" s="2">
        <f>'Load Tests Data'!A138</f>
        <v>0.9</v>
      </c>
      <c r="B138" s="2">
        <f>'Load Tests Data'!B138</f>
        <v>0.26</v>
      </c>
      <c r="C138" s="2">
        <f>'Load Tests Data'!C138</f>
        <v>0.26</v>
      </c>
      <c r="D138" s="2">
        <f>'Load Tests Data'!D138</f>
        <v>1.5</v>
      </c>
      <c r="E138" s="2">
        <f>'Load Tests Data'!E138</f>
        <v>0</v>
      </c>
      <c r="F138" s="2">
        <f>'Load Tests Data'!F138</f>
        <v>13.22222222222222</v>
      </c>
      <c r="G138" s="2">
        <f>'Load Tests Data'!G138</f>
        <v>3.4122222222222192</v>
      </c>
      <c r="H138" s="2">
        <f>'Load Tests Data'!H138</f>
        <v>3.4122222222222192</v>
      </c>
      <c r="I138" s="2">
        <f>'Load Tests Data'!I138</f>
        <v>25</v>
      </c>
      <c r="J138" s="2">
        <f t="shared" si="17"/>
        <v>13.947333333333329</v>
      </c>
      <c r="K138" s="2">
        <f t="shared" si="18"/>
        <v>1</v>
      </c>
      <c r="L138" s="2">
        <f t="shared" si="22"/>
        <v>5.7</v>
      </c>
      <c r="M138" s="2">
        <f t="shared" si="19"/>
        <v>0.99999999999999978</v>
      </c>
      <c r="N138" s="2">
        <f t="shared" si="20"/>
        <v>0</v>
      </c>
      <c r="O138" s="5">
        <f t="shared" si="21"/>
        <v>199.19733333333332</v>
      </c>
      <c r="P138" s="2">
        <f>'Load Tests Data'!J138</f>
        <v>15.21</v>
      </c>
      <c r="Q138" s="4">
        <f>'Load Tests Data'!K138</f>
        <v>225</v>
      </c>
    </row>
    <row r="139" spans="1:17" x14ac:dyDescent="0.25">
      <c r="A139" s="2">
        <f>'Load Tests Data'!A139</f>
        <v>1.1000000000000001</v>
      </c>
      <c r="B139" s="2">
        <f>'Load Tests Data'!B139</f>
        <v>0.26</v>
      </c>
      <c r="C139" s="2">
        <f>'Load Tests Data'!C139</f>
        <v>0.26</v>
      </c>
      <c r="D139" s="2">
        <f>'Load Tests Data'!D139</f>
        <v>1.5</v>
      </c>
      <c r="E139" s="2">
        <f>'Load Tests Data'!E139</f>
        <v>0</v>
      </c>
      <c r="F139" s="2">
        <f>'Load Tests Data'!F139</f>
        <v>16.27272727272727</v>
      </c>
      <c r="G139" s="2">
        <f>'Load Tests Data'!G139</f>
        <v>6.4627272727272693</v>
      </c>
      <c r="H139" s="2">
        <f>'Load Tests Data'!H139</f>
        <v>6.4627272727272693</v>
      </c>
      <c r="I139" s="2">
        <f>'Load Tests Data'!I139</f>
        <v>112</v>
      </c>
      <c r="J139" s="2">
        <f t="shared" si="17"/>
        <v>20.485090909090907</v>
      </c>
      <c r="K139" s="2">
        <f t="shared" si="18"/>
        <v>1</v>
      </c>
      <c r="L139" s="2">
        <f t="shared" si="22"/>
        <v>5.7</v>
      </c>
      <c r="M139" s="2">
        <f t="shared" si="19"/>
        <v>0.99999999999999978</v>
      </c>
      <c r="N139" s="2">
        <f t="shared" si="20"/>
        <v>0</v>
      </c>
      <c r="O139" s="5">
        <f t="shared" si="21"/>
        <v>850.40509090909086</v>
      </c>
      <c r="P139" s="2">
        <f>'Load Tests Data'!J139</f>
        <v>69.019600000000011</v>
      </c>
      <c r="Q139" s="4">
        <f>'Load Tests Data'!K139</f>
        <v>1021</v>
      </c>
    </row>
    <row r="140" spans="1:17" x14ac:dyDescent="0.25">
      <c r="A140" s="2">
        <f>'Load Tests Data'!A140</f>
        <v>1.1000000000000001</v>
      </c>
      <c r="B140" s="2">
        <f>'Load Tests Data'!B140</f>
        <v>0.26</v>
      </c>
      <c r="C140" s="2">
        <f>'Load Tests Data'!C140</f>
        <v>0.26</v>
      </c>
      <c r="D140" s="2">
        <f>'Load Tests Data'!D140</f>
        <v>1.5</v>
      </c>
      <c r="E140" s="2">
        <f>'Load Tests Data'!E140</f>
        <v>0</v>
      </c>
      <c r="F140" s="2">
        <f>'Load Tests Data'!F140</f>
        <v>16.27272727272727</v>
      </c>
      <c r="G140" s="2">
        <f>'Load Tests Data'!G140</f>
        <v>6.4627272727272693</v>
      </c>
      <c r="H140" s="2">
        <f>'Load Tests Data'!H140</f>
        <v>6.4627272727272693</v>
      </c>
      <c r="I140" s="2">
        <f>'Load Tests Data'!I140</f>
        <v>105</v>
      </c>
      <c r="J140" s="2">
        <f t="shared" si="17"/>
        <v>20.485090909090907</v>
      </c>
      <c r="K140" s="2">
        <f t="shared" si="18"/>
        <v>1</v>
      </c>
      <c r="L140" s="2">
        <f t="shared" si="22"/>
        <v>5.7</v>
      </c>
      <c r="M140" s="2">
        <f t="shared" si="19"/>
        <v>0.99999999999999978</v>
      </c>
      <c r="N140" s="2">
        <f t="shared" si="20"/>
        <v>0</v>
      </c>
      <c r="O140" s="5">
        <f t="shared" si="21"/>
        <v>798.53509090909097</v>
      </c>
      <c r="P140" s="2">
        <f>'Load Tests Data'!J140</f>
        <v>65.098800000000011</v>
      </c>
      <c r="Q140" s="4">
        <f>'Load Tests Data'!K140</f>
        <v>963</v>
      </c>
    </row>
    <row r="141" spans="1:17" x14ac:dyDescent="0.25">
      <c r="A141" s="2">
        <f>'Load Tests Data'!A141</f>
        <v>1.1000000000000001</v>
      </c>
      <c r="B141" s="2">
        <f>'Load Tests Data'!B141</f>
        <v>0.26</v>
      </c>
      <c r="C141" s="2">
        <f>'Load Tests Data'!C141</f>
        <v>0.26</v>
      </c>
      <c r="D141" s="2">
        <f>'Load Tests Data'!D141</f>
        <v>1.5</v>
      </c>
      <c r="E141" s="2">
        <f>'Load Tests Data'!E141</f>
        <v>0</v>
      </c>
      <c r="F141" s="2">
        <f>'Load Tests Data'!F141</f>
        <v>16.27272727272727</v>
      </c>
      <c r="G141" s="2">
        <f>'Load Tests Data'!G141</f>
        <v>6.4627272727272693</v>
      </c>
      <c r="H141" s="2">
        <f>'Load Tests Data'!H141</f>
        <v>6.4627272727272693</v>
      </c>
      <c r="I141" s="2">
        <f>'Load Tests Data'!I141</f>
        <v>92</v>
      </c>
      <c r="J141" s="2">
        <f t="shared" si="17"/>
        <v>20.485090909090907</v>
      </c>
      <c r="K141" s="2">
        <f t="shared" si="18"/>
        <v>1</v>
      </c>
      <c r="L141" s="2">
        <f t="shared" si="22"/>
        <v>5.7</v>
      </c>
      <c r="M141" s="2">
        <f t="shared" si="19"/>
        <v>0.99999999999999978</v>
      </c>
      <c r="N141" s="2">
        <f t="shared" si="20"/>
        <v>0</v>
      </c>
      <c r="O141" s="5">
        <f t="shared" si="21"/>
        <v>702.20509090909093</v>
      </c>
      <c r="P141" s="2">
        <f>'Load Tests Data'!J141</f>
        <v>57.054400000000008</v>
      </c>
      <c r="Q141" s="4">
        <f>'Load Tests Data'!K141</f>
        <v>844</v>
      </c>
    </row>
    <row r="142" spans="1:17" x14ac:dyDescent="0.25">
      <c r="A142" s="2">
        <f>'Load Tests Data'!A142</f>
        <v>0.9</v>
      </c>
      <c r="B142" s="2">
        <f>'Load Tests Data'!B142</f>
        <v>2.2000000000000002</v>
      </c>
      <c r="C142" s="2">
        <f>'Load Tests Data'!C142</f>
        <v>2.2000000000000002</v>
      </c>
      <c r="D142" s="2">
        <f>'Load Tests Data'!D142</f>
        <v>0.78</v>
      </c>
      <c r="E142" s="2">
        <f>'Load Tests Data'!E142</f>
        <v>0</v>
      </c>
      <c r="F142" s="2">
        <f>'Load Tests Data'!F142</f>
        <v>16.266666666666666</v>
      </c>
      <c r="G142" s="2">
        <f>'Load Tests Data'!G142</f>
        <v>6.4566666666666652</v>
      </c>
      <c r="H142" s="2">
        <f>'Load Tests Data'!H142</f>
        <v>6.9917575757575738</v>
      </c>
      <c r="I142" s="2">
        <f>'Load Tests Data'!I142</f>
        <v>30</v>
      </c>
      <c r="J142" s="2">
        <f t="shared" si="17"/>
        <v>12.687999999999999</v>
      </c>
      <c r="K142" s="2">
        <f t="shared" si="18"/>
        <v>1</v>
      </c>
      <c r="L142" s="2">
        <f t="shared" si="22"/>
        <v>5.7</v>
      </c>
      <c r="M142" s="2">
        <f t="shared" si="19"/>
        <v>0.99999999999999978</v>
      </c>
      <c r="N142" s="2">
        <f t="shared" si="20"/>
        <v>0</v>
      </c>
      <c r="O142" s="5">
        <f t="shared" si="21"/>
        <v>234.988</v>
      </c>
      <c r="P142" s="2">
        <f>'Load Tests Data'!J142</f>
        <v>992.20000000000016</v>
      </c>
      <c r="Q142" s="4">
        <f>'Load Tests Data'!K142</f>
        <v>205</v>
      </c>
    </row>
    <row r="143" spans="1:17" x14ac:dyDescent="0.25">
      <c r="A143" s="2">
        <f>'Load Tests Data'!A143</f>
        <v>0.6</v>
      </c>
      <c r="B143" s="2">
        <f>'Load Tests Data'!B143</f>
        <v>0.6</v>
      </c>
      <c r="C143" s="2">
        <f>'Load Tests Data'!C143</f>
        <v>0.6</v>
      </c>
      <c r="D143" s="2">
        <f>'Load Tests Data'!D143</f>
        <v>0</v>
      </c>
      <c r="E143" s="2">
        <f>'Load Tests Data'!E143</f>
        <v>0</v>
      </c>
      <c r="F143" s="2">
        <f>'Load Tests Data'!F143</f>
        <v>0</v>
      </c>
      <c r="G143" s="2">
        <f>'Load Tests Data'!G143</f>
        <v>0</v>
      </c>
      <c r="H143" s="2">
        <f>'Load Tests Data'!H143</f>
        <v>0</v>
      </c>
      <c r="I143" s="2">
        <f>'Load Tests Data'!I143</f>
        <v>31</v>
      </c>
      <c r="J143" s="2">
        <f t="shared" si="17"/>
        <v>0</v>
      </c>
      <c r="K143" s="2">
        <f t="shared" si="18"/>
        <v>1</v>
      </c>
      <c r="L143" s="2">
        <f t="shared" si="22"/>
        <v>5.7</v>
      </c>
      <c r="M143" s="2">
        <f t="shared" si="19"/>
        <v>0.99999999999999978</v>
      </c>
      <c r="N143" s="2">
        <f t="shared" si="20"/>
        <v>0</v>
      </c>
      <c r="O143" s="5">
        <f t="shared" si="21"/>
        <v>229.71000000000004</v>
      </c>
      <c r="P143" s="2">
        <f>'Load Tests Data'!J143</f>
        <v>94.32</v>
      </c>
      <c r="Q143" s="4">
        <f>'Load Tests Data'!K143</f>
        <v>262</v>
      </c>
    </row>
    <row r="144" spans="1:17" x14ac:dyDescent="0.25">
      <c r="A144" s="2">
        <f>'Load Tests Data'!A144</f>
        <v>0.6</v>
      </c>
      <c r="B144" s="2">
        <f>'Load Tests Data'!B144</f>
        <v>0.6</v>
      </c>
      <c r="C144" s="2">
        <f>'Load Tests Data'!C144</f>
        <v>0.6</v>
      </c>
      <c r="D144" s="2">
        <f>'Load Tests Data'!D144</f>
        <v>0</v>
      </c>
      <c r="E144" s="2">
        <f>'Load Tests Data'!E144</f>
        <v>0</v>
      </c>
      <c r="F144" s="2">
        <f>'Load Tests Data'!F144</f>
        <v>0</v>
      </c>
      <c r="G144" s="2">
        <f>'Load Tests Data'!G144</f>
        <v>0</v>
      </c>
      <c r="H144" s="2">
        <f>'Load Tests Data'!H144</f>
        <v>0</v>
      </c>
      <c r="I144" s="2">
        <f>'Load Tests Data'!I144</f>
        <v>44</v>
      </c>
      <c r="J144" s="2">
        <f t="shared" si="17"/>
        <v>0</v>
      </c>
      <c r="K144" s="2">
        <f t="shared" si="18"/>
        <v>1</v>
      </c>
      <c r="L144" s="2">
        <f t="shared" si="22"/>
        <v>5.7</v>
      </c>
      <c r="M144" s="2">
        <f t="shared" si="19"/>
        <v>0.99999999999999978</v>
      </c>
      <c r="N144" s="2">
        <f t="shared" si="20"/>
        <v>0</v>
      </c>
      <c r="O144" s="5">
        <f t="shared" si="21"/>
        <v>326.04000000000002</v>
      </c>
      <c r="P144" s="2">
        <f>'Load Tests Data'!J144</f>
        <v>131.4</v>
      </c>
      <c r="Q144" s="4">
        <f>'Load Tests Data'!K144</f>
        <v>365</v>
      </c>
    </row>
    <row r="145" spans="1:17" x14ac:dyDescent="0.25">
      <c r="A145" s="2">
        <f>'Load Tests Data'!A145</f>
        <v>1.4</v>
      </c>
      <c r="B145" s="2">
        <f>'Load Tests Data'!B145</f>
        <v>2</v>
      </c>
      <c r="C145" s="2">
        <f>'Load Tests Data'!C145</f>
        <v>2</v>
      </c>
      <c r="D145" s="2">
        <f>'Load Tests Data'!D145</f>
        <v>1.6</v>
      </c>
      <c r="E145" s="2">
        <f>'Load Tests Data'!E145</f>
        <v>0</v>
      </c>
      <c r="F145" s="2">
        <f>'Load Tests Data'!F145</f>
        <v>15.571428571428571</v>
      </c>
      <c r="G145" s="2">
        <f>'Load Tests Data'!G145</f>
        <v>5.7614285714285707</v>
      </c>
      <c r="H145" s="2">
        <f>'Load Tests Data'!H145</f>
        <v>5.7614285714285707</v>
      </c>
      <c r="I145" s="2">
        <f>'Load Tests Data'!I145</f>
        <v>15</v>
      </c>
      <c r="J145" s="2">
        <f t="shared" si="17"/>
        <v>22.952285714285711</v>
      </c>
      <c r="K145" s="2">
        <f t="shared" si="18"/>
        <v>1</v>
      </c>
      <c r="L145" s="2">
        <f t="shared" si="22"/>
        <v>5.7</v>
      </c>
      <c r="M145" s="2">
        <f t="shared" si="19"/>
        <v>0.99999999999999978</v>
      </c>
      <c r="N145" s="2">
        <f t="shared" si="20"/>
        <v>0</v>
      </c>
      <c r="O145" s="5">
        <f t="shared" si="21"/>
        <v>134.1022857142857</v>
      </c>
      <c r="P145" s="2">
        <f>'Load Tests Data'!J145</f>
        <v>480</v>
      </c>
      <c r="Q145" s="4">
        <f>'Load Tests Data'!K145</f>
        <v>120</v>
      </c>
    </row>
    <row r="146" spans="1:17" x14ac:dyDescent="0.25">
      <c r="A146" s="2">
        <f>'Load Tests Data'!A146</f>
        <v>2.4</v>
      </c>
      <c r="B146" s="2">
        <f>'Load Tests Data'!B146</f>
        <v>0.67</v>
      </c>
      <c r="C146" s="2">
        <f>'Load Tests Data'!C146</f>
        <v>0.67</v>
      </c>
      <c r="D146" s="2">
        <f>'Load Tests Data'!D146</f>
        <v>0.61</v>
      </c>
      <c r="E146" s="2">
        <f>'Load Tests Data'!E146</f>
        <v>0</v>
      </c>
      <c r="F146" s="2">
        <f>'Load Tests Data'!F146</f>
        <v>19.672131147540984</v>
      </c>
      <c r="G146" s="2">
        <f>'Load Tests Data'!G146</f>
        <v>9.8621311475409836</v>
      </c>
      <c r="H146" s="2">
        <f>'Load Tests Data'!H146</f>
        <v>19.672131147540984</v>
      </c>
      <c r="I146" s="2">
        <f>'Load Tests Data'!I146</f>
        <v>93</v>
      </c>
      <c r="J146" s="2">
        <f t="shared" si="17"/>
        <v>12</v>
      </c>
      <c r="K146" s="2">
        <f t="shared" si="18"/>
        <v>1</v>
      </c>
      <c r="L146" s="2">
        <f t="shared" si="22"/>
        <v>5.7</v>
      </c>
      <c r="M146" s="2">
        <f t="shared" si="19"/>
        <v>0.99999999999999978</v>
      </c>
      <c r="N146" s="2">
        <f t="shared" si="20"/>
        <v>0</v>
      </c>
      <c r="O146" s="5">
        <f t="shared" si="21"/>
        <v>701.13000000000011</v>
      </c>
      <c r="P146" s="2">
        <f>'Load Tests Data'!J146</f>
        <v>338.47060000000005</v>
      </c>
      <c r="Q146" s="4">
        <f>'Load Tests Data'!K146</f>
        <v>754</v>
      </c>
    </row>
    <row r="147" spans="1:17" x14ac:dyDescent="0.25">
      <c r="A147" s="2">
        <f>'Load Tests Data'!A147</f>
        <v>2.4</v>
      </c>
      <c r="B147" s="2">
        <f>'Load Tests Data'!B147</f>
        <v>0.67</v>
      </c>
      <c r="C147" s="2">
        <f>'Load Tests Data'!C147</f>
        <v>0.67</v>
      </c>
      <c r="D147" s="2">
        <f>'Load Tests Data'!D147</f>
        <v>0.61</v>
      </c>
      <c r="E147" s="2">
        <f>'Load Tests Data'!E147</f>
        <v>0</v>
      </c>
      <c r="F147" s="2">
        <f>'Load Tests Data'!F147</f>
        <v>19.672131147540984</v>
      </c>
      <c r="G147" s="2">
        <f>'Load Tests Data'!G147</f>
        <v>9.8621311475409836</v>
      </c>
      <c r="H147" s="2">
        <f>'Load Tests Data'!H147</f>
        <v>19.672131147540984</v>
      </c>
      <c r="I147" s="2">
        <f>'Load Tests Data'!I147</f>
        <v>95</v>
      </c>
      <c r="J147" s="2">
        <f t="shared" si="17"/>
        <v>12</v>
      </c>
      <c r="K147" s="2">
        <f t="shared" si="18"/>
        <v>1</v>
      </c>
      <c r="L147" s="2">
        <f t="shared" si="22"/>
        <v>5.7</v>
      </c>
      <c r="M147" s="2">
        <f t="shared" si="19"/>
        <v>0.99999999999999978</v>
      </c>
      <c r="N147" s="2">
        <f t="shared" si="20"/>
        <v>0</v>
      </c>
      <c r="O147" s="5">
        <f t="shared" si="21"/>
        <v>715.95</v>
      </c>
      <c r="P147" s="2">
        <f>'Load Tests Data'!J147</f>
        <v>347.44860000000006</v>
      </c>
      <c r="Q147" s="4">
        <f>'Load Tests Data'!K147</f>
        <v>774</v>
      </c>
    </row>
    <row r="148" spans="1:17" x14ac:dyDescent="0.25">
      <c r="A148" s="2">
        <f>'Load Tests Data'!A148</f>
        <v>2.4</v>
      </c>
      <c r="B148" s="2">
        <f>'Load Tests Data'!B148</f>
        <v>2.74</v>
      </c>
      <c r="C148" s="2">
        <f>'Load Tests Data'!C148</f>
        <v>2.74</v>
      </c>
      <c r="D148" s="2">
        <f>'Load Tests Data'!D148</f>
        <v>0</v>
      </c>
      <c r="E148" s="2">
        <f>'Load Tests Data'!E148</f>
        <v>0</v>
      </c>
      <c r="F148" s="2">
        <f>'Load Tests Data'!F148</f>
        <v>0</v>
      </c>
      <c r="G148" s="2">
        <f>'Load Tests Data'!G148</f>
        <v>0</v>
      </c>
      <c r="H148" s="2">
        <f>'Load Tests Data'!H148</f>
        <v>0</v>
      </c>
      <c r="I148" s="2">
        <f>'Load Tests Data'!I148</f>
        <v>92</v>
      </c>
      <c r="J148" s="2">
        <f t="shared" si="17"/>
        <v>0</v>
      </c>
      <c r="K148" s="2">
        <f t="shared" si="18"/>
        <v>1</v>
      </c>
      <c r="L148" s="2">
        <f t="shared" si="22"/>
        <v>5.7</v>
      </c>
      <c r="M148" s="2">
        <f t="shared" si="19"/>
        <v>0.99999999999999978</v>
      </c>
      <c r="N148" s="2">
        <f t="shared" si="20"/>
        <v>0</v>
      </c>
      <c r="O148" s="5">
        <f t="shared" si="21"/>
        <v>681.72</v>
      </c>
      <c r="P148" s="2">
        <f>'Load Tests Data'!J148</f>
        <v>4264.3168000000005</v>
      </c>
      <c r="Q148" s="4">
        <f>'Load Tests Data'!K148</f>
        <v>568</v>
      </c>
    </row>
    <row r="149" spans="1:17" x14ac:dyDescent="0.25">
      <c r="A149" s="2" t="str">
        <f>'Load Tests Data'!A149</f>
        <v>-</v>
      </c>
      <c r="B149" s="2">
        <f>'Load Tests Data'!B149</f>
        <v>0</v>
      </c>
      <c r="C149" s="2">
        <f>'Load Tests Data'!C149</f>
        <v>0</v>
      </c>
      <c r="D149" s="2">
        <f>'Load Tests Data'!D149</f>
        <v>0</v>
      </c>
      <c r="E149" s="2">
        <f>'Load Tests Data'!E149</f>
        <v>0</v>
      </c>
      <c r="F149" s="2" t="b">
        <f>'Load Tests Data'!F149</f>
        <v>1</v>
      </c>
      <c r="G149" s="2">
        <f>'Load Tests Data'!G149</f>
        <v>-8.81</v>
      </c>
      <c r="H149" s="2" t="b">
        <f>'Load Tests Data'!H149</f>
        <v>1</v>
      </c>
      <c r="I149" s="2">
        <f>'Load Tests Data'!I149</f>
        <v>0</v>
      </c>
      <c r="J149" s="2">
        <f t="shared" si="17"/>
        <v>0</v>
      </c>
      <c r="K149" s="2">
        <f t="shared" si="18"/>
        <v>1</v>
      </c>
      <c r="L149" s="2">
        <f t="shared" si="22"/>
        <v>5.7</v>
      </c>
      <c r="M149" s="2">
        <f t="shared" si="19"/>
        <v>0.99999999999999978</v>
      </c>
      <c r="N149" s="2">
        <f t="shared" si="20"/>
        <v>0</v>
      </c>
      <c r="O149" s="5">
        <f t="shared" si="21"/>
        <v>0</v>
      </c>
      <c r="P149" s="2">
        <f>'Load Tests Data'!J149</f>
        <v>0</v>
      </c>
      <c r="Q149" s="4">
        <f>'Load Tests Data'!K149</f>
        <v>0</v>
      </c>
    </row>
    <row r="150" spans="1:17" x14ac:dyDescent="0.25">
      <c r="A150" s="2" t="str">
        <f>'Load Tests Data'!A150</f>
        <v>-</v>
      </c>
      <c r="B150" s="2">
        <f>'Load Tests Data'!B150</f>
        <v>0</v>
      </c>
      <c r="C150" s="2">
        <f>'Load Tests Data'!C150</f>
        <v>0</v>
      </c>
      <c r="D150" s="2">
        <f>'Load Tests Data'!D150</f>
        <v>0</v>
      </c>
      <c r="E150" s="2">
        <f>'Load Tests Data'!E150</f>
        <v>0</v>
      </c>
      <c r="F150" s="2" t="b">
        <f>'Load Tests Data'!F150</f>
        <v>1</v>
      </c>
      <c r="G150" s="2">
        <f>'Load Tests Data'!G150</f>
        <v>-8.81</v>
      </c>
      <c r="H150" s="2" t="b">
        <f>'Load Tests Data'!H150</f>
        <v>1</v>
      </c>
      <c r="I150" s="2">
        <f>'Load Tests Data'!I150</f>
        <v>0</v>
      </c>
      <c r="J150" s="2">
        <f t="shared" si="17"/>
        <v>0</v>
      </c>
      <c r="K150" s="2">
        <f t="shared" si="18"/>
        <v>1</v>
      </c>
      <c r="L150" s="2">
        <f t="shared" si="22"/>
        <v>5.7</v>
      </c>
      <c r="M150" s="2">
        <f t="shared" si="19"/>
        <v>0.99999999999999978</v>
      </c>
      <c r="N150" s="2">
        <f t="shared" si="20"/>
        <v>0</v>
      </c>
      <c r="O150" s="5">
        <f t="shared" si="21"/>
        <v>0</v>
      </c>
      <c r="P150" s="2">
        <f>'Load Tests Data'!J150</f>
        <v>0</v>
      </c>
      <c r="Q150" s="4">
        <f>'Load Tests Data'!K150</f>
        <v>0</v>
      </c>
    </row>
    <row r="151" spans="1:17" x14ac:dyDescent="0.25">
      <c r="A151" s="2" t="str">
        <f>'Load Tests Data'!A151</f>
        <v>-</v>
      </c>
      <c r="B151" s="2">
        <f>'Load Tests Data'!B151</f>
        <v>0</v>
      </c>
      <c r="C151" s="2">
        <f>'Load Tests Data'!C151</f>
        <v>0</v>
      </c>
      <c r="D151" s="2">
        <f>'Load Tests Data'!D151</f>
        <v>0</v>
      </c>
      <c r="E151" s="2">
        <f>'Load Tests Data'!E151</f>
        <v>0</v>
      </c>
      <c r="F151" s="2" t="b">
        <f>'Load Tests Data'!F151</f>
        <v>1</v>
      </c>
      <c r="G151" s="2">
        <f>'Load Tests Data'!G151</f>
        <v>-8.81</v>
      </c>
      <c r="H151" s="2" t="b">
        <f>'Load Tests Data'!H151</f>
        <v>1</v>
      </c>
      <c r="I151" s="2">
        <f>'Load Tests Data'!I151</f>
        <v>0</v>
      </c>
      <c r="J151" s="2">
        <f t="shared" si="17"/>
        <v>0</v>
      </c>
      <c r="K151" s="2">
        <f t="shared" si="18"/>
        <v>1</v>
      </c>
      <c r="L151" s="2">
        <f t="shared" si="22"/>
        <v>5.7</v>
      </c>
      <c r="M151" s="2">
        <f t="shared" si="19"/>
        <v>0.99999999999999978</v>
      </c>
      <c r="N151" s="2">
        <f t="shared" si="20"/>
        <v>0</v>
      </c>
      <c r="O151" s="5">
        <f t="shared" si="21"/>
        <v>0</v>
      </c>
      <c r="P151" s="2">
        <f>'Load Tests Data'!J151</f>
        <v>0</v>
      </c>
      <c r="Q151" s="4">
        <f>'Load Tests Data'!K151</f>
        <v>0</v>
      </c>
    </row>
    <row r="152" spans="1:17" x14ac:dyDescent="0.25">
      <c r="A152" s="2" t="str">
        <f>'Load Tests Data'!A152</f>
        <v>-</v>
      </c>
      <c r="B152" s="2">
        <f>'Load Tests Data'!B152</f>
        <v>0</v>
      </c>
      <c r="C152" s="2">
        <f>'Load Tests Data'!C152</f>
        <v>0</v>
      </c>
      <c r="D152" s="2">
        <f>'Load Tests Data'!D152</f>
        <v>0</v>
      </c>
      <c r="E152" s="2">
        <f>'Load Tests Data'!E152</f>
        <v>0</v>
      </c>
      <c r="F152" s="2" t="b">
        <f>'Load Tests Data'!F152</f>
        <v>1</v>
      </c>
      <c r="G152" s="2">
        <f>'Load Tests Data'!G152</f>
        <v>-8.81</v>
      </c>
      <c r="H152" s="2" t="b">
        <f>'Load Tests Data'!H152</f>
        <v>1</v>
      </c>
      <c r="I152" s="2">
        <f>'Load Tests Data'!I152</f>
        <v>0</v>
      </c>
      <c r="J152" s="2">
        <f t="shared" si="17"/>
        <v>0</v>
      </c>
      <c r="K152" s="2">
        <f t="shared" si="18"/>
        <v>1</v>
      </c>
      <c r="L152" s="2">
        <f t="shared" si="22"/>
        <v>5.7</v>
      </c>
      <c r="M152" s="2">
        <f t="shared" si="19"/>
        <v>0.99999999999999978</v>
      </c>
      <c r="N152" s="2">
        <f t="shared" si="20"/>
        <v>0</v>
      </c>
      <c r="O152" s="5">
        <f t="shared" si="21"/>
        <v>0</v>
      </c>
      <c r="P152" s="2">
        <f>'Load Tests Data'!J152</f>
        <v>0</v>
      </c>
      <c r="Q152" s="4">
        <f>'Load Tests Data'!K152</f>
        <v>0</v>
      </c>
    </row>
    <row r="153" spans="1:17" x14ac:dyDescent="0.25">
      <c r="A153" s="2" t="str">
        <f>'Load Tests Data'!A153</f>
        <v>-</v>
      </c>
      <c r="B153" s="2">
        <f>'Load Tests Data'!B153</f>
        <v>0</v>
      </c>
      <c r="C153" s="2">
        <f>'Load Tests Data'!C153</f>
        <v>0</v>
      </c>
      <c r="D153" s="2">
        <f>'Load Tests Data'!D153</f>
        <v>0</v>
      </c>
      <c r="E153" s="2">
        <f>'Load Tests Data'!E153</f>
        <v>0</v>
      </c>
      <c r="F153" s="2" t="b">
        <f>'Load Tests Data'!F153</f>
        <v>1</v>
      </c>
      <c r="G153" s="2">
        <f>'Load Tests Data'!G153</f>
        <v>-8.81</v>
      </c>
      <c r="H153" s="2" t="b">
        <f>'Load Tests Data'!H153</f>
        <v>1</v>
      </c>
      <c r="I153" s="2">
        <f>'Load Tests Data'!I153</f>
        <v>0</v>
      </c>
      <c r="J153" s="2">
        <f t="shared" si="17"/>
        <v>0</v>
      </c>
      <c r="K153" s="2">
        <f t="shared" si="18"/>
        <v>1</v>
      </c>
      <c r="L153" s="2">
        <f t="shared" si="22"/>
        <v>5.7</v>
      </c>
      <c r="M153" s="2">
        <f t="shared" si="19"/>
        <v>0.99999999999999978</v>
      </c>
      <c r="N153" s="2">
        <f t="shared" si="20"/>
        <v>0</v>
      </c>
      <c r="O153" s="5">
        <f t="shared" si="21"/>
        <v>0</v>
      </c>
      <c r="P153" s="2">
        <f>'Load Tests Data'!J153</f>
        <v>0</v>
      </c>
      <c r="Q153" s="4">
        <f>'Load Tests Data'!K153</f>
        <v>0</v>
      </c>
    </row>
    <row r="154" spans="1:17" x14ac:dyDescent="0.25">
      <c r="A154" s="2" t="str">
        <f>'Load Tests Data'!A154</f>
        <v>-</v>
      </c>
      <c r="B154" s="2">
        <f>'Load Tests Data'!B154</f>
        <v>0</v>
      </c>
      <c r="C154" s="2">
        <f>'Load Tests Data'!C154</f>
        <v>0</v>
      </c>
      <c r="D154" s="2">
        <f>'Load Tests Data'!D154</f>
        <v>0</v>
      </c>
      <c r="E154" s="2">
        <f>'Load Tests Data'!E154</f>
        <v>0</v>
      </c>
      <c r="F154" s="2" t="b">
        <f>'Load Tests Data'!F154</f>
        <v>1</v>
      </c>
      <c r="G154" s="2">
        <f>'Load Tests Data'!G154</f>
        <v>-8.81</v>
      </c>
      <c r="H154" s="2" t="b">
        <f>'Load Tests Data'!H154</f>
        <v>1</v>
      </c>
      <c r="I154" s="2">
        <f>'Load Tests Data'!I154</f>
        <v>0</v>
      </c>
      <c r="J154" s="2">
        <f t="shared" si="17"/>
        <v>0</v>
      </c>
      <c r="K154" s="2">
        <f t="shared" si="18"/>
        <v>1</v>
      </c>
      <c r="L154" s="2">
        <f t="shared" si="22"/>
        <v>5.7</v>
      </c>
      <c r="M154" s="2">
        <f t="shared" si="19"/>
        <v>0.99999999999999978</v>
      </c>
      <c r="N154" s="2">
        <f t="shared" si="20"/>
        <v>0</v>
      </c>
      <c r="O154" s="5">
        <f t="shared" si="21"/>
        <v>0</v>
      </c>
      <c r="P154" s="2">
        <f>'Load Tests Data'!J154</f>
        <v>0</v>
      </c>
      <c r="Q154" s="4">
        <f>'Load Tests Data'!K154</f>
        <v>0</v>
      </c>
    </row>
    <row r="155" spans="1:17" x14ac:dyDescent="0.25">
      <c r="A155" s="2" t="str">
        <f>'Load Tests Data'!A155</f>
        <v>-</v>
      </c>
      <c r="B155" s="2">
        <f>'Load Tests Data'!B155</f>
        <v>0</v>
      </c>
      <c r="C155" s="2">
        <f>'Load Tests Data'!C155</f>
        <v>0</v>
      </c>
      <c r="D155" s="2">
        <f>'Load Tests Data'!D155</f>
        <v>0</v>
      </c>
      <c r="E155" s="2">
        <f>'Load Tests Data'!E155</f>
        <v>0</v>
      </c>
      <c r="F155" s="2" t="b">
        <f>'Load Tests Data'!F155</f>
        <v>1</v>
      </c>
      <c r="G155" s="2">
        <f>'Load Tests Data'!G155</f>
        <v>-8.81</v>
      </c>
      <c r="H155" s="2" t="b">
        <f>'Load Tests Data'!H155</f>
        <v>1</v>
      </c>
      <c r="I155" s="2">
        <f>'Load Tests Data'!I155</f>
        <v>0</v>
      </c>
      <c r="J155" s="2">
        <f t="shared" si="17"/>
        <v>0</v>
      </c>
      <c r="K155" s="2">
        <f t="shared" si="18"/>
        <v>1</v>
      </c>
      <c r="L155" s="2">
        <f t="shared" si="22"/>
        <v>5.7</v>
      </c>
      <c r="M155" s="2">
        <f t="shared" si="19"/>
        <v>0.99999999999999978</v>
      </c>
      <c r="N155" s="2">
        <f t="shared" si="20"/>
        <v>0</v>
      </c>
      <c r="O155" s="5">
        <f t="shared" si="21"/>
        <v>0</v>
      </c>
      <c r="P155" s="2">
        <f>'Load Tests Data'!J155</f>
        <v>0</v>
      </c>
      <c r="Q155" s="4">
        <f>'Load Tests Data'!K155</f>
        <v>0</v>
      </c>
    </row>
    <row r="156" spans="1:17" x14ac:dyDescent="0.25">
      <c r="A156" s="2" t="str">
        <f>'Load Tests Data'!A156</f>
        <v>-</v>
      </c>
      <c r="B156" s="2">
        <f>'Load Tests Data'!B156</f>
        <v>0</v>
      </c>
      <c r="C156" s="2">
        <f>'Load Tests Data'!C156</f>
        <v>0</v>
      </c>
      <c r="D156" s="2">
        <f>'Load Tests Data'!D156</f>
        <v>0</v>
      </c>
      <c r="E156" s="2">
        <f>'Load Tests Data'!E156</f>
        <v>0</v>
      </c>
      <c r="F156" s="2" t="b">
        <f>'Load Tests Data'!F156</f>
        <v>1</v>
      </c>
      <c r="G156" s="2">
        <f>'Load Tests Data'!G156</f>
        <v>-8.81</v>
      </c>
      <c r="H156" s="2" t="b">
        <f>'Load Tests Data'!H156</f>
        <v>1</v>
      </c>
      <c r="I156" s="2">
        <f>'Load Tests Data'!I156</f>
        <v>0</v>
      </c>
      <c r="J156" s="2">
        <f t="shared" si="17"/>
        <v>0</v>
      </c>
      <c r="K156" s="2">
        <f t="shared" si="18"/>
        <v>1</v>
      </c>
      <c r="L156" s="2">
        <f t="shared" si="22"/>
        <v>5.7</v>
      </c>
      <c r="M156" s="2">
        <f t="shared" si="19"/>
        <v>0.99999999999999978</v>
      </c>
      <c r="N156" s="2">
        <f t="shared" si="20"/>
        <v>0</v>
      </c>
      <c r="O156" s="5">
        <f t="shared" si="21"/>
        <v>0</v>
      </c>
      <c r="P156" s="2">
        <f>'Load Tests Data'!J156</f>
        <v>0</v>
      </c>
      <c r="Q156" s="4">
        <f>'Load Tests Data'!K156</f>
        <v>0</v>
      </c>
    </row>
    <row r="157" spans="1:17" x14ac:dyDescent="0.25">
      <c r="A157" s="2" t="str">
        <f>'Load Tests Data'!A157</f>
        <v>-</v>
      </c>
      <c r="B157" s="2">
        <f>'Load Tests Data'!B157</f>
        <v>0</v>
      </c>
      <c r="C157" s="2">
        <f>'Load Tests Data'!C157</f>
        <v>0</v>
      </c>
      <c r="D157" s="2">
        <f>'Load Tests Data'!D157</f>
        <v>0</v>
      </c>
      <c r="E157" s="2">
        <f>'Load Tests Data'!E157</f>
        <v>0</v>
      </c>
      <c r="F157" s="2" t="b">
        <f>'Load Tests Data'!F157</f>
        <v>1</v>
      </c>
      <c r="G157" s="2">
        <f>'Load Tests Data'!G157</f>
        <v>-8.81</v>
      </c>
      <c r="H157" s="2" t="b">
        <f>'Load Tests Data'!H157</f>
        <v>1</v>
      </c>
      <c r="I157" s="2">
        <f>'Load Tests Data'!I157</f>
        <v>0</v>
      </c>
      <c r="J157" s="2">
        <f t="shared" si="17"/>
        <v>0</v>
      </c>
      <c r="K157" s="2">
        <f t="shared" si="18"/>
        <v>1</v>
      </c>
      <c r="L157" s="2">
        <f t="shared" si="22"/>
        <v>5.7</v>
      </c>
      <c r="M157" s="2">
        <f t="shared" si="19"/>
        <v>0.99999999999999978</v>
      </c>
      <c r="N157" s="2">
        <f t="shared" si="20"/>
        <v>0</v>
      </c>
      <c r="O157" s="5">
        <f t="shared" si="21"/>
        <v>0</v>
      </c>
      <c r="P157" s="2">
        <f>'Load Tests Data'!J157</f>
        <v>0</v>
      </c>
      <c r="Q157" s="4">
        <f>'Load Tests Data'!K157</f>
        <v>0</v>
      </c>
    </row>
    <row r="158" spans="1:17" x14ac:dyDescent="0.25">
      <c r="A158" s="2" t="str">
        <f>'Load Tests Data'!A158</f>
        <v>-</v>
      </c>
      <c r="B158" s="2">
        <f>'Load Tests Data'!B158</f>
        <v>0</v>
      </c>
      <c r="C158" s="2">
        <f>'Load Tests Data'!C158</f>
        <v>0</v>
      </c>
      <c r="D158" s="2">
        <f>'Load Tests Data'!D158</f>
        <v>0</v>
      </c>
      <c r="E158" s="2">
        <f>'Load Tests Data'!E158</f>
        <v>0</v>
      </c>
      <c r="F158" s="2" t="b">
        <f>'Load Tests Data'!F158</f>
        <v>1</v>
      </c>
      <c r="G158" s="2">
        <f>'Load Tests Data'!G158</f>
        <v>-8.81</v>
      </c>
      <c r="H158" s="2" t="b">
        <f>'Load Tests Data'!H158</f>
        <v>1</v>
      </c>
      <c r="I158" s="2">
        <f>'Load Tests Data'!I158</f>
        <v>0</v>
      </c>
      <c r="J158" s="2">
        <f t="shared" si="17"/>
        <v>0</v>
      </c>
      <c r="K158" s="2">
        <f t="shared" si="18"/>
        <v>1</v>
      </c>
      <c r="L158" s="2">
        <f t="shared" si="22"/>
        <v>5.7</v>
      </c>
      <c r="M158" s="2">
        <f t="shared" si="19"/>
        <v>0.99999999999999978</v>
      </c>
      <c r="N158" s="2">
        <f t="shared" si="20"/>
        <v>0</v>
      </c>
      <c r="O158" s="5">
        <f t="shared" si="21"/>
        <v>0</v>
      </c>
      <c r="P158" s="2">
        <f>'Load Tests Data'!J158</f>
        <v>0</v>
      </c>
      <c r="Q158" s="4">
        <f>'Load Tests Data'!K158</f>
        <v>0</v>
      </c>
    </row>
    <row r="159" spans="1:17" x14ac:dyDescent="0.25">
      <c r="A159" s="2" t="str">
        <f>'Load Tests Data'!A159</f>
        <v>-</v>
      </c>
      <c r="B159" s="2">
        <f>'Load Tests Data'!B159</f>
        <v>0</v>
      </c>
      <c r="C159" s="2">
        <f>'Load Tests Data'!C159</f>
        <v>0</v>
      </c>
      <c r="D159" s="2">
        <f>'Load Tests Data'!D159</f>
        <v>0</v>
      </c>
      <c r="E159" s="2">
        <f>'Load Tests Data'!E159</f>
        <v>0</v>
      </c>
      <c r="F159" s="2" t="b">
        <f>'Load Tests Data'!F159</f>
        <v>1</v>
      </c>
      <c r="G159" s="2">
        <f>'Load Tests Data'!G159</f>
        <v>-8.81</v>
      </c>
      <c r="H159" s="2" t="b">
        <f>'Load Tests Data'!H159</f>
        <v>1</v>
      </c>
      <c r="I159" s="2">
        <f>'Load Tests Data'!I159</f>
        <v>0</v>
      </c>
      <c r="J159" s="2">
        <f t="shared" si="17"/>
        <v>0</v>
      </c>
      <c r="K159" s="2">
        <f t="shared" si="18"/>
        <v>1</v>
      </c>
      <c r="L159" s="2">
        <f t="shared" si="22"/>
        <v>5.7</v>
      </c>
      <c r="M159" s="2">
        <f t="shared" si="19"/>
        <v>0.99999999999999978</v>
      </c>
      <c r="N159" s="2">
        <f t="shared" si="20"/>
        <v>0</v>
      </c>
      <c r="O159" s="5">
        <f t="shared" si="21"/>
        <v>0</v>
      </c>
      <c r="P159" s="2">
        <f>'Load Tests Data'!J159</f>
        <v>0</v>
      </c>
      <c r="Q159" s="4">
        <f>'Load Tests Data'!K159</f>
        <v>0</v>
      </c>
    </row>
    <row r="160" spans="1:17" x14ac:dyDescent="0.25">
      <c r="A160" s="2" t="str">
        <f>'Load Tests Data'!A160</f>
        <v>-</v>
      </c>
      <c r="B160" s="2">
        <f>'Load Tests Data'!B160</f>
        <v>0</v>
      </c>
      <c r="C160" s="2">
        <f>'Load Tests Data'!C160</f>
        <v>0</v>
      </c>
      <c r="D160" s="2">
        <f>'Load Tests Data'!D160</f>
        <v>0</v>
      </c>
      <c r="E160" s="2">
        <f>'Load Tests Data'!E160</f>
        <v>0</v>
      </c>
      <c r="F160" s="2" t="b">
        <f>'Load Tests Data'!F160</f>
        <v>1</v>
      </c>
      <c r="G160" s="2">
        <f>'Load Tests Data'!G160</f>
        <v>-8.81</v>
      </c>
      <c r="H160" s="2" t="b">
        <f>'Load Tests Data'!H160</f>
        <v>1</v>
      </c>
      <c r="I160" s="2">
        <f>'Load Tests Data'!I160</f>
        <v>0</v>
      </c>
      <c r="J160" s="2">
        <f t="shared" si="17"/>
        <v>0</v>
      </c>
      <c r="K160" s="2">
        <f t="shared" si="18"/>
        <v>1</v>
      </c>
      <c r="L160" s="2">
        <f t="shared" si="22"/>
        <v>5.7</v>
      </c>
      <c r="M160" s="2">
        <f t="shared" si="19"/>
        <v>0.99999999999999978</v>
      </c>
      <c r="N160" s="2">
        <f t="shared" si="20"/>
        <v>0</v>
      </c>
      <c r="O160" s="5">
        <f t="shared" si="21"/>
        <v>0</v>
      </c>
      <c r="P160" s="2">
        <f>'Load Tests Data'!J160</f>
        <v>0</v>
      </c>
      <c r="Q160" s="4">
        <f>'Load Tests Data'!K160</f>
        <v>0</v>
      </c>
    </row>
    <row r="161" spans="1:17" x14ac:dyDescent="0.25">
      <c r="A161" s="2" t="str">
        <f>'Load Tests Data'!A161</f>
        <v>-</v>
      </c>
      <c r="B161" s="2">
        <f>'Load Tests Data'!B161</f>
        <v>0</v>
      </c>
      <c r="C161" s="2">
        <f>'Load Tests Data'!C161</f>
        <v>0</v>
      </c>
      <c r="D161" s="2">
        <f>'Load Tests Data'!D161</f>
        <v>0</v>
      </c>
      <c r="E161" s="2">
        <f>'Load Tests Data'!E161</f>
        <v>0</v>
      </c>
      <c r="F161" s="2" t="b">
        <f>'Load Tests Data'!F161</f>
        <v>1</v>
      </c>
      <c r="G161" s="2">
        <f>'Load Tests Data'!G161</f>
        <v>-8.81</v>
      </c>
      <c r="H161" s="2" t="b">
        <f>'Load Tests Data'!H161</f>
        <v>1</v>
      </c>
      <c r="I161" s="2">
        <f>'Load Tests Data'!I161</f>
        <v>0</v>
      </c>
      <c r="J161" s="2">
        <f t="shared" si="17"/>
        <v>0</v>
      </c>
      <c r="K161" s="2">
        <f t="shared" si="18"/>
        <v>1</v>
      </c>
      <c r="L161" s="2">
        <f t="shared" si="22"/>
        <v>5.7</v>
      </c>
      <c r="M161" s="2">
        <f t="shared" si="19"/>
        <v>0.99999999999999978</v>
      </c>
      <c r="N161" s="2">
        <f t="shared" si="20"/>
        <v>0</v>
      </c>
      <c r="O161" s="5">
        <f t="shared" si="21"/>
        <v>0</v>
      </c>
      <c r="P161" s="2">
        <f>'Load Tests Data'!J161</f>
        <v>0</v>
      </c>
      <c r="Q161" s="4">
        <f>'Load Tests Data'!K161</f>
        <v>0</v>
      </c>
    </row>
    <row r="162" spans="1:17" x14ac:dyDescent="0.25">
      <c r="A162" s="2" t="str">
        <f>'Load Tests Data'!A162</f>
        <v>-</v>
      </c>
      <c r="B162" s="2">
        <f>'Load Tests Data'!B162</f>
        <v>0</v>
      </c>
      <c r="C162" s="2">
        <f>'Load Tests Data'!C162</f>
        <v>0</v>
      </c>
      <c r="D162" s="2">
        <f>'Load Tests Data'!D162</f>
        <v>0</v>
      </c>
      <c r="E162" s="2">
        <f>'Load Tests Data'!E162</f>
        <v>0</v>
      </c>
      <c r="F162" s="2" t="b">
        <f>'Load Tests Data'!F162</f>
        <v>1</v>
      </c>
      <c r="G162" s="2">
        <f>'Load Tests Data'!G162</f>
        <v>-8.81</v>
      </c>
      <c r="H162" s="2" t="b">
        <f>'Load Tests Data'!H162</f>
        <v>1</v>
      </c>
      <c r="I162" s="2">
        <f>'Load Tests Data'!I162</f>
        <v>0</v>
      </c>
      <c r="J162" s="2">
        <f t="shared" si="17"/>
        <v>0</v>
      </c>
      <c r="K162" s="2">
        <f t="shared" si="18"/>
        <v>1</v>
      </c>
      <c r="L162" s="2">
        <f t="shared" si="22"/>
        <v>5.7</v>
      </c>
      <c r="M162" s="2">
        <f t="shared" si="19"/>
        <v>0.99999999999999978</v>
      </c>
      <c r="N162" s="2">
        <f t="shared" si="20"/>
        <v>0</v>
      </c>
      <c r="O162" s="5">
        <f t="shared" si="21"/>
        <v>0</v>
      </c>
      <c r="P162" s="2">
        <f>'Load Tests Data'!J162</f>
        <v>0</v>
      </c>
      <c r="Q162" s="4">
        <f>'Load Tests Data'!K162</f>
        <v>0</v>
      </c>
    </row>
    <row r="163" spans="1:17" x14ac:dyDescent="0.25">
      <c r="A163" s="2" t="str">
        <f>'Load Tests Data'!A163</f>
        <v>-</v>
      </c>
      <c r="B163" s="2">
        <f>'Load Tests Data'!B163</f>
        <v>0</v>
      </c>
      <c r="C163" s="2">
        <f>'Load Tests Data'!C163</f>
        <v>0</v>
      </c>
      <c r="D163" s="2">
        <f>'Load Tests Data'!D163</f>
        <v>0</v>
      </c>
      <c r="E163" s="2">
        <f>'Load Tests Data'!E163</f>
        <v>0</v>
      </c>
      <c r="F163" s="2" t="b">
        <f>'Load Tests Data'!F163</f>
        <v>1</v>
      </c>
      <c r="G163" s="2">
        <f>'Load Tests Data'!G163</f>
        <v>-8.81</v>
      </c>
      <c r="H163" s="2" t="b">
        <f>'Load Tests Data'!H163</f>
        <v>1</v>
      </c>
      <c r="I163" s="2">
        <f>'Load Tests Data'!I163</f>
        <v>0</v>
      </c>
      <c r="J163" s="2">
        <f t="shared" si="17"/>
        <v>0</v>
      </c>
      <c r="K163" s="2">
        <f t="shared" si="18"/>
        <v>1</v>
      </c>
      <c r="L163" s="2">
        <f t="shared" si="22"/>
        <v>5.7</v>
      </c>
      <c r="M163" s="2">
        <f t="shared" si="19"/>
        <v>0.99999999999999978</v>
      </c>
      <c r="N163" s="2">
        <f t="shared" si="20"/>
        <v>0</v>
      </c>
      <c r="O163" s="5">
        <f t="shared" si="21"/>
        <v>0</v>
      </c>
      <c r="P163" s="2">
        <f>'Load Tests Data'!J163</f>
        <v>0</v>
      </c>
      <c r="Q163" s="4">
        <f>'Load Tests Data'!K163</f>
        <v>0</v>
      </c>
    </row>
    <row r="164" spans="1:17" x14ac:dyDescent="0.25">
      <c r="A164" s="2" t="str">
        <f>'Load Tests Data'!A164</f>
        <v>-</v>
      </c>
      <c r="B164" s="2">
        <f>'Load Tests Data'!B164</f>
        <v>0</v>
      </c>
      <c r="C164" s="2">
        <f>'Load Tests Data'!C164</f>
        <v>0</v>
      </c>
      <c r="D164" s="2">
        <f>'Load Tests Data'!D164</f>
        <v>0</v>
      </c>
      <c r="E164" s="2">
        <f>'Load Tests Data'!E164</f>
        <v>0</v>
      </c>
      <c r="F164" s="2" t="b">
        <f>'Load Tests Data'!F164</f>
        <v>1</v>
      </c>
      <c r="G164" s="2">
        <f>'Load Tests Data'!G164</f>
        <v>-8.81</v>
      </c>
      <c r="H164" s="2" t="b">
        <f>'Load Tests Data'!H164</f>
        <v>1</v>
      </c>
      <c r="I164" s="2">
        <f>'Load Tests Data'!I164</f>
        <v>0</v>
      </c>
      <c r="J164" s="2">
        <f t="shared" si="17"/>
        <v>0</v>
      </c>
      <c r="K164" s="2">
        <f t="shared" si="18"/>
        <v>1</v>
      </c>
      <c r="L164" s="2">
        <f t="shared" si="22"/>
        <v>5.7</v>
      </c>
      <c r="M164" s="2">
        <f t="shared" si="19"/>
        <v>0.99999999999999978</v>
      </c>
      <c r="N164" s="2">
        <f t="shared" si="20"/>
        <v>0</v>
      </c>
      <c r="O164" s="5">
        <f t="shared" si="21"/>
        <v>0</v>
      </c>
      <c r="P164" s="2">
        <f>'Load Tests Data'!J164</f>
        <v>0</v>
      </c>
      <c r="Q164" s="4">
        <f>'Load Tests Data'!K164</f>
        <v>0</v>
      </c>
    </row>
    <row r="165" spans="1:17" x14ac:dyDescent="0.25">
      <c r="A165" s="2" t="str">
        <f>'Load Tests Data'!A165</f>
        <v>-</v>
      </c>
      <c r="B165" s="2">
        <f>'Load Tests Data'!B165</f>
        <v>0</v>
      </c>
      <c r="C165" s="2">
        <f>'Load Tests Data'!C165</f>
        <v>0</v>
      </c>
      <c r="D165" s="2">
        <f>'Load Tests Data'!D165</f>
        <v>0</v>
      </c>
      <c r="E165" s="2">
        <f>'Load Tests Data'!E165</f>
        <v>0</v>
      </c>
      <c r="F165" s="2" t="b">
        <f>'Load Tests Data'!F165</f>
        <v>1</v>
      </c>
      <c r="G165" s="2">
        <f>'Load Tests Data'!G165</f>
        <v>-8.81</v>
      </c>
      <c r="H165" s="2" t="b">
        <f>'Load Tests Data'!H165</f>
        <v>1</v>
      </c>
      <c r="I165" s="2">
        <f>'Load Tests Data'!I165</f>
        <v>0</v>
      </c>
      <c r="J165" s="2">
        <f t="shared" si="17"/>
        <v>0</v>
      </c>
      <c r="K165" s="2">
        <f t="shared" si="18"/>
        <v>1</v>
      </c>
      <c r="L165" s="2">
        <f t="shared" si="22"/>
        <v>5.7</v>
      </c>
      <c r="M165" s="2">
        <f t="shared" si="19"/>
        <v>0.99999999999999978</v>
      </c>
      <c r="N165" s="2">
        <f t="shared" si="20"/>
        <v>0</v>
      </c>
      <c r="O165" s="5">
        <f t="shared" si="21"/>
        <v>0</v>
      </c>
      <c r="P165" s="2">
        <f>'Load Tests Data'!J165</f>
        <v>0</v>
      </c>
      <c r="Q165" s="4">
        <f>'Load Tests Data'!K165</f>
        <v>0</v>
      </c>
    </row>
    <row r="166" spans="1:17" x14ac:dyDescent="0.25">
      <c r="A166" s="2" t="str">
        <f>'Load Tests Data'!A166</f>
        <v>-</v>
      </c>
      <c r="B166" s="2">
        <f>'Load Tests Data'!B166</f>
        <v>0</v>
      </c>
      <c r="C166" s="2">
        <f>'Load Tests Data'!C166</f>
        <v>0</v>
      </c>
      <c r="D166" s="2">
        <f>'Load Tests Data'!D166</f>
        <v>0</v>
      </c>
      <c r="E166" s="2">
        <f>'Load Tests Data'!E166</f>
        <v>0</v>
      </c>
      <c r="F166" s="2" t="b">
        <f>'Load Tests Data'!F166</f>
        <v>1</v>
      </c>
      <c r="G166" s="2">
        <f>'Load Tests Data'!G166</f>
        <v>-8.81</v>
      </c>
      <c r="H166" s="2" t="b">
        <f>'Load Tests Data'!H166</f>
        <v>1</v>
      </c>
      <c r="I166" s="2">
        <f>'Load Tests Data'!I166</f>
        <v>0</v>
      </c>
      <c r="J166" s="2">
        <f t="shared" si="17"/>
        <v>0</v>
      </c>
      <c r="K166" s="2">
        <f t="shared" si="18"/>
        <v>1</v>
      </c>
      <c r="L166" s="2">
        <f t="shared" si="22"/>
        <v>5.7</v>
      </c>
      <c r="M166" s="2">
        <f t="shared" si="19"/>
        <v>0.99999999999999978</v>
      </c>
      <c r="N166" s="2">
        <f t="shared" si="20"/>
        <v>0</v>
      </c>
      <c r="O166" s="5">
        <f t="shared" si="21"/>
        <v>0</v>
      </c>
      <c r="P166" s="2">
        <f>'Load Tests Data'!J166</f>
        <v>0</v>
      </c>
      <c r="Q166" s="4">
        <f>'Load Tests Data'!K166</f>
        <v>0</v>
      </c>
    </row>
    <row r="167" spans="1:17" x14ac:dyDescent="0.25">
      <c r="A167" s="2" t="str">
        <f>'Load Tests Data'!A167</f>
        <v>-</v>
      </c>
      <c r="B167" s="2">
        <f>'Load Tests Data'!B167</f>
        <v>0</v>
      </c>
      <c r="C167" s="2">
        <f>'Load Tests Data'!C167</f>
        <v>0</v>
      </c>
      <c r="D167" s="2">
        <f>'Load Tests Data'!D167</f>
        <v>0</v>
      </c>
      <c r="E167" s="2">
        <f>'Load Tests Data'!E167</f>
        <v>0</v>
      </c>
      <c r="F167" s="2" t="b">
        <f>'Load Tests Data'!F167</f>
        <v>1</v>
      </c>
      <c r="G167" s="2">
        <f>'Load Tests Data'!G167</f>
        <v>-8.81</v>
      </c>
      <c r="H167" s="2" t="b">
        <f>'Load Tests Data'!H167</f>
        <v>1</v>
      </c>
      <c r="I167" s="2">
        <f>'Load Tests Data'!I167</f>
        <v>0</v>
      </c>
      <c r="J167" s="2">
        <f t="shared" si="17"/>
        <v>0</v>
      </c>
      <c r="K167" s="2">
        <f t="shared" si="18"/>
        <v>1</v>
      </c>
      <c r="L167" s="2">
        <f t="shared" si="22"/>
        <v>5.7</v>
      </c>
      <c r="M167" s="2">
        <f t="shared" si="19"/>
        <v>0.99999999999999978</v>
      </c>
      <c r="N167" s="2">
        <f t="shared" si="20"/>
        <v>0</v>
      </c>
      <c r="O167" s="5">
        <f t="shared" si="21"/>
        <v>0</v>
      </c>
      <c r="P167" s="2">
        <f>'Load Tests Data'!J167</f>
        <v>0</v>
      </c>
      <c r="Q167" s="4">
        <f>'Load Tests Data'!K167</f>
        <v>0</v>
      </c>
    </row>
    <row r="168" spans="1:17" x14ac:dyDescent="0.25">
      <c r="A168" s="2" t="str">
        <f>'Load Tests Data'!A168</f>
        <v>-</v>
      </c>
      <c r="B168" s="2">
        <f>'Load Tests Data'!B168</f>
        <v>0</v>
      </c>
      <c r="C168" s="2">
        <f>'Load Tests Data'!C168</f>
        <v>0</v>
      </c>
      <c r="D168" s="2">
        <f>'Load Tests Data'!D168</f>
        <v>0</v>
      </c>
      <c r="E168" s="2">
        <f>'Load Tests Data'!E168</f>
        <v>0</v>
      </c>
      <c r="F168" s="2" t="b">
        <f>'Load Tests Data'!F168</f>
        <v>1</v>
      </c>
      <c r="G168" s="2">
        <f>'Load Tests Data'!G168</f>
        <v>-8.81</v>
      </c>
      <c r="H168" s="2" t="b">
        <f>'Load Tests Data'!H168</f>
        <v>1</v>
      </c>
      <c r="I168" s="2">
        <f>'Load Tests Data'!I168</f>
        <v>0</v>
      </c>
      <c r="J168" s="2">
        <f t="shared" si="17"/>
        <v>0</v>
      </c>
      <c r="K168" s="2">
        <f t="shared" si="18"/>
        <v>1</v>
      </c>
      <c r="L168" s="2">
        <f t="shared" si="22"/>
        <v>5.7</v>
      </c>
      <c r="M168" s="2">
        <f t="shared" si="19"/>
        <v>0.99999999999999978</v>
      </c>
      <c r="N168" s="2">
        <f t="shared" si="20"/>
        <v>0</v>
      </c>
      <c r="O168" s="5">
        <f t="shared" si="21"/>
        <v>0</v>
      </c>
      <c r="P168" s="2">
        <f>'Load Tests Data'!J168</f>
        <v>0</v>
      </c>
      <c r="Q168" s="4">
        <f>'Load Tests Data'!K168</f>
        <v>0</v>
      </c>
    </row>
    <row r="169" spans="1:17" x14ac:dyDescent="0.25">
      <c r="A169" s="2" t="str">
        <f>'Load Tests Data'!A169</f>
        <v>-</v>
      </c>
      <c r="B169" s="2">
        <f>'Load Tests Data'!B169</f>
        <v>0</v>
      </c>
      <c r="C169" s="2">
        <f>'Load Tests Data'!C169</f>
        <v>0</v>
      </c>
      <c r="D169" s="2">
        <f>'Load Tests Data'!D169</f>
        <v>0</v>
      </c>
      <c r="E169" s="2">
        <f>'Load Tests Data'!E169</f>
        <v>0</v>
      </c>
      <c r="F169" s="2" t="b">
        <f>'Load Tests Data'!F169</f>
        <v>1</v>
      </c>
      <c r="G169" s="2">
        <f>'Load Tests Data'!G169</f>
        <v>-8.81</v>
      </c>
      <c r="H169" s="2" t="b">
        <f>'Load Tests Data'!H169</f>
        <v>1</v>
      </c>
      <c r="I169" s="2">
        <f>'Load Tests Data'!I169</f>
        <v>0</v>
      </c>
      <c r="J169" s="2">
        <f t="shared" si="17"/>
        <v>0</v>
      </c>
      <c r="K169" s="2">
        <f t="shared" si="18"/>
        <v>1</v>
      </c>
      <c r="L169" s="2">
        <f t="shared" si="22"/>
        <v>5.7</v>
      </c>
      <c r="M169" s="2">
        <f t="shared" si="19"/>
        <v>0.99999999999999978</v>
      </c>
      <c r="N169" s="2">
        <f t="shared" si="20"/>
        <v>0</v>
      </c>
      <c r="O169" s="5">
        <f t="shared" si="21"/>
        <v>0</v>
      </c>
      <c r="P169" s="2">
        <f>'Load Tests Data'!J169</f>
        <v>0</v>
      </c>
      <c r="Q169" s="4">
        <f>'Load Tests Data'!K169</f>
        <v>0</v>
      </c>
    </row>
    <row r="170" spans="1:17" x14ac:dyDescent="0.25">
      <c r="A170" s="2" t="str">
        <f>'Load Tests Data'!A170</f>
        <v>-</v>
      </c>
      <c r="B170" s="2">
        <f>'Load Tests Data'!B170</f>
        <v>0</v>
      </c>
      <c r="C170" s="2">
        <f>'Load Tests Data'!C170</f>
        <v>0</v>
      </c>
      <c r="D170" s="2">
        <f>'Load Tests Data'!D170</f>
        <v>0</v>
      </c>
      <c r="E170" s="2">
        <f>'Load Tests Data'!E170</f>
        <v>0</v>
      </c>
      <c r="F170" s="2" t="b">
        <f>'Load Tests Data'!F170</f>
        <v>1</v>
      </c>
      <c r="G170" s="2">
        <f>'Load Tests Data'!G170</f>
        <v>-8.81</v>
      </c>
      <c r="H170" s="2" t="b">
        <f>'Load Tests Data'!H170</f>
        <v>1</v>
      </c>
      <c r="I170" s="2">
        <f>'Load Tests Data'!I170</f>
        <v>0</v>
      </c>
      <c r="J170" s="2">
        <f t="shared" si="17"/>
        <v>0</v>
      </c>
      <c r="K170" s="2">
        <f t="shared" si="18"/>
        <v>1</v>
      </c>
      <c r="L170" s="2">
        <f t="shared" si="22"/>
        <v>5.7</v>
      </c>
      <c r="M170" s="2">
        <f t="shared" si="19"/>
        <v>0.99999999999999978</v>
      </c>
      <c r="N170" s="2">
        <f t="shared" si="20"/>
        <v>0</v>
      </c>
      <c r="O170" s="5">
        <f t="shared" si="21"/>
        <v>0</v>
      </c>
      <c r="P170" s="2">
        <f>'Load Tests Data'!J170</f>
        <v>0</v>
      </c>
      <c r="Q170" s="4">
        <f>'Load Tests Data'!K170</f>
        <v>0</v>
      </c>
    </row>
    <row r="171" spans="1:17" x14ac:dyDescent="0.25">
      <c r="A171" s="2" t="str">
        <f>'Load Tests Data'!A171</f>
        <v>-</v>
      </c>
      <c r="B171" s="2">
        <f>'Load Tests Data'!B171</f>
        <v>0</v>
      </c>
      <c r="C171" s="2">
        <f>'Load Tests Data'!C171</f>
        <v>0</v>
      </c>
      <c r="D171" s="2">
        <f>'Load Tests Data'!D171</f>
        <v>0</v>
      </c>
      <c r="E171" s="2">
        <f>'Load Tests Data'!E171</f>
        <v>0</v>
      </c>
      <c r="F171" s="2" t="b">
        <f>'Load Tests Data'!F171</f>
        <v>1</v>
      </c>
      <c r="G171" s="2">
        <f>'Load Tests Data'!G171</f>
        <v>-8.81</v>
      </c>
      <c r="H171" s="2" t="b">
        <f>'Load Tests Data'!H171</f>
        <v>1</v>
      </c>
      <c r="I171" s="2">
        <f>'Load Tests Data'!I171</f>
        <v>0</v>
      </c>
      <c r="J171" s="2">
        <f t="shared" si="17"/>
        <v>0</v>
      </c>
      <c r="K171" s="2">
        <f t="shared" si="18"/>
        <v>1</v>
      </c>
      <c r="L171" s="2">
        <f t="shared" si="22"/>
        <v>5.7</v>
      </c>
      <c r="M171" s="2">
        <f t="shared" si="19"/>
        <v>0.99999999999999978</v>
      </c>
      <c r="N171" s="2">
        <f t="shared" si="20"/>
        <v>0</v>
      </c>
      <c r="O171" s="5">
        <f t="shared" si="21"/>
        <v>0</v>
      </c>
      <c r="P171" s="2">
        <f>'Load Tests Data'!J171</f>
        <v>0</v>
      </c>
      <c r="Q171" s="4">
        <f>'Load Tests Data'!K171</f>
        <v>0</v>
      </c>
    </row>
    <row r="172" spans="1:17" x14ac:dyDescent="0.25">
      <c r="A172" s="2" t="str">
        <f>'Load Tests Data'!A172</f>
        <v>-</v>
      </c>
      <c r="B172" s="2">
        <f>'Load Tests Data'!B172</f>
        <v>0</v>
      </c>
      <c r="C172" s="2">
        <f>'Load Tests Data'!C172</f>
        <v>0</v>
      </c>
      <c r="D172" s="2">
        <f>'Load Tests Data'!D172</f>
        <v>0</v>
      </c>
      <c r="E172" s="2">
        <f>'Load Tests Data'!E172</f>
        <v>0</v>
      </c>
      <c r="F172" s="2" t="b">
        <f>'Load Tests Data'!F172</f>
        <v>1</v>
      </c>
      <c r="G172" s="2">
        <f>'Load Tests Data'!G172</f>
        <v>-8.81</v>
      </c>
      <c r="H172" s="2" t="b">
        <f>'Load Tests Data'!H172</f>
        <v>1</v>
      </c>
      <c r="I172" s="2">
        <f>'Load Tests Data'!I172</f>
        <v>0</v>
      </c>
      <c r="J172" s="2">
        <f t="shared" si="17"/>
        <v>0</v>
      </c>
      <c r="K172" s="2">
        <f t="shared" si="18"/>
        <v>1</v>
      </c>
      <c r="L172" s="2">
        <f t="shared" si="22"/>
        <v>5.7</v>
      </c>
      <c r="M172" s="2">
        <f t="shared" si="19"/>
        <v>0.99999999999999978</v>
      </c>
      <c r="N172" s="2">
        <f t="shared" si="20"/>
        <v>0</v>
      </c>
      <c r="O172" s="5">
        <f t="shared" si="21"/>
        <v>0</v>
      </c>
      <c r="P172" s="2">
        <f>'Load Tests Data'!J172</f>
        <v>0</v>
      </c>
      <c r="Q172" s="4">
        <f>'Load Tests Data'!K172</f>
        <v>0</v>
      </c>
    </row>
    <row r="173" spans="1:17" x14ac:dyDescent="0.25">
      <c r="A173" s="2" t="str">
        <f>'Load Tests Data'!A173</f>
        <v>-</v>
      </c>
      <c r="B173" s="2">
        <f>'Load Tests Data'!B173</f>
        <v>0</v>
      </c>
      <c r="C173" s="2">
        <f>'Load Tests Data'!C173</f>
        <v>0</v>
      </c>
      <c r="D173" s="2">
        <f>'Load Tests Data'!D173</f>
        <v>0</v>
      </c>
      <c r="E173" s="2">
        <f>'Load Tests Data'!E173</f>
        <v>0</v>
      </c>
      <c r="F173" s="2" t="b">
        <f>'Load Tests Data'!F173</f>
        <v>1</v>
      </c>
      <c r="G173" s="2">
        <f>'Load Tests Data'!G173</f>
        <v>-8.81</v>
      </c>
      <c r="H173" s="2" t="b">
        <f>'Load Tests Data'!H173</f>
        <v>1</v>
      </c>
      <c r="I173" s="2">
        <f>'Load Tests Data'!I173</f>
        <v>0</v>
      </c>
      <c r="J173" s="2">
        <f t="shared" si="17"/>
        <v>0</v>
      </c>
      <c r="K173" s="2">
        <f t="shared" si="18"/>
        <v>1</v>
      </c>
      <c r="L173" s="2">
        <f t="shared" si="22"/>
        <v>5.7</v>
      </c>
      <c r="M173" s="2">
        <f t="shared" si="19"/>
        <v>0.99999999999999978</v>
      </c>
      <c r="N173" s="2">
        <f t="shared" si="20"/>
        <v>0</v>
      </c>
      <c r="O173" s="5">
        <f t="shared" si="21"/>
        <v>0</v>
      </c>
      <c r="P173" s="2">
        <f>'Load Tests Data'!J173</f>
        <v>0</v>
      </c>
      <c r="Q173" s="4">
        <f>'Load Tests Data'!K173</f>
        <v>0</v>
      </c>
    </row>
    <row r="174" spans="1:17" x14ac:dyDescent="0.25">
      <c r="A174" s="2" t="str">
        <f>'Load Tests Data'!A174</f>
        <v>-</v>
      </c>
      <c r="B174" s="2">
        <f>'Load Tests Data'!B174</f>
        <v>0</v>
      </c>
      <c r="C174" s="2">
        <f>'Load Tests Data'!C174</f>
        <v>0</v>
      </c>
      <c r="D174" s="2">
        <f>'Load Tests Data'!D174</f>
        <v>0</v>
      </c>
      <c r="E174" s="2">
        <f>'Load Tests Data'!E174</f>
        <v>0</v>
      </c>
      <c r="F174" s="2" t="b">
        <f>'Load Tests Data'!F174</f>
        <v>1</v>
      </c>
      <c r="G174" s="2">
        <f>'Load Tests Data'!G174</f>
        <v>-8.81</v>
      </c>
      <c r="H174" s="2" t="b">
        <f>'Load Tests Data'!H174</f>
        <v>1</v>
      </c>
      <c r="I174" s="2">
        <f>'Load Tests Data'!I174</f>
        <v>0</v>
      </c>
      <c r="J174" s="2">
        <f t="shared" si="17"/>
        <v>0</v>
      </c>
      <c r="K174" s="2">
        <f t="shared" si="18"/>
        <v>1</v>
      </c>
      <c r="L174" s="2">
        <f t="shared" si="22"/>
        <v>5.7</v>
      </c>
      <c r="M174" s="2">
        <f t="shared" si="19"/>
        <v>0.99999999999999978</v>
      </c>
      <c r="N174" s="2">
        <f t="shared" si="20"/>
        <v>0</v>
      </c>
      <c r="O174" s="5">
        <f t="shared" si="21"/>
        <v>0</v>
      </c>
      <c r="P174" s="2">
        <f>'Load Tests Data'!J174</f>
        <v>0</v>
      </c>
      <c r="Q174" s="4">
        <f>'Load Tests Data'!K174</f>
        <v>0</v>
      </c>
    </row>
    <row r="175" spans="1:17" x14ac:dyDescent="0.25">
      <c r="A175" s="2" t="str">
        <f>'Load Tests Data'!A175</f>
        <v>-</v>
      </c>
      <c r="B175" s="2">
        <f>'Load Tests Data'!B175</f>
        <v>0</v>
      </c>
      <c r="C175" s="2">
        <f>'Load Tests Data'!C175</f>
        <v>0</v>
      </c>
      <c r="D175" s="2">
        <f>'Load Tests Data'!D175</f>
        <v>0</v>
      </c>
      <c r="E175" s="2">
        <f>'Load Tests Data'!E175</f>
        <v>0</v>
      </c>
      <c r="F175" s="2" t="b">
        <f>'Load Tests Data'!F175</f>
        <v>1</v>
      </c>
      <c r="G175" s="2">
        <f>'Load Tests Data'!G175</f>
        <v>-8.81</v>
      </c>
      <c r="H175" s="2" t="b">
        <f>'Load Tests Data'!H175</f>
        <v>1</v>
      </c>
      <c r="I175" s="2">
        <f>'Load Tests Data'!I175</f>
        <v>0</v>
      </c>
      <c r="J175" s="2">
        <f t="shared" si="17"/>
        <v>0</v>
      </c>
      <c r="K175" s="2">
        <f t="shared" si="18"/>
        <v>1</v>
      </c>
      <c r="L175" s="2">
        <f t="shared" si="22"/>
        <v>5.7</v>
      </c>
      <c r="M175" s="2">
        <f t="shared" si="19"/>
        <v>0.99999999999999978</v>
      </c>
      <c r="N175" s="2">
        <f t="shared" si="20"/>
        <v>0</v>
      </c>
      <c r="O175" s="5">
        <f t="shared" si="21"/>
        <v>0</v>
      </c>
      <c r="P175" s="2">
        <f>'Load Tests Data'!J175</f>
        <v>0</v>
      </c>
      <c r="Q175" s="4">
        <f>'Load Tests Data'!K175</f>
        <v>0</v>
      </c>
    </row>
    <row r="176" spans="1:17" x14ac:dyDescent="0.25">
      <c r="A176" s="2" t="str">
        <f>'Load Tests Data'!A176</f>
        <v>-</v>
      </c>
      <c r="B176" s="2">
        <f>'Load Tests Data'!B176</f>
        <v>0</v>
      </c>
      <c r="C176" s="2">
        <f>'Load Tests Data'!C176</f>
        <v>0</v>
      </c>
      <c r="D176" s="2">
        <f>'Load Tests Data'!D176</f>
        <v>0</v>
      </c>
      <c r="E176" s="2">
        <f>'Load Tests Data'!E176</f>
        <v>0</v>
      </c>
      <c r="F176" s="2" t="b">
        <f>'Load Tests Data'!F176</f>
        <v>1</v>
      </c>
      <c r="G176" s="2">
        <f>'Load Tests Data'!G176</f>
        <v>-8.81</v>
      </c>
      <c r="H176" s="2" t="b">
        <f>'Load Tests Data'!H176</f>
        <v>1</v>
      </c>
      <c r="I176" s="2">
        <f>'Load Tests Data'!I176</f>
        <v>0</v>
      </c>
      <c r="J176" s="2">
        <f t="shared" si="17"/>
        <v>0</v>
      </c>
      <c r="K176" s="2">
        <f t="shared" si="18"/>
        <v>1</v>
      </c>
      <c r="L176" s="2">
        <f t="shared" si="22"/>
        <v>5.7</v>
      </c>
      <c r="M176" s="2">
        <f t="shared" si="19"/>
        <v>0.99999999999999978</v>
      </c>
      <c r="N176" s="2">
        <f t="shared" si="20"/>
        <v>0</v>
      </c>
      <c r="O176" s="5">
        <f t="shared" si="21"/>
        <v>0</v>
      </c>
      <c r="P176" s="2">
        <f>'Load Tests Data'!J176</f>
        <v>0</v>
      </c>
      <c r="Q176" s="4">
        <f>'Load Tests Data'!K176</f>
        <v>0</v>
      </c>
    </row>
    <row r="177" spans="1:17" x14ac:dyDescent="0.25">
      <c r="A177" s="2" t="str">
        <f>'Load Tests Data'!A177</f>
        <v>-</v>
      </c>
      <c r="B177" s="2">
        <f>'Load Tests Data'!B177</f>
        <v>0</v>
      </c>
      <c r="C177" s="2">
        <f>'Load Tests Data'!C177</f>
        <v>0</v>
      </c>
      <c r="D177" s="2">
        <f>'Load Tests Data'!D177</f>
        <v>0</v>
      </c>
      <c r="E177" s="2">
        <f>'Load Tests Data'!E177</f>
        <v>0</v>
      </c>
      <c r="F177" s="2" t="b">
        <f>'Load Tests Data'!F177</f>
        <v>1</v>
      </c>
      <c r="G177" s="2">
        <f>'Load Tests Data'!G177</f>
        <v>-8.81</v>
      </c>
      <c r="H177" s="2" t="b">
        <f>'Load Tests Data'!H177</f>
        <v>1</v>
      </c>
      <c r="I177" s="2">
        <f>'Load Tests Data'!I177</f>
        <v>0</v>
      </c>
      <c r="J177" s="2">
        <f t="shared" si="17"/>
        <v>0</v>
      </c>
      <c r="K177" s="2">
        <f t="shared" si="18"/>
        <v>1</v>
      </c>
      <c r="L177" s="2">
        <f t="shared" si="22"/>
        <v>5.7</v>
      </c>
      <c r="M177" s="2">
        <f t="shared" si="19"/>
        <v>0.99999999999999978</v>
      </c>
      <c r="N177" s="2">
        <f t="shared" si="20"/>
        <v>0</v>
      </c>
      <c r="O177" s="5">
        <f t="shared" si="21"/>
        <v>0</v>
      </c>
      <c r="P177" s="2">
        <f>'Load Tests Data'!J177</f>
        <v>0</v>
      </c>
      <c r="Q177" s="4">
        <f>'Load Tests Data'!K177</f>
        <v>0</v>
      </c>
    </row>
    <row r="178" spans="1:17" x14ac:dyDescent="0.25">
      <c r="A178" s="2" t="str">
        <f>'Load Tests Data'!A178</f>
        <v>-</v>
      </c>
      <c r="B178" s="2">
        <f>'Load Tests Data'!B178</f>
        <v>0</v>
      </c>
      <c r="C178" s="2">
        <f>'Load Tests Data'!C178</f>
        <v>0</v>
      </c>
      <c r="D178" s="2">
        <f>'Load Tests Data'!D178</f>
        <v>0</v>
      </c>
      <c r="E178" s="2">
        <f>'Load Tests Data'!E178</f>
        <v>0</v>
      </c>
      <c r="F178" s="2" t="b">
        <f>'Load Tests Data'!F178</f>
        <v>1</v>
      </c>
      <c r="G178" s="2">
        <f>'Load Tests Data'!G178</f>
        <v>-8.81</v>
      </c>
      <c r="H178" s="2" t="b">
        <f>'Load Tests Data'!H178</f>
        <v>1</v>
      </c>
      <c r="I178" s="2">
        <f>'Load Tests Data'!I178</f>
        <v>0</v>
      </c>
      <c r="J178" s="2">
        <f t="shared" si="17"/>
        <v>0</v>
      </c>
      <c r="K178" s="2">
        <f t="shared" si="18"/>
        <v>1</v>
      </c>
      <c r="L178" s="2">
        <f t="shared" si="22"/>
        <v>5.7</v>
      </c>
      <c r="M178" s="2">
        <f t="shared" si="19"/>
        <v>0.99999999999999978</v>
      </c>
      <c r="N178" s="2">
        <f t="shared" si="20"/>
        <v>0</v>
      </c>
      <c r="O178" s="5">
        <f t="shared" si="21"/>
        <v>0</v>
      </c>
      <c r="P178" s="2">
        <f>'Load Tests Data'!J178</f>
        <v>0</v>
      </c>
      <c r="Q178" s="4">
        <f>'Load Tests Data'!K178</f>
        <v>0</v>
      </c>
    </row>
    <row r="179" spans="1:17" x14ac:dyDescent="0.25">
      <c r="A179" s="2" t="str">
        <f>'Load Tests Data'!A179</f>
        <v>-</v>
      </c>
      <c r="B179" s="2">
        <f>'Load Tests Data'!B179</f>
        <v>0</v>
      </c>
      <c r="C179" s="2">
        <f>'Load Tests Data'!C179</f>
        <v>0</v>
      </c>
      <c r="D179" s="2">
        <f>'Load Tests Data'!D179</f>
        <v>0</v>
      </c>
      <c r="E179" s="2">
        <f>'Load Tests Data'!E179</f>
        <v>0</v>
      </c>
      <c r="F179" s="2" t="b">
        <f>'Load Tests Data'!F179</f>
        <v>1</v>
      </c>
      <c r="G179" s="2">
        <f>'Load Tests Data'!G179</f>
        <v>-8.81</v>
      </c>
      <c r="H179" s="2" t="b">
        <f>'Load Tests Data'!H179</f>
        <v>1</v>
      </c>
      <c r="I179" s="2">
        <f>'Load Tests Data'!I179</f>
        <v>0</v>
      </c>
      <c r="J179" s="2">
        <f t="shared" ref="J179:J200" si="23">IF(A179&lt;D179,F179*A179+G179*(D179-A179),F179*D179)</f>
        <v>0</v>
      </c>
      <c r="K179" s="2">
        <f t="shared" ref="K179:K200" si="24">EXP(PI()*(0.75-E179/360)*TAN(RADIANS(E179)))</f>
        <v>1</v>
      </c>
      <c r="L179" s="2">
        <f t="shared" si="22"/>
        <v>5.7</v>
      </c>
      <c r="M179" s="2">
        <f t="shared" ref="M179:M200" si="25">(K179^2)/(2*((COS(RADIANS(45+E179/2)))^2))</f>
        <v>0.99999999999999978</v>
      </c>
      <c r="N179" s="2">
        <f t="shared" ref="N179:N200" si="26">(2*(M179+1)*TAN(RADIANS(E179)))/(1+(0.4*SIN(RADIANS(4*E179))))</f>
        <v>0</v>
      </c>
      <c r="O179" s="5">
        <f t="shared" ref="O179:O200" si="27">((IF(B179=C179,1.3,1))*I179*L179)+(J179*M179)+((IF(B179=C179,0.4,0.5))*H179*B179*N179)</f>
        <v>0</v>
      </c>
      <c r="P179" s="2">
        <f>'Load Tests Data'!J179</f>
        <v>0</v>
      </c>
      <c r="Q179" s="4">
        <f>'Load Tests Data'!K179</f>
        <v>0</v>
      </c>
    </row>
    <row r="180" spans="1:17" x14ac:dyDescent="0.25">
      <c r="A180" s="2" t="str">
        <f>'Load Tests Data'!A180</f>
        <v>-</v>
      </c>
      <c r="B180" s="2">
        <f>'Load Tests Data'!B180</f>
        <v>0</v>
      </c>
      <c r="C180" s="2">
        <f>'Load Tests Data'!C180</f>
        <v>0</v>
      </c>
      <c r="D180" s="2">
        <f>'Load Tests Data'!D180</f>
        <v>0</v>
      </c>
      <c r="E180" s="2">
        <f>'Load Tests Data'!E180</f>
        <v>0</v>
      </c>
      <c r="F180" s="2" t="b">
        <f>'Load Tests Data'!F180</f>
        <v>1</v>
      </c>
      <c r="G180" s="2">
        <f>'Load Tests Data'!G180</f>
        <v>-8.81</v>
      </c>
      <c r="H180" s="2" t="b">
        <f>'Load Tests Data'!H180</f>
        <v>1</v>
      </c>
      <c r="I180" s="2">
        <f>'Load Tests Data'!I180</f>
        <v>0</v>
      </c>
      <c r="J180" s="2">
        <f t="shared" si="23"/>
        <v>0</v>
      </c>
      <c r="K180" s="2">
        <f t="shared" si="24"/>
        <v>1</v>
      </c>
      <c r="L180" s="2">
        <f t="shared" si="22"/>
        <v>5.7</v>
      </c>
      <c r="M180" s="2">
        <f t="shared" si="25"/>
        <v>0.99999999999999978</v>
      </c>
      <c r="N180" s="2">
        <f t="shared" si="26"/>
        <v>0</v>
      </c>
      <c r="O180" s="5">
        <f t="shared" si="27"/>
        <v>0</v>
      </c>
      <c r="P180" s="2">
        <f>'Load Tests Data'!J180</f>
        <v>0</v>
      </c>
      <c r="Q180" s="4">
        <f>'Load Tests Data'!K180</f>
        <v>0</v>
      </c>
    </row>
    <row r="181" spans="1:17" x14ac:dyDescent="0.25">
      <c r="A181" s="2" t="str">
        <f>'Load Tests Data'!A181</f>
        <v>-</v>
      </c>
      <c r="B181" s="2">
        <f>'Load Tests Data'!B181</f>
        <v>0</v>
      </c>
      <c r="C181" s="2">
        <f>'Load Tests Data'!C181</f>
        <v>0</v>
      </c>
      <c r="D181" s="2">
        <f>'Load Tests Data'!D181</f>
        <v>0</v>
      </c>
      <c r="E181" s="2">
        <f>'Load Tests Data'!E181</f>
        <v>0</v>
      </c>
      <c r="F181" s="2" t="b">
        <f>'Load Tests Data'!F181</f>
        <v>1</v>
      </c>
      <c r="G181" s="2">
        <f>'Load Tests Data'!G181</f>
        <v>-8.81</v>
      </c>
      <c r="H181" s="2" t="b">
        <f>'Load Tests Data'!H181</f>
        <v>1</v>
      </c>
      <c r="I181" s="2">
        <f>'Load Tests Data'!I181</f>
        <v>0</v>
      </c>
      <c r="J181" s="2">
        <f t="shared" si="23"/>
        <v>0</v>
      </c>
      <c r="K181" s="2">
        <f t="shared" si="24"/>
        <v>1</v>
      </c>
      <c r="L181" s="2">
        <f t="shared" si="22"/>
        <v>5.7</v>
      </c>
      <c r="M181" s="2">
        <f t="shared" si="25"/>
        <v>0.99999999999999978</v>
      </c>
      <c r="N181" s="2">
        <f t="shared" si="26"/>
        <v>0</v>
      </c>
      <c r="O181" s="5">
        <f t="shared" si="27"/>
        <v>0</v>
      </c>
      <c r="P181" s="2">
        <f>'Load Tests Data'!J181</f>
        <v>0</v>
      </c>
      <c r="Q181" s="4">
        <f>'Load Tests Data'!K181</f>
        <v>0</v>
      </c>
    </row>
    <row r="182" spans="1:17" x14ac:dyDescent="0.25">
      <c r="A182" s="2" t="str">
        <f>'Load Tests Data'!A182</f>
        <v>-</v>
      </c>
      <c r="B182" s="2">
        <f>'Load Tests Data'!B182</f>
        <v>0</v>
      </c>
      <c r="C182" s="2">
        <f>'Load Tests Data'!C182</f>
        <v>0</v>
      </c>
      <c r="D182" s="2">
        <f>'Load Tests Data'!D182</f>
        <v>0</v>
      </c>
      <c r="E182" s="2">
        <f>'Load Tests Data'!E182</f>
        <v>0</v>
      </c>
      <c r="F182" s="2" t="b">
        <f>'Load Tests Data'!F182</f>
        <v>1</v>
      </c>
      <c r="G182" s="2">
        <f>'Load Tests Data'!G182</f>
        <v>-8.81</v>
      </c>
      <c r="H182" s="2" t="b">
        <f>'Load Tests Data'!H182</f>
        <v>1</v>
      </c>
      <c r="I182" s="2">
        <f>'Load Tests Data'!I182</f>
        <v>0</v>
      </c>
      <c r="J182" s="2">
        <f t="shared" si="23"/>
        <v>0</v>
      </c>
      <c r="K182" s="2">
        <f t="shared" si="24"/>
        <v>1</v>
      </c>
      <c r="L182" s="2">
        <f t="shared" si="22"/>
        <v>5.7</v>
      </c>
      <c r="M182" s="2">
        <f t="shared" si="25"/>
        <v>0.99999999999999978</v>
      </c>
      <c r="N182" s="2">
        <f t="shared" si="26"/>
        <v>0</v>
      </c>
      <c r="O182" s="5">
        <f t="shared" si="27"/>
        <v>0</v>
      </c>
      <c r="P182" s="2">
        <f>'Load Tests Data'!J182</f>
        <v>0</v>
      </c>
      <c r="Q182" s="4">
        <f>'Load Tests Data'!K182</f>
        <v>0</v>
      </c>
    </row>
    <row r="183" spans="1:17" x14ac:dyDescent="0.25">
      <c r="A183" s="2" t="str">
        <f>'Load Tests Data'!A183</f>
        <v>-</v>
      </c>
      <c r="B183" s="2">
        <f>'Load Tests Data'!B183</f>
        <v>0</v>
      </c>
      <c r="C183" s="2">
        <f>'Load Tests Data'!C183</f>
        <v>0</v>
      </c>
      <c r="D183" s="2">
        <f>'Load Tests Data'!D183</f>
        <v>0</v>
      </c>
      <c r="E183" s="2">
        <f>'Load Tests Data'!E183</f>
        <v>0</v>
      </c>
      <c r="F183" s="2" t="b">
        <f>'Load Tests Data'!F183</f>
        <v>1</v>
      </c>
      <c r="G183" s="2">
        <f>'Load Tests Data'!G183</f>
        <v>-8.81</v>
      </c>
      <c r="H183" s="2" t="b">
        <f>'Load Tests Data'!H183</f>
        <v>1</v>
      </c>
      <c r="I183" s="2">
        <f>'Load Tests Data'!I183</f>
        <v>0</v>
      </c>
      <c r="J183" s="2">
        <f t="shared" si="23"/>
        <v>0</v>
      </c>
      <c r="K183" s="2">
        <f t="shared" si="24"/>
        <v>1</v>
      </c>
      <c r="L183" s="2">
        <f t="shared" si="22"/>
        <v>5.7</v>
      </c>
      <c r="M183" s="2">
        <f t="shared" si="25"/>
        <v>0.99999999999999978</v>
      </c>
      <c r="N183" s="2">
        <f t="shared" si="26"/>
        <v>0</v>
      </c>
      <c r="O183" s="5">
        <f t="shared" si="27"/>
        <v>0</v>
      </c>
      <c r="P183" s="2">
        <f>'Load Tests Data'!J183</f>
        <v>0</v>
      </c>
      <c r="Q183" s="4">
        <f>'Load Tests Data'!K183</f>
        <v>0</v>
      </c>
    </row>
    <row r="184" spans="1:17" x14ac:dyDescent="0.25">
      <c r="A184" s="2" t="str">
        <f>'Load Tests Data'!A184</f>
        <v>-</v>
      </c>
      <c r="B184" s="2">
        <f>'Load Tests Data'!B184</f>
        <v>0</v>
      </c>
      <c r="C184" s="2">
        <f>'Load Tests Data'!C184</f>
        <v>0</v>
      </c>
      <c r="D184" s="2">
        <f>'Load Tests Data'!D184</f>
        <v>0</v>
      </c>
      <c r="E184" s="2">
        <f>'Load Tests Data'!E184</f>
        <v>0</v>
      </c>
      <c r="F184" s="2" t="b">
        <f>'Load Tests Data'!F184</f>
        <v>1</v>
      </c>
      <c r="G184" s="2">
        <f>'Load Tests Data'!G184</f>
        <v>-8.81</v>
      </c>
      <c r="H184" s="2" t="b">
        <f>'Load Tests Data'!H184</f>
        <v>1</v>
      </c>
      <c r="I184" s="2">
        <f>'Load Tests Data'!I184</f>
        <v>0</v>
      </c>
      <c r="J184" s="2">
        <f t="shared" si="23"/>
        <v>0</v>
      </c>
      <c r="K184" s="2">
        <f t="shared" si="24"/>
        <v>1</v>
      </c>
      <c r="L184" s="2">
        <f t="shared" si="22"/>
        <v>5.7</v>
      </c>
      <c r="M184" s="2">
        <f t="shared" si="25"/>
        <v>0.99999999999999978</v>
      </c>
      <c r="N184" s="2">
        <f t="shared" si="26"/>
        <v>0</v>
      </c>
      <c r="O184" s="5">
        <f t="shared" si="27"/>
        <v>0</v>
      </c>
      <c r="P184" s="2">
        <f>'Load Tests Data'!J184</f>
        <v>0</v>
      </c>
      <c r="Q184" s="4">
        <f>'Load Tests Data'!K184</f>
        <v>0</v>
      </c>
    </row>
    <row r="185" spans="1:17" x14ac:dyDescent="0.25">
      <c r="A185" s="2" t="str">
        <f>'Load Tests Data'!A185</f>
        <v>-</v>
      </c>
      <c r="B185" s="2">
        <f>'Load Tests Data'!B185</f>
        <v>0</v>
      </c>
      <c r="C185" s="2">
        <f>'Load Tests Data'!C185</f>
        <v>0</v>
      </c>
      <c r="D185" s="2">
        <f>'Load Tests Data'!D185</f>
        <v>0</v>
      </c>
      <c r="E185" s="2">
        <f>'Load Tests Data'!E185</f>
        <v>0</v>
      </c>
      <c r="F185" s="2" t="b">
        <f>'Load Tests Data'!F185</f>
        <v>1</v>
      </c>
      <c r="G185" s="2">
        <f>'Load Tests Data'!G185</f>
        <v>-8.81</v>
      </c>
      <c r="H185" s="2" t="b">
        <f>'Load Tests Data'!H185</f>
        <v>1</v>
      </c>
      <c r="I185" s="2">
        <f>'Load Tests Data'!I185</f>
        <v>0</v>
      </c>
      <c r="J185" s="2">
        <f t="shared" si="23"/>
        <v>0</v>
      </c>
      <c r="K185" s="2">
        <f t="shared" si="24"/>
        <v>1</v>
      </c>
      <c r="L185" s="2">
        <f t="shared" si="22"/>
        <v>5.7</v>
      </c>
      <c r="M185" s="2">
        <f t="shared" si="25"/>
        <v>0.99999999999999978</v>
      </c>
      <c r="N185" s="2">
        <f t="shared" si="26"/>
        <v>0</v>
      </c>
      <c r="O185" s="5">
        <f t="shared" si="27"/>
        <v>0</v>
      </c>
      <c r="P185" s="2">
        <f>'Load Tests Data'!J185</f>
        <v>0</v>
      </c>
      <c r="Q185" s="4">
        <f>'Load Tests Data'!K185</f>
        <v>0</v>
      </c>
    </row>
    <row r="186" spans="1:17" x14ac:dyDescent="0.25">
      <c r="A186" s="2" t="str">
        <f>'Load Tests Data'!A186</f>
        <v>-</v>
      </c>
      <c r="B186" s="2">
        <f>'Load Tests Data'!B186</f>
        <v>0</v>
      </c>
      <c r="C186" s="2">
        <f>'Load Tests Data'!C186</f>
        <v>0</v>
      </c>
      <c r="D186" s="2">
        <f>'Load Tests Data'!D186</f>
        <v>0</v>
      </c>
      <c r="E186" s="2">
        <f>'Load Tests Data'!E186</f>
        <v>0</v>
      </c>
      <c r="F186" s="2" t="b">
        <f>'Load Tests Data'!F186</f>
        <v>1</v>
      </c>
      <c r="G186" s="2">
        <f>'Load Tests Data'!G186</f>
        <v>-8.81</v>
      </c>
      <c r="H186" s="2" t="b">
        <f>'Load Tests Data'!H186</f>
        <v>1</v>
      </c>
      <c r="I186" s="2">
        <f>'Load Tests Data'!I186</f>
        <v>0</v>
      </c>
      <c r="J186" s="2">
        <f t="shared" si="23"/>
        <v>0</v>
      </c>
      <c r="K186" s="2">
        <f t="shared" si="24"/>
        <v>1</v>
      </c>
      <c r="L186" s="2">
        <f t="shared" si="22"/>
        <v>5.7</v>
      </c>
      <c r="M186" s="2">
        <f t="shared" si="25"/>
        <v>0.99999999999999978</v>
      </c>
      <c r="N186" s="2">
        <f t="shared" si="26"/>
        <v>0</v>
      </c>
      <c r="O186" s="5">
        <f t="shared" si="27"/>
        <v>0</v>
      </c>
      <c r="P186" s="2">
        <f>'Load Tests Data'!J186</f>
        <v>0</v>
      </c>
      <c r="Q186" s="4">
        <f>'Load Tests Data'!K186</f>
        <v>0</v>
      </c>
    </row>
    <row r="187" spans="1:17" x14ac:dyDescent="0.25">
      <c r="A187" s="2" t="str">
        <f>'Load Tests Data'!A187</f>
        <v>-</v>
      </c>
      <c r="B187" s="2">
        <f>'Load Tests Data'!B187</f>
        <v>0</v>
      </c>
      <c r="C187" s="2">
        <f>'Load Tests Data'!C187</f>
        <v>0</v>
      </c>
      <c r="D187" s="2">
        <f>'Load Tests Data'!D187</f>
        <v>0</v>
      </c>
      <c r="E187" s="2">
        <f>'Load Tests Data'!E187</f>
        <v>0</v>
      </c>
      <c r="F187" s="2" t="b">
        <f>'Load Tests Data'!F187</f>
        <v>1</v>
      </c>
      <c r="G187" s="2">
        <f>'Load Tests Data'!G187</f>
        <v>-8.81</v>
      </c>
      <c r="H187" s="2" t="b">
        <f>'Load Tests Data'!H187</f>
        <v>1</v>
      </c>
      <c r="I187" s="2">
        <f>'Load Tests Data'!I187</f>
        <v>0</v>
      </c>
      <c r="J187" s="2">
        <f t="shared" si="23"/>
        <v>0</v>
      </c>
      <c r="K187" s="2">
        <f t="shared" si="24"/>
        <v>1</v>
      </c>
      <c r="L187" s="2">
        <f t="shared" si="22"/>
        <v>5.7</v>
      </c>
      <c r="M187" s="2">
        <f t="shared" si="25"/>
        <v>0.99999999999999978</v>
      </c>
      <c r="N187" s="2">
        <f t="shared" si="26"/>
        <v>0</v>
      </c>
      <c r="O187" s="5">
        <f t="shared" si="27"/>
        <v>0</v>
      </c>
      <c r="P187" s="2">
        <f>'Load Tests Data'!J187</f>
        <v>0</v>
      </c>
      <c r="Q187" s="4">
        <f>'Load Tests Data'!K187</f>
        <v>0</v>
      </c>
    </row>
    <row r="188" spans="1:17" x14ac:dyDescent="0.25">
      <c r="A188" s="2" t="str">
        <f>'Load Tests Data'!A188</f>
        <v>-</v>
      </c>
      <c r="B188" s="2">
        <f>'Load Tests Data'!B188</f>
        <v>0</v>
      </c>
      <c r="C188" s="2">
        <f>'Load Tests Data'!C188</f>
        <v>0</v>
      </c>
      <c r="D188" s="2">
        <f>'Load Tests Data'!D188</f>
        <v>0</v>
      </c>
      <c r="E188" s="2">
        <f>'Load Tests Data'!E188</f>
        <v>0</v>
      </c>
      <c r="F188" s="2" t="b">
        <f>'Load Tests Data'!F188</f>
        <v>1</v>
      </c>
      <c r="G188" s="2">
        <f>'Load Tests Data'!G188</f>
        <v>-8.81</v>
      </c>
      <c r="H188" s="2" t="b">
        <f>'Load Tests Data'!H188</f>
        <v>1</v>
      </c>
      <c r="I188" s="2">
        <f>'Load Tests Data'!I188</f>
        <v>0</v>
      </c>
      <c r="J188" s="2">
        <f t="shared" si="23"/>
        <v>0</v>
      </c>
      <c r="K188" s="2">
        <f t="shared" si="24"/>
        <v>1</v>
      </c>
      <c r="L188" s="2">
        <f t="shared" si="22"/>
        <v>5.7</v>
      </c>
      <c r="M188" s="2">
        <f t="shared" si="25"/>
        <v>0.99999999999999978</v>
      </c>
      <c r="N188" s="2">
        <f t="shared" si="26"/>
        <v>0</v>
      </c>
      <c r="O188" s="5">
        <f t="shared" si="27"/>
        <v>0</v>
      </c>
      <c r="P188" s="2">
        <f>'Load Tests Data'!J188</f>
        <v>0</v>
      </c>
      <c r="Q188" s="4">
        <f>'Load Tests Data'!K188</f>
        <v>0</v>
      </c>
    </row>
    <row r="189" spans="1:17" x14ac:dyDescent="0.25">
      <c r="A189" s="2" t="str">
        <f>'Load Tests Data'!A189</f>
        <v>-</v>
      </c>
      <c r="B189" s="2">
        <f>'Load Tests Data'!B189</f>
        <v>0</v>
      </c>
      <c r="C189" s="2">
        <f>'Load Tests Data'!C189</f>
        <v>0</v>
      </c>
      <c r="D189" s="2">
        <f>'Load Tests Data'!D189</f>
        <v>0</v>
      </c>
      <c r="E189" s="2">
        <f>'Load Tests Data'!E189</f>
        <v>0</v>
      </c>
      <c r="F189" s="2" t="b">
        <f>'Load Tests Data'!F189</f>
        <v>1</v>
      </c>
      <c r="G189" s="2">
        <f>'Load Tests Data'!G189</f>
        <v>-8.81</v>
      </c>
      <c r="H189" s="2" t="b">
        <f>'Load Tests Data'!H189</f>
        <v>1</v>
      </c>
      <c r="I189" s="2">
        <f>'Load Tests Data'!I189</f>
        <v>0</v>
      </c>
      <c r="J189" s="2">
        <f t="shared" si="23"/>
        <v>0</v>
      </c>
      <c r="K189" s="2">
        <f t="shared" si="24"/>
        <v>1</v>
      </c>
      <c r="L189" s="2">
        <f t="shared" si="22"/>
        <v>5.7</v>
      </c>
      <c r="M189" s="2">
        <f t="shared" si="25"/>
        <v>0.99999999999999978</v>
      </c>
      <c r="N189" s="2">
        <f t="shared" si="26"/>
        <v>0</v>
      </c>
      <c r="O189" s="5">
        <f t="shared" si="27"/>
        <v>0</v>
      </c>
      <c r="P189" s="2">
        <f>'Load Tests Data'!J189</f>
        <v>0</v>
      </c>
      <c r="Q189" s="4">
        <f>'Load Tests Data'!K189</f>
        <v>0</v>
      </c>
    </row>
    <row r="190" spans="1:17" x14ac:dyDescent="0.25">
      <c r="A190" s="2" t="str">
        <f>'Load Tests Data'!A190</f>
        <v>-</v>
      </c>
      <c r="B190" s="2">
        <f>'Load Tests Data'!B190</f>
        <v>0</v>
      </c>
      <c r="C190" s="2">
        <f>'Load Tests Data'!C190</f>
        <v>0</v>
      </c>
      <c r="D190" s="2">
        <f>'Load Tests Data'!D190</f>
        <v>0</v>
      </c>
      <c r="E190" s="2">
        <f>'Load Tests Data'!E190</f>
        <v>0</v>
      </c>
      <c r="F190" s="2" t="b">
        <f>'Load Tests Data'!F190</f>
        <v>1</v>
      </c>
      <c r="G190" s="2">
        <f>'Load Tests Data'!G190</f>
        <v>-8.81</v>
      </c>
      <c r="H190" s="2" t="b">
        <f>'Load Tests Data'!H190</f>
        <v>1</v>
      </c>
      <c r="I190" s="2">
        <f>'Load Tests Data'!I190</f>
        <v>0</v>
      </c>
      <c r="J190" s="2">
        <f t="shared" si="23"/>
        <v>0</v>
      </c>
      <c r="K190" s="2">
        <f t="shared" si="24"/>
        <v>1</v>
      </c>
      <c r="L190" s="2">
        <f t="shared" si="22"/>
        <v>5.7</v>
      </c>
      <c r="M190" s="2">
        <f t="shared" si="25"/>
        <v>0.99999999999999978</v>
      </c>
      <c r="N190" s="2">
        <f t="shared" si="26"/>
        <v>0</v>
      </c>
      <c r="O190" s="5">
        <f t="shared" si="27"/>
        <v>0</v>
      </c>
      <c r="P190" s="2">
        <f>'Load Tests Data'!J190</f>
        <v>0</v>
      </c>
      <c r="Q190" s="4">
        <f>'Load Tests Data'!K190</f>
        <v>0</v>
      </c>
    </row>
    <row r="191" spans="1:17" x14ac:dyDescent="0.25">
      <c r="A191" s="2" t="str">
        <f>'Load Tests Data'!A191</f>
        <v>-</v>
      </c>
      <c r="B191" s="2">
        <f>'Load Tests Data'!B191</f>
        <v>0</v>
      </c>
      <c r="C191" s="2">
        <f>'Load Tests Data'!C191</f>
        <v>0</v>
      </c>
      <c r="D191" s="2">
        <f>'Load Tests Data'!D191</f>
        <v>0</v>
      </c>
      <c r="E191" s="2">
        <f>'Load Tests Data'!E191</f>
        <v>0</v>
      </c>
      <c r="F191" s="2" t="b">
        <f>'Load Tests Data'!F191</f>
        <v>1</v>
      </c>
      <c r="G191" s="2">
        <f>'Load Tests Data'!G191</f>
        <v>-8.81</v>
      </c>
      <c r="H191" s="2" t="b">
        <f>'Load Tests Data'!H191</f>
        <v>1</v>
      </c>
      <c r="I191" s="2">
        <f>'Load Tests Data'!I191</f>
        <v>0</v>
      </c>
      <c r="J191" s="2">
        <f t="shared" si="23"/>
        <v>0</v>
      </c>
      <c r="K191" s="2">
        <f t="shared" si="24"/>
        <v>1</v>
      </c>
      <c r="L191" s="2">
        <f t="shared" si="22"/>
        <v>5.7</v>
      </c>
      <c r="M191" s="2">
        <f t="shared" si="25"/>
        <v>0.99999999999999978</v>
      </c>
      <c r="N191" s="2">
        <f t="shared" si="26"/>
        <v>0</v>
      </c>
      <c r="O191" s="5">
        <f t="shared" si="27"/>
        <v>0</v>
      </c>
      <c r="P191" s="2">
        <f>'Load Tests Data'!J191</f>
        <v>0</v>
      </c>
      <c r="Q191" s="4">
        <f>'Load Tests Data'!K191</f>
        <v>0</v>
      </c>
    </row>
    <row r="192" spans="1:17" x14ac:dyDescent="0.25">
      <c r="A192" s="2" t="str">
        <f>'Load Tests Data'!A192</f>
        <v>-</v>
      </c>
      <c r="B192" s="2">
        <f>'Load Tests Data'!B192</f>
        <v>0</v>
      </c>
      <c r="C192" s="2">
        <f>'Load Tests Data'!C192</f>
        <v>0</v>
      </c>
      <c r="D192" s="2">
        <f>'Load Tests Data'!D192</f>
        <v>0</v>
      </c>
      <c r="E192" s="2">
        <f>'Load Tests Data'!E192</f>
        <v>0</v>
      </c>
      <c r="F192" s="2" t="b">
        <f>'Load Tests Data'!F192</f>
        <v>1</v>
      </c>
      <c r="G192" s="2">
        <f>'Load Tests Data'!G192</f>
        <v>-8.81</v>
      </c>
      <c r="H192" s="2" t="b">
        <f>'Load Tests Data'!H192</f>
        <v>1</v>
      </c>
      <c r="I192" s="2">
        <f>'Load Tests Data'!I192</f>
        <v>0</v>
      </c>
      <c r="J192" s="2">
        <f t="shared" si="23"/>
        <v>0</v>
      </c>
      <c r="K192" s="2">
        <f t="shared" si="24"/>
        <v>1</v>
      </c>
      <c r="L192" s="2">
        <f t="shared" si="22"/>
        <v>5.7</v>
      </c>
      <c r="M192" s="2">
        <f t="shared" si="25"/>
        <v>0.99999999999999978</v>
      </c>
      <c r="N192" s="2">
        <f t="shared" si="26"/>
        <v>0</v>
      </c>
      <c r="O192" s="5">
        <f t="shared" si="27"/>
        <v>0</v>
      </c>
      <c r="P192" s="2">
        <f>'Load Tests Data'!J192</f>
        <v>0</v>
      </c>
      <c r="Q192" s="4">
        <f>'Load Tests Data'!K192</f>
        <v>0</v>
      </c>
    </row>
    <row r="193" spans="1:17" x14ac:dyDescent="0.25">
      <c r="A193" s="2" t="str">
        <f>'Load Tests Data'!A193</f>
        <v>-</v>
      </c>
      <c r="B193" s="2">
        <f>'Load Tests Data'!B193</f>
        <v>0</v>
      </c>
      <c r="C193" s="2">
        <f>'Load Tests Data'!C193</f>
        <v>0</v>
      </c>
      <c r="D193" s="2">
        <f>'Load Tests Data'!D193</f>
        <v>0</v>
      </c>
      <c r="E193" s="2">
        <f>'Load Tests Data'!E193</f>
        <v>0</v>
      </c>
      <c r="F193" s="2" t="b">
        <f>'Load Tests Data'!F193</f>
        <v>1</v>
      </c>
      <c r="G193" s="2">
        <f>'Load Tests Data'!G193</f>
        <v>-8.81</v>
      </c>
      <c r="H193" s="2" t="b">
        <f>'Load Tests Data'!H193</f>
        <v>1</v>
      </c>
      <c r="I193" s="2">
        <f>'Load Tests Data'!I193</f>
        <v>0</v>
      </c>
      <c r="J193" s="2">
        <f t="shared" si="23"/>
        <v>0</v>
      </c>
      <c r="K193" s="2">
        <f t="shared" si="24"/>
        <v>1</v>
      </c>
      <c r="L193" s="2">
        <f t="shared" si="22"/>
        <v>5.7</v>
      </c>
      <c r="M193" s="2">
        <f t="shared" si="25"/>
        <v>0.99999999999999978</v>
      </c>
      <c r="N193" s="2">
        <f t="shared" si="26"/>
        <v>0</v>
      </c>
      <c r="O193" s="5">
        <f t="shared" si="27"/>
        <v>0</v>
      </c>
      <c r="P193" s="2">
        <f>'Load Tests Data'!J193</f>
        <v>0</v>
      </c>
      <c r="Q193" s="4">
        <f>'Load Tests Data'!K193</f>
        <v>0</v>
      </c>
    </row>
    <row r="194" spans="1:17" x14ac:dyDescent="0.25">
      <c r="A194" s="2" t="str">
        <f>'Load Tests Data'!A194</f>
        <v>-</v>
      </c>
      <c r="B194" s="2">
        <f>'Load Tests Data'!B194</f>
        <v>0</v>
      </c>
      <c r="C194" s="2">
        <f>'Load Tests Data'!C194</f>
        <v>0</v>
      </c>
      <c r="D194" s="2">
        <f>'Load Tests Data'!D194</f>
        <v>0</v>
      </c>
      <c r="E194" s="2">
        <f>'Load Tests Data'!E194</f>
        <v>0</v>
      </c>
      <c r="F194" s="2" t="b">
        <f>'Load Tests Data'!F194</f>
        <v>1</v>
      </c>
      <c r="G194" s="2">
        <f>'Load Tests Data'!G194</f>
        <v>-8.81</v>
      </c>
      <c r="H194" s="2" t="b">
        <f>'Load Tests Data'!H194</f>
        <v>1</v>
      </c>
      <c r="I194" s="2">
        <f>'Load Tests Data'!I194</f>
        <v>0</v>
      </c>
      <c r="J194" s="2">
        <f t="shared" si="23"/>
        <v>0</v>
      </c>
      <c r="K194" s="2">
        <f t="shared" si="24"/>
        <v>1</v>
      </c>
      <c r="L194" s="2">
        <f t="shared" si="22"/>
        <v>5.7</v>
      </c>
      <c r="M194" s="2">
        <f t="shared" si="25"/>
        <v>0.99999999999999978</v>
      </c>
      <c r="N194" s="2">
        <f t="shared" si="26"/>
        <v>0</v>
      </c>
      <c r="O194" s="5">
        <f t="shared" si="27"/>
        <v>0</v>
      </c>
      <c r="P194" s="2">
        <f>'Load Tests Data'!J194</f>
        <v>0</v>
      </c>
      <c r="Q194" s="4">
        <f>'Load Tests Data'!K194</f>
        <v>0</v>
      </c>
    </row>
    <row r="195" spans="1:17" x14ac:dyDescent="0.25">
      <c r="A195" s="2" t="str">
        <f>'Load Tests Data'!A195</f>
        <v>-</v>
      </c>
      <c r="B195" s="2">
        <f>'Load Tests Data'!B195</f>
        <v>0</v>
      </c>
      <c r="C195" s="2">
        <f>'Load Tests Data'!C195</f>
        <v>0</v>
      </c>
      <c r="D195" s="2">
        <f>'Load Tests Data'!D195</f>
        <v>0</v>
      </c>
      <c r="E195" s="2">
        <f>'Load Tests Data'!E195</f>
        <v>0</v>
      </c>
      <c r="F195" s="2" t="b">
        <f>'Load Tests Data'!F195</f>
        <v>1</v>
      </c>
      <c r="G195" s="2">
        <f>'Load Tests Data'!G195</f>
        <v>-8.81</v>
      </c>
      <c r="H195" s="2" t="b">
        <f>'Load Tests Data'!H195</f>
        <v>1</v>
      </c>
      <c r="I195" s="2">
        <f>'Load Tests Data'!I195</f>
        <v>0</v>
      </c>
      <c r="J195" s="2">
        <f t="shared" si="23"/>
        <v>0</v>
      </c>
      <c r="K195" s="2">
        <f t="shared" si="24"/>
        <v>1</v>
      </c>
      <c r="L195" s="2">
        <f t="shared" ref="L195:L200" si="28">IF(E195=0,5.7,(M195-1)*_xlfn.COT(RADIANS(E195)))</f>
        <v>5.7</v>
      </c>
      <c r="M195" s="2">
        <f t="shared" si="25"/>
        <v>0.99999999999999978</v>
      </c>
      <c r="N195" s="2">
        <f t="shared" si="26"/>
        <v>0</v>
      </c>
      <c r="O195" s="5">
        <f t="shared" si="27"/>
        <v>0</v>
      </c>
      <c r="P195" s="2">
        <f>'Load Tests Data'!J195</f>
        <v>0</v>
      </c>
      <c r="Q195" s="4">
        <f>'Load Tests Data'!K195</f>
        <v>0</v>
      </c>
    </row>
    <row r="196" spans="1:17" x14ac:dyDescent="0.25">
      <c r="A196" s="2" t="str">
        <f>'Load Tests Data'!A196</f>
        <v>-</v>
      </c>
      <c r="B196" s="2">
        <f>'Load Tests Data'!B196</f>
        <v>0</v>
      </c>
      <c r="C196" s="2">
        <f>'Load Tests Data'!C196</f>
        <v>0</v>
      </c>
      <c r="D196" s="2">
        <f>'Load Tests Data'!D196</f>
        <v>0</v>
      </c>
      <c r="E196" s="2">
        <f>'Load Tests Data'!E196</f>
        <v>0</v>
      </c>
      <c r="F196" s="2" t="b">
        <f>'Load Tests Data'!F196</f>
        <v>1</v>
      </c>
      <c r="G196" s="2">
        <f>'Load Tests Data'!G196</f>
        <v>-8.81</v>
      </c>
      <c r="H196" s="2" t="b">
        <f>'Load Tests Data'!H196</f>
        <v>1</v>
      </c>
      <c r="I196" s="2">
        <f>'Load Tests Data'!I196</f>
        <v>0</v>
      </c>
      <c r="J196" s="2">
        <f t="shared" si="23"/>
        <v>0</v>
      </c>
      <c r="K196" s="2">
        <f t="shared" si="24"/>
        <v>1</v>
      </c>
      <c r="L196" s="2">
        <f t="shared" si="28"/>
        <v>5.7</v>
      </c>
      <c r="M196" s="2">
        <f t="shared" si="25"/>
        <v>0.99999999999999978</v>
      </c>
      <c r="N196" s="2">
        <f t="shared" si="26"/>
        <v>0</v>
      </c>
      <c r="O196" s="5">
        <f t="shared" si="27"/>
        <v>0</v>
      </c>
      <c r="P196" s="2">
        <f>'Load Tests Data'!J196</f>
        <v>0</v>
      </c>
      <c r="Q196" s="4">
        <f>'Load Tests Data'!K196</f>
        <v>0</v>
      </c>
    </row>
    <row r="197" spans="1:17" x14ac:dyDescent="0.25">
      <c r="A197" s="2" t="str">
        <f>'Load Tests Data'!A197</f>
        <v>-</v>
      </c>
      <c r="B197" s="2">
        <f>'Load Tests Data'!B197</f>
        <v>0</v>
      </c>
      <c r="C197" s="2">
        <f>'Load Tests Data'!C197</f>
        <v>0</v>
      </c>
      <c r="D197" s="2">
        <f>'Load Tests Data'!D197</f>
        <v>0</v>
      </c>
      <c r="E197" s="2">
        <f>'Load Tests Data'!E197</f>
        <v>0</v>
      </c>
      <c r="F197" s="2" t="b">
        <f>'Load Tests Data'!F197</f>
        <v>1</v>
      </c>
      <c r="G197" s="2">
        <f>'Load Tests Data'!G197</f>
        <v>-8.81</v>
      </c>
      <c r="H197" s="2" t="b">
        <f>'Load Tests Data'!H197</f>
        <v>1</v>
      </c>
      <c r="I197" s="2">
        <f>'Load Tests Data'!I197</f>
        <v>0</v>
      </c>
      <c r="J197" s="2">
        <f t="shared" si="23"/>
        <v>0</v>
      </c>
      <c r="K197" s="2">
        <f t="shared" si="24"/>
        <v>1</v>
      </c>
      <c r="L197" s="2">
        <f t="shared" si="28"/>
        <v>5.7</v>
      </c>
      <c r="M197" s="2">
        <f t="shared" si="25"/>
        <v>0.99999999999999978</v>
      </c>
      <c r="N197" s="2">
        <f t="shared" si="26"/>
        <v>0</v>
      </c>
      <c r="O197" s="5">
        <f t="shared" si="27"/>
        <v>0</v>
      </c>
      <c r="P197" s="2">
        <f>'Load Tests Data'!J197</f>
        <v>0</v>
      </c>
      <c r="Q197" s="4">
        <f>'Load Tests Data'!K197</f>
        <v>0</v>
      </c>
    </row>
    <row r="198" spans="1:17" x14ac:dyDescent="0.25">
      <c r="A198" s="2" t="str">
        <f>'Load Tests Data'!A198</f>
        <v>-</v>
      </c>
      <c r="B198" s="2">
        <f>'Load Tests Data'!B198</f>
        <v>0</v>
      </c>
      <c r="C198" s="2">
        <f>'Load Tests Data'!C198</f>
        <v>0</v>
      </c>
      <c r="D198" s="2">
        <f>'Load Tests Data'!D198</f>
        <v>0</v>
      </c>
      <c r="E198" s="2">
        <f>'Load Tests Data'!E198</f>
        <v>0</v>
      </c>
      <c r="F198" s="2" t="b">
        <f>'Load Tests Data'!F198</f>
        <v>1</v>
      </c>
      <c r="G198" s="2">
        <f>'Load Tests Data'!G198</f>
        <v>-8.81</v>
      </c>
      <c r="H198" s="2" t="b">
        <f>'Load Tests Data'!H198</f>
        <v>1</v>
      </c>
      <c r="I198" s="2">
        <f>'Load Tests Data'!I198</f>
        <v>0</v>
      </c>
      <c r="J198" s="2">
        <f t="shared" si="23"/>
        <v>0</v>
      </c>
      <c r="K198" s="2">
        <f t="shared" si="24"/>
        <v>1</v>
      </c>
      <c r="L198" s="2">
        <f t="shared" si="28"/>
        <v>5.7</v>
      </c>
      <c r="M198" s="2">
        <f t="shared" si="25"/>
        <v>0.99999999999999978</v>
      </c>
      <c r="N198" s="2">
        <f t="shared" si="26"/>
        <v>0</v>
      </c>
      <c r="O198" s="5">
        <f t="shared" si="27"/>
        <v>0</v>
      </c>
      <c r="P198" s="2">
        <f>'Load Tests Data'!J198</f>
        <v>0</v>
      </c>
      <c r="Q198" s="4">
        <f>'Load Tests Data'!K198</f>
        <v>0</v>
      </c>
    </row>
    <row r="199" spans="1:17" x14ac:dyDescent="0.25">
      <c r="A199" s="2" t="str">
        <f>'Load Tests Data'!A199</f>
        <v>-</v>
      </c>
      <c r="B199" s="2">
        <f>'Load Tests Data'!B199</f>
        <v>0</v>
      </c>
      <c r="C199" s="2">
        <f>'Load Tests Data'!C199</f>
        <v>0</v>
      </c>
      <c r="D199" s="2">
        <f>'Load Tests Data'!D199</f>
        <v>0</v>
      </c>
      <c r="E199" s="2">
        <f>'Load Tests Data'!E199</f>
        <v>0</v>
      </c>
      <c r="F199" s="2" t="b">
        <f>'Load Tests Data'!F199</f>
        <v>1</v>
      </c>
      <c r="G199" s="2">
        <f>'Load Tests Data'!G199</f>
        <v>-8.81</v>
      </c>
      <c r="H199" s="2" t="b">
        <f>'Load Tests Data'!H199</f>
        <v>1</v>
      </c>
      <c r="I199" s="2">
        <f>'Load Tests Data'!I199</f>
        <v>0</v>
      </c>
      <c r="J199" s="2">
        <f t="shared" si="23"/>
        <v>0</v>
      </c>
      <c r="K199" s="2">
        <f t="shared" si="24"/>
        <v>1</v>
      </c>
      <c r="L199" s="2">
        <f t="shared" si="28"/>
        <v>5.7</v>
      </c>
      <c r="M199" s="2">
        <f t="shared" si="25"/>
        <v>0.99999999999999978</v>
      </c>
      <c r="N199" s="2">
        <f t="shared" si="26"/>
        <v>0</v>
      </c>
      <c r="O199" s="5">
        <f t="shared" si="27"/>
        <v>0</v>
      </c>
      <c r="P199" s="2">
        <f>'Load Tests Data'!J199</f>
        <v>0</v>
      </c>
      <c r="Q199" s="4">
        <f>'Load Tests Data'!K199</f>
        <v>0</v>
      </c>
    </row>
    <row r="200" spans="1:17" x14ac:dyDescent="0.25">
      <c r="A200" s="2" t="str">
        <f>'Load Tests Data'!A200</f>
        <v>-</v>
      </c>
      <c r="B200" s="2">
        <f>'Load Tests Data'!B200</f>
        <v>0</v>
      </c>
      <c r="C200" s="2">
        <f>'Load Tests Data'!C200</f>
        <v>0</v>
      </c>
      <c r="D200" s="2">
        <f>'Load Tests Data'!D200</f>
        <v>0</v>
      </c>
      <c r="E200" s="2">
        <f>'Load Tests Data'!E200</f>
        <v>0</v>
      </c>
      <c r="F200" s="2" t="b">
        <f>'Load Tests Data'!F200</f>
        <v>1</v>
      </c>
      <c r="G200" s="2">
        <f>'Load Tests Data'!G200</f>
        <v>-8.81</v>
      </c>
      <c r="H200" s="2" t="b">
        <f>'Load Tests Data'!H200</f>
        <v>1</v>
      </c>
      <c r="I200" s="2">
        <f>'Load Tests Data'!I200</f>
        <v>0</v>
      </c>
      <c r="J200" s="2">
        <f t="shared" si="23"/>
        <v>0</v>
      </c>
      <c r="K200" s="2">
        <f t="shared" si="24"/>
        <v>1</v>
      </c>
      <c r="L200" s="2">
        <f t="shared" si="28"/>
        <v>5.7</v>
      </c>
      <c r="M200" s="2">
        <f t="shared" si="25"/>
        <v>0.99999999999999978</v>
      </c>
      <c r="N200" s="2">
        <f t="shared" si="26"/>
        <v>0</v>
      </c>
      <c r="O200" s="5">
        <f t="shared" si="27"/>
        <v>0</v>
      </c>
      <c r="P200" s="2">
        <f>'Load Tests Data'!J200</f>
        <v>0</v>
      </c>
      <c r="Q200" s="4">
        <f>'Load Tests Data'!K200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22D5-AC2C-4AA3-904E-46E0F15CDFED}">
  <dimension ref="A1:W200"/>
  <sheetViews>
    <sheetView topLeftCell="B1" zoomScaleNormal="100" workbookViewId="0">
      <selection activeCell="O3" sqref="O3"/>
    </sheetView>
  </sheetViews>
  <sheetFormatPr defaultRowHeight="15" x14ac:dyDescent="0.25"/>
  <cols>
    <col min="1" max="1" width="11.140625" style="2" customWidth="1"/>
    <col min="2" max="5" width="9.140625" style="2"/>
    <col min="6" max="6" width="13.5703125" style="2" bestFit="1" customWidth="1"/>
    <col min="7" max="8" width="13.5703125" style="2" customWidth="1"/>
    <col min="9" max="20" width="11" style="2" customWidth="1"/>
    <col min="21" max="21" width="13.7109375" style="2" bestFit="1" customWidth="1"/>
    <col min="22" max="16384" width="9.140625" style="2"/>
  </cols>
  <sheetData>
    <row r="1" spans="1:23" s="3" customFormat="1" ht="66" customHeight="1" x14ac:dyDescent="0.25">
      <c r="A1" s="3" t="s">
        <v>3</v>
      </c>
      <c r="B1" s="3" t="s">
        <v>0</v>
      </c>
      <c r="C1" s="3" t="s">
        <v>1</v>
      </c>
      <c r="D1" s="3" t="s">
        <v>36</v>
      </c>
      <c r="E1" s="3" t="s">
        <v>2</v>
      </c>
      <c r="F1" s="3" t="s">
        <v>34</v>
      </c>
      <c r="G1" s="3" t="s">
        <v>16</v>
      </c>
      <c r="H1" s="3" t="s">
        <v>35</v>
      </c>
      <c r="I1" s="3" t="s">
        <v>15</v>
      </c>
      <c r="J1" s="3" t="s">
        <v>38</v>
      </c>
      <c r="K1" s="3" t="s">
        <v>5</v>
      </c>
      <c r="L1" s="3" t="s">
        <v>6</v>
      </c>
      <c r="M1" s="3" t="s">
        <v>7</v>
      </c>
      <c r="N1" s="3" t="s">
        <v>14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4</v>
      </c>
      <c r="V1" s="3" t="s">
        <v>33</v>
      </c>
      <c r="W1" s="3" t="s">
        <v>32</v>
      </c>
    </row>
    <row r="2" spans="1:23" x14ac:dyDescent="0.25">
      <c r="A2" s="2">
        <f>'Load Tests Data'!A2</f>
        <v>4.9000000000000004</v>
      </c>
      <c r="B2" s="2">
        <f>'Load Tests Data'!B2</f>
        <v>0.99</v>
      </c>
      <c r="C2" s="2">
        <f>'Load Tests Data'!C2</f>
        <v>0.99</v>
      </c>
      <c r="D2" s="2">
        <f>'Load Tests Data'!D2</f>
        <v>0.71</v>
      </c>
      <c r="E2" s="2">
        <f>'Load Tests Data'!E2</f>
        <v>36</v>
      </c>
      <c r="F2" s="2">
        <f>'Load Tests Data'!F2</f>
        <v>15.5</v>
      </c>
      <c r="G2" s="2">
        <f>'Load Tests Data'!G2</f>
        <v>5.6899999999999995</v>
      </c>
      <c r="H2" s="2">
        <f>'Load Tests Data'!H2</f>
        <v>15.5</v>
      </c>
      <c r="I2" s="2">
        <f>'Load Tests Data'!I2</f>
        <v>0</v>
      </c>
      <c r="J2" s="2">
        <f>IF(A2&lt;D2,F2*A2+G2*(D2-A2),F2*D2)</f>
        <v>11.004999999999999</v>
      </c>
      <c r="K2" s="2">
        <f>IF(E2=0,5.14,(L2-1)*_xlfn.COT(RADIANS(E2)))</f>
        <v>50.585472639551462</v>
      </c>
      <c r="L2" s="2">
        <f t="shared" ref="L2:L42" si="0">EXP(PI()*TAN(RADIANS(E2)))*((TAN(RADIANS(45+(E2/2))))^2)</f>
        <v>37.752497171885736</v>
      </c>
      <c r="M2" s="2">
        <f t="shared" ref="M2:M42" si="1">(L2-1)*TAN(RADIANS(1.4*E2))</f>
        <v>44.42613743982627</v>
      </c>
      <c r="N2" s="2">
        <f t="shared" ref="N2:N42" si="2">(TAN(RADIANS(45+(E2/2))))^2</f>
        <v>3.8518399963191818</v>
      </c>
      <c r="O2" s="2">
        <f t="shared" ref="O2:O42" si="3">1+(0.2*N2*B2/C2)</f>
        <v>1.7703679992638364</v>
      </c>
      <c r="P2" s="2">
        <f t="shared" ref="P2:P42" si="4">IF(E2=0,1,1+(0.1*N2*B2/C2))</f>
        <v>1.3851839996319182</v>
      </c>
      <c r="Q2" s="2">
        <f>P2</f>
        <v>1.3851839996319182</v>
      </c>
      <c r="R2" s="2">
        <f t="shared" ref="R2:R42" si="5">1+(0.2*(SQRT(N2))*D2/B2)</f>
        <v>1.2815057492744761</v>
      </c>
      <c r="S2" s="2">
        <f t="shared" ref="S2:S42" si="6">IF(E2=0,1,1+(0.1*(SQRT(N2))*D2/B2))</f>
        <v>1.140752874637238</v>
      </c>
      <c r="T2" s="2">
        <f>S2</f>
        <v>1.140752874637238</v>
      </c>
      <c r="U2" s="5">
        <f>(I2*K2*O2*R2)+(J2*L2*P2*S2)+(0.5*H2*B2*M2*Q2*T2)</f>
        <v>1195.1101556065419</v>
      </c>
      <c r="V2" s="2">
        <f>'Load Tests Data'!J2</f>
        <v>842</v>
      </c>
      <c r="W2" s="4">
        <f>'Load Tests Data'!K2</f>
        <v>859.09601061116211</v>
      </c>
    </row>
    <row r="3" spans="1:23" x14ac:dyDescent="0.25">
      <c r="A3" s="2">
        <f>'Load Tests Data'!A3</f>
        <v>4.9000000000000004</v>
      </c>
      <c r="B3" s="2">
        <f>'Load Tests Data'!B3</f>
        <v>1.49</v>
      </c>
      <c r="C3" s="2">
        <f>'Load Tests Data'!C3</f>
        <v>1.51</v>
      </c>
      <c r="D3" s="2">
        <f>'Load Tests Data'!D3</f>
        <v>0.76</v>
      </c>
      <c r="E3" s="2">
        <f>'Load Tests Data'!E3</f>
        <v>36</v>
      </c>
      <c r="F3" s="2">
        <f>'Load Tests Data'!F3</f>
        <v>15.5</v>
      </c>
      <c r="G3" s="2">
        <f>'Load Tests Data'!G3</f>
        <v>5.6899999999999995</v>
      </c>
      <c r="H3" s="2">
        <f>'Load Tests Data'!H3</f>
        <v>15.5</v>
      </c>
      <c r="I3" s="2">
        <f>'Load Tests Data'!I3</f>
        <v>0</v>
      </c>
      <c r="J3" s="2">
        <f t="shared" ref="J3:J42" si="7">IF(A3&lt;D3,F3*A3+G3*(D3-A3),F3*D3)</f>
        <v>11.78</v>
      </c>
      <c r="K3" s="2">
        <f t="shared" ref="K3:K66" si="8">IF(E3=0,5.14,(L3-1)*_xlfn.COT(RADIANS(E3)))</f>
        <v>50.585472639551462</v>
      </c>
      <c r="L3" s="2">
        <f t="shared" si="0"/>
        <v>37.752497171885736</v>
      </c>
      <c r="M3" s="2">
        <f t="shared" si="1"/>
        <v>44.42613743982627</v>
      </c>
      <c r="N3" s="2">
        <f t="shared" si="2"/>
        <v>3.8518399963191818</v>
      </c>
      <c r="O3" s="2">
        <f t="shared" si="3"/>
        <v>1.7601644496047126</v>
      </c>
      <c r="P3" s="2">
        <f t="shared" si="4"/>
        <v>1.3800822248023563</v>
      </c>
      <c r="Q3" s="2">
        <f t="shared" ref="Q3:Q42" si="9">P3</f>
        <v>1.3800822248023563</v>
      </c>
      <c r="R3" s="2">
        <f t="shared" si="5"/>
        <v>1.2002126153266999</v>
      </c>
      <c r="S3" s="2">
        <f t="shared" si="6"/>
        <v>1.1001063076633499</v>
      </c>
      <c r="T3" s="2">
        <f t="shared" ref="T3:T42" si="10">S3</f>
        <v>1.1001063076633499</v>
      </c>
      <c r="U3" s="5">
        <f t="shared" ref="U3:U42" si="11">(I3*K3*O3*R3)+(J3*L3*P3*S3)+(0.5*H3*B3*M3*Q3*T3)</f>
        <v>1454.0692295177394</v>
      </c>
      <c r="V3" s="2">
        <f>'Load Tests Data'!J3</f>
        <v>1417</v>
      </c>
      <c r="W3" s="4">
        <f>'Load Tests Data'!K3</f>
        <v>629.80576914529536</v>
      </c>
    </row>
    <row r="4" spans="1:23" x14ac:dyDescent="0.25">
      <c r="A4" s="2">
        <f>'Load Tests Data'!A4</f>
        <v>4.9000000000000004</v>
      </c>
      <c r="B4" s="2">
        <f>'Load Tests Data'!B4</f>
        <v>3.02</v>
      </c>
      <c r="C4" s="2">
        <f>'Load Tests Data'!C4</f>
        <v>3.02</v>
      </c>
      <c r="D4" s="2">
        <f>'Load Tests Data'!D4</f>
        <v>0.89</v>
      </c>
      <c r="E4" s="2">
        <f>'Load Tests Data'!E4</f>
        <v>36</v>
      </c>
      <c r="F4" s="2">
        <f>'Load Tests Data'!F4</f>
        <v>15.5</v>
      </c>
      <c r="G4" s="2">
        <f>'Load Tests Data'!G4</f>
        <v>5.6899999999999995</v>
      </c>
      <c r="H4" s="2">
        <f>'Load Tests Data'!H4</f>
        <v>15.5</v>
      </c>
      <c r="I4" s="2">
        <f>'Load Tests Data'!I4</f>
        <v>0</v>
      </c>
      <c r="J4" s="2">
        <f t="shared" si="7"/>
        <v>13.795</v>
      </c>
      <c r="K4" s="2">
        <f t="shared" si="8"/>
        <v>50.585472639551462</v>
      </c>
      <c r="L4" s="2">
        <f t="shared" si="0"/>
        <v>37.752497171885736</v>
      </c>
      <c r="M4" s="2">
        <f t="shared" si="1"/>
        <v>44.42613743982627</v>
      </c>
      <c r="N4" s="2">
        <f t="shared" si="2"/>
        <v>3.8518399963191818</v>
      </c>
      <c r="O4" s="2">
        <f t="shared" si="3"/>
        <v>1.7703679992638364</v>
      </c>
      <c r="P4" s="2">
        <f t="shared" si="4"/>
        <v>1.3851839996319182</v>
      </c>
      <c r="Q4" s="2">
        <f t="shared" si="9"/>
        <v>1.3851839996319182</v>
      </c>
      <c r="R4" s="2">
        <f t="shared" si="5"/>
        <v>1.1156770430397076</v>
      </c>
      <c r="S4" s="2">
        <f t="shared" si="6"/>
        <v>1.0578385215198538</v>
      </c>
      <c r="T4" s="2">
        <f t="shared" si="10"/>
        <v>1.0578385215198538</v>
      </c>
      <c r="U4" s="5">
        <f t="shared" si="11"/>
        <v>2286.7332656908634</v>
      </c>
      <c r="V4" s="2">
        <f>'Load Tests Data'!J4</f>
        <v>7094</v>
      </c>
      <c r="W4" s="4">
        <f>'Load Tests Data'!K4</f>
        <v>777.81676242270078</v>
      </c>
    </row>
    <row r="5" spans="1:23" x14ac:dyDescent="0.25">
      <c r="A5" s="2">
        <f>'Load Tests Data'!A5</f>
        <v>4.9000000000000004</v>
      </c>
      <c r="B5" s="2">
        <f>'Load Tests Data'!B5</f>
        <v>2.4900000000000002</v>
      </c>
      <c r="C5" s="2">
        <f>'Load Tests Data'!C5</f>
        <v>2.5</v>
      </c>
      <c r="D5" s="2">
        <f>'Load Tests Data'!D5</f>
        <v>0.76</v>
      </c>
      <c r="E5" s="2">
        <f>'Load Tests Data'!E5</f>
        <v>36</v>
      </c>
      <c r="F5" s="2">
        <f>'Load Tests Data'!F5</f>
        <v>15.5</v>
      </c>
      <c r="G5" s="2">
        <f>'Load Tests Data'!G5</f>
        <v>5.6899999999999995</v>
      </c>
      <c r="H5" s="2">
        <f>'Load Tests Data'!H5</f>
        <v>15.5</v>
      </c>
      <c r="I5" s="2">
        <f>'Load Tests Data'!I5</f>
        <v>0</v>
      </c>
      <c r="J5" s="2">
        <f t="shared" si="7"/>
        <v>11.78</v>
      </c>
      <c r="K5" s="2">
        <f t="shared" si="8"/>
        <v>50.585472639551462</v>
      </c>
      <c r="L5" s="2">
        <f t="shared" si="0"/>
        <v>37.752497171885736</v>
      </c>
      <c r="M5" s="2">
        <f t="shared" si="1"/>
        <v>44.42613743982627</v>
      </c>
      <c r="N5" s="2">
        <f t="shared" si="2"/>
        <v>3.8518399963191818</v>
      </c>
      <c r="O5" s="2">
        <f t="shared" si="3"/>
        <v>1.767286527266781</v>
      </c>
      <c r="P5" s="2">
        <f t="shared" si="4"/>
        <v>1.3836432636333904</v>
      </c>
      <c r="Q5" s="2">
        <f t="shared" si="9"/>
        <v>1.3836432636333904</v>
      </c>
      <c r="R5" s="2">
        <f t="shared" si="5"/>
        <v>1.119805942504732</v>
      </c>
      <c r="S5" s="2">
        <f t="shared" si="6"/>
        <v>1.059902971252366</v>
      </c>
      <c r="T5" s="2">
        <f t="shared" si="10"/>
        <v>1.059902971252366</v>
      </c>
      <c r="U5" s="5">
        <f t="shared" si="11"/>
        <v>1909.474383881181</v>
      </c>
      <c r="V5" s="2">
        <f>'Load Tests Data'!J5</f>
        <v>5191</v>
      </c>
      <c r="W5" s="4">
        <f>'Load Tests Data'!K5</f>
        <v>833.89558232931722</v>
      </c>
    </row>
    <row r="6" spans="1:23" x14ac:dyDescent="0.25">
      <c r="A6" s="2">
        <f>'Load Tests Data'!A6</f>
        <v>4.9000000000000004</v>
      </c>
      <c r="B6" s="2">
        <f>'Load Tests Data'!B6</f>
        <v>3</v>
      </c>
      <c r="C6" s="2">
        <f>'Load Tests Data'!C6</f>
        <v>3</v>
      </c>
      <c r="D6" s="2">
        <f>'Load Tests Data'!D6</f>
        <v>0.76</v>
      </c>
      <c r="E6" s="2">
        <f>'Load Tests Data'!E6</f>
        <v>36</v>
      </c>
      <c r="F6" s="2">
        <f>'Load Tests Data'!F6</f>
        <v>15.5</v>
      </c>
      <c r="G6" s="2">
        <f>'Load Tests Data'!G6</f>
        <v>5.6899999999999995</v>
      </c>
      <c r="H6" s="2">
        <f>'Load Tests Data'!H6</f>
        <v>15.5</v>
      </c>
      <c r="I6" s="2">
        <f>'Load Tests Data'!I6</f>
        <v>0</v>
      </c>
      <c r="J6" s="2">
        <f t="shared" si="7"/>
        <v>11.78</v>
      </c>
      <c r="K6" s="2">
        <f t="shared" si="8"/>
        <v>50.585472639551462</v>
      </c>
      <c r="L6" s="2">
        <f t="shared" si="0"/>
        <v>37.752497171885736</v>
      </c>
      <c r="M6" s="2">
        <f t="shared" si="1"/>
        <v>44.42613743982627</v>
      </c>
      <c r="N6" s="2">
        <f t="shared" si="2"/>
        <v>3.8518399963191818</v>
      </c>
      <c r="O6" s="2">
        <f t="shared" si="3"/>
        <v>1.7703679992638364</v>
      </c>
      <c r="P6" s="2">
        <f t="shared" si="4"/>
        <v>1.3851839996319182</v>
      </c>
      <c r="Q6" s="2">
        <f t="shared" si="9"/>
        <v>1.3851839996319182</v>
      </c>
      <c r="R6" s="2">
        <f t="shared" si="5"/>
        <v>1.0994389322789275</v>
      </c>
      <c r="S6" s="2">
        <f t="shared" si="6"/>
        <v>1.0497194661394638</v>
      </c>
      <c r="T6" s="2">
        <f t="shared" si="10"/>
        <v>1.0497194661394638</v>
      </c>
      <c r="U6" s="5">
        <f t="shared" si="11"/>
        <v>2148.5577825005757</v>
      </c>
      <c r="V6" s="2">
        <f>'Load Tests Data'!J6</f>
        <v>8000</v>
      </c>
      <c r="W6" s="4">
        <f>'Load Tests Data'!K6</f>
        <v>888.88888888888891</v>
      </c>
    </row>
    <row r="7" spans="1:23" x14ac:dyDescent="0.25">
      <c r="A7" s="2" t="str">
        <f>'Load Tests Data'!A7</f>
        <v>-</v>
      </c>
      <c r="B7" s="2">
        <f>'Load Tests Data'!B7</f>
        <v>0.6</v>
      </c>
      <c r="C7" s="2">
        <f>'Load Tests Data'!C7</f>
        <v>1.2</v>
      </c>
      <c r="D7" s="2">
        <f>'Load Tests Data'!D7</f>
        <v>0.3</v>
      </c>
      <c r="E7" s="2">
        <f>'Load Tests Data'!E7</f>
        <v>34.9</v>
      </c>
      <c r="F7" s="2">
        <f>'Load Tests Data'!F7</f>
        <v>9.85</v>
      </c>
      <c r="G7" s="2">
        <f>'Load Tests Data'!G7</f>
        <v>3.9999999999999147E-2</v>
      </c>
      <c r="H7" s="2">
        <f>'Load Tests Data'!H7</f>
        <v>9.85</v>
      </c>
      <c r="I7" s="2">
        <f>'Load Tests Data'!I7</f>
        <v>0</v>
      </c>
      <c r="J7" s="2">
        <f t="shared" si="7"/>
        <v>2.9549999999999996</v>
      </c>
      <c r="K7" s="2">
        <f t="shared" si="8"/>
        <v>45.706227243662603</v>
      </c>
      <c r="L7" s="2">
        <f t="shared" si="0"/>
        <v>32.885105768202102</v>
      </c>
      <c r="M7" s="2">
        <f t="shared" si="1"/>
        <v>36.499113328432657</v>
      </c>
      <c r="N7" s="2">
        <f t="shared" si="2"/>
        <v>3.6744903832201721</v>
      </c>
      <c r="O7" s="2">
        <f t="shared" si="3"/>
        <v>1.3674490383220173</v>
      </c>
      <c r="P7" s="2">
        <f t="shared" si="4"/>
        <v>1.1837245191610086</v>
      </c>
      <c r="Q7" s="2">
        <f t="shared" si="9"/>
        <v>1.1837245191610086</v>
      </c>
      <c r="R7" s="2">
        <f t="shared" si="5"/>
        <v>1.1916896028275965</v>
      </c>
      <c r="S7" s="2">
        <f t="shared" si="6"/>
        <v>1.0958448014137983</v>
      </c>
      <c r="T7" s="2">
        <f t="shared" si="10"/>
        <v>1.0958448014137983</v>
      </c>
      <c r="U7" s="5">
        <f t="shared" si="11"/>
        <v>265.96095590265577</v>
      </c>
      <c r="V7" s="2">
        <f>'Load Tests Data'!J7</f>
        <v>194.4</v>
      </c>
      <c r="W7" s="4">
        <f>'Load Tests Data'!K7</f>
        <v>270</v>
      </c>
    </row>
    <row r="8" spans="1:23" x14ac:dyDescent="0.25">
      <c r="A8" s="2" t="str">
        <f>'Load Tests Data'!A8</f>
        <v>-</v>
      </c>
      <c r="B8" s="2">
        <f>'Load Tests Data'!B8</f>
        <v>0.6</v>
      </c>
      <c r="C8" s="2">
        <f>'Load Tests Data'!C8</f>
        <v>1.2</v>
      </c>
      <c r="D8" s="2">
        <f>'Load Tests Data'!D8</f>
        <v>0</v>
      </c>
      <c r="E8" s="2">
        <f>'Load Tests Data'!E8</f>
        <v>37.700000000000003</v>
      </c>
      <c r="F8" s="2">
        <f>'Load Tests Data'!F8</f>
        <v>10.199999999999999</v>
      </c>
      <c r="G8" s="2">
        <f>'Load Tests Data'!G8</f>
        <v>0.38999999999999879</v>
      </c>
      <c r="H8" s="2">
        <f>'Load Tests Data'!H8</f>
        <v>10.199999999999999</v>
      </c>
      <c r="I8" s="2">
        <f>'Load Tests Data'!I8</f>
        <v>0</v>
      </c>
      <c r="J8" s="2">
        <f t="shared" si="7"/>
        <v>0</v>
      </c>
      <c r="K8" s="2">
        <f t="shared" si="8"/>
        <v>59.557500658846195</v>
      </c>
      <c r="L8" s="2">
        <f t="shared" si="0"/>
        <v>47.031267500566592</v>
      </c>
      <c r="M8" s="2">
        <f t="shared" si="1"/>
        <v>60.600018837164129</v>
      </c>
      <c r="N8" s="2">
        <f t="shared" si="2"/>
        <v>4.1483634818668609</v>
      </c>
      <c r="O8" s="2">
        <f t="shared" si="3"/>
        <v>1.4148363481866861</v>
      </c>
      <c r="P8" s="2">
        <f t="shared" si="4"/>
        <v>1.207418174093343</v>
      </c>
      <c r="Q8" s="2">
        <f t="shared" si="9"/>
        <v>1.207418174093343</v>
      </c>
      <c r="R8" s="2">
        <f t="shared" si="5"/>
        <v>1</v>
      </c>
      <c r="S8" s="2">
        <f t="shared" si="6"/>
        <v>1</v>
      </c>
      <c r="T8" s="2">
        <f t="shared" si="10"/>
        <v>1</v>
      </c>
      <c r="U8" s="5">
        <f t="shared" si="11"/>
        <v>223.89886612883612</v>
      </c>
      <c r="V8" s="2">
        <f>'Load Tests Data'!J8</f>
        <v>144</v>
      </c>
      <c r="W8" s="4">
        <f>'Load Tests Data'!K8</f>
        <v>200</v>
      </c>
    </row>
    <row r="9" spans="1:23" x14ac:dyDescent="0.25">
      <c r="A9" s="2" t="str">
        <f>'Load Tests Data'!A9</f>
        <v>-</v>
      </c>
      <c r="B9" s="2">
        <f>'Load Tests Data'!B9</f>
        <v>0.6</v>
      </c>
      <c r="C9" s="2">
        <f>'Load Tests Data'!C9</f>
        <v>1.2</v>
      </c>
      <c r="D9" s="2">
        <f>'Load Tests Data'!D9</f>
        <v>0.3</v>
      </c>
      <c r="E9" s="2">
        <f>'Load Tests Data'!E9</f>
        <v>37.700000000000003</v>
      </c>
      <c r="F9" s="2">
        <f>'Load Tests Data'!F9</f>
        <v>10.199999999999999</v>
      </c>
      <c r="G9" s="2">
        <f>'Load Tests Data'!G9</f>
        <v>0.38999999999999879</v>
      </c>
      <c r="H9" s="2">
        <f>'Load Tests Data'!H9</f>
        <v>10.199999999999999</v>
      </c>
      <c r="I9" s="2">
        <f>'Load Tests Data'!I9</f>
        <v>0</v>
      </c>
      <c r="J9" s="2">
        <f t="shared" si="7"/>
        <v>3.0599999999999996</v>
      </c>
      <c r="K9" s="2">
        <f t="shared" si="8"/>
        <v>59.557500658846195</v>
      </c>
      <c r="L9" s="2">
        <f t="shared" si="0"/>
        <v>47.031267500566592</v>
      </c>
      <c r="M9" s="2">
        <f t="shared" si="1"/>
        <v>60.600018837164129</v>
      </c>
      <c r="N9" s="2">
        <f t="shared" si="2"/>
        <v>4.1483634818668609</v>
      </c>
      <c r="O9" s="2">
        <f t="shared" si="3"/>
        <v>1.4148363481866861</v>
      </c>
      <c r="P9" s="2">
        <f t="shared" si="4"/>
        <v>1.207418174093343</v>
      </c>
      <c r="Q9" s="2">
        <f t="shared" si="9"/>
        <v>1.207418174093343</v>
      </c>
      <c r="R9" s="2">
        <f t="shared" si="5"/>
        <v>1.2036753171561754</v>
      </c>
      <c r="S9" s="2">
        <f t="shared" si="6"/>
        <v>1.1018376585780876</v>
      </c>
      <c r="T9" s="2">
        <f t="shared" si="10"/>
        <v>1.1018376585780876</v>
      </c>
      <c r="U9" s="5">
        <f t="shared" si="11"/>
        <v>438.16257214229739</v>
      </c>
      <c r="V9" s="2">
        <f>'Load Tests Data'!J9</f>
        <v>410.4</v>
      </c>
      <c r="W9" s="4">
        <f>'Load Tests Data'!K9</f>
        <v>570</v>
      </c>
    </row>
    <row r="10" spans="1:23" x14ac:dyDescent="0.25">
      <c r="A10" s="2" t="str">
        <f>'Load Tests Data'!A10</f>
        <v>-</v>
      </c>
      <c r="B10" s="2">
        <f>'Load Tests Data'!B10</f>
        <v>0.6</v>
      </c>
      <c r="C10" s="2">
        <f>'Load Tests Data'!C10</f>
        <v>1.2</v>
      </c>
      <c r="D10" s="2">
        <f>'Load Tests Data'!D10</f>
        <v>0</v>
      </c>
      <c r="E10" s="2">
        <f>'Load Tests Data'!E10</f>
        <v>44.8</v>
      </c>
      <c r="F10" s="2">
        <f>'Load Tests Data'!F10</f>
        <v>10.85</v>
      </c>
      <c r="G10" s="2">
        <f>'Load Tests Data'!G10</f>
        <v>1.0399999999999991</v>
      </c>
      <c r="H10" s="2">
        <f>'Load Tests Data'!H10</f>
        <v>10.85</v>
      </c>
      <c r="I10" s="2">
        <f>'Load Tests Data'!I10</f>
        <v>0</v>
      </c>
      <c r="J10" s="2">
        <f t="shared" si="7"/>
        <v>0</v>
      </c>
      <c r="K10" s="2">
        <f t="shared" si="8"/>
        <v>130.57220709173816</v>
      </c>
      <c r="L10" s="2">
        <f t="shared" si="0"/>
        <v>130.6638083418965</v>
      </c>
      <c r="M10" s="2">
        <f t="shared" si="1"/>
        <v>251.43433335095997</v>
      </c>
      <c r="N10" s="2">
        <f t="shared" si="2"/>
        <v>5.7712648772002018</v>
      </c>
      <c r="O10" s="2">
        <f t="shared" si="3"/>
        <v>1.5771264877200202</v>
      </c>
      <c r="P10" s="2">
        <f t="shared" si="4"/>
        <v>1.2885632438600101</v>
      </c>
      <c r="Q10" s="2">
        <f t="shared" si="9"/>
        <v>1.2885632438600101</v>
      </c>
      <c r="R10" s="2">
        <f t="shared" si="5"/>
        <v>1</v>
      </c>
      <c r="S10" s="2">
        <f t="shared" si="6"/>
        <v>1</v>
      </c>
      <c r="T10" s="2">
        <f t="shared" si="10"/>
        <v>1</v>
      </c>
      <c r="U10" s="5">
        <f t="shared" si="11"/>
        <v>1054.5843258526018</v>
      </c>
      <c r="V10" s="2">
        <f>'Load Tests Data'!J10</f>
        <v>619.19999999999993</v>
      </c>
      <c r="W10" s="4">
        <f>'Load Tests Data'!K10</f>
        <v>860</v>
      </c>
    </row>
    <row r="11" spans="1:23" x14ac:dyDescent="0.25">
      <c r="A11" s="2" t="str">
        <f>'Load Tests Data'!A11</f>
        <v>-</v>
      </c>
      <c r="B11" s="2">
        <f>'Load Tests Data'!B11</f>
        <v>0.6</v>
      </c>
      <c r="C11" s="2">
        <f>'Load Tests Data'!C11</f>
        <v>1.2</v>
      </c>
      <c r="D11" s="2">
        <f>'Load Tests Data'!D11</f>
        <v>0.3</v>
      </c>
      <c r="E11" s="2">
        <f>'Load Tests Data'!E11</f>
        <v>44.8</v>
      </c>
      <c r="F11" s="2">
        <f>'Load Tests Data'!F11</f>
        <v>10.85</v>
      </c>
      <c r="G11" s="2">
        <f>'Load Tests Data'!G11</f>
        <v>1.0399999999999991</v>
      </c>
      <c r="H11" s="2">
        <f>'Load Tests Data'!H11</f>
        <v>10.85</v>
      </c>
      <c r="I11" s="2">
        <f>'Load Tests Data'!I11</f>
        <v>0</v>
      </c>
      <c r="J11" s="2">
        <f t="shared" si="7"/>
        <v>3.2549999999999999</v>
      </c>
      <c r="K11" s="2">
        <f t="shared" si="8"/>
        <v>130.57220709173816</v>
      </c>
      <c r="L11" s="2">
        <f t="shared" si="0"/>
        <v>130.6638083418965</v>
      </c>
      <c r="M11" s="2">
        <f t="shared" si="1"/>
        <v>251.43433335095997</v>
      </c>
      <c r="N11" s="2">
        <f t="shared" si="2"/>
        <v>5.7712648772002018</v>
      </c>
      <c r="O11" s="2">
        <f t="shared" si="3"/>
        <v>1.5771264877200202</v>
      </c>
      <c r="P11" s="2">
        <f t="shared" si="4"/>
        <v>1.2885632438600101</v>
      </c>
      <c r="Q11" s="2">
        <f t="shared" si="9"/>
        <v>1.2885632438600101</v>
      </c>
      <c r="R11" s="2">
        <f t="shared" si="5"/>
        <v>1.2402345703099411</v>
      </c>
      <c r="S11" s="2">
        <f t="shared" si="6"/>
        <v>1.1201172851549706</v>
      </c>
      <c r="T11" s="2">
        <f t="shared" si="10"/>
        <v>1.1201172851549706</v>
      </c>
      <c r="U11" s="5">
        <f t="shared" si="11"/>
        <v>1795.1269068827753</v>
      </c>
      <c r="V11" s="2">
        <f>'Load Tests Data'!J11</f>
        <v>1267.2</v>
      </c>
      <c r="W11" s="4">
        <f>'Load Tests Data'!K11</f>
        <v>1760</v>
      </c>
    </row>
    <row r="12" spans="1:23" x14ac:dyDescent="0.25">
      <c r="A12" s="2" t="str">
        <f>'Load Tests Data'!A12</f>
        <v>-</v>
      </c>
      <c r="B12" s="2">
        <f>'Load Tests Data'!B12</f>
        <v>0.5</v>
      </c>
      <c r="C12" s="2">
        <f>'Load Tests Data'!C12</f>
        <v>0.5</v>
      </c>
      <c r="D12" s="2">
        <f>'Load Tests Data'!D12</f>
        <v>0</v>
      </c>
      <c r="E12" s="2">
        <f>'Load Tests Data'!E12</f>
        <v>37.700000000000003</v>
      </c>
      <c r="F12" s="2">
        <f>'Load Tests Data'!F12</f>
        <v>10.199999999999999</v>
      </c>
      <c r="G12" s="2">
        <f>'Load Tests Data'!G12</f>
        <v>0.38999999999999879</v>
      </c>
      <c r="H12" s="2">
        <f>'Load Tests Data'!H12</f>
        <v>10.199999999999999</v>
      </c>
      <c r="I12" s="2">
        <f>'Load Tests Data'!I12</f>
        <v>0</v>
      </c>
      <c r="J12" s="2">
        <f t="shared" si="7"/>
        <v>0</v>
      </c>
      <c r="K12" s="2">
        <f t="shared" si="8"/>
        <v>59.557500658846195</v>
      </c>
      <c r="L12" s="2">
        <f t="shared" si="0"/>
        <v>47.031267500566592</v>
      </c>
      <c r="M12" s="2">
        <f t="shared" si="1"/>
        <v>60.600018837164129</v>
      </c>
      <c r="N12" s="2">
        <f t="shared" si="2"/>
        <v>4.1483634818668609</v>
      </c>
      <c r="O12" s="2">
        <f t="shared" si="3"/>
        <v>1.8296726963733723</v>
      </c>
      <c r="P12" s="2">
        <f t="shared" si="4"/>
        <v>1.4148363481866861</v>
      </c>
      <c r="Q12" s="2">
        <f t="shared" si="9"/>
        <v>1.4148363481866861</v>
      </c>
      <c r="R12" s="2">
        <f t="shared" si="5"/>
        <v>1</v>
      </c>
      <c r="S12" s="2">
        <f t="shared" si="6"/>
        <v>1</v>
      </c>
      <c r="T12" s="2">
        <f t="shared" si="10"/>
        <v>1</v>
      </c>
      <c r="U12" s="5">
        <f t="shared" si="11"/>
        <v>218.63472884662511</v>
      </c>
      <c r="V12" s="2">
        <f>'Load Tests Data'!J12</f>
        <v>38.5</v>
      </c>
      <c r="W12" s="4">
        <f>'Load Tests Data'!K12</f>
        <v>154</v>
      </c>
    </row>
    <row r="13" spans="1:23" x14ac:dyDescent="0.25">
      <c r="A13" s="2" t="str">
        <f>'Load Tests Data'!A13</f>
        <v>-</v>
      </c>
      <c r="B13" s="2">
        <f>'Load Tests Data'!B13</f>
        <v>0.5</v>
      </c>
      <c r="C13" s="2">
        <f>'Load Tests Data'!C13</f>
        <v>0.5</v>
      </c>
      <c r="D13" s="2">
        <f>'Load Tests Data'!D13</f>
        <v>0</v>
      </c>
      <c r="E13" s="2">
        <f>'Load Tests Data'!E13</f>
        <v>37.700000000000003</v>
      </c>
      <c r="F13" s="2">
        <f>'Load Tests Data'!F13</f>
        <v>10.199999999999999</v>
      </c>
      <c r="G13" s="2">
        <f>'Load Tests Data'!G13</f>
        <v>0.38999999999999879</v>
      </c>
      <c r="H13" s="2">
        <f>'Load Tests Data'!H13</f>
        <v>10.199999999999999</v>
      </c>
      <c r="I13" s="2">
        <f>'Load Tests Data'!I13</f>
        <v>0</v>
      </c>
      <c r="J13" s="2">
        <f t="shared" si="7"/>
        <v>0</v>
      </c>
      <c r="K13" s="2">
        <f t="shared" si="8"/>
        <v>59.557500658846195</v>
      </c>
      <c r="L13" s="2">
        <f t="shared" si="0"/>
        <v>47.031267500566592</v>
      </c>
      <c r="M13" s="2">
        <f t="shared" si="1"/>
        <v>60.600018837164129</v>
      </c>
      <c r="N13" s="2">
        <f t="shared" si="2"/>
        <v>4.1483634818668609</v>
      </c>
      <c r="O13" s="2">
        <f t="shared" si="3"/>
        <v>1.8296726963733723</v>
      </c>
      <c r="P13" s="2">
        <f t="shared" si="4"/>
        <v>1.4148363481866861</v>
      </c>
      <c r="Q13" s="2">
        <f t="shared" si="9"/>
        <v>1.4148363481866861</v>
      </c>
      <c r="R13" s="2">
        <f t="shared" si="5"/>
        <v>1</v>
      </c>
      <c r="S13" s="2">
        <f t="shared" si="6"/>
        <v>1</v>
      </c>
      <c r="T13" s="2">
        <f t="shared" si="10"/>
        <v>1</v>
      </c>
      <c r="U13" s="5">
        <f t="shared" si="11"/>
        <v>218.63472884662511</v>
      </c>
      <c r="V13" s="2">
        <f>'Load Tests Data'!J13</f>
        <v>41.25</v>
      </c>
      <c r="W13" s="4">
        <f>'Load Tests Data'!K13</f>
        <v>165</v>
      </c>
    </row>
    <row r="14" spans="1:23" x14ac:dyDescent="0.25">
      <c r="A14" s="2" t="str">
        <f>'Load Tests Data'!A14</f>
        <v>-</v>
      </c>
      <c r="B14" s="2">
        <f>'Load Tests Data'!B14</f>
        <v>0.5</v>
      </c>
      <c r="C14" s="2">
        <f>'Load Tests Data'!C14</f>
        <v>1</v>
      </c>
      <c r="D14" s="2">
        <f>'Load Tests Data'!D14</f>
        <v>0</v>
      </c>
      <c r="E14" s="2">
        <f>'Load Tests Data'!E14</f>
        <v>37.700000000000003</v>
      </c>
      <c r="F14" s="2">
        <f>'Load Tests Data'!F14</f>
        <v>10.199999999999999</v>
      </c>
      <c r="G14" s="2">
        <f>'Load Tests Data'!G14</f>
        <v>0.38999999999999879</v>
      </c>
      <c r="H14" s="2">
        <f>'Load Tests Data'!H14</f>
        <v>10.199999999999999</v>
      </c>
      <c r="I14" s="2">
        <f>'Load Tests Data'!I14</f>
        <v>0</v>
      </c>
      <c r="J14" s="2">
        <f t="shared" si="7"/>
        <v>0</v>
      </c>
      <c r="K14" s="2">
        <f t="shared" si="8"/>
        <v>59.557500658846195</v>
      </c>
      <c r="L14" s="2">
        <f t="shared" si="0"/>
        <v>47.031267500566592</v>
      </c>
      <c r="M14" s="2">
        <f t="shared" si="1"/>
        <v>60.600018837164129</v>
      </c>
      <c r="N14" s="2">
        <f t="shared" si="2"/>
        <v>4.1483634818668609</v>
      </c>
      <c r="O14" s="2">
        <f t="shared" si="3"/>
        <v>1.4148363481866861</v>
      </c>
      <c r="P14" s="2">
        <f t="shared" si="4"/>
        <v>1.207418174093343</v>
      </c>
      <c r="Q14" s="2">
        <f t="shared" si="9"/>
        <v>1.207418174093343</v>
      </c>
      <c r="R14" s="2">
        <f t="shared" si="5"/>
        <v>1</v>
      </c>
      <c r="S14" s="2">
        <f t="shared" si="6"/>
        <v>1</v>
      </c>
      <c r="T14" s="2">
        <f t="shared" si="10"/>
        <v>1</v>
      </c>
      <c r="U14" s="5">
        <f t="shared" si="11"/>
        <v>186.5823884406968</v>
      </c>
      <c r="V14" s="2">
        <f>'Load Tests Data'!J14</f>
        <v>101.5</v>
      </c>
      <c r="W14" s="4">
        <f>'Load Tests Data'!K14</f>
        <v>203</v>
      </c>
    </row>
    <row r="15" spans="1:23" x14ac:dyDescent="0.25">
      <c r="A15" s="2" t="str">
        <f>'Load Tests Data'!A15</f>
        <v>-</v>
      </c>
      <c r="B15" s="2">
        <f>'Load Tests Data'!B15</f>
        <v>0.5</v>
      </c>
      <c r="C15" s="2">
        <f>'Load Tests Data'!C15</f>
        <v>1</v>
      </c>
      <c r="D15" s="2">
        <f>'Load Tests Data'!D15</f>
        <v>0</v>
      </c>
      <c r="E15" s="2">
        <f>'Load Tests Data'!E15</f>
        <v>37.700000000000003</v>
      </c>
      <c r="F15" s="2">
        <f>'Load Tests Data'!F15</f>
        <v>10.199999999999999</v>
      </c>
      <c r="G15" s="2">
        <f>'Load Tests Data'!G15</f>
        <v>0.38999999999999879</v>
      </c>
      <c r="H15" s="2">
        <f>'Load Tests Data'!H15</f>
        <v>10.199999999999999</v>
      </c>
      <c r="I15" s="2">
        <f>'Load Tests Data'!I15</f>
        <v>0</v>
      </c>
      <c r="J15" s="2">
        <f t="shared" si="7"/>
        <v>0</v>
      </c>
      <c r="K15" s="2">
        <f t="shared" si="8"/>
        <v>59.557500658846195</v>
      </c>
      <c r="L15" s="2">
        <f t="shared" si="0"/>
        <v>47.031267500566592</v>
      </c>
      <c r="M15" s="2">
        <f t="shared" si="1"/>
        <v>60.600018837164129</v>
      </c>
      <c r="N15" s="2">
        <f t="shared" si="2"/>
        <v>4.1483634818668609</v>
      </c>
      <c r="O15" s="2">
        <f t="shared" si="3"/>
        <v>1.4148363481866861</v>
      </c>
      <c r="P15" s="2">
        <f t="shared" si="4"/>
        <v>1.207418174093343</v>
      </c>
      <c r="Q15" s="2">
        <f t="shared" si="9"/>
        <v>1.207418174093343</v>
      </c>
      <c r="R15" s="2">
        <f t="shared" si="5"/>
        <v>1</v>
      </c>
      <c r="S15" s="2">
        <f t="shared" si="6"/>
        <v>1</v>
      </c>
      <c r="T15" s="2">
        <f t="shared" si="10"/>
        <v>1</v>
      </c>
      <c r="U15" s="5">
        <f t="shared" si="11"/>
        <v>186.5823884406968</v>
      </c>
      <c r="V15" s="2">
        <f>'Load Tests Data'!J15</f>
        <v>97.5</v>
      </c>
      <c r="W15" s="4">
        <f>'Load Tests Data'!K15</f>
        <v>195</v>
      </c>
    </row>
    <row r="16" spans="1:23" x14ac:dyDescent="0.25">
      <c r="A16" s="2" t="str">
        <f>'Load Tests Data'!A16</f>
        <v>-</v>
      </c>
      <c r="B16" s="2">
        <f>'Load Tests Data'!B16</f>
        <v>0.5</v>
      </c>
      <c r="C16" s="2">
        <f>'Load Tests Data'!C16</f>
        <v>1.5</v>
      </c>
      <c r="D16" s="2">
        <f>'Load Tests Data'!D16</f>
        <v>0</v>
      </c>
      <c r="E16" s="2">
        <f>'Load Tests Data'!E16</f>
        <v>37.700000000000003</v>
      </c>
      <c r="F16" s="2">
        <f>'Load Tests Data'!F16</f>
        <v>10.199999999999999</v>
      </c>
      <c r="G16" s="2">
        <f>'Load Tests Data'!G16</f>
        <v>0.38999999999999879</v>
      </c>
      <c r="H16" s="2">
        <f>'Load Tests Data'!H16</f>
        <v>10.199999999999999</v>
      </c>
      <c r="I16" s="2">
        <f>'Load Tests Data'!I16</f>
        <v>0</v>
      </c>
      <c r="J16" s="2">
        <f t="shared" si="7"/>
        <v>0</v>
      </c>
      <c r="K16" s="2">
        <f t="shared" si="8"/>
        <v>59.557500658846195</v>
      </c>
      <c r="L16" s="2">
        <f t="shared" si="0"/>
        <v>47.031267500566592</v>
      </c>
      <c r="M16" s="2">
        <f t="shared" si="1"/>
        <v>60.600018837164129</v>
      </c>
      <c r="N16" s="2">
        <f t="shared" si="2"/>
        <v>4.1483634818668609</v>
      </c>
      <c r="O16" s="2">
        <f t="shared" si="3"/>
        <v>1.2765575654577908</v>
      </c>
      <c r="P16" s="2">
        <f t="shared" si="4"/>
        <v>1.1382787827288954</v>
      </c>
      <c r="Q16" s="2">
        <f t="shared" si="9"/>
        <v>1.1382787827288954</v>
      </c>
      <c r="R16" s="2">
        <f t="shared" si="5"/>
        <v>1</v>
      </c>
      <c r="S16" s="2">
        <f t="shared" si="6"/>
        <v>1</v>
      </c>
      <c r="T16" s="2">
        <f t="shared" si="10"/>
        <v>1</v>
      </c>
      <c r="U16" s="5">
        <f t="shared" si="11"/>
        <v>175.89827497205405</v>
      </c>
      <c r="V16" s="2">
        <f>'Load Tests Data'!J16</f>
        <v>160.5</v>
      </c>
      <c r="W16" s="4">
        <f>'Load Tests Data'!K16</f>
        <v>214</v>
      </c>
    </row>
    <row r="17" spans="1:23" x14ac:dyDescent="0.25">
      <c r="A17" s="2" t="str">
        <f>'Load Tests Data'!A17</f>
        <v>-</v>
      </c>
      <c r="B17" s="2">
        <f>'Load Tests Data'!B17</f>
        <v>0.52</v>
      </c>
      <c r="C17" s="2">
        <f>'Load Tests Data'!C17</f>
        <v>2.0020000000000002</v>
      </c>
      <c r="D17" s="2">
        <f>'Load Tests Data'!D17</f>
        <v>0</v>
      </c>
      <c r="E17" s="2">
        <f>'Load Tests Data'!E17</f>
        <v>37.700000000000003</v>
      </c>
      <c r="F17" s="2">
        <f>'Load Tests Data'!F17</f>
        <v>10.199999999999999</v>
      </c>
      <c r="G17" s="2">
        <f>'Load Tests Data'!G17</f>
        <v>0.38999999999999879</v>
      </c>
      <c r="H17" s="2">
        <f>'Load Tests Data'!H17</f>
        <v>10.199999999999999</v>
      </c>
      <c r="I17" s="2">
        <f>'Load Tests Data'!I17</f>
        <v>0</v>
      </c>
      <c r="J17" s="2">
        <f t="shared" si="7"/>
        <v>0</v>
      </c>
      <c r="K17" s="2">
        <f t="shared" si="8"/>
        <v>59.557500658846195</v>
      </c>
      <c r="L17" s="2">
        <f t="shared" si="0"/>
        <v>47.031267500566592</v>
      </c>
      <c r="M17" s="2">
        <f t="shared" si="1"/>
        <v>60.600018837164129</v>
      </c>
      <c r="N17" s="2">
        <f t="shared" si="2"/>
        <v>4.1483634818668609</v>
      </c>
      <c r="O17" s="2">
        <f t="shared" si="3"/>
        <v>1.2154994016554213</v>
      </c>
      <c r="P17" s="2">
        <f t="shared" si="4"/>
        <v>1.1077497008277106</v>
      </c>
      <c r="Q17" s="2">
        <f t="shared" si="9"/>
        <v>1.1077497008277106</v>
      </c>
      <c r="R17" s="2">
        <f t="shared" si="5"/>
        <v>1</v>
      </c>
      <c r="S17" s="2">
        <f t="shared" si="6"/>
        <v>1</v>
      </c>
      <c r="T17" s="2">
        <f t="shared" si="10"/>
        <v>1</v>
      </c>
      <c r="U17" s="5">
        <f t="shared" si="11"/>
        <v>178.02783905858286</v>
      </c>
      <c r="V17" s="2">
        <f>'Load Tests Data'!J17</f>
        <v>193.63344000000004</v>
      </c>
      <c r="W17" s="4">
        <f>'Load Tests Data'!K17</f>
        <v>186</v>
      </c>
    </row>
    <row r="18" spans="1:23" x14ac:dyDescent="0.25">
      <c r="A18" s="2" t="str">
        <f>'Load Tests Data'!A18</f>
        <v>-</v>
      </c>
      <c r="B18" s="2">
        <f>'Load Tests Data'!B18</f>
        <v>0.5</v>
      </c>
      <c r="C18" s="2">
        <f>'Load Tests Data'!C18</f>
        <v>0.5</v>
      </c>
      <c r="D18" s="2">
        <f>'Load Tests Data'!D18</f>
        <v>0.3</v>
      </c>
      <c r="E18" s="2">
        <f>'Load Tests Data'!E18</f>
        <v>37.700000000000003</v>
      </c>
      <c r="F18" s="2">
        <f>'Load Tests Data'!F18</f>
        <v>10.199999999999999</v>
      </c>
      <c r="G18" s="2">
        <f>'Load Tests Data'!G18</f>
        <v>0.38999999999999879</v>
      </c>
      <c r="H18" s="2">
        <f>'Load Tests Data'!H18</f>
        <v>10.199999999999999</v>
      </c>
      <c r="I18" s="2">
        <f>'Load Tests Data'!I18</f>
        <v>0</v>
      </c>
      <c r="J18" s="2">
        <f t="shared" si="7"/>
        <v>3.0599999999999996</v>
      </c>
      <c r="K18" s="2">
        <f t="shared" si="8"/>
        <v>59.557500658846195</v>
      </c>
      <c r="L18" s="2">
        <f t="shared" si="0"/>
        <v>47.031267500566592</v>
      </c>
      <c r="M18" s="2">
        <f t="shared" si="1"/>
        <v>60.600018837164129</v>
      </c>
      <c r="N18" s="2">
        <f t="shared" si="2"/>
        <v>4.1483634818668609</v>
      </c>
      <c r="O18" s="2">
        <f t="shared" si="3"/>
        <v>1.8296726963733723</v>
      </c>
      <c r="P18" s="2">
        <f t="shared" si="4"/>
        <v>1.4148363481866861</v>
      </c>
      <c r="Q18" s="2">
        <f t="shared" si="9"/>
        <v>1.4148363481866861</v>
      </c>
      <c r="R18" s="2">
        <f t="shared" si="5"/>
        <v>1.2444103805874105</v>
      </c>
      <c r="S18" s="2">
        <f t="shared" si="6"/>
        <v>1.1222051902937051</v>
      </c>
      <c r="T18" s="2">
        <f t="shared" si="10"/>
        <v>1.1222051902937051</v>
      </c>
      <c r="U18" s="5">
        <f t="shared" si="11"/>
        <v>473.85323107527665</v>
      </c>
      <c r="V18" s="2">
        <f>'Load Tests Data'!J18</f>
        <v>170.25</v>
      </c>
      <c r="W18" s="4">
        <f>'Load Tests Data'!K18</f>
        <v>681</v>
      </c>
    </row>
    <row r="19" spans="1:23" x14ac:dyDescent="0.25">
      <c r="A19" s="2" t="str">
        <f>'Load Tests Data'!A19</f>
        <v>-</v>
      </c>
      <c r="B19" s="2">
        <f>'Load Tests Data'!B19</f>
        <v>0.5</v>
      </c>
      <c r="C19" s="2">
        <f>'Load Tests Data'!C19</f>
        <v>1</v>
      </c>
      <c r="D19" s="2">
        <f>'Load Tests Data'!D19</f>
        <v>0.3</v>
      </c>
      <c r="E19" s="2">
        <f>'Load Tests Data'!E19</f>
        <v>37.700000000000003</v>
      </c>
      <c r="F19" s="2">
        <f>'Load Tests Data'!F19</f>
        <v>10.199999999999999</v>
      </c>
      <c r="G19" s="2">
        <f>'Load Tests Data'!G19</f>
        <v>0.38999999999999879</v>
      </c>
      <c r="H19" s="2">
        <f>'Load Tests Data'!H19</f>
        <v>10.199999999999999</v>
      </c>
      <c r="I19" s="2">
        <f>'Load Tests Data'!I19</f>
        <v>0</v>
      </c>
      <c r="J19" s="2">
        <f t="shared" si="7"/>
        <v>3.0599999999999996</v>
      </c>
      <c r="K19" s="2">
        <f t="shared" si="8"/>
        <v>59.557500658846195</v>
      </c>
      <c r="L19" s="2">
        <f t="shared" si="0"/>
        <v>47.031267500566592</v>
      </c>
      <c r="M19" s="2">
        <f t="shared" si="1"/>
        <v>60.600018837164129</v>
      </c>
      <c r="N19" s="2">
        <f t="shared" si="2"/>
        <v>4.1483634818668609</v>
      </c>
      <c r="O19" s="2">
        <f t="shared" si="3"/>
        <v>1.4148363481866861</v>
      </c>
      <c r="P19" s="2">
        <f t="shared" si="4"/>
        <v>1.207418174093343</v>
      </c>
      <c r="Q19" s="2">
        <f t="shared" si="9"/>
        <v>1.207418174093343</v>
      </c>
      <c r="R19" s="2">
        <f t="shared" si="5"/>
        <v>1.2444103805874105</v>
      </c>
      <c r="S19" s="2">
        <f t="shared" si="6"/>
        <v>1.1222051902937051</v>
      </c>
      <c r="T19" s="2">
        <f t="shared" si="10"/>
        <v>1.1222051902937051</v>
      </c>
      <c r="U19" s="5">
        <f t="shared" si="11"/>
        <v>404.38528723581271</v>
      </c>
      <c r="V19" s="2">
        <f>'Load Tests Data'!J19</f>
        <v>271</v>
      </c>
      <c r="W19" s="4">
        <f>'Load Tests Data'!K19</f>
        <v>542</v>
      </c>
    </row>
    <row r="20" spans="1:23" x14ac:dyDescent="0.25">
      <c r="A20" s="2" t="str">
        <f>'Load Tests Data'!A20</f>
        <v>-</v>
      </c>
      <c r="B20" s="2">
        <f>'Load Tests Data'!B20</f>
        <v>0.5</v>
      </c>
      <c r="C20" s="2">
        <f>'Load Tests Data'!C20</f>
        <v>1</v>
      </c>
      <c r="D20" s="2">
        <f>'Load Tests Data'!D20</f>
        <v>0.3</v>
      </c>
      <c r="E20" s="2">
        <f>'Load Tests Data'!E20</f>
        <v>37.700000000000003</v>
      </c>
      <c r="F20" s="2">
        <f>'Load Tests Data'!F20</f>
        <v>10.199999999999999</v>
      </c>
      <c r="G20" s="2">
        <f>'Load Tests Data'!G20</f>
        <v>0.38999999999999879</v>
      </c>
      <c r="H20" s="2">
        <f>'Load Tests Data'!H20</f>
        <v>10.199999999999999</v>
      </c>
      <c r="I20" s="2">
        <f>'Load Tests Data'!I20</f>
        <v>0</v>
      </c>
      <c r="J20" s="2">
        <f t="shared" si="7"/>
        <v>3.0599999999999996</v>
      </c>
      <c r="K20" s="2">
        <f t="shared" si="8"/>
        <v>59.557500658846195</v>
      </c>
      <c r="L20" s="2">
        <f t="shared" si="0"/>
        <v>47.031267500566592</v>
      </c>
      <c r="M20" s="2">
        <f t="shared" si="1"/>
        <v>60.600018837164129</v>
      </c>
      <c r="N20" s="2">
        <f t="shared" si="2"/>
        <v>4.1483634818668609</v>
      </c>
      <c r="O20" s="2">
        <f t="shared" si="3"/>
        <v>1.4148363481866861</v>
      </c>
      <c r="P20" s="2">
        <f t="shared" si="4"/>
        <v>1.207418174093343</v>
      </c>
      <c r="Q20" s="2">
        <f t="shared" si="9"/>
        <v>1.207418174093343</v>
      </c>
      <c r="R20" s="2">
        <f t="shared" si="5"/>
        <v>1.2444103805874105</v>
      </c>
      <c r="S20" s="2">
        <f t="shared" si="6"/>
        <v>1.1222051902937051</v>
      </c>
      <c r="T20" s="2">
        <f t="shared" si="10"/>
        <v>1.1222051902937051</v>
      </c>
      <c r="U20" s="5">
        <f t="shared" si="11"/>
        <v>404.38528723581271</v>
      </c>
      <c r="V20" s="2">
        <f>'Load Tests Data'!J20</f>
        <v>265</v>
      </c>
      <c r="W20" s="4">
        <f>'Load Tests Data'!K20</f>
        <v>530</v>
      </c>
    </row>
    <row r="21" spans="1:23" x14ac:dyDescent="0.25">
      <c r="A21" s="2" t="str">
        <f>'Load Tests Data'!A21</f>
        <v>-</v>
      </c>
      <c r="B21" s="2">
        <f>'Load Tests Data'!B21</f>
        <v>0.5</v>
      </c>
      <c r="C21" s="2">
        <f>'Load Tests Data'!C21</f>
        <v>1.5</v>
      </c>
      <c r="D21" s="2">
        <f>'Load Tests Data'!D21</f>
        <v>0.3</v>
      </c>
      <c r="E21" s="2">
        <f>'Load Tests Data'!E21</f>
        <v>37.700000000000003</v>
      </c>
      <c r="F21" s="2">
        <f>'Load Tests Data'!F21</f>
        <v>10.199999999999999</v>
      </c>
      <c r="G21" s="2">
        <f>'Load Tests Data'!G21</f>
        <v>0.38999999999999879</v>
      </c>
      <c r="H21" s="2">
        <f>'Load Tests Data'!H21</f>
        <v>10.199999999999999</v>
      </c>
      <c r="I21" s="2">
        <f>'Load Tests Data'!I21</f>
        <v>0</v>
      </c>
      <c r="J21" s="2">
        <f t="shared" si="7"/>
        <v>3.0599999999999996</v>
      </c>
      <c r="K21" s="2">
        <f t="shared" si="8"/>
        <v>59.557500658846195</v>
      </c>
      <c r="L21" s="2">
        <f t="shared" si="0"/>
        <v>47.031267500566592</v>
      </c>
      <c r="M21" s="2">
        <f t="shared" si="1"/>
        <v>60.600018837164129</v>
      </c>
      <c r="N21" s="2">
        <f t="shared" si="2"/>
        <v>4.1483634818668609</v>
      </c>
      <c r="O21" s="2">
        <f t="shared" si="3"/>
        <v>1.2765575654577908</v>
      </c>
      <c r="P21" s="2">
        <f t="shared" si="4"/>
        <v>1.1382787827288954</v>
      </c>
      <c r="Q21" s="2">
        <f t="shared" si="9"/>
        <v>1.1382787827288954</v>
      </c>
      <c r="R21" s="2">
        <f t="shared" si="5"/>
        <v>1.2444103805874105</v>
      </c>
      <c r="S21" s="2">
        <f t="shared" si="6"/>
        <v>1.1222051902937051</v>
      </c>
      <c r="T21" s="2">
        <f t="shared" si="10"/>
        <v>1.1222051902937051</v>
      </c>
      <c r="U21" s="5">
        <f t="shared" si="11"/>
        <v>381.22930595599144</v>
      </c>
      <c r="V21" s="2">
        <f>'Load Tests Data'!J21</f>
        <v>301.5</v>
      </c>
      <c r="W21" s="4">
        <f>'Load Tests Data'!K21</f>
        <v>402</v>
      </c>
    </row>
    <row r="22" spans="1:23" x14ac:dyDescent="0.25">
      <c r="A22" s="2" t="str">
        <f>'Load Tests Data'!A22</f>
        <v>-</v>
      </c>
      <c r="B22" s="2">
        <f>'Load Tests Data'!B22</f>
        <v>0.52</v>
      </c>
      <c r="C22" s="2">
        <f>'Load Tests Data'!C22</f>
        <v>2.0020000000000002</v>
      </c>
      <c r="D22" s="2">
        <f>'Load Tests Data'!D22</f>
        <v>0.3</v>
      </c>
      <c r="E22" s="2">
        <f>'Load Tests Data'!E22</f>
        <v>37.700000000000003</v>
      </c>
      <c r="F22" s="2">
        <f>'Load Tests Data'!F22</f>
        <v>10.199999999999999</v>
      </c>
      <c r="G22" s="2">
        <f>'Load Tests Data'!G22</f>
        <v>0.38999999999999879</v>
      </c>
      <c r="H22" s="2">
        <f>'Load Tests Data'!H22</f>
        <v>10.199999999999999</v>
      </c>
      <c r="I22" s="2">
        <f>'Load Tests Data'!I22</f>
        <v>0</v>
      </c>
      <c r="J22" s="2">
        <f t="shared" si="7"/>
        <v>3.0599999999999996</v>
      </c>
      <c r="K22" s="2">
        <f t="shared" si="8"/>
        <v>59.557500658846195</v>
      </c>
      <c r="L22" s="2">
        <f t="shared" si="0"/>
        <v>47.031267500566592</v>
      </c>
      <c r="M22" s="2">
        <f t="shared" si="1"/>
        <v>60.600018837164129</v>
      </c>
      <c r="N22" s="2">
        <f t="shared" si="2"/>
        <v>4.1483634818668609</v>
      </c>
      <c r="O22" s="2">
        <f t="shared" si="3"/>
        <v>1.2154994016554213</v>
      </c>
      <c r="P22" s="2">
        <f t="shared" si="4"/>
        <v>1.1077497008277106</v>
      </c>
      <c r="Q22" s="2">
        <f t="shared" si="9"/>
        <v>1.1077497008277106</v>
      </c>
      <c r="R22" s="2">
        <f t="shared" si="5"/>
        <v>1.2350099813340485</v>
      </c>
      <c r="S22" s="2">
        <f t="shared" si="6"/>
        <v>1.1175049906670242</v>
      </c>
      <c r="T22" s="2">
        <f t="shared" si="10"/>
        <v>1.1175049906670242</v>
      </c>
      <c r="U22" s="5">
        <f t="shared" si="11"/>
        <v>377.10249371915643</v>
      </c>
      <c r="V22" s="2">
        <f>'Load Tests Data'!J22</f>
        <v>429.94952000000006</v>
      </c>
      <c r="W22" s="4">
        <f>'Load Tests Data'!K22</f>
        <v>413</v>
      </c>
    </row>
    <row r="23" spans="1:23" x14ac:dyDescent="0.25">
      <c r="A23" s="2" t="str">
        <f>'Load Tests Data'!A23</f>
        <v>-</v>
      </c>
      <c r="B23" s="2">
        <f>'Load Tests Data'!B23</f>
        <v>0.5</v>
      </c>
      <c r="C23" s="2">
        <f>'Load Tests Data'!C23</f>
        <v>0.5</v>
      </c>
      <c r="D23" s="2">
        <f>'Load Tests Data'!D23</f>
        <v>0</v>
      </c>
      <c r="E23" s="2">
        <f>'Load Tests Data'!E23</f>
        <v>37</v>
      </c>
      <c r="F23" s="2">
        <f>'Load Tests Data'!F23</f>
        <v>11.7</v>
      </c>
      <c r="G23" s="2">
        <f>'Load Tests Data'!G23</f>
        <v>1.8899999999999988</v>
      </c>
      <c r="H23" s="2">
        <f>'Load Tests Data'!H23</f>
        <v>11.7</v>
      </c>
      <c r="I23" s="2">
        <f>'Load Tests Data'!I23</f>
        <v>0</v>
      </c>
      <c r="J23" s="2">
        <f t="shared" si="7"/>
        <v>0</v>
      </c>
      <c r="K23" s="2">
        <f t="shared" si="8"/>
        <v>55.629601684001244</v>
      </c>
      <c r="L23" s="2">
        <f t="shared" si="0"/>
        <v>42.919911654584354</v>
      </c>
      <c r="M23" s="2">
        <f t="shared" si="1"/>
        <v>53.270705544047175</v>
      </c>
      <c r="N23" s="2">
        <f t="shared" si="2"/>
        <v>4.0227912058161532</v>
      </c>
      <c r="O23" s="2">
        <f t="shared" si="3"/>
        <v>1.8045582411632308</v>
      </c>
      <c r="P23" s="2">
        <f t="shared" si="4"/>
        <v>1.4022791205816154</v>
      </c>
      <c r="Q23" s="2">
        <f t="shared" si="9"/>
        <v>1.4022791205816154</v>
      </c>
      <c r="R23" s="2">
        <f t="shared" si="5"/>
        <v>1</v>
      </c>
      <c r="S23" s="2">
        <f t="shared" si="6"/>
        <v>1</v>
      </c>
      <c r="T23" s="2">
        <f t="shared" si="10"/>
        <v>1</v>
      </c>
      <c r="U23" s="5">
        <f t="shared" si="11"/>
        <v>218.49866450997581</v>
      </c>
      <c r="V23" s="2">
        <f>'Load Tests Data'!J23</f>
        <v>27.75</v>
      </c>
      <c r="W23" s="4">
        <f>'Load Tests Data'!K23</f>
        <v>111</v>
      </c>
    </row>
    <row r="24" spans="1:23" x14ac:dyDescent="0.25">
      <c r="A24" s="2" t="str">
        <f>'Load Tests Data'!A24</f>
        <v>-</v>
      </c>
      <c r="B24" s="2">
        <f>'Load Tests Data'!B24</f>
        <v>0.5</v>
      </c>
      <c r="C24" s="2">
        <f>'Load Tests Data'!C24</f>
        <v>0.5</v>
      </c>
      <c r="D24" s="2">
        <f>'Load Tests Data'!D24</f>
        <v>0</v>
      </c>
      <c r="E24" s="2">
        <f>'Load Tests Data'!E24</f>
        <v>37</v>
      </c>
      <c r="F24" s="2">
        <f>'Load Tests Data'!F24</f>
        <v>11.7</v>
      </c>
      <c r="G24" s="2">
        <f>'Load Tests Data'!G24</f>
        <v>1.8899999999999988</v>
      </c>
      <c r="H24" s="2">
        <f>'Load Tests Data'!H24</f>
        <v>11.7</v>
      </c>
      <c r="I24" s="2">
        <f>'Load Tests Data'!I24</f>
        <v>0</v>
      </c>
      <c r="J24" s="2">
        <f t="shared" si="7"/>
        <v>0</v>
      </c>
      <c r="K24" s="2">
        <f t="shared" si="8"/>
        <v>55.629601684001244</v>
      </c>
      <c r="L24" s="2">
        <f t="shared" si="0"/>
        <v>42.919911654584354</v>
      </c>
      <c r="M24" s="2">
        <f t="shared" si="1"/>
        <v>53.270705544047175</v>
      </c>
      <c r="N24" s="2">
        <f t="shared" si="2"/>
        <v>4.0227912058161532</v>
      </c>
      <c r="O24" s="2">
        <f t="shared" si="3"/>
        <v>1.8045582411632308</v>
      </c>
      <c r="P24" s="2">
        <f t="shared" si="4"/>
        <v>1.4022791205816154</v>
      </c>
      <c r="Q24" s="2">
        <f t="shared" si="9"/>
        <v>1.4022791205816154</v>
      </c>
      <c r="R24" s="2">
        <f t="shared" si="5"/>
        <v>1</v>
      </c>
      <c r="S24" s="2">
        <f t="shared" si="6"/>
        <v>1</v>
      </c>
      <c r="T24" s="2">
        <f t="shared" si="10"/>
        <v>1</v>
      </c>
      <c r="U24" s="5">
        <f t="shared" si="11"/>
        <v>218.49866450997581</v>
      </c>
      <c r="V24" s="2">
        <f>'Load Tests Data'!J24</f>
        <v>33</v>
      </c>
      <c r="W24" s="4">
        <f>'Load Tests Data'!K24</f>
        <v>132</v>
      </c>
    </row>
    <row r="25" spans="1:23" x14ac:dyDescent="0.25">
      <c r="A25" s="2" t="str">
        <f>'Load Tests Data'!A25</f>
        <v>-</v>
      </c>
      <c r="B25" s="2">
        <f>'Load Tests Data'!B25</f>
        <v>0.5</v>
      </c>
      <c r="C25" s="2">
        <f>'Load Tests Data'!C25</f>
        <v>1</v>
      </c>
      <c r="D25" s="2">
        <f>'Load Tests Data'!D25</f>
        <v>0</v>
      </c>
      <c r="E25" s="2">
        <f>'Load Tests Data'!E25</f>
        <v>37</v>
      </c>
      <c r="F25" s="2">
        <f>'Load Tests Data'!F25</f>
        <v>11.7</v>
      </c>
      <c r="G25" s="2">
        <f>'Load Tests Data'!G25</f>
        <v>1.8899999999999988</v>
      </c>
      <c r="H25" s="2">
        <f>'Load Tests Data'!H25</f>
        <v>11.7</v>
      </c>
      <c r="I25" s="2">
        <f>'Load Tests Data'!I25</f>
        <v>0</v>
      </c>
      <c r="J25" s="2">
        <f t="shared" si="7"/>
        <v>0</v>
      </c>
      <c r="K25" s="2">
        <f t="shared" si="8"/>
        <v>55.629601684001244</v>
      </c>
      <c r="L25" s="2">
        <f t="shared" si="0"/>
        <v>42.919911654584354</v>
      </c>
      <c r="M25" s="2">
        <f t="shared" si="1"/>
        <v>53.270705544047175</v>
      </c>
      <c r="N25" s="2">
        <f t="shared" si="2"/>
        <v>4.0227912058161532</v>
      </c>
      <c r="O25" s="2">
        <f t="shared" si="3"/>
        <v>1.4022791205816154</v>
      </c>
      <c r="P25" s="2">
        <f t="shared" si="4"/>
        <v>1.2011395602908077</v>
      </c>
      <c r="Q25" s="2">
        <f t="shared" si="9"/>
        <v>1.2011395602908077</v>
      </c>
      <c r="R25" s="2">
        <f t="shared" si="5"/>
        <v>1</v>
      </c>
      <c r="S25" s="2">
        <f t="shared" si="6"/>
        <v>1</v>
      </c>
      <c r="T25" s="2">
        <f t="shared" si="10"/>
        <v>1</v>
      </c>
      <c r="U25" s="5">
        <f t="shared" si="11"/>
        <v>187.15773911315688</v>
      </c>
      <c r="V25" s="2">
        <f>'Load Tests Data'!J25</f>
        <v>71.5</v>
      </c>
      <c r="W25" s="4">
        <f>'Load Tests Data'!K25</f>
        <v>143</v>
      </c>
    </row>
    <row r="26" spans="1:23" x14ac:dyDescent="0.25">
      <c r="A26" s="2" t="str">
        <f>'Load Tests Data'!A26</f>
        <v>-</v>
      </c>
      <c r="B26" s="2">
        <f>'Load Tests Data'!B26</f>
        <v>0.5</v>
      </c>
      <c r="C26" s="2">
        <f>'Load Tests Data'!C26</f>
        <v>0.5</v>
      </c>
      <c r="D26" s="2">
        <f>'Load Tests Data'!D26</f>
        <v>1.2999999999999999E-2</v>
      </c>
      <c r="E26" s="2">
        <f>'Load Tests Data'!E26</f>
        <v>37</v>
      </c>
      <c r="F26" s="2">
        <f>'Load Tests Data'!F26</f>
        <v>11.7</v>
      </c>
      <c r="G26" s="2">
        <f>'Load Tests Data'!G26</f>
        <v>1.8899999999999988</v>
      </c>
      <c r="H26" s="2">
        <f>'Load Tests Data'!H26</f>
        <v>11.7</v>
      </c>
      <c r="I26" s="2">
        <f>'Load Tests Data'!I26</f>
        <v>0</v>
      </c>
      <c r="J26" s="2">
        <f t="shared" si="7"/>
        <v>0.15209999999999999</v>
      </c>
      <c r="K26" s="2">
        <f t="shared" si="8"/>
        <v>55.629601684001244</v>
      </c>
      <c r="L26" s="2">
        <f t="shared" si="0"/>
        <v>42.919911654584354</v>
      </c>
      <c r="M26" s="2">
        <f t="shared" si="1"/>
        <v>53.270705544047175</v>
      </c>
      <c r="N26" s="2">
        <f t="shared" si="2"/>
        <v>4.0227912058161532</v>
      </c>
      <c r="O26" s="2">
        <f t="shared" si="3"/>
        <v>1.8045582411632308</v>
      </c>
      <c r="P26" s="2">
        <f t="shared" si="4"/>
        <v>1.4022791205816154</v>
      </c>
      <c r="Q26" s="2">
        <f t="shared" si="9"/>
        <v>1.4022791205816154</v>
      </c>
      <c r="R26" s="2">
        <f t="shared" si="5"/>
        <v>1.0104295864829469</v>
      </c>
      <c r="S26" s="2">
        <f t="shared" si="6"/>
        <v>1.0052147932414734</v>
      </c>
      <c r="T26" s="2">
        <f t="shared" si="10"/>
        <v>1.0052147932414734</v>
      </c>
      <c r="U26" s="5">
        <f t="shared" si="11"/>
        <v>228.8400717176402</v>
      </c>
      <c r="V26" s="2">
        <f>'Load Tests Data'!J26</f>
        <v>34.25</v>
      </c>
      <c r="W26" s="4">
        <f>'Load Tests Data'!K26</f>
        <v>137</v>
      </c>
    </row>
    <row r="27" spans="1:23" x14ac:dyDescent="0.25">
      <c r="A27" s="2" t="str">
        <f>'Load Tests Data'!A27</f>
        <v>-</v>
      </c>
      <c r="B27" s="2">
        <f>'Load Tests Data'!B27</f>
        <v>0.5</v>
      </c>
      <c r="C27" s="2">
        <f>'Load Tests Data'!C27</f>
        <v>2</v>
      </c>
      <c r="D27" s="2">
        <f>'Load Tests Data'!D27</f>
        <v>2.9000000000000001E-2</v>
      </c>
      <c r="E27" s="2">
        <f>'Load Tests Data'!E27</f>
        <v>37</v>
      </c>
      <c r="F27" s="2">
        <f>'Load Tests Data'!F27</f>
        <v>11.7</v>
      </c>
      <c r="G27" s="2">
        <f>'Load Tests Data'!G27</f>
        <v>1.8899999999999988</v>
      </c>
      <c r="H27" s="2">
        <f>'Load Tests Data'!H27</f>
        <v>11.7</v>
      </c>
      <c r="I27" s="2">
        <f>'Load Tests Data'!I27</f>
        <v>0</v>
      </c>
      <c r="J27" s="2">
        <f t="shared" si="7"/>
        <v>0.33929999999999999</v>
      </c>
      <c r="K27" s="2">
        <f t="shared" si="8"/>
        <v>55.629601684001244</v>
      </c>
      <c r="L27" s="2">
        <f t="shared" si="0"/>
        <v>42.919911654584354</v>
      </c>
      <c r="M27" s="2">
        <f t="shared" si="1"/>
        <v>53.270705544047175</v>
      </c>
      <c r="N27" s="2">
        <f t="shared" si="2"/>
        <v>4.0227912058161532</v>
      </c>
      <c r="O27" s="2">
        <f t="shared" si="3"/>
        <v>1.2011395602908077</v>
      </c>
      <c r="P27" s="2">
        <f t="shared" si="4"/>
        <v>1.1005697801454037</v>
      </c>
      <c r="Q27" s="2">
        <f t="shared" si="9"/>
        <v>1.1005697801454037</v>
      </c>
      <c r="R27" s="2">
        <f t="shared" si="5"/>
        <v>1.0232660006158045</v>
      </c>
      <c r="S27" s="2">
        <f t="shared" si="6"/>
        <v>1.0116330003079024</v>
      </c>
      <c r="T27" s="2">
        <f t="shared" si="10"/>
        <v>1.0116330003079024</v>
      </c>
      <c r="U27" s="5">
        <f t="shared" si="11"/>
        <v>189.69592967445874</v>
      </c>
      <c r="V27" s="2">
        <f>'Load Tests Data'!J27</f>
        <v>109</v>
      </c>
      <c r="W27" s="4">
        <f>'Load Tests Data'!K27</f>
        <v>109</v>
      </c>
    </row>
    <row r="28" spans="1:23" x14ac:dyDescent="0.25">
      <c r="A28" s="2" t="str">
        <f>'Load Tests Data'!A28</f>
        <v>-</v>
      </c>
      <c r="B28" s="2">
        <f>'Load Tests Data'!B28</f>
        <v>0.5</v>
      </c>
      <c r="C28" s="2">
        <f>'Load Tests Data'!C28</f>
        <v>2</v>
      </c>
      <c r="D28" s="2">
        <f>'Load Tests Data'!D28</f>
        <v>0.127</v>
      </c>
      <c r="E28" s="2">
        <f>'Load Tests Data'!E28</f>
        <v>37</v>
      </c>
      <c r="F28" s="2">
        <f>'Load Tests Data'!F28</f>
        <v>11.7</v>
      </c>
      <c r="G28" s="2">
        <f>'Load Tests Data'!G28</f>
        <v>1.8899999999999988</v>
      </c>
      <c r="H28" s="2">
        <f>'Load Tests Data'!H28</f>
        <v>11.7</v>
      </c>
      <c r="I28" s="2">
        <f>'Load Tests Data'!I28</f>
        <v>0</v>
      </c>
      <c r="J28" s="2">
        <f t="shared" si="7"/>
        <v>1.4859</v>
      </c>
      <c r="K28" s="2">
        <f t="shared" si="8"/>
        <v>55.629601684001244</v>
      </c>
      <c r="L28" s="2">
        <f t="shared" si="0"/>
        <v>42.919911654584354</v>
      </c>
      <c r="M28" s="2">
        <f t="shared" si="1"/>
        <v>53.270705544047175</v>
      </c>
      <c r="N28" s="2">
        <f t="shared" si="2"/>
        <v>4.0227912058161532</v>
      </c>
      <c r="O28" s="2">
        <f t="shared" si="3"/>
        <v>1.2011395602908077</v>
      </c>
      <c r="P28" s="2">
        <f t="shared" si="4"/>
        <v>1.1005697801454037</v>
      </c>
      <c r="Q28" s="2">
        <f t="shared" si="9"/>
        <v>1.1005697801454037</v>
      </c>
      <c r="R28" s="2">
        <f t="shared" si="5"/>
        <v>1.1018890371795582</v>
      </c>
      <c r="S28" s="2">
        <f t="shared" si="6"/>
        <v>1.0509445185897792</v>
      </c>
      <c r="T28" s="2">
        <f t="shared" si="10"/>
        <v>1.0509445185897792</v>
      </c>
      <c r="U28" s="5">
        <f t="shared" si="11"/>
        <v>253.98783665683453</v>
      </c>
      <c r="V28" s="2">
        <f>'Load Tests Data'!J28</f>
        <v>187</v>
      </c>
      <c r="W28" s="4">
        <f>'Load Tests Data'!K28</f>
        <v>187</v>
      </c>
    </row>
    <row r="29" spans="1:23" x14ac:dyDescent="0.25">
      <c r="A29" s="2" t="str">
        <f>'Load Tests Data'!A29</f>
        <v>-</v>
      </c>
      <c r="B29" s="2">
        <f>'Load Tests Data'!B29</f>
        <v>0.5</v>
      </c>
      <c r="C29" s="2">
        <f>'Load Tests Data'!C29</f>
        <v>0.5</v>
      </c>
      <c r="D29" s="2">
        <f>'Load Tests Data'!D29</f>
        <v>0.3</v>
      </c>
      <c r="E29" s="2">
        <f>'Load Tests Data'!E29</f>
        <v>37</v>
      </c>
      <c r="F29" s="2">
        <f>'Load Tests Data'!F29</f>
        <v>11.7</v>
      </c>
      <c r="G29" s="2">
        <f>'Load Tests Data'!G29</f>
        <v>1.8899999999999988</v>
      </c>
      <c r="H29" s="2">
        <f>'Load Tests Data'!H29</f>
        <v>11.7</v>
      </c>
      <c r="I29" s="2">
        <f>'Load Tests Data'!I29</f>
        <v>0</v>
      </c>
      <c r="J29" s="2">
        <f t="shared" si="7"/>
        <v>3.51</v>
      </c>
      <c r="K29" s="2">
        <f t="shared" si="8"/>
        <v>55.629601684001244</v>
      </c>
      <c r="L29" s="2">
        <f t="shared" si="0"/>
        <v>42.919911654584354</v>
      </c>
      <c r="M29" s="2">
        <f t="shared" si="1"/>
        <v>53.270705544047175</v>
      </c>
      <c r="N29" s="2">
        <f t="shared" si="2"/>
        <v>4.0227912058161532</v>
      </c>
      <c r="O29" s="2">
        <f t="shared" si="3"/>
        <v>1.8045582411632308</v>
      </c>
      <c r="P29" s="2">
        <f t="shared" si="4"/>
        <v>1.4022791205816154</v>
      </c>
      <c r="Q29" s="2">
        <f t="shared" si="9"/>
        <v>1.4022791205816154</v>
      </c>
      <c r="R29" s="2">
        <f t="shared" si="5"/>
        <v>1.2406827649910825</v>
      </c>
      <c r="S29" s="2">
        <f t="shared" si="6"/>
        <v>1.1203413824955413</v>
      </c>
      <c r="T29" s="2">
        <f t="shared" si="10"/>
        <v>1.1203413824955413</v>
      </c>
      <c r="U29" s="5">
        <f t="shared" si="11"/>
        <v>481.46722153372758</v>
      </c>
      <c r="V29" s="2">
        <f>'Load Tests Data'!J29</f>
        <v>101.5</v>
      </c>
      <c r="W29" s="4">
        <f>'Load Tests Data'!K29</f>
        <v>406</v>
      </c>
    </row>
    <row r="30" spans="1:23" x14ac:dyDescent="0.25">
      <c r="A30" s="2" t="str">
        <f>'Load Tests Data'!A30</f>
        <v>-</v>
      </c>
      <c r="B30" s="2">
        <f>'Load Tests Data'!B30</f>
        <v>0.5</v>
      </c>
      <c r="C30" s="2">
        <f>'Load Tests Data'!C30</f>
        <v>0.5</v>
      </c>
      <c r="D30" s="2">
        <f>'Load Tests Data'!D30</f>
        <v>0.3</v>
      </c>
      <c r="E30" s="2">
        <f>'Load Tests Data'!E30</f>
        <v>37</v>
      </c>
      <c r="F30" s="2">
        <f>'Load Tests Data'!F30</f>
        <v>11.7</v>
      </c>
      <c r="G30" s="2">
        <f>'Load Tests Data'!G30</f>
        <v>1.8899999999999988</v>
      </c>
      <c r="H30" s="2">
        <f>'Load Tests Data'!H30</f>
        <v>11.7</v>
      </c>
      <c r="I30" s="2">
        <f>'Load Tests Data'!I30</f>
        <v>0</v>
      </c>
      <c r="J30" s="2">
        <f t="shared" si="7"/>
        <v>3.51</v>
      </c>
      <c r="K30" s="2">
        <f t="shared" si="8"/>
        <v>55.629601684001244</v>
      </c>
      <c r="L30" s="2">
        <f t="shared" si="0"/>
        <v>42.919911654584354</v>
      </c>
      <c r="M30" s="2">
        <f t="shared" si="1"/>
        <v>53.270705544047175</v>
      </c>
      <c r="N30" s="2">
        <f t="shared" si="2"/>
        <v>4.0227912058161532</v>
      </c>
      <c r="O30" s="2">
        <f t="shared" si="3"/>
        <v>1.8045582411632308</v>
      </c>
      <c r="P30" s="2">
        <f t="shared" si="4"/>
        <v>1.4022791205816154</v>
      </c>
      <c r="Q30" s="2">
        <f t="shared" si="9"/>
        <v>1.4022791205816154</v>
      </c>
      <c r="R30" s="2">
        <f t="shared" si="5"/>
        <v>1.2406827649910825</v>
      </c>
      <c r="S30" s="2">
        <f t="shared" si="6"/>
        <v>1.1203413824955413</v>
      </c>
      <c r="T30" s="2">
        <f t="shared" si="10"/>
        <v>1.1203413824955413</v>
      </c>
      <c r="U30" s="5">
        <f t="shared" si="11"/>
        <v>481.46722153372758</v>
      </c>
      <c r="V30" s="2">
        <f>'Load Tests Data'!J30</f>
        <v>111.5</v>
      </c>
      <c r="W30" s="4">
        <f>'Load Tests Data'!K30</f>
        <v>446</v>
      </c>
    </row>
    <row r="31" spans="1:23" x14ac:dyDescent="0.25">
      <c r="A31" s="2" t="str">
        <f>'Load Tests Data'!A31</f>
        <v>-</v>
      </c>
      <c r="B31" s="2">
        <f>'Load Tests Data'!B31</f>
        <v>0.5</v>
      </c>
      <c r="C31" s="2">
        <f>'Load Tests Data'!C31</f>
        <v>2</v>
      </c>
      <c r="D31" s="2">
        <f>'Load Tests Data'!D31</f>
        <v>0.3</v>
      </c>
      <c r="E31" s="2">
        <f>'Load Tests Data'!E31</f>
        <v>37</v>
      </c>
      <c r="F31" s="2">
        <f>'Load Tests Data'!F31</f>
        <v>11.7</v>
      </c>
      <c r="G31" s="2">
        <f>'Load Tests Data'!G31</f>
        <v>1.8899999999999988</v>
      </c>
      <c r="H31" s="2">
        <f>'Load Tests Data'!H31</f>
        <v>11.7</v>
      </c>
      <c r="I31" s="2">
        <f>'Load Tests Data'!I31</f>
        <v>0</v>
      </c>
      <c r="J31" s="2">
        <f t="shared" si="7"/>
        <v>3.51</v>
      </c>
      <c r="K31" s="2">
        <f t="shared" si="8"/>
        <v>55.629601684001244</v>
      </c>
      <c r="L31" s="2">
        <f t="shared" si="0"/>
        <v>42.919911654584354</v>
      </c>
      <c r="M31" s="2">
        <f t="shared" si="1"/>
        <v>53.270705544047175</v>
      </c>
      <c r="N31" s="2">
        <f t="shared" si="2"/>
        <v>4.0227912058161532</v>
      </c>
      <c r="O31" s="2">
        <f t="shared" si="3"/>
        <v>1.2011395602908077</v>
      </c>
      <c r="P31" s="2">
        <f t="shared" si="4"/>
        <v>1.1005697801454037</v>
      </c>
      <c r="Q31" s="2">
        <f t="shared" si="9"/>
        <v>1.1005697801454037</v>
      </c>
      <c r="R31" s="2">
        <f t="shared" si="5"/>
        <v>1.2406827649910825</v>
      </c>
      <c r="S31" s="2">
        <f t="shared" si="6"/>
        <v>1.1203413824955413</v>
      </c>
      <c r="T31" s="2">
        <f t="shared" si="10"/>
        <v>1.1203413824955413</v>
      </c>
      <c r="U31" s="5">
        <f t="shared" si="11"/>
        <v>377.87646294755797</v>
      </c>
      <c r="V31" s="2">
        <f>'Load Tests Data'!J31</f>
        <v>322</v>
      </c>
      <c r="W31" s="4">
        <f>'Load Tests Data'!K31</f>
        <v>322</v>
      </c>
    </row>
    <row r="32" spans="1:23" x14ac:dyDescent="0.25">
      <c r="A32" s="2" t="str">
        <f>'Load Tests Data'!A32</f>
        <v>-</v>
      </c>
      <c r="B32" s="2">
        <f>'Load Tests Data'!B32</f>
        <v>0.5</v>
      </c>
      <c r="C32" s="2">
        <f>'Load Tests Data'!C32</f>
        <v>1</v>
      </c>
      <c r="D32" s="2">
        <f>'Load Tests Data'!D32</f>
        <v>0.5</v>
      </c>
      <c r="E32" s="2">
        <f>'Load Tests Data'!E32</f>
        <v>37</v>
      </c>
      <c r="F32" s="2">
        <f>'Load Tests Data'!F32</f>
        <v>11.7</v>
      </c>
      <c r="G32" s="2">
        <f>'Load Tests Data'!G32</f>
        <v>1.8899999999999988</v>
      </c>
      <c r="H32" s="2">
        <f>'Load Tests Data'!H32</f>
        <v>11.7</v>
      </c>
      <c r="I32" s="2">
        <f>'Load Tests Data'!I32</f>
        <v>0</v>
      </c>
      <c r="J32" s="2">
        <f t="shared" si="7"/>
        <v>5.85</v>
      </c>
      <c r="K32" s="2">
        <f t="shared" si="8"/>
        <v>55.629601684001244</v>
      </c>
      <c r="L32" s="2">
        <f t="shared" si="0"/>
        <v>42.919911654584354</v>
      </c>
      <c r="M32" s="2">
        <f t="shared" si="1"/>
        <v>53.270705544047175</v>
      </c>
      <c r="N32" s="2">
        <f t="shared" si="2"/>
        <v>4.0227912058161532</v>
      </c>
      <c r="O32" s="2">
        <f t="shared" si="3"/>
        <v>1.4022791205816154</v>
      </c>
      <c r="P32" s="2">
        <f t="shared" si="4"/>
        <v>1.2011395602908077</v>
      </c>
      <c r="Q32" s="2">
        <f t="shared" si="9"/>
        <v>1.2011395602908077</v>
      </c>
      <c r="R32" s="2">
        <f t="shared" si="5"/>
        <v>1.4011379416518039</v>
      </c>
      <c r="S32" s="2">
        <f t="shared" si="6"/>
        <v>1.200568970825902</v>
      </c>
      <c r="T32" s="2">
        <f t="shared" si="10"/>
        <v>1.200568970825902</v>
      </c>
      <c r="U32" s="5">
        <f t="shared" si="11"/>
        <v>586.76804943496211</v>
      </c>
      <c r="V32" s="2">
        <f>'Load Tests Data'!J32</f>
        <v>282.5</v>
      </c>
      <c r="W32" s="4">
        <f>'Load Tests Data'!K32</f>
        <v>565</v>
      </c>
    </row>
    <row r="33" spans="1:23" x14ac:dyDescent="0.25">
      <c r="A33" s="2" t="str">
        <f>'Load Tests Data'!A33</f>
        <v>-</v>
      </c>
      <c r="B33" s="2">
        <f>'Load Tests Data'!B33</f>
        <v>0.5</v>
      </c>
      <c r="C33" s="2">
        <f>'Load Tests Data'!C33</f>
        <v>2</v>
      </c>
      <c r="D33" s="2">
        <f>'Load Tests Data'!D33</f>
        <v>0.5</v>
      </c>
      <c r="E33" s="2">
        <f>'Load Tests Data'!E33</f>
        <v>37</v>
      </c>
      <c r="F33" s="2">
        <f>'Load Tests Data'!F33</f>
        <v>11.7</v>
      </c>
      <c r="G33" s="2">
        <f>'Load Tests Data'!G33</f>
        <v>1.8899999999999988</v>
      </c>
      <c r="H33" s="2">
        <f>'Load Tests Data'!H33</f>
        <v>11.7</v>
      </c>
      <c r="I33" s="2">
        <f>'Load Tests Data'!I33</f>
        <v>0</v>
      </c>
      <c r="J33" s="2">
        <f t="shared" si="7"/>
        <v>5.85</v>
      </c>
      <c r="K33" s="2">
        <f t="shared" si="8"/>
        <v>55.629601684001244</v>
      </c>
      <c r="L33" s="2">
        <f t="shared" si="0"/>
        <v>42.919911654584354</v>
      </c>
      <c r="M33" s="2">
        <f t="shared" si="1"/>
        <v>53.270705544047175</v>
      </c>
      <c r="N33" s="2">
        <f t="shared" si="2"/>
        <v>4.0227912058161532</v>
      </c>
      <c r="O33" s="2">
        <f t="shared" si="3"/>
        <v>1.2011395602908077</v>
      </c>
      <c r="P33" s="2">
        <f t="shared" si="4"/>
        <v>1.1005697801454037</v>
      </c>
      <c r="Q33" s="2">
        <f t="shared" si="9"/>
        <v>1.1005697801454037</v>
      </c>
      <c r="R33" s="2">
        <f t="shared" si="5"/>
        <v>1.4011379416518039</v>
      </c>
      <c r="S33" s="2">
        <f t="shared" si="6"/>
        <v>1.200568970825902</v>
      </c>
      <c r="T33" s="2">
        <f t="shared" si="10"/>
        <v>1.200568970825902</v>
      </c>
      <c r="U33" s="5">
        <f t="shared" si="11"/>
        <v>537.63875948489624</v>
      </c>
      <c r="V33" s="2">
        <f>'Load Tests Data'!J33</f>
        <v>425</v>
      </c>
      <c r="W33" s="4">
        <f>'Load Tests Data'!K33</f>
        <v>425</v>
      </c>
    </row>
    <row r="34" spans="1:23" x14ac:dyDescent="0.25">
      <c r="A34" s="2" t="str">
        <f>'Load Tests Data'!A34</f>
        <v>-</v>
      </c>
      <c r="B34" s="2">
        <f>'Load Tests Data'!B34</f>
        <v>0.5</v>
      </c>
      <c r="C34" s="2">
        <f>'Load Tests Data'!C34</f>
        <v>0.5</v>
      </c>
      <c r="D34" s="2">
        <f>'Load Tests Data'!D34</f>
        <v>0</v>
      </c>
      <c r="E34" s="2">
        <f>'Load Tests Data'!E34</f>
        <v>44</v>
      </c>
      <c r="F34" s="2">
        <f>'Load Tests Data'!F34</f>
        <v>12.41</v>
      </c>
      <c r="G34" s="2">
        <f>'Load Tests Data'!G34</f>
        <v>2.5999999999999996</v>
      </c>
      <c r="H34" s="2">
        <f>'Load Tests Data'!H34</f>
        <v>12.41</v>
      </c>
      <c r="I34" s="2">
        <f>'Load Tests Data'!I34</f>
        <v>0</v>
      </c>
      <c r="J34" s="2">
        <f t="shared" si="7"/>
        <v>0</v>
      </c>
      <c r="K34" s="2">
        <f t="shared" si="8"/>
        <v>118.369297976531</v>
      </c>
      <c r="L34" s="2">
        <f t="shared" si="0"/>
        <v>115.30790233772969</v>
      </c>
      <c r="M34" s="2">
        <f t="shared" si="1"/>
        <v>211.40804282295002</v>
      </c>
      <c r="N34" s="2">
        <f t="shared" si="2"/>
        <v>5.550040369557375</v>
      </c>
      <c r="O34" s="2">
        <f t="shared" si="3"/>
        <v>2.1100080739114748</v>
      </c>
      <c r="P34" s="2">
        <f t="shared" si="4"/>
        <v>1.5550040369557374</v>
      </c>
      <c r="Q34" s="2">
        <f t="shared" si="9"/>
        <v>1.5550040369557374</v>
      </c>
      <c r="R34" s="2">
        <f t="shared" si="5"/>
        <v>1</v>
      </c>
      <c r="S34" s="2">
        <f t="shared" si="6"/>
        <v>1</v>
      </c>
      <c r="T34" s="2">
        <f t="shared" si="10"/>
        <v>1</v>
      </c>
      <c r="U34" s="5">
        <f t="shared" si="11"/>
        <v>1019.9169670073424</v>
      </c>
      <c r="V34" s="2">
        <f>'Load Tests Data'!J34</f>
        <v>195.5</v>
      </c>
      <c r="W34" s="4">
        <f>'Load Tests Data'!K34</f>
        <v>782</v>
      </c>
    </row>
    <row r="35" spans="1:23" x14ac:dyDescent="0.25">
      <c r="A35" s="2" t="str">
        <f>'Load Tests Data'!A35</f>
        <v>-</v>
      </c>
      <c r="B35" s="2">
        <f>'Load Tests Data'!B35</f>
        <v>0.5</v>
      </c>
      <c r="C35" s="2">
        <f>'Load Tests Data'!C35</f>
        <v>2</v>
      </c>
      <c r="D35" s="2">
        <f>'Load Tests Data'!D35</f>
        <v>0</v>
      </c>
      <c r="E35" s="2">
        <f>'Load Tests Data'!E35</f>
        <v>44</v>
      </c>
      <c r="F35" s="2">
        <f>'Load Tests Data'!F35</f>
        <v>12.41</v>
      </c>
      <c r="G35" s="2">
        <f>'Load Tests Data'!G35</f>
        <v>2.5999999999999996</v>
      </c>
      <c r="H35" s="2">
        <f>'Load Tests Data'!H35</f>
        <v>12.41</v>
      </c>
      <c r="I35" s="2">
        <f>'Load Tests Data'!I35</f>
        <v>0</v>
      </c>
      <c r="J35" s="2">
        <f t="shared" si="7"/>
        <v>0</v>
      </c>
      <c r="K35" s="2">
        <f t="shared" si="8"/>
        <v>118.369297976531</v>
      </c>
      <c r="L35" s="2">
        <f t="shared" si="0"/>
        <v>115.30790233772969</v>
      </c>
      <c r="M35" s="2">
        <f t="shared" si="1"/>
        <v>211.40804282295002</v>
      </c>
      <c r="N35" s="2">
        <f t="shared" si="2"/>
        <v>5.550040369557375</v>
      </c>
      <c r="O35" s="2">
        <f t="shared" si="3"/>
        <v>1.2775020184778687</v>
      </c>
      <c r="P35" s="2">
        <f t="shared" si="4"/>
        <v>1.1387510092389344</v>
      </c>
      <c r="Q35" s="2">
        <f t="shared" si="9"/>
        <v>1.1387510092389344</v>
      </c>
      <c r="R35" s="2">
        <f t="shared" si="5"/>
        <v>1</v>
      </c>
      <c r="S35" s="2">
        <f t="shared" si="6"/>
        <v>1</v>
      </c>
      <c r="T35" s="2">
        <f t="shared" si="10"/>
        <v>1</v>
      </c>
      <c r="U35" s="5">
        <f t="shared" si="11"/>
        <v>746.89933139548737</v>
      </c>
      <c r="V35" s="2">
        <f>'Load Tests Data'!J35</f>
        <v>797</v>
      </c>
      <c r="W35" s="4">
        <f>'Load Tests Data'!K35</f>
        <v>797</v>
      </c>
    </row>
    <row r="36" spans="1:23" x14ac:dyDescent="0.25">
      <c r="A36" s="2" t="str">
        <f>'Load Tests Data'!A36</f>
        <v>-</v>
      </c>
      <c r="B36" s="2">
        <f>'Load Tests Data'!B36</f>
        <v>0.5</v>
      </c>
      <c r="C36" s="2">
        <f>'Load Tests Data'!C36</f>
        <v>0.5</v>
      </c>
      <c r="D36" s="2">
        <f>'Load Tests Data'!D36</f>
        <v>0.3</v>
      </c>
      <c r="E36" s="2">
        <f>'Load Tests Data'!E36</f>
        <v>44</v>
      </c>
      <c r="F36" s="2">
        <f>'Load Tests Data'!F36</f>
        <v>12.41</v>
      </c>
      <c r="G36" s="2">
        <f>'Load Tests Data'!G36</f>
        <v>2.5999999999999996</v>
      </c>
      <c r="H36" s="2">
        <f>'Load Tests Data'!H36</f>
        <v>12.41</v>
      </c>
      <c r="I36" s="2">
        <f>'Load Tests Data'!I36</f>
        <v>0</v>
      </c>
      <c r="J36" s="2">
        <f t="shared" si="7"/>
        <v>3.7229999999999999</v>
      </c>
      <c r="K36" s="2">
        <f t="shared" si="8"/>
        <v>118.369297976531</v>
      </c>
      <c r="L36" s="2">
        <f t="shared" si="0"/>
        <v>115.30790233772969</v>
      </c>
      <c r="M36" s="2">
        <f t="shared" si="1"/>
        <v>211.40804282295002</v>
      </c>
      <c r="N36" s="2">
        <f t="shared" si="2"/>
        <v>5.550040369557375</v>
      </c>
      <c r="O36" s="2">
        <f t="shared" si="3"/>
        <v>2.1100080739114748</v>
      </c>
      <c r="P36" s="2">
        <f t="shared" si="4"/>
        <v>1.5550040369557374</v>
      </c>
      <c r="Q36" s="2">
        <f t="shared" si="9"/>
        <v>1.5550040369557374</v>
      </c>
      <c r="R36" s="2">
        <f t="shared" si="5"/>
        <v>1.2827022838988504</v>
      </c>
      <c r="S36" s="2">
        <f t="shared" si="6"/>
        <v>1.1413511419494251</v>
      </c>
      <c r="T36" s="2">
        <f t="shared" si="10"/>
        <v>1.1413511419494251</v>
      </c>
      <c r="U36" s="5">
        <f t="shared" si="11"/>
        <v>1925.9920487727261</v>
      </c>
      <c r="V36" s="2">
        <f>'Load Tests Data'!J36</f>
        <v>485</v>
      </c>
      <c r="W36" s="4">
        <f>'Load Tests Data'!K36</f>
        <v>1940</v>
      </c>
    </row>
    <row r="37" spans="1:23" x14ac:dyDescent="0.25">
      <c r="A37" s="2" t="str">
        <f>'Load Tests Data'!A37</f>
        <v>-</v>
      </c>
      <c r="B37" s="2">
        <f>'Load Tests Data'!B37</f>
        <v>0.5</v>
      </c>
      <c r="C37" s="2">
        <f>'Load Tests Data'!C37</f>
        <v>0.5</v>
      </c>
      <c r="D37" s="2">
        <f>'Load Tests Data'!D37</f>
        <v>0.3</v>
      </c>
      <c r="E37" s="2">
        <f>'Load Tests Data'!E37</f>
        <v>44</v>
      </c>
      <c r="F37" s="2">
        <f>'Load Tests Data'!F37</f>
        <v>12.41</v>
      </c>
      <c r="G37" s="2">
        <f>'Load Tests Data'!G37</f>
        <v>2.5999999999999996</v>
      </c>
      <c r="H37" s="2">
        <f>'Load Tests Data'!H37</f>
        <v>12.41</v>
      </c>
      <c r="I37" s="2">
        <f>'Load Tests Data'!I37</f>
        <v>0</v>
      </c>
      <c r="J37" s="2">
        <f t="shared" si="7"/>
        <v>3.7229999999999999</v>
      </c>
      <c r="K37" s="2">
        <f t="shared" si="8"/>
        <v>118.369297976531</v>
      </c>
      <c r="L37" s="2">
        <f t="shared" si="0"/>
        <v>115.30790233772969</v>
      </c>
      <c r="M37" s="2">
        <f t="shared" si="1"/>
        <v>211.40804282295002</v>
      </c>
      <c r="N37" s="2">
        <f t="shared" si="2"/>
        <v>5.550040369557375</v>
      </c>
      <c r="O37" s="2">
        <f t="shared" si="3"/>
        <v>2.1100080739114748</v>
      </c>
      <c r="P37" s="2">
        <f t="shared" si="4"/>
        <v>1.5550040369557374</v>
      </c>
      <c r="Q37" s="2">
        <f t="shared" si="9"/>
        <v>1.5550040369557374</v>
      </c>
      <c r="R37" s="2">
        <f t="shared" si="5"/>
        <v>1.2827022838988504</v>
      </c>
      <c r="S37" s="2">
        <f t="shared" si="6"/>
        <v>1.1413511419494251</v>
      </c>
      <c r="T37" s="2">
        <f t="shared" si="10"/>
        <v>1.1413511419494251</v>
      </c>
      <c r="U37" s="5">
        <f t="shared" si="11"/>
        <v>1925.9920487727261</v>
      </c>
      <c r="V37" s="2">
        <f>'Load Tests Data'!J37</f>
        <v>566.5</v>
      </c>
      <c r="W37" s="4">
        <f>'Load Tests Data'!K37</f>
        <v>2266</v>
      </c>
    </row>
    <row r="38" spans="1:23" x14ac:dyDescent="0.25">
      <c r="A38" s="2" t="str">
        <f>'Load Tests Data'!A38</f>
        <v>-</v>
      </c>
      <c r="B38" s="2">
        <f>'Load Tests Data'!B38</f>
        <v>0.5</v>
      </c>
      <c r="C38" s="2">
        <f>'Load Tests Data'!C38</f>
        <v>1</v>
      </c>
      <c r="D38" s="2">
        <f>'Load Tests Data'!D38</f>
        <v>0.5</v>
      </c>
      <c r="E38" s="2">
        <f>'Load Tests Data'!E38</f>
        <v>44</v>
      </c>
      <c r="F38" s="2">
        <f>'Load Tests Data'!F38</f>
        <v>12.41</v>
      </c>
      <c r="G38" s="2">
        <f>'Load Tests Data'!G38</f>
        <v>2.5999999999999996</v>
      </c>
      <c r="H38" s="2">
        <f>'Load Tests Data'!H38</f>
        <v>12.41</v>
      </c>
      <c r="I38" s="2">
        <f>'Load Tests Data'!I38</f>
        <v>0</v>
      </c>
      <c r="J38" s="2">
        <f t="shared" si="7"/>
        <v>6.2050000000000001</v>
      </c>
      <c r="K38" s="2">
        <f t="shared" si="8"/>
        <v>118.369297976531</v>
      </c>
      <c r="L38" s="2">
        <f t="shared" si="0"/>
        <v>115.30790233772969</v>
      </c>
      <c r="M38" s="2">
        <f t="shared" si="1"/>
        <v>211.40804282295002</v>
      </c>
      <c r="N38" s="2">
        <f t="shared" si="2"/>
        <v>5.550040369557375</v>
      </c>
      <c r="O38" s="2">
        <f t="shared" si="3"/>
        <v>1.5550040369557374</v>
      </c>
      <c r="P38" s="2">
        <f t="shared" si="4"/>
        <v>1.2775020184778687</v>
      </c>
      <c r="Q38" s="2">
        <f t="shared" si="9"/>
        <v>1.2775020184778687</v>
      </c>
      <c r="R38" s="2">
        <f t="shared" si="5"/>
        <v>1.4711704731647506</v>
      </c>
      <c r="S38" s="2">
        <f t="shared" si="6"/>
        <v>1.2355852365823754</v>
      </c>
      <c r="T38" s="2">
        <f t="shared" si="10"/>
        <v>1.2355852365823754</v>
      </c>
      <c r="U38" s="5">
        <f t="shared" si="11"/>
        <v>2164.6704874544967</v>
      </c>
      <c r="V38" s="2">
        <f>'Load Tests Data'!J38</f>
        <v>1423.5</v>
      </c>
      <c r="W38" s="4">
        <f>'Load Tests Data'!K38</f>
        <v>2847</v>
      </c>
    </row>
    <row r="39" spans="1:23" x14ac:dyDescent="0.25">
      <c r="A39" s="2" t="str">
        <f>'Load Tests Data'!A39</f>
        <v>-</v>
      </c>
      <c r="B39" s="2">
        <f>'Load Tests Data'!B39</f>
        <v>0.5</v>
      </c>
      <c r="C39" s="2">
        <f>'Load Tests Data'!C39</f>
        <v>2</v>
      </c>
      <c r="D39" s="2">
        <f>'Load Tests Data'!D39</f>
        <v>0.5</v>
      </c>
      <c r="E39" s="2">
        <f>'Load Tests Data'!E39</f>
        <v>44</v>
      </c>
      <c r="F39" s="2">
        <f>'Load Tests Data'!F39</f>
        <v>12.41</v>
      </c>
      <c r="G39" s="2">
        <f>'Load Tests Data'!G39</f>
        <v>2.5999999999999996</v>
      </c>
      <c r="H39" s="2">
        <f>'Load Tests Data'!H39</f>
        <v>12.41</v>
      </c>
      <c r="I39" s="2">
        <f>'Load Tests Data'!I39</f>
        <v>0</v>
      </c>
      <c r="J39" s="2">
        <f t="shared" si="7"/>
        <v>6.2050000000000001</v>
      </c>
      <c r="K39" s="2">
        <f t="shared" si="8"/>
        <v>118.369297976531</v>
      </c>
      <c r="L39" s="2">
        <f t="shared" si="0"/>
        <v>115.30790233772969</v>
      </c>
      <c r="M39" s="2">
        <f t="shared" si="1"/>
        <v>211.40804282295002</v>
      </c>
      <c r="N39" s="2">
        <f t="shared" si="2"/>
        <v>5.550040369557375</v>
      </c>
      <c r="O39" s="2">
        <f t="shared" si="3"/>
        <v>1.2775020184778687</v>
      </c>
      <c r="P39" s="2">
        <f t="shared" si="4"/>
        <v>1.1387510092389344</v>
      </c>
      <c r="Q39" s="2">
        <f t="shared" si="9"/>
        <v>1.1387510092389344</v>
      </c>
      <c r="R39" s="2">
        <f t="shared" si="5"/>
        <v>1.4711704731647506</v>
      </c>
      <c r="S39" s="2">
        <f t="shared" si="6"/>
        <v>1.2355852365823754</v>
      </c>
      <c r="T39" s="2">
        <f t="shared" si="10"/>
        <v>1.2355852365823754</v>
      </c>
      <c r="U39" s="5">
        <f t="shared" si="11"/>
        <v>1929.5630586913608</v>
      </c>
      <c r="V39" s="2">
        <f>'Load Tests Data'!J39</f>
        <v>2033</v>
      </c>
      <c r="W39" s="4">
        <f>'Load Tests Data'!K39</f>
        <v>2033</v>
      </c>
    </row>
    <row r="40" spans="1:23" x14ac:dyDescent="0.25">
      <c r="A40" s="2" t="str">
        <f>'Load Tests Data'!A40</f>
        <v>-</v>
      </c>
      <c r="B40" s="2">
        <f>'Load Tests Data'!B40</f>
        <v>0.5</v>
      </c>
      <c r="C40" s="2">
        <f>'Load Tests Data'!C40</f>
        <v>2</v>
      </c>
      <c r="D40" s="2">
        <f>'Load Tests Data'!D40</f>
        <v>0.49</v>
      </c>
      <c r="E40" s="2">
        <f>'Load Tests Data'!E40</f>
        <v>42</v>
      </c>
      <c r="F40" s="2">
        <f>'Load Tests Data'!F40</f>
        <v>12.27</v>
      </c>
      <c r="G40" s="2">
        <f>'Load Tests Data'!G40</f>
        <v>2.4599999999999991</v>
      </c>
      <c r="H40" s="2">
        <f>'Load Tests Data'!H40</f>
        <v>12.27</v>
      </c>
      <c r="I40" s="2">
        <f>'Load Tests Data'!I40</f>
        <v>0</v>
      </c>
      <c r="J40" s="2">
        <f t="shared" si="7"/>
        <v>6.0122999999999998</v>
      </c>
      <c r="K40" s="2">
        <f t="shared" si="8"/>
        <v>93.706401663749205</v>
      </c>
      <c r="L40" s="2">
        <f t="shared" si="0"/>
        <v>85.373623034637617</v>
      </c>
      <c r="M40" s="2">
        <f t="shared" si="1"/>
        <v>139.31741074933166</v>
      </c>
      <c r="N40" s="2">
        <f t="shared" si="2"/>
        <v>5.0446811897300599</v>
      </c>
      <c r="O40" s="2">
        <f t="shared" si="3"/>
        <v>1.2522340594865029</v>
      </c>
      <c r="P40" s="2">
        <f t="shared" si="4"/>
        <v>1.1261170297432515</v>
      </c>
      <c r="Q40" s="2">
        <f t="shared" si="9"/>
        <v>1.1261170297432515</v>
      </c>
      <c r="R40" s="2">
        <f t="shared" si="5"/>
        <v>1.4402232076852264</v>
      </c>
      <c r="S40" s="2">
        <f t="shared" si="6"/>
        <v>1.2201116038426132</v>
      </c>
      <c r="T40" s="2">
        <f t="shared" si="10"/>
        <v>1.2201116038426132</v>
      </c>
      <c r="U40" s="5">
        <f t="shared" si="11"/>
        <v>1292.4394804474205</v>
      </c>
      <c r="V40" s="2">
        <f>'Load Tests Data'!J40</f>
        <v>1492</v>
      </c>
      <c r="W40" s="4">
        <f>'Load Tests Data'!K40</f>
        <v>1492</v>
      </c>
    </row>
    <row r="41" spans="1:23" x14ac:dyDescent="0.25">
      <c r="A41" s="2" t="str">
        <f>'Load Tests Data'!A41</f>
        <v>-</v>
      </c>
      <c r="B41" s="2">
        <f>'Load Tests Data'!B41</f>
        <v>0.5</v>
      </c>
      <c r="C41" s="2">
        <f>'Load Tests Data'!C41</f>
        <v>0.5</v>
      </c>
      <c r="D41" s="2">
        <f>'Load Tests Data'!D41</f>
        <v>0</v>
      </c>
      <c r="E41" s="2">
        <f>'Load Tests Data'!E41</f>
        <v>37</v>
      </c>
      <c r="F41" s="2">
        <f>'Load Tests Data'!F41</f>
        <v>11.77</v>
      </c>
      <c r="G41" s="2">
        <f>'Load Tests Data'!G41</f>
        <v>1.9599999999999991</v>
      </c>
      <c r="H41" s="2">
        <f>'Load Tests Data'!H41</f>
        <v>11.77</v>
      </c>
      <c r="I41" s="2">
        <f>'Load Tests Data'!I41</f>
        <v>0</v>
      </c>
      <c r="J41" s="2">
        <f t="shared" si="7"/>
        <v>0</v>
      </c>
      <c r="K41" s="2">
        <f t="shared" si="8"/>
        <v>55.629601684001244</v>
      </c>
      <c r="L41" s="2">
        <f t="shared" si="0"/>
        <v>42.919911654584354</v>
      </c>
      <c r="M41" s="2">
        <f t="shared" si="1"/>
        <v>53.270705544047175</v>
      </c>
      <c r="N41" s="2">
        <f t="shared" si="2"/>
        <v>4.0227912058161532</v>
      </c>
      <c r="O41" s="2">
        <f t="shared" si="3"/>
        <v>1.8045582411632308</v>
      </c>
      <c r="P41" s="2">
        <f t="shared" si="4"/>
        <v>1.4022791205816154</v>
      </c>
      <c r="Q41" s="2">
        <f t="shared" si="9"/>
        <v>1.4022791205816154</v>
      </c>
      <c r="R41" s="2">
        <f t="shared" si="5"/>
        <v>1</v>
      </c>
      <c r="S41" s="2">
        <f t="shared" si="6"/>
        <v>1</v>
      </c>
      <c r="T41" s="2">
        <f t="shared" si="10"/>
        <v>1</v>
      </c>
      <c r="U41" s="5">
        <f t="shared" si="11"/>
        <v>219.80592147712954</v>
      </c>
      <c r="V41" s="2">
        <f>'Load Tests Data'!J41</f>
        <v>30.75</v>
      </c>
      <c r="W41" s="4">
        <f>'Load Tests Data'!K41</f>
        <v>123</v>
      </c>
    </row>
    <row r="42" spans="1:23" x14ac:dyDescent="0.25">
      <c r="A42" s="2" t="str">
        <f>'Load Tests Data'!A42</f>
        <v>-</v>
      </c>
      <c r="B42" s="2">
        <f>'Load Tests Data'!B42</f>
        <v>0.5</v>
      </c>
      <c r="C42" s="2">
        <f>'Load Tests Data'!C42</f>
        <v>1</v>
      </c>
      <c r="D42" s="2">
        <f>'Load Tests Data'!D42</f>
        <v>0</v>
      </c>
      <c r="E42" s="2">
        <f>'Load Tests Data'!E42</f>
        <v>37</v>
      </c>
      <c r="F42" s="2">
        <f>'Load Tests Data'!F42</f>
        <v>11.77</v>
      </c>
      <c r="G42" s="2">
        <f>'Load Tests Data'!G42</f>
        <v>1.9599999999999991</v>
      </c>
      <c r="H42" s="2">
        <f>'Load Tests Data'!H42</f>
        <v>11.77</v>
      </c>
      <c r="I42" s="2">
        <f>'Load Tests Data'!I42</f>
        <v>0</v>
      </c>
      <c r="J42" s="2">
        <f t="shared" si="7"/>
        <v>0</v>
      </c>
      <c r="K42" s="2">
        <f t="shared" si="8"/>
        <v>55.629601684001244</v>
      </c>
      <c r="L42" s="2">
        <f t="shared" si="0"/>
        <v>42.919911654584354</v>
      </c>
      <c r="M42" s="2">
        <f t="shared" si="1"/>
        <v>53.270705544047175</v>
      </c>
      <c r="N42" s="2">
        <f t="shared" si="2"/>
        <v>4.0227912058161532</v>
      </c>
      <c r="O42" s="2">
        <f t="shared" si="3"/>
        <v>1.4022791205816154</v>
      </c>
      <c r="P42" s="2">
        <f t="shared" si="4"/>
        <v>1.2011395602908077</v>
      </c>
      <c r="Q42" s="2">
        <f t="shared" si="9"/>
        <v>1.2011395602908077</v>
      </c>
      <c r="R42" s="2">
        <f t="shared" si="5"/>
        <v>1</v>
      </c>
      <c r="S42" s="2">
        <f t="shared" si="6"/>
        <v>1</v>
      </c>
      <c r="T42" s="2">
        <f t="shared" si="10"/>
        <v>1</v>
      </c>
      <c r="U42" s="5">
        <f t="shared" si="11"/>
        <v>188.27748627024417</v>
      </c>
      <c r="V42" s="2">
        <f>'Load Tests Data'!J42</f>
        <v>67</v>
      </c>
      <c r="W42" s="4">
        <f>'Load Tests Data'!K42</f>
        <v>134</v>
      </c>
    </row>
    <row r="43" spans="1:23" x14ac:dyDescent="0.25">
      <c r="A43" s="2" t="str">
        <f>'Load Tests Data'!A43</f>
        <v>-</v>
      </c>
      <c r="B43" s="2">
        <f>'Load Tests Data'!B43</f>
        <v>0.5</v>
      </c>
      <c r="C43" s="2">
        <f>'Load Tests Data'!C43</f>
        <v>0.5</v>
      </c>
      <c r="D43" s="2">
        <f>'Load Tests Data'!D43</f>
        <v>0.3</v>
      </c>
      <c r="E43" s="2">
        <f>'Load Tests Data'!E43</f>
        <v>37</v>
      </c>
      <c r="F43" s="2">
        <f>'Load Tests Data'!F43</f>
        <v>11.77</v>
      </c>
      <c r="G43" s="2">
        <f>'Load Tests Data'!G43</f>
        <v>1.9599999999999991</v>
      </c>
      <c r="H43" s="2">
        <f>'Load Tests Data'!H43</f>
        <v>11.77</v>
      </c>
      <c r="I43" s="2">
        <f>'Load Tests Data'!I43</f>
        <v>0</v>
      </c>
      <c r="J43" s="2">
        <f t="shared" ref="J43:J106" si="12">IF(A43&lt;D43,F43*A43+G43*(D43-A43),F43*D43)</f>
        <v>3.5309999999999997</v>
      </c>
      <c r="K43" s="2">
        <f t="shared" si="8"/>
        <v>55.629601684001244</v>
      </c>
      <c r="L43" s="2">
        <f t="shared" ref="L43:L106" si="13">EXP(PI()*TAN(RADIANS(E43)))*((TAN(RADIANS(45+(E43/2))))^2)</f>
        <v>42.919911654584354</v>
      </c>
      <c r="M43" s="2">
        <f t="shared" ref="M43:M106" si="14">(L43-1)*TAN(RADIANS(1.4*E43))</f>
        <v>53.270705544047175</v>
      </c>
      <c r="N43" s="2">
        <f t="shared" ref="N43:N106" si="15">(TAN(RADIANS(45+(E43/2))))^2</f>
        <v>4.0227912058161532</v>
      </c>
      <c r="O43" s="2">
        <f t="shared" ref="O43:O106" si="16">1+(0.2*N43*B43/C43)</f>
        <v>1.8045582411632308</v>
      </c>
      <c r="P43" s="2">
        <f t="shared" ref="P43:P106" si="17">IF(E43=0,1,1+(0.1*N43*B43/C43))</f>
        <v>1.4022791205816154</v>
      </c>
      <c r="Q43" s="2">
        <f t="shared" ref="Q43:Q106" si="18">P43</f>
        <v>1.4022791205816154</v>
      </c>
      <c r="R43" s="2">
        <f t="shared" ref="R43:R106" si="19">1+(0.2*(SQRT(N43))*D43/B43)</f>
        <v>1.2406827649910825</v>
      </c>
      <c r="S43" s="2">
        <f t="shared" ref="S43:S106" si="20">IF(E43=0,1,1+(0.1*(SQRT(N43))*D43/B43))</f>
        <v>1.1203413824955413</v>
      </c>
      <c r="T43" s="2">
        <f t="shared" ref="T43:T106" si="21">S43</f>
        <v>1.1203413824955413</v>
      </c>
      <c r="U43" s="5">
        <f t="shared" ref="U43:U106" si="22">(I43*K43*O43*R43)+(J43*L43*P43*S43)+(0.5*H43*B43*M43*Q43*T43)</f>
        <v>484.34779465401493</v>
      </c>
      <c r="V43" s="2">
        <f>'Load Tests Data'!J43</f>
        <v>92.5</v>
      </c>
      <c r="W43" s="4">
        <f>'Load Tests Data'!K43</f>
        <v>370</v>
      </c>
    </row>
    <row r="44" spans="1:23" x14ac:dyDescent="0.25">
      <c r="A44" s="2" t="str">
        <f>'Load Tests Data'!A44</f>
        <v>-</v>
      </c>
      <c r="B44" s="2">
        <f>'Load Tests Data'!B44</f>
        <v>0.5</v>
      </c>
      <c r="C44" s="2">
        <f>'Load Tests Data'!C44</f>
        <v>1</v>
      </c>
      <c r="D44" s="2">
        <f>'Load Tests Data'!D44</f>
        <v>0.5</v>
      </c>
      <c r="E44" s="2">
        <f>'Load Tests Data'!E44</f>
        <v>37</v>
      </c>
      <c r="F44" s="2">
        <f>'Load Tests Data'!F44</f>
        <v>11.77</v>
      </c>
      <c r="G44" s="2">
        <f>'Load Tests Data'!G44</f>
        <v>1.9599999999999991</v>
      </c>
      <c r="H44" s="2">
        <f>'Load Tests Data'!H44</f>
        <v>11.77</v>
      </c>
      <c r="I44" s="2">
        <f>'Load Tests Data'!I44</f>
        <v>0</v>
      </c>
      <c r="J44" s="2">
        <f t="shared" si="12"/>
        <v>5.8849999999999998</v>
      </c>
      <c r="K44" s="2">
        <f t="shared" si="8"/>
        <v>55.629601684001244</v>
      </c>
      <c r="L44" s="2">
        <f t="shared" si="13"/>
        <v>42.919911654584354</v>
      </c>
      <c r="M44" s="2">
        <f t="shared" si="14"/>
        <v>53.270705544047175</v>
      </c>
      <c r="N44" s="2">
        <f t="shared" si="15"/>
        <v>4.0227912058161532</v>
      </c>
      <c r="O44" s="2">
        <f t="shared" si="16"/>
        <v>1.4022791205816154</v>
      </c>
      <c r="P44" s="2">
        <f t="shared" si="17"/>
        <v>1.2011395602908077</v>
      </c>
      <c r="Q44" s="2">
        <f t="shared" si="18"/>
        <v>1.2011395602908077</v>
      </c>
      <c r="R44" s="2">
        <f t="shared" si="19"/>
        <v>1.4011379416518039</v>
      </c>
      <c r="S44" s="2">
        <f t="shared" si="20"/>
        <v>1.200568970825902</v>
      </c>
      <c r="T44" s="2">
        <f t="shared" si="21"/>
        <v>1.200568970825902</v>
      </c>
      <c r="U44" s="5">
        <f t="shared" si="22"/>
        <v>590.27862750850466</v>
      </c>
      <c r="V44" s="2">
        <f>'Load Tests Data'!J44</f>
        <v>232</v>
      </c>
      <c r="W44" s="4">
        <f>'Load Tests Data'!K44</f>
        <v>464</v>
      </c>
    </row>
    <row r="45" spans="1:23" x14ac:dyDescent="0.25">
      <c r="A45" s="2" t="str">
        <f>'Load Tests Data'!A45</f>
        <v>-</v>
      </c>
      <c r="B45" s="2">
        <f>'Load Tests Data'!B45</f>
        <v>0.5</v>
      </c>
      <c r="C45" s="2">
        <f>'Load Tests Data'!C45</f>
        <v>2</v>
      </c>
      <c r="D45" s="2">
        <f>'Load Tests Data'!D45</f>
        <v>0</v>
      </c>
      <c r="E45" s="2">
        <f>'Load Tests Data'!E45</f>
        <v>40</v>
      </c>
      <c r="F45" s="2">
        <f>'Load Tests Data'!F45</f>
        <v>12</v>
      </c>
      <c r="G45" s="2">
        <f>'Load Tests Data'!G45</f>
        <v>2.1899999999999995</v>
      </c>
      <c r="H45" s="2">
        <f>'Load Tests Data'!H45</f>
        <v>12</v>
      </c>
      <c r="I45" s="2">
        <f>'Load Tests Data'!I45</f>
        <v>0</v>
      </c>
      <c r="J45" s="2">
        <f t="shared" si="12"/>
        <v>0</v>
      </c>
      <c r="K45" s="2">
        <f t="shared" si="8"/>
        <v>75.313114248782526</v>
      </c>
      <c r="L45" s="2">
        <f t="shared" si="13"/>
        <v>64.195206388965772</v>
      </c>
      <c r="M45" s="2">
        <f t="shared" si="14"/>
        <v>93.690746389387613</v>
      </c>
      <c r="N45" s="2">
        <f t="shared" si="15"/>
        <v>4.5989099321133899</v>
      </c>
      <c r="O45" s="2">
        <f t="shared" si="16"/>
        <v>1.2299454966056695</v>
      </c>
      <c r="P45" s="2">
        <f t="shared" si="17"/>
        <v>1.1149727483028347</v>
      </c>
      <c r="Q45" s="2">
        <f t="shared" si="18"/>
        <v>1.1149727483028347</v>
      </c>
      <c r="R45" s="2">
        <f t="shared" si="19"/>
        <v>1</v>
      </c>
      <c r="S45" s="2">
        <f t="shared" si="20"/>
        <v>1</v>
      </c>
      <c r="T45" s="2">
        <f t="shared" si="21"/>
        <v>1</v>
      </c>
      <c r="U45" s="5">
        <f t="shared" si="22"/>
        <v>313.38788697695816</v>
      </c>
      <c r="V45" s="2">
        <f>'Load Tests Data'!J45</f>
        <v>461</v>
      </c>
      <c r="W45" s="4">
        <f>'Load Tests Data'!K45</f>
        <v>461</v>
      </c>
    </row>
    <row r="46" spans="1:23" x14ac:dyDescent="0.25">
      <c r="A46" s="2" t="str">
        <f>'Load Tests Data'!A46</f>
        <v>-</v>
      </c>
      <c r="B46" s="2">
        <f>'Load Tests Data'!B46</f>
        <v>0.5</v>
      </c>
      <c r="C46" s="2">
        <f>'Load Tests Data'!C46</f>
        <v>2</v>
      </c>
      <c r="D46" s="2">
        <f>'Load Tests Data'!D46</f>
        <v>0.5</v>
      </c>
      <c r="E46" s="2">
        <f>'Load Tests Data'!E46</f>
        <v>40</v>
      </c>
      <c r="F46" s="2">
        <f>'Load Tests Data'!F46</f>
        <v>12</v>
      </c>
      <c r="G46" s="2">
        <f>'Load Tests Data'!G46</f>
        <v>2.1899999999999995</v>
      </c>
      <c r="H46" s="2">
        <f>'Load Tests Data'!H46</f>
        <v>12</v>
      </c>
      <c r="I46" s="2">
        <f>'Load Tests Data'!I46</f>
        <v>0</v>
      </c>
      <c r="J46" s="2">
        <f t="shared" si="12"/>
        <v>6</v>
      </c>
      <c r="K46" s="2">
        <f t="shared" si="8"/>
        <v>75.313114248782526</v>
      </c>
      <c r="L46" s="2">
        <f t="shared" si="13"/>
        <v>64.195206388965772</v>
      </c>
      <c r="M46" s="2">
        <f t="shared" si="14"/>
        <v>93.690746389387613</v>
      </c>
      <c r="N46" s="2">
        <f t="shared" si="15"/>
        <v>4.5989099321133899</v>
      </c>
      <c r="O46" s="2">
        <f t="shared" si="16"/>
        <v>1.2299454966056695</v>
      </c>
      <c r="P46" s="2">
        <f t="shared" si="17"/>
        <v>1.1149727483028347</v>
      </c>
      <c r="Q46" s="2">
        <f t="shared" si="18"/>
        <v>1.1149727483028347</v>
      </c>
      <c r="R46" s="2">
        <f t="shared" si="19"/>
        <v>1.4289013841019118</v>
      </c>
      <c r="S46" s="2">
        <f t="shared" si="20"/>
        <v>1.2144506920509559</v>
      </c>
      <c r="T46" s="2">
        <f t="shared" si="21"/>
        <v>1.2144506920509559</v>
      </c>
      <c r="U46" s="5">
        <f t="shared" si="22"/>
        <v>902.14658545507064</v>
      </c>
      <c r="V46" s="2">
        <f>'Load Tests Data'!J46</f>
        <v>1140</v>
      </c>
      <c r="W46" s="4">
        <f>'Load Tests Data'!K46</f>
        <v>1140</v>
      </c>
    </row>
    <row r="47" spans="1:23" x14ac:dyDescent="0.25">
      <c r="A47" s="2" t="str">
        <f>'Load Tests Data'!A47</f>
        <v>-</v>
      </c>
      <c r="B47" s="2">
        <f>'Load Tests Data'!B47</f>
        <v>1</v>
      </c>
      <c r="C47" s="2">
        <f>'Load Tests Data'!C47</f>
        <v>3</v>
      </c>
      <c r="D47" s="2">
        <f>'Load Tests Data'!D47</f>
        <v>0.2</v>
      </c>
      <c r="E47" s="2">
        <f>'Load Tests Data'!E47</f>
        <v>39</v>
      </c>
      <c r="F47" s="2">
        <f>'Load Tests Data'!F47</f>
        <v>11.97</v>
      </c>
      <c r="G47" s="2">
        <f>'Load Tests Data'!G47</f>
        <v>2.16</v>
      </c>
      <c r="H47" s="2">
        <f>'Load Tests Data'!H47</f>
        <v>11.97</v>
      </c>
      <c r="I47" s="2">
        <f>'Load Tests Data'!I47</f>
        <v>0</v>
      </c>
      <c r="J47" s="2">
        <f t="shared" si="12"/>
        <v>2.3940000000000001</v>
      </c>
      <c r="K47" s="2">
        <f t="shared" si="8"/>
        <v>67.866809533955191</v>
      </c>
      <c r="L47" s="2">
        <f t="shared" si="13"/>
        <v>55.957458744483588</v>
      </c>
      <c r="M47" s="2">
        <f t="shared" si="14"/>
        <v>77.332656996374098</v>
      </c>
      <c r="N47" s="2">
        <f t="shared" si="15"/>
        <v>4.3954950628775933</v>
      </c>
      <c r="O47" s="2">
        <f t="shared" si="16"/>
        <v>1.2930330041918396</v>
      </c>
      <c r="P47" s="2">
        <f t="shared" si="17"/>
        <v>1.1465165020959198</v>
      </c>
      <c r="Q47" s="2">
        <f t="shared" si="18"/>
        <v>1.1465165020959198</v>
      </c>
      <c r="R47" s="2">
        <f t="shared" si="19"/>
        <v>1.083861743963527</v>
      </c>
      <c r="S47" s="2">
        <f t="shared" si="20"/>
        <v>1.0419308719817635</v>
      </c>
      <c r="T47" s="2">
        <f t="shared" si="21"/>
        <v>1.0419308719817635</v>
      </c>
      <c r="U47" s="5">
        <f t="shared" si="22"/>
        <v>712.92961251922588</v>
      </c>
      <c r="V47" s="2">
        <f>'Load Tests Data'!J47</f>
        <v>2130</v>
      </c>
      <c r="W47" s="4">
        <f>'Load Tests Data'!K47</f>
        <v>710</v>
      </c>
    </row>
    <row r="48" spans="1:23" x14ac:dyDescent="0.25">
      <c r="A48" s="2" t="str">
        <f>'Load Tests Data'!A48</f>
        <v>-</v>
      </c>
      <c r="B48" s="2">
        <f>'Load Tests Data'!B48</f>
        <v>1</v>
      </c>
      <c r="C48" s="2">
        <f>'Load Tests Data'!C48</f>
        <v>3</v>
      </c>
      <c r="D48" s="2">
        <f>'Load Tests Data'!D48</f>
        <v>0</v>
      </c>
      <c r="E48" s="2">
        <f>'Load Tests Data'!E48</f>
        <v>40</v>
      </c>
      <c r="F48" s="2">
        <f>'Load Tests Data'!F48</f>
        <v>11.93</v>
      </c>
      <c r="G48" s="2">
        <f>'Load Tests Data'!G48</f>
        <v>2.1199999999999992</v>
      </c>
      <c r="H48" s="2">
        <f>'Load Tests Data'!H48</f>
        <v>11.93</v>
      </c>
      <c r="I48" s="2">
        <f>'Load Tests Data'!I48</f>
        <v>0</v>
      </c>
      <c r="J48" s="2">
        <f t="shared" si="12"/>
        <v>0</v>
      </c>
      <c r="K48" s="2">
        <f t="shared" si="8"/>
        <v>75.313114248782526</v>
      </c>
      <c r="L48" s="2">
        <f t="shared" si="13"/>
        <v>64.195206388965772</v>
      </c>
      <c r="M48" s="2">
        <f t="shared" si="14"/>
        <v>93.690746389387613</v>
      </c>
      <c r="N48" s="2">
        <f t="shared" si="15"/>
        <v>4.5989099321133899</v>
      </c>
      <c r="O48" s="2">
        <f t="shared" si="16"/>
        <v>1.3065939954742261</v>
      </c>
      <c r="P48" s="2">
        <f t="shared" si="17"/>
        <v>1.153296997737113</v>
      </c>
      <c r="Q48" s="2">
        <f t="shared" si="18"/>
        <v>1.153296997737113</v>
      </c>
      <c r="R48" s="2">
        <f t="shared" si="19"/>
        <v>1</v>
      </c>
      <c r="S48" s="2">
        <f t="shared" si="20"/>
        <v>1</v>
      </c>
      <c r="T48" s="2">
        <f t="shared" si="21"/>
        <v>1</v>
      </c>
      <c r="U48" s="5">
        <f t="shared" si="22"/>
        <v>644.53767518134794</v>
      </c>
      <c r="V48" s="2">
        <f>'Load Tests Data'!J48</f>
        <v>1890</v>
      </c>
      <c r="W48" s="4">
        <f>'Load Tests Data'!K48</f>
        <v>630</v>
      </c>
    </row>
    <row r="49" spans="1:23" x14ac:dyDescent="0.25">
      <c r="A49" s="2" t="str">
        <f>'Load Tests Data'!A49</f>
        <v>-</v>
      </c>
      <c r="B49" s="2">
        <f>'Load Tests Data'!B49</f>
        <v>0.99099999999999999</v>
      </c>
      <c r="C49" s="2">
        <f>'Load Tests Data'!C49</f>
        <v>0.99099999999999999</v>
      </c>
      <c r="D49" s="2">
        <f>'Load Tests Data'!D49</f>
        <v>0.71099999999999997</v>
      </c>
      <c r="E49" s="2">
        <f>'Load Tests Data'!E49</f>
        <v>32</v>
      </c>
      <c r="F49" s="2">
        <f>'Load Tests Data'!F49</f>
        <v>15.8</v>
      </c>
      <c r="G49" s="2">
        <f>'Load Tests Data'!G49</f>
        <v>5.99</v>
      </c>
      <c r="H49" s="2">
        <f>'Load Tests Data'!H49</f>
        <v>15.8</v>
      </c>
      <c r="I49" s="2">
        <f>'Load Tests Data'!I49</f>
        <v>0</v>
      </c>
      <c r="J49" s="2">
        <f t="shared" si="12"/>
        <v>11.2338</v>
      </c>
      <c r="K49" s="2">
        <f t="shared" si="8"/>
        <v>35.490260706898333</v>
      </c>
      <c r="L49" s="2">
        <f t="shared" si="13"/>
        <v>23.176776207012633</v>
      </c>
      <c r="M49" s="2">
        <f t="shared" si="14"/>
        <v>22.022491032313741</v>
      </c>
      <c r="N49" s="2">
        <f t="shared" si="15"/>
        <v>3.2545883032998622</v>
      </c>
      <c r="O49" s="2">
        <f t="shared" si="16"/>
        <v>1.6509176606599725</v>
      </c>
      <c r="P49" s="2">
        <f t="shared" si="17"/>
        <v>1.3254588303299863</v>
      </c>
      <c r="Q49" s="2">
        <f t="shared" si="18"/>
        <v>1.3254588303299863</v>
      </c>
      <c r="R49" s="2">
        <f t="shared" si="19"/>
        <v>1.2588653792125091</v>
      </c>
      <c r="S49" s="2">
        <f t="shared" si="20"/>
        <v>1.1294326896062545</v>
      </c>
      <c r="T49" s="2">
        <f t="shared" si="21"/>
        <v>1.1294326896062545</v>
      </c>
      <c r="U49" s="5">
        <f t="shared" si="22"/>
        <v>647.87155195980858</v>
      </c>
      <c r="V49" s="2">
        <f>'Load Tests Data'!J49</f>
        <v>1741.9170697</v>
      </c>
      <c r="W49" s="4">
        <f>'Load Tests Data'!K49</f>
        <v>1773.7</v>
      </c>
    </row>
    <row r="50" spans="1:23" x14ac:dyDescent="0.25">
      <c r="A50" s="2" t="str">
        <f>'Load Tests Data'!A50</f>
        <v>-</v>
      </c>
      <c r="B50" s="2">
        <f>'Load Tests Data'!B50</f>
        <v>3.004</v>
      </c>
      <c r="C50" s="2">
        <f>'Load Tests Data'!C50</f>
        <v>3.004</v>
      </c>
      <c r="D50" s="2">
        <f>'Load Tests Data'!D50</f>
        <v>0.76200000000000001</v>
      </c>
      <c r="E50" s="2">
        <f>'Load Tests Data'!E50</f>
        <v>32</v>
      </c>
      <c r="F50" s="2">
        <f>'Load Tests Data'!F50</f>
        <v>15.8</v>
      </c>
      <c r="G50" s="2">
        <f>'Load Tests Data'!G50</f>
        <v>5.99</v>
      </c>
      <c r="H50" s="2">
        <f>'Load Tests Data'!H50</f>
        <v>15.8</v>
      </c>
      <c r="I50" s="2">
        <f>'Load Tests Data'!I50</f>
        <v>0</v>
      </c>
      <c r="J50" s="2">
        <f t="shared" si="12"/>
        <v>12.0396</v>
      </c>
      <c r="K50" s="2">
        <f t="shared" si="8"/>
        <v>35.490260706898333</v>
      </c>
      <c r="L50" s="2">
        <f t="shared" si="13"/>
        <v>23.176776207012633</v>
      </c>
      <c r="M50" s="2">
        <f t="shared" si="14"/>
        <v>22.022491032313741</v>
      </c>
      <c r="N50" s="2">
        <f t="shared" si="15"/>
        <v>3.2545883032998622</v>
      </c>
      <c r="O50" s="2">
        <f t="shared" si="16"/>
        <v>1.6509176606599725</v>
      </c>
      <c r="P50" s="2">
        <f t="shared" si="17"/>
        <v>1.3254588303299863</v>
      </c>
      <c r="Q50" s="2">
        <f t="shared" si="18"/>
        <v>1.3254588303299863</v>
      </c>
      <c r="R50" s="2">
        <f t="shared" si="19"/>
        <v>1.0915235945084438</v>
      </c>
      <c r="S50" s="2">
        <f t="shared" si="20"/>
        <v>1.0457617972542219</v>
      </c>
      <c r="T50" s="2">
        <f t="shared" si="21"/>
        <v>1.0457617972542219</v>
      </c>
      <c r="U50" s="5">
        <f t="shared" si="22"/>
        <v>1111.2034927051268</v>
      </c>
      <c r="V50" s="2">
        <f>'Load Tests Data'!J50</f>
        <v>9199.0819104000002</v>
      </c>
      <c r="W50" s="4">
        <f>'Load Tests Data'!K50</f>
        <v>1019.4</v>
      </c>
    </row>
    <row r="51" spans="1:23" x14ac:dyDescent="0.25">
      <c r="A51" s="2" t="str">
        <f>'Load Tests Data'!A51</f>
        <v>-</v>
      </c>
      <c r="B51" s="2">
        <f>'Load Tests Data'!B51</f>
        <v>2.4889999999999999</v>
      </c>
      <c r="C51" s="2">
        <f>'Load Tests Data'!C51</f>
        <v>2.4889999999999999</v>
      </c>
      <c r="D51" s="2">
        <f>'Load Tests Data'!D51</f>
        <v>0.76200000000000001</v>
      </c>
      <c r="E51" s="2">
        <f>'Load Tests Data'!E51</f>
        <v>32</v>
      </c>
      <c r="F51" s="2">
        <f>'Load Tests Data'!F51</f>
        <v>15.8</v>
      </c>
      <c r="G51" s="2">
        <f>'Load Tests Data'!G51</f>
        <v>5.99</v>
      </c>
      <c r="H51" s="2">
        <f>'Load Tests Data'!H51</f>
        <v>15.8</v>
      </c>
      <c r="I51" s="2">
        <f>'Load Tests Data'!I51</f>
        <v>0</v>
      </c>
      <c r="J51" s="2">
        <f t="shared" si="12"/>
        <v>12.0396</v>
      </c>
      <c r="K51" s="2">
        <f t="shared" si="8"/>
        <v>35.490260706898333</v>
      </c>
      <c r="L51" s="2">
        <f t="shared" si="13"/>
        <v>23.176776207012633</v>
      </c>
      <c r="M51" s="2">
        <f t="shared" si="14"/>
        <v>22.022491032313741</v>
      </c>
      <c r="N51" s="2">
        <f t="shared" si="15"/>
        <v>3.2545883032998622</v>
      </c>
      <c r="O51" s="2">
        <f t="shared" si="16"/>
        <v>1.6509176606599725</v>
      </c>
      <c r="P51" s="2">
        <f t="shared" si="17"/>
        <v>1.3254588303299863</v>
      </c>
      <c r="Q51" s="2">
        <f t="shared" si="18"/>
        <v>1.3254588303299863</v>
      </c>
      <c r="R51" s="2">
        <f t="shared" si="19"/>
        <v>1.1104607785871294</v>
      </c>
      <c r="S51" s="2">
        <f t="shared" si="20"/>
        <v>1.0552303892935646</v>
      </c>
      <c r="T51" s="2">
        <f t="shared" si="21"/>
        <v>1.0552303892935646</v>
      </c>
      <c r="U51" s="5">
        <f t="shared" si="22"/>
        <v>995.94636815129138</v>
      </c>
      <c r="V51" s="2">
        <f>'Load Tests Data'!J51</f>
        <v>7173.9501179999997</v>
      </c>
      <c r="W51" s="4">
        <f>'Load Tests Data'!K51</f>
        <v>1158</v>
      </c>
    </row>
    <row r="52" spans="1:23" x14ac:dyDescent="0.25">
      <c r="A52" s="2" t="str">
        <f>'Load Tests Data'!A52</f>
        <v>-</v>
      </c>
      <c r="B52" s="2">
        <f>'Load Tests Data'!B52</f>
        <v>1.492</v>
      </c>
      <c r="C52" s="2">
        <f>'Load Tests Data'!C52</f>
        <v>1.492</v>
      </c>
      <c r="D52" s="2">
        <f>'Load Tests Data'!D52</f>
        <v>0.76200000000000001</v>
      </c>
      <c r="E52" s="2">
        <f>'Load Tests Data'!E52</f>
        <v>32</v>
      </c>
      <c r="F52" s="2">
        <f>'Load Tests Data'!F52</f>
        <v>15.8</v>
      </c>
      <c r="G52" s="2">
        <f>'Load Tests Data'!G52</f>
        <v>5.99</v>
      </c>
      <c r="H52" s="2">
        <f>'Load Tests Data'!H52</f>
        <v>15.8</v>
      </c>
      <c r="I52" s="2">
        <f>'Load Tests Data'!I52</f>
        <v>0</v>
      </c>
      <c r="J52" s="2">
        <f t="shared" si="12"/>
        <v>12.0396</v>
      </c>
      <c r="K52" s="2">
        <f t="shared" si="8"/>
        <v>35.490260706898333</v>
      </c>
      <c r="L52" s="2">
        <f t="shared" si="13"/>
        <v>23.176776207012633</v>
      </c>
      <c r="M52" s="2">
        <f t="shared" si="14"/>
        <v>22.022491032313741</v>
      </c>
      <c r="N52" s="2">
        <f t="shared" si="15"/>
        <v>3.2545883032998622</v>
      </c>
      <c r="O52" s="2">
        <f t="shared" si="16"/>
        <v>1.6509176606599725</v>
      </c>
      <c r="P52" s="2">
        <f t="shared" si="17"/>
        <v>1.3254588303299863</v>
      </c>
      <c r="Q52" s="2">
        <f t="shared" si="18"/>
        <v>1.3254588303299863</v>
      </c>
      <c r="R52" s="2">
        <f t="shared" si="19"/>
        <v>1.1842740468521213</v>
      </c>
      <c r="S52" s="2">
        <f t="shared" si="20"/>
        <v>1.0921370234260606</v>
      </c>
      <c r="T52" s="2">
        <f t="shared" si="21"/>
        <v>1.0921370234260606</v>
      </c>
      <c r="U52" s="5">
        <f t="shared" si="22"/>
        <v>779.68801574190672</v>
      </c>
      <c r="V52" s="2">
        <f>'Load Tests Data'!J52</f>
        <v>3428.1385599999999</v>
      </c>
      <c r="W52" s="4">
        <f>'Load Tests Data'!K52</f>
        <v>1540</v>
      </c>
    </row>
    <row r="53" spans="1:23" x14ac:dyDescent="0.25">
      <c r="A53" s="2" t="str">
        <f>'Load Tests Data'!A53</f>
        <v>-</v>
      </c>
      <c r="B53" s="2">
        <f>'Load Tests Data'!B53</f>
        <v>3.016</v>
      </c>
      <c r="C53" s="2">
        <f>'Load Tests Data'!C53</f>
        <v>3.016</v>
      </c>
      <c r="D53" s="2">
        <f>'Load Tests Data'!D53</f>
        <v>0.88900000000000001</v>
      </c>
      <c r="E53" s="2">
        <f>'Load Tests Data'!E53</f>
        <v>32</v>
      </c>
      <c r="F53" s="2">
        <f>'Load Tests Data'!F53</f>
        <v>15.8</v>
      </c>
      <c r="G53" s="2">
        <f>'Load Tests Data'!G53</f>
        <v>5.99</v>
      </c>
      <c r="H53" s="2">
        <f>'Load Tests Data'!H53</f>
        <v>15.8</v>
      </c>
      <c r="I53" s="2">
        <f>'Load Tests Data'!I53</f>
        <v>0</v>
      </c>
      <c r="J53" s="2">
        <f t="shared" si="12"/>
        <v>14.046200000000001</v>
      </c>
      <c r="K53" s="2">
        <f t="shared" si="8"/>
        <v>35.490260706898333</v>
      </c>
      <c r="L53" s="2">
        <f t="shared" si="13"/>
        <v>23.176776207012633</v>
      </c>
      <c r="M53" s="2">
        <f t="shared" si="14"/>
        <v>22.022491032313741</v>
      </c>
      <c r="N53" s="2">
        <f t="shared" si="15"/>
        <v>3.2545883032998622</v>
      </c>
      <c r="O53" s="2">
        <f t="shared" si="16"/>
        <v>1.6509176606599725</v>
      </c>
      <c r="P53" s="2">
        <f t="shared" si="17"/>
        <v>1.3254588303299863</v>
      </c>
      <c r="Q53" s="2">
        <f t="shared" si="18"/>
        <v>1.3254588303299863</v>
      </c>
      <c r="R53" s="2">
        <f t="shared" si="19"/>
        <v>1.1063526826549268</v>
      </c>
      <c r="S53" s="2">
        <f t="shared" si="20"/>
        <v>1.0531763413274633</v>
      </c>
      <c r="T53" s="2">
        <f t="shared" si="21"/>
        <v>1.0531763413274633</v>
      </c>
      <c r="U53" s="5">
        <f t="shared" si="22"/>
        <v>1186.916774786336</v>
      </c>
      <c r="V53" s="2">
        <f>'Load Tests Data'!J53</f>
        <v>10562.572467200001</v>
      </c>
      <c r="W53" s="4">
        <f>'Load Tests Data'!K53</f>
        <v>1161.2</v>
      </c>
    </row>
    <row r="54" spans="1:23" x14ac:dyDescent="0.25">
      <c r="A54" s="2" t="str">
        <f>'Load Tests Data'!A54</f>
        <v>-</v>
      </c>
      <c r="B54" s="2">
        <f>'Load Tests Data'!B54</f>
        <v>5.8500000000000003E-2</v>
      </c>
      <c r="C54" s="2">
        <f>'Load Tests Data'!C54</f>
        <v>0.34807500000000002</v>
      </c>
      <c r="D54" s="2">
        <f>'Load Tests Data'!D54</f>
        <v>2.9000000000000001E-2</v>
      </c>
      <c r="E54" s="2">
        <f>'Load Tests Data'!E54</f>
        <v>34</v>
      </c>
      <c r="F54" s="2">
        <f>'Load Tests Data'!F54</f>
        <v>15.7</v>
      </c>
      <c r="G54" s="2">
        <f>'Load Tests Data'!G54</f>
        <v>5.8899999999999988</v>
      </c>
      <c r="H54" s="2">
        <f>'Load Tests Data'!H54</f>
        <v>15.7</v>
      </c>
      <c r="I54" s="2">
        <f>'Load Tests Data'!I54</f>
        <v>0</v>
      </c>
      <c r="J54" s="2">
        <f t="shared" si="12"/>
        <v>0.45529999999999998</v>
      </c>
      <c r="K54" s="2">
        <f t="shared" si="8"/>
        <v>42.163726119839886</v>
      </c>
      <c r="L54" s="2">
        <f t="shared" si="13"/>
        <v>29.439792369643488</v>
      </c>
      <c r="M54" s="2">
        <f t="shared" si="14"/>
        <v>31.145546787859889</v>
      </c>
      <c r="N54" s="2">
        <f t="shared" si="15"/>
        <v>3.5371320374541071</v>
      </c>
      <c r="O54" s="2">
        <f t="shared" si="16"/>
        <v>1.1188951945362726</v>
      </c>
      <c r="P54" s="2">
        <f t="shared" si="17"/>
        <v>1.0594475972681363</v>
      </c>
      <c r="Q54" s="2">
        <f t="shared" si="18"/>
        <v>1.0594475972681363</v>
      </c>
      <c r="R54" s="2">
        <f t="shared" si="19"/>
        <v>1.1864651880172432</v>
      </c>
      <c r="S54" s="2">
        <f t="shared" si="20"/>
        <v>1.0932325940086216</v>
      </c>
      <c r="T54" s="2">
        <f t="shared" si="21"/>
        <v>1.0932325940086216</v>
      </c>
      <c r="U54" s="5">
        <f t="shared" si="22"/>
        <v>32.090586646502359</v>
      </c>
      <c r="V54" s="2">
        <f>'Load Tests Data'!J54</f>
        <v>1.1911996687500002</v>
      </c>
      <c r="W54" s="4">
        <f>'Load Tests Data'!K54</f>
        <v>58.5</v>
      </c>
    </row>
    <row r="55" spans="1:23" x14ac:dyDescent="0.25">
      <c r="A55" s="2" t="str">
        <f>'Load Tests Data'!A55</f>
        <v>-</v>
      </c>
      <c r="B55" s="2">
        <f>'Load Tests Data'!B55</f>
        <v>5.8500000000000003E-2</v>
      </c>
      <c r="C55" s="2">
        <f>'Load Tests Data'!C55</f>
        <v>0.34807500000000002</v>
      </c>
      <c r="D55" s="2">
        <f>'Load Tests Data'!D55</f>
        <v>5.8000000000000003E-2</v>
      </c>
      <c r="E55" s="2">
        <f>'Load Tests Data'!E55</f>
        <v>34</v>
      </c>
      <c r="F55" s="2">
        <f>'Load Tests Data'!F55</f>
        <v>15.7</v>
      </c>
      <c r="G55" s="2">
        <f>'Load Tests Data'!G55</f>
        <v>5.8899999999999988</v>
      </c>
      <c r="H55" s="2">
        <f>'Load Tests Data'!H55</f>
        <v>15.7</v>
      </c>
      <c r="I55" s="2">
        <f>'Load Tests Data'!I55</f>
        <v>0</v>
      </c>
      <c r="J55" s="2">
        <f t="shared" si="12"/>
        <v>0.91059999999999997</v>
      </c>
      <c r="K55" s="2">
        <f t="shared" si="8"/>
        <v>42.163726119839886</v>
      </c>
      <c r="L55" s="2">
        <f t="shared" si="13"/>
        <v>29.439792369643488</v>
      </c>
      <c r="M55" s="2">
        <f t="shared" si="14"/>
        <v>31.145546787859889</v>
      </c>
      <c r="N55" s="2">
        <f t="shared" si="15"/>
        <v>3.5371320374541071</v>
      </c>
      <c r="O55" s="2">
        <f t="shared" si="16"/>
        <v>1.1188951945362726</v>
      </c>
      <c r="P55" s="2">
        <f t="shared" si="17"/>
        <v>1.0594475972681363</v>
      </c>
      <c r="Q55" s="2">
        <f t="shared" si="18"/>
        <v>1.0594475972681363</v>
      </c>
      <c r="R55" s="2">
        <f t="shared" si="19"/>
        <v>1.3729303760344864</v>
      </c>
      <c r="S55" s="2">
        <f t="shared" si="20"/>
        <v>1.1864651880172432</v>
      </c>
      <c r="T55" s="2">
        <f t="shared" si="21"/>
        <v>1.1864651880172432</v>
      </c>
      <c r="U55" s="5">
        <f t="shared" si="22"/>
        <v>51.676040784683593</v>
      </c>
      <c r="V55" s="2">
        <f>'Load Tests Data'!J55</f>
        <v>1.4438968976250002</v>
      </c>
      <c r="W55" s="4">
        <f>'Load Tests Data'!K55</f>
        <v>70.91</v>
      </c>
    </row>
    <row r="56" spans="1:23" x14ac:dyDescent="0.25">
      <c r="A56" s="2" t="str">
        <f>'Load Tests Data'!A56</f>
        <v>-</v>
      </c>
      <c r="B56" s="2">
        <f>'Load Tests Data'!B56</f>
        <v>5.8500000000000003E-2</v>
      </c>
      <c r="C56" s="2">
        <f>'Load Tests Data'!C56</f>
        <v>0.34807500000000002</v>
      </c>
      <c r="D56" s="2">
        <f>'Load Tests Data'!D56</f>
        <v>2.9000000000000001E-2</v>
      </c>
      <c r="E56" s="2">
        <f>'Load Tests Data'!E56</f>
        <v>37</v>
      </c>
      <c r="F56" s="2">
        <f>'Load Tests Data'!F56</f>
        <v>16.100000000000001</v>
      </c>
      <c r="G56" s="2">
        <f>'Load Tests Data'!G56</f>
        <v>6.2900000000000009</v>
      </c>
      <c r="H56" s="2">
        <f>'Load Tests Data'!H56</f>
        <v>16.100000000000001</v>
      </c>
      <c r="I56" s="2">
        <f>'Load Tests Data'!I56</f>
        <v>0</v>
      </c>
      <c r="J56" s="2">
        <f t="shared" si="12"/>
        <v>0.46690000000000004</v>
      </c>
      <c r="K56" s="2">
        <f t="shared" si="8"/>
        <v>55.629601684001244</v>
      </c>
      <c r="L56" s="2">
        <f t="shared" si="13"/>
        <v>42.919911654584354</v>
      </c>
      <c r="M56" s="2">
        <f t="shared" si="14"/>
        <v>53.270705544047175</v>
      </c>
      <c r="N56" s="2">
        <f t="shared" si="15"/>
        <v>4.0227912058161532</v>
      </c>
      <c r="O56" s="2">
        <f t="shared" si="16"/>
        <v>1.1352198724644085</v>
      </c>
      <c r="P56" s="2">
        <f t="shared" si="17"/>
        <v>1.0676099362322042</v>
      </c>
      <c r="Q56" s="2">
        <f t="shared" si="18"/>
        <v>1.0676099362322042</v>
      </c>
      <c r="R56" s="2">
        <f t="shared" si="19"/>
        <v>1.1988547061179884</v>
      </c>
      <c r="S56" s="2">
        <f t="shared" si="20"/>
        <v>1.0994273530589942</v>
      </c>
      <c r="T56" s="2">
        <f t="shared" si="21"/>
        <v>1.0994273530589942</v>
      </c>
      <c r="U56" s="5">
        <f t="shared" si="22"/>
        <v>52.966855587308309</v>
      </c>
      <c r="V56" s="2">
        <f>'Load Tests Data'!J56</f>
        <v>1.6798969687500003</v>
      </c>
      <c r="W56" s="4">
        <f>'Load Tests Data'!K56</f>
        <v>82.5</v>
      </c>
    </row>
    <row r="57" spans="1:23" x14ac:dyDescent="0.25">
      <c r="A57" s="2" t="str">
        <f>'Load Tests Data'!A57</f>
        <v>-</v>
      </c>
      <c r="B57" s="2">
        <f>'Load Tests Data'!B57</f>
        <v>5.8500000000000003E-2</v>
      </c>
      <c r="C57" s="2">
        <f>'Load Tests Data'!C57</f>
        <v>0.34807500000000002</v>
      </c>
      <c r="D57" s="2">
        <f>'Load Tests Data'!D57</f>
        <v>5.8000000000000003E-2</v>
      </c>
      <c r="E57" s="2">
        <f>'Load Tests Data'!E57</f>
        <v>37</v>
      </c>
      <c r="F57" s="2">
        <f>'Load Tests Data'!F57</f>
        <v>16.100000000000001</v>
      </c>
      <c r="G57" s="2">
        <f>'Load Tests Data'!G57</f>
        <v>6.2900000000000009</v>
      </c>
      <c r="H57" s="2">
        <f>'Load Tests Data'!H57</f>
        <v>16.100000000000001</v>
      </c>
      <c r="I57" s="2">
        <f>'Load Tests Data'!I57</f>
        <v>0</v>
      </c>
      <c r="J57" s="2">
        <f t="shared" si="12"/>
        <v>0.93380000000000007</v>
      </c>
      <c r="K57" s="2">
        <f t="shared" si="8"/>
        <v>55.629601684001244</v>
      </c>
      <c r="L57" s="2">
        <f t="shared" si="13"/>
        <v>42.919911654584354</v>
      </c>
      <c r="M57" s="2">
        <f t="shared" si="14"/>
        <v>53.270705544047175</v>
      </c>
      <c r="N57" s="2">
        <f t="shared" si="15"/>
        <v>4.0227912058161532</v>
      </c>
      <c r="O57" s="2">
        <f t="shared" si="16"/>
        <v>1.1352198724644085</v>
      </c>
      <c r="P57" s="2">
        <f t="shared" si="17"/>
        <v>1.0676099362322042</v>
      </c>
      <c r="Q57" s="2">
        <f t="shared" si="18"/>
        <v>1.0676099362322042</v>
      </c>
      <c r="R57" s="2">
        <f t="shared" si="19"/>
        <v>1.3977094122359768</v>
      </c>
      <c r="S57" s="2">
        <f t="shared" si="20"/>
        <v>1.1988547061179884</v>
      </c>
      <c r="T57" s="2">
        <f t="shared" si="21"/>
        <v>1.1988547061179884</v>
      </c>
      <c r="U57" s="5">
        <f t="shared" si="22"/>
        <v>83.405437023792715</v>
      </c>
      <c r="V57" s="2">
        <f>'Load Tests Data'!J57</f>
        <v>2.0144509953750003</v>
      </c>
      <c r="W57" s="4">
        <f>'Load Tests Data'!K57</f>
        <v>98.93</v>
      </c>
    </row>
    <row r="58" spans="1:23" x14ac:dyDescent="0.25">
      <c r="A58" s="2" t="str">
        <f>'Load Tests Data'!A58</f>
        <v>-</v>
      </c>
      <c r="B58" s="2">
        <f>'Load Tests Data'!B58</f>
        <v>5.8500000000000003E-2</v>
      </c>
      <c r="C58" s="2">
        <f>'Load Tests Data'!C58</f>
        <v>0.34807500000000002</v>
      </c>
      <c r="D58" s="2">
        <f>'Load Tests Data'!D58</f>
        <v>2.9000000000000001E-2</v>
      </c>
      <c r="E58" s="2">
        <f>'Load Tests Data'!E58</f>
        <v>39.5</v>
      </c>
      <c r="F58" s="2">
        <f>'Load Tests Data'!F58</f>
        <v>16.5</v>
      </c>
      <c r="G58" s="2">
        <f>'Load Tests Data'!G58</f>
        <v>6.6899999999999995</v>
      </c>
      <c r="H58" s="2">
        <f>'Load Tests Data'!H58</f>
        <v>16.5</v>
      </c>
      <c r="I58" s="2">
        <f>'Load Tests Data'!I58</f>
        <v>0</v>
      </c>
      <c r="J58" s="2">
        <f t="shared" si="12"/>
        <v>0.47850000000000004</v>
      </c>
      <c r="K58" s="2">
        <f t="shared" si="8"/>
        <v>71.463840445857727</v>
      </c>
      <c r="L58" s="2">
        <f t="shared" si="13"/>
        <v>59.910243949776529</v>
      </c>
      <c r="M58" s="2">
        <f t="shared" si="14"/>
        <v>85.077196747020167</v>
      </c>
      <c r="N58" s="2">
        <f t="shared" si="15"/>
        <v>4.4956864673680812</v>
      </c>
      <c r="O58" s="2">
        <f t="shared" si="16"/>
        <v>1.1511155115081708</v>
      </c>
      <c r="P58" s="2">
        <f t="shared" si="17"/>
        <v>1.0755577557540854</v>
      </c>
      <c r="Q58" s="2">
        <f t="shared" si="18"/>
        <v>1.0755577557540854</v>
      </c>
      <c r="R58" s="2">
        <f t="shared" si="19"/>
        <v>1.2102181139206161</v>
      </c>
      <c r="S58" s="2">
        <f t="shared" si="20"/>
        <v>1.1051090569603079</v>
      </c>
      <c r="T58" s="2">
        <f t="shared" si="21"/>
        <v>1.1051090569603079</v>
      </c>
      <c r="U58" s="5">
        <f t="shared" si="22"/>
        <v>82.878628679557835</v>
      </c>
      <c r="V58" s="2">
        <f>'Load Tests Data'!J58</f>
        <v>2.4740300812500005</v>
      </c>
      <c r="W58" s="4">
        <f>'Load Tests Data'!K58</f>
        <v>121.5</v>
      </c>
    </row>
    <row r="59" spans="1:23" x14ac:dyDescent="0.25">
      <c r="A59" s="2" t="str">
        <f>'Load Tests Data'!A59</f>
        <v>-</v>
      </c>
      <c r="B59" s="2">
        <f>'Load Tests Data'!B59</f>
        <v>5.8500000000000003E-2</v>
      </c>
      <c r="C59" s="2">
        <f>'Load Tests Data'!C59</f>
        <v>0.34807500000000002</v>
      </c>
      <c r="D59" s="2">
        <f>'Load Tests Data'!D59</f>
        <v>5.8000000000000003E-2</v>
      </c>
      <c r="E59" s="2">
        <f>'Load Tests Data'!E59</f>
        <v>39.5</v>
      </c>
      <c r="F59" s="2">
        <f>'Load Tests Data'!F59</f>
        <v>16.5</v>
      </c>
      <c r="G59" s="2">
        <f>'Load Tests Data'!G59</f>
        <v>6.6899999999999995</v>
      </c>
      <c r="H59" s="2">
        <f>'Load Tests Data'!H59</f>
        <v>16.5</v>
      </c>
      <c r="I59" s="2">
        <f>'Load Tests Data'!I59</f>
        <v>0</v>
      </c>
      <c r="J59" s="2">
        <f t="shared" si="12"/>
        <v>0.95700000000000007</v>
      </c>
      <c r="K59" s="2">
        <f t="shared" si="8"/>
        <v>71.463840445857727</v>
      </c>
      <c r="L59" s="2">
        <f t="shared" si="13"/>
        <v>59.910243949776529</v>
      </c>
      <c r="M59" s="2">
        <f t="shared" si="14"/>
        <v>85.077196747020167</v>
      </c>
      <c r="N59" s="2">
        <f t="shared" si="15"/>
        <v>4.4956864673680812</v>
      </c>
      <c r="O59" s="2">
        <f t="shared" si="16"/>
        <v>1.1511155115081708</v>
      </c>
      <c r="P59" s="2">
        <f t="shared" si="17"/>
        <v>1.0755577557540854</v>
      </c>
      <c r="Q59" s="2">
        <f t="shared" si="18"/>
        <v>1.0755577557540854</v>
      </c>
      <c r="R59" s="2">
        <f t="shared" si="19"/>
        <v>1.4204362278412319</v>
      </c>
      <c r="S59" s="2">
        <f t="shared" si="20"/>
        <v>1.2102181139206161</v>
      </c>
      <c r="T59" s="2">
        <f t="shared" si="21"/>
        <v>1.2102181139206161</v>
      </c>
      <c r="U59" s="5">
        <f t="shared" si="22"/>
        <v>128.07611474323824</v>
      </c>
      <c r="V59" s="2">
        <f>'Load Tests Data'!J59</f>
        <v>2.9097851737500005</v>
      </c>
      <c r="W59" s="4">
        <f>'Load Tests Data'!K59</f>
        <v>142.9</v>
      </c>
    </row>
    <row r="60" spans="1:23" x14ac:dyDescent="0.25">
      <c r="A60" s="2" t="str">
        <f>'Load Tests Data'!A60</f>
        <v>-</v>
      </c>
      <c r="B60" s="2">
        <f>'Load Tests Data'!B60</f>
        <v>5.8500000000000003E-2</v>
      </c>
      <c r="C60" s="2">
        <f>'Load Tests Data'!C60</f>
        <v>0.34807500000000002</v>
      </c>
      <c r="D60" s="2">
        <f>'Load Tests Data'!D60</f>
        <v>2.9000000000000001E-2</v>
      </c>
      <c r="E60" s="2">
        <f>'Load Tests Data'!E60</f>
        <v>41.5</v>
      </c>
      <c r="F60" s="2">
        <f>'Load Tests Data'!F60</f>
        <v>16.8</v>
      </c>
      <c r="G60" s="2">
        <f>'Load Tests Data'!G60</f>
        <v>6.99</v>
      </c>
      <c r="H60" s="2">
        <f>'Load Tests Data'!H60</f>
        <v>16.8</v>
      </c>
      <c r="I60" s="2">
        <f>'Load Tests Data'!I60</f>
        <v>0</v>
      </c>
      <c r="J60" s="2">
        <f t="shared" si="12"/>
        <v>0.48720000000000002</v>
      </c>
      <c r="K60" s="2">
        <f t="shared" si="8"/>
        <v>88.605051771421302</v>
      </c>
      <c r="L60" s="2">
        <f t="shared" si="13"/>
        <v>79.391127869463801</v>
      </c>
      <c r="M60" s="2">
        <f t="shared" si="14"/>
        <v>125.94061359582906</v>
      </c>
      <c r="N60" s="2">
        <f t="shared" si="15"/>
        <v>4.9280345184200511</v>
      </c>
      <c r="O60" s="2">
        <f t="shared" si="16"/>
        <v>1.1656482191065562</v>
      </c>
      <c r="P60" s="2">
        <f t="shared" si="17"/>
        <v>1.0828241095532782</v>
      </c>
      <c r="Q60" s="2">
        <f t="shared" si="18"/>
        <v>1.0828241095532782</v>
      </c>
      <c r="R60" s="2">
        <f t="shared" si="19"/>
        <v>1.2200944027394116</v>
      </c>
      <c r="S60" s="2">
        <f t="shared" si="20"/>
        <v>1.1100472013697058</v>
      </c>
      <c r="T60" s="2">
        <f t="shared" si="21"/>
        <v>1.1100472013697058</v>
      </c>
      <c r="U60" s="5">
        <f t="shared" si="22"/>
        <v>120.87960240700224</v>
      </c>
      <c r="V60" s="2">
        <f>'Load Tests Data'!J60</f>
        <v>3.2070760312500002</v>
      </c>
      <c r="W60" s="4">
        <f>'Load Tests Data'!K60</f>
        <v>157.5</v>
      </c>
    </row>
    <row r="61" spans="1:23" x14ac:dyDescent="0.25">
      <c r="A61" s="2" t="str">
        <f>'Load Tests Data'!A61</f>
        <v>-</v>
      </c>
      <c r="B61" s="2">
        <f>'Load Tests Data'!B61</f>
        <v>5.8500000000000003E-2</v>
      </c>
      <c r="C61" s="2">
        <f>'Load Tests Data'!C61</f>
        <v>0.34807500000000002</v>
      </c>
      <c r="D61" s="2">
        <f>'Load Tests Data'!D61</f>
        <v>5.8000000000000003E-2</v>
      </c>
      <c r="E61" s="2">
        <f>'Load Tests Data'!E61</f>
        <v>41.5</v>
      </c>
      <c r="F61" s="2">
        <f>'Load Tests Data'!F61</f>
        <v>16.8</v>
      </c>
      <c r="G61" s="2">
        <f>'Load Tests Data'!G61</f>
        <v>6.99</v>
      </c>
      <c r="H61" s="2">
        <f>'Load Tests Data'!H61</f>
        <v>16.8</v>
      </c>
      <c r="I61" s="2">
        <f>'Load Tests Data'!I61</f>
        <v>0</v>
      </c>
      <c r="J61" s="2">
        <f t="shared" si="12"/>
        <v>0.97440000000000004</v>
      </c>
      <c r="K61" s="2">
        <f t="shared" si="8"/>
        <v>88.605051771421302</v>
      </c>
      <c r="L61" s="2">
        <f t="shared" si="13"/>
        <v>79.391127869463801</v>
      </c>
      <c r="M61" s="2">
        <f t="shared" si="14"/>
        <v>125.94061359582906</v>
      </c>
      <c r="N61" s="2">
        <f t="shared" si="15"/>
        <v>4.9280345184200511</v>
      </c>
      <c r="O61" s="2">
        <f t="shared" si="16"/>
        <v>1.1656482191065562</v>
      </c>
      <c r="P61" s="2">
        <f t="shared" si="17"/>
        <v>1.0828241095532782</v>
      </c>
      <c r="Q61" s="2">
        <f t="shared" si="18"/>
        <v>1.0828241095532782</v>
      </c>
      <c r="R61" s="2">
        <f t="shared" si="19"/>
        <v>1.4401888054788234</v>
      </c>
      <c r="S61" s="2">
        <f t="shared" si="20"/>
        <v>1.2200944027394116</v>
      </c>
      <c r="T61" s="2">
        <f t="shared" si="21"/>
        <v>1.2200944027394116</v>
      </c>
      <c r="U61" s="5">
        <f t="shared" si="22"/>
        <v>183.96443445844889</v>
      </c>
      <c r="V61" s="2">
        <f>'Load Tests Data'!J61</f>
        <v>3.7650054487500006</v>
      </c>
      <c r="W61" s="4">
        <f>'Load Tests Data'!K61</f>
        <v>184.9</v>
      </c>
    </row>
    <row r="62" spans="1:23" x14ac:dyDescent="0.25">
      <c r="A62" s="2" t="str">
        <f>'Load Tests Data'!A62</f>
        <v>-</v>
      </c>
      <c r="B62" s="2">
        <f>'Load Tests Data'!B62</f>
        <v>5.8500000000000003E-2</v>
      </c>
      <c r="C62" s="2">
        <f>'Load Tests Data'!C62</f>
        <v>0.34807500000000002</v>
      </c>
      <c r="D62" s="2">
        <f>'Load Tests Data'!D62</f>
        <v>2.9000000000000001E-2</v>
      </c>
      <c r="E62" s="2">
        <f>'Load Tests Data'!E62</f>
        <v>42.5</v>
      </c>
      <c r="F62" s="2">
        <f>'Load Tests Data'!F62</f>
        <v>17.100000000000001</v>
      </c>
      <c r="G62" s="2">
        <f>'Load Tests Data'!G62</f>
        <v>7.2900000000000009</v>
      </c>
      <c r="H62" s="2">
        <f>'Load Tests Data'!H62</f>
        <v>17.100000000000001</v>
      </c>
      <c r="I62" s="2">
        <f>'Load Tests Data'!I62</f>
        <v>0</v>
      </c>
      <c r="J62" s="2">
        <f t="shared" si="12"/>
        <v>0.49590000000000006</v>
      </c>
      <c r="K62" s="2">
        <f t="shared" si="8"/>
        <v>99.19507795814657</v>
      </c>
      <c r="L62" s="2">
        <f t="shared" si="13"/>
        <v>91.895542242138291</v>
      </c>
      <c r="M62" s="2">
        <f t="shared" si="14"/>
        <v>154.31000977562471</v>
      </c>
      <c r="N62" s="2">
        <f t="shared" si="15"/>
        <v>5.1650420146088836</v>
      </c>
      <c r="O62" s="2">
        <f t="shared" si="16"/>
        <v>1.173614857633912</v>
      </c>
      <c r="P62" s="2">
        <f t="shared" si="17"/>
        <v>1.086807428816956</v>
      </c>
      <c r="Q62" s="2">
        <f t="shared" si="18"/>
        <v>1.086807428816956</v>
      </c>
      <c r="R62" s="2">
        <f t="shared" si="19"/>
        <v>1.2253248324405939</v>
      </c>
      <c r="S62" s="2">
        <f t="shared" si="20"/>
        <v>1.1126624162202969</v>
      </c>
      <c r="T62" s="2">
        <f t="shared" si="21"/>
        <v>1.1126624162202969</v>
      </c>
      <c r="U62" s="5">
        <f t="shared" si="22"/>
        <v>148.43904853303721</v>
      </c>
      <c r="V62" s="2">
        <f>'Load Tests Data'!J62</f>
        <v>3.6754109437500002</v>
      </c>
      <c r="W62" s="4">
        <f>'Load Tests Data'!K62</f>
        <v>180.5</v>
      </c>
    </row>
    <row r="63" spans="1:23" x14ac:dyDescent="0.25">
      <c r="A63" s="2" t="str">
        <f>'Load Tests Data'!A63</f>
        <v>-</v>
      </c>
      <c r="B63" s="2">
        <f>'Load Tests Data'!B63</f>
        <v>5.8500000000000003E-2</v>
      </c>
      <c r="C63" s="2">
        <f>'Load Tests Data'!C63</f>
        <v>0.34807500000000002</v>
      </c>
      <c r="D63" s="2">
        <f>'Load Tests Data'!D63</f>
        <v>5.8000000000000003E-2</v>
      </c>
      <c r="E63" s="2">
        <f>'Load Tests Data'!E63</f>
        <v>42.5</v>
      </c>
      <c r="F63" s="2">
        <f>'Load Tests Data'!F63</f>
        <v>17.100000000000001</v>
      </c>
      <c r="G63" s="2">
        <f>'Load Tests Data'!G63</f>
        <v>7.2900000000000009</v>
      </c>
      <c r="H63" s="2">
        <f>'Load Tests Data'!H63</f>
        <v>17.100000000000001</v>
      </c>
      <c r="I63" s="2">
        <f>'Load Tests Data'!I63</f>
        <v>0</v>
      </c>
      <c r="J63" s="2">
        <f t="shared" si="12"/>
        <v>0.99180000000000013</v>
      </c>
      <c r="K63" s="2">
        <f t="shared" si="8"/>
        <v>99.19507795814657</v>
      </c>
      <c r="L63" s="2">
        <f t="shared" si="13"/>
        <v>91.895542242138291</v>
      </c>
      <c r="M63" s="2">
        <f t="shared" si="14"/>
        <v>154.31000977562471</v>
      </c>
      <c r="N63" s="2">
        <f t="shared" si="15"/>
        <v>5.1650420146088836</v>
      </c>
      <c r="O63" s="2">
        <f t="shared" si="16"/>
        <v>1.173614857633912</v>
      </c>
      <c r="P63" s="2">
        <f t="shared" si="17"/>
        <v>1.086807428816956</v>
      </c>
      <c r="Q63" s="2">
        <f t="shared" si="18"/>
        <v>1.086807428816956</v>
      </c>
      <c r="R63" s="2">
        <f t="shared" si="19"/>
        <v>1.4506496648811877</v>
      </c>
      <c r="S63" s="2">
        <f t="shared" si="20"/>
        <v>1.2253248324405939</v>
      </c>
      <c r="T63" s="2">
        <f t="shared" si="21"/>
        <v>1.2253248324405939</v>
      </c>
      <c r="U63" s="5">
        <f t="shared" si="22"/>
        <v>224.15575676019745</v>
      </c>
      <c r="V63" s="2">
        <f>'Load Tests Data'!J63</f>
        <v>4.2964637625000002</v>
      </c>
      <c r="W63" s="4">
        <f>'Load Tests Data'!K63</f>
        <v>211</v>
      </c>
    </row>
    <row r="64" spans="1:23" x14ac:dyDescent="0.25">
      <c r="A64" s="2" t="str">
        <f>'Load Tests Data'!A64</f>
        <v>-</v>
      </c>
      <c r="B64" s="2">
        <f>'Load Tests Data'!B64</f>
        <v>9.4E-2</v>
      </c>
      <c r="C64" s="2">
        <f>'Load Tests Data'!C64</f>
        <v>0.56400000000000006</v>
      </c>
      <c r="D64" s="2">
        <f>'Load Tests Data'!D64</f>
        <v>4.7E-2</v>
      </c>
      <c r="E64" s="2">
        <f>'Load Tests Data'!E64</f>
        <v>34</v>
      </c>
      <c r="F64" s="2">
        <f>'Load Tests Data'!F64</f>
        <v>15.7</v>
      </c>
      <c r="G64" s="2">
        <f>'Load Tests Data'!G64</f>
        <v>5.8899999999999988</v>
      </c>
      <c r="H64" s="2">
        <f>'Load Tests Data'!H64</f>
        <v>15.7</v>
      </c>
      <c r="I64" s="2">
        <f>'Load Tests Data'!I64</f>
        <v>0</v>
      </c>
      <c r="J64" s="2">
        <f t="shared" si="12"/>
        <v>0.7379</v>
      </c>
      <c r="K64" s="2">
        <f t="shared" si="8"/>
        <v>42.163726119839886</v>
      </c>
      <c r="L64" s="2">
        <f t="shared" si="13"/>
        <v>29.439792369643488</v>
      </c>
      <c r="M64" s="2">
        <f t="shared" si="14"/>
        <v>31.145546787859889</v>
      </c>
      <c r="N64" s="2">
        <f t="shared" si="15"/>
        <v>3.5371320374541071</v>
      </c>
      <c r="O64" s="2">
        <f t="shared" si="16"/>
        <v>1.1179044012484702</v>
      </c>
      <c r="P64" s="2">
        <f t="shared" si="17"/>
        <v>1.0589522006242351</v>
      </c>
      <c r="Q64" s="2">
        <f t="shared" si="18"/>
        <v>1.0589522006242351</v>
      </c>
      <c r="R64" s="2">
        <f t="shared" si="19"/>
        <v>1.1880726465346332</v>
      </c>
      <c r="S64" s="2">
        <f t="shared" si="20"/>
        <v>1.0940363232673165</v>
      </c>
      <c r="T64" s="2">
        <f t="shared" si="21"/>
        <v>1.0940363232673165</v>
      </c>
      <c r="U64" s="5">
        <f t="shared" si="22"/>
        <v>51.793248646760951</v>
      </c>
      <c r="V64" s="2">
        <f>'Load Tests Data'!J64</f>
        <v>3.9602952000000009</v>
      </c>
      <c r="W64" s="4">
        <f>'Load Tests Data'!K64</f>
        <v>74.7</v>
      </c>
    </row>
    <row r="65" spans="1:23" x14ac:dyDescent="0.25">
      <c r="A65" s="2" t="str">
        <f>'Load Tests Data'!A65</f>
        <v>-</v>
      </c>
      <c r="B65" s="2">
        <f>'Load Tests Data'!B65</f>
        <v>9.4E-2</v>
      </c>
      <c r="C65" s="2">
        <f>'Load Tests Data'!C65</f>
        <v>0.56400000000000006</v>
      </c>
      <c r="D65" s="2">
        <f>'Load Tests Data'!D65</f>
        <v>9.4E-2</v>
      </c>
      <c r="E65" s="2">
        <f>'Load Tests Data'!E65</f>
        <v>34</v>
      </c>
      <c r="F65" s="2">
        <f>'Load Tests Data'!F65</f>
        <v>15.7</v>
      </c>
      <c r="G65" s="2">
        <f>'Load Tests Data'!G65</f>
        <v>5.8899999999999988</v>
      </c>
      <c r="H65" s="2">
        <f>'Load Tests Data'!H65</f>
        <v>15.7</v>
      </c>
      <c r="I65" s="2">
        <f>'Load Tests Data'!I65</f>
        <v>0</v>
      </c>
      <c r="J65" s="2">
        <f t="shared" si="12"/>
        <v>1.4758</v>
      </c>
      <c r="K65" s="2">
        <f t="shared" si="8"/>
        <v>42.163726119839886</v>
      </c>
      <c r="L65" s="2">
        <f t="shared" si="13"/>
        <v>29.439792369643488</v>
      </c>
      <c r="M65" s="2">
        <f t="shared" si="14"/>
        <v>31.145546787859889</v>
      </c>
      <c r="N65" s="2">
        <f t="shared" si="15"/>
        <v>3.5371320374541071</v>
      </c>
      <c r="O65" s="2">
        <f t="shared" si="16"/>
        <v>1.1179044012484702</v>
      </c>
      <c r="P65" s="2">
        <f t="shared" si="17"/>
        <v>1.0589522006242351</v>
      </c>
      <c r="Q65" s="2">
        <f t="shared" si="18"/>
        <v>1.0589522006242351</v>
      </c>
      <c r="R65" s="2">
        <f t="shared" si="19"/>
        <v>1.3761452930692664</v>
      </c>
      <c r="S65" s="2">
        <f t="shared" si="20"/>
        <v>1.1880726465346332</v>
      </c>
      <c r="T65" s="2">
        <f t="shared" si="21"/>
        <v>1.1880726465346332</v>
      </c>
      <c r="U65" s="5">
        <f t="shared" si="22"/>
        <v>83.575816693688381</v>
      </c>
      <c r="V65" s="2">
        <f>'Load Tests Data'!J65</f>
        <v>4.8509640000000003</v>
      </c>
      <c r="W65" s="4">
        <f>'Load Tests Data'!K65</f>
        <v>91.5</v>
      </c>
    </row>
    <row r="66" spans="1:23" x14ac:dyDescent="0.25">
      <c r="A66" s="2" t="str">
        <f>'Load Tests Data'!A66</f>
        <v>-</v>
      </c>
      <c r="B66" s="2">
        <f>'Load Tests Data'!B66</f>
        <v>9.4E-2</v>
      </c>
      <c r="C66" s="2">
        <f>'Load Tests Data'!C66</f>
        <v>0.56400000000000006</v>
      </c>
      <c r="D66" s="2">
        <f>'Load Tests Data'!D66</f>
        <v>4.7E-2</v>
      </c>
      <c r="E66" s="2">
        <f>'Load Tests Data'!E66</f>
        <v>37</v>
      </c>
      <c r="F66" s="2">
        <f>'Load Tests Data'!F66</f>
        <v>16.100000000000001</v>
      </c>
      <c r="G66" s="2">
        <f>'Load Tests Data'!G66</f>
        <v>6.2900000000000009</v>
      </c>
      <c r="H66" s="2">
        <f>'Load Tests Data'!H66</f>
        <v>16.100000000000001</v>
      </c>
      <c r="I66" s="2">
        <f>'Load Tests Data'!I66</f>
        <v>0</v>
      </c>
      <c r="J66" s="2">
        <f t="shared" si="12"/>
        <v>0.75670000000000004</v>
      </c>
      <c r="K66" s="2">
        <f t="shared" si="8"/>
        <v>55.629601684001244</v>
      </c>
      <c r="L66" s="2">
        <f t="shared" si="13"/>
        <v>42.919911654584354</v>
      </c>
      <c r="M66" s="2">
        <f t="shared" si="14"/>
        <v>53.270705544047175</v>
      </c>
      <c r="N66" s="2">
        <f t="shared" si="15"/>
        <v>4.0227912058161532</v>
      </c>
      <c r="O66" s="2">
        <f t="shared" si="16"/>
        <v>1.1340930401938718</v>
      </c>
      <c r="P66" s="2">
        <f t="shared" si="17"/>
        <v>1.0670465200969359</v>
      </c>
      <c r="Q66" s="2">
        <f t="shared" si="18"/>
        <v>1.0670465200969359</v>
      </c>
      <c r="R66" s="2">
        <f t="shared" si="19"/>
        <v>1.200568970825902</v>
      </c>
      <c r="S66" s="2">
        <f t="shared" si="20"/>
        <v>1.100284485412951</v>
      </c>
      <c r="T66" s="2">
        <f t="shared" si="21"/>
        <v>1.100284485412951</v>
      </c>
      <c r="U66" s="5">
        <f t="shared" si="22"/>
        <v>85.456438349665007</v>
      </c>
      <c r="V66" s="2">
        <f>'Load Tests Data'!J66</f>
        <v>5.5560768000000005</v>
      </c>
      <c r="W66" s="4">
        <f>'Load Tests Data'!K66</f>
        <v>104.8</v>
      </c>
    </row>
    <row r="67" spans="1:23" x14ac:dyDescent="0.25">
      <c r="A67" s="2" t="str">
        <f>'Load Tests Data'!A67</f>
        <v>-</v>
      </c>
      <c r="B67" s="2">
        <f>'Load Tests Data'!B67</f>
        <v>9.4E-2</v>
      </c>
      <c r="C67" s="2">
        <f>'Load Tests Data'!C67</f>
        <v>0.56400000000000006</v>
      </c>
      <c r="D67" s="2">
        <f>'Load Tests Data'!D67</f>
        <v>9.4E-2</v>
      </c>
      <c r="E67" s="2">
        <f>'Load Tests Data'!E67</f>
        <v>37</v>
      </c>
      <c r="F67" s="2">
        <f>'Load Tests Data'!F67</f>
        <v>16.100000000000001</v>
      </c>
      <c r="G67" s="2">
        <f>'Load Tests Data'!G67</f>
        <v>6.2900000000000009</v>
      </c>
      <c r="H67" s="2">
        <f>'Load Tests Data'!H67</f>
        <v>16.100000000000001</v>
      </c>
      <c r="I67" s="2">
        <f>'Load Tests Data'!I67</f>
        <v>0</v>
      </c>
      <c r="J67" s="2">
        <f t="shared" si="12"/>
        <v>1.5134000000000001</v>
      </c>
      <c r="K67" s="2">
        <f t="shared" ref="K67:K130" si="23">IF(E67=0,5.14,(L67-1)*_xlfn.COT(RADIANS(E67)))</f>
        <v>55.629601684001244</v>
      </c>
      <c r="L67" s="2">
        <f t="shared" si="13"/>
        <v>42.919911654584354</v>
      </c>
      <c r="M67" s="2">
        <f t="shared" si="14"/>
        <v>53.270705544047175</v>
      </c>
      <c r="N67" s="2">
        <f t="shared" si="15"/>
        <v>4.0227912058161532</v>
      </c>
      <c r="O67" s="2">
        <f t="shared" si="16"/>
        <v>1.1340930401938718</v>
      </c>
      <c r="P67" s="2">
        <f t="shared" si="17"/>
        <v>1.0670465200969359</v>
      </c>
      <c r="Q67" s="2">
        <f t="shared" si="18"/>
        <v>1.0670465200969359</v>
      </c>
      <c r="R67" s="2">
        <f t="shared" si="19"/>
        <v>1.4011379416518039</v>
      </c>
      <c r="S67" s="2">
        <f t="shared" si="20"/>
        <v>1.200568970825902</v>
      </c>
      <c r="T67" s="2">
        <f t="shared" si="21"/>
        <v>1.200568970825902</v>
      </c>
      <c r="U67" s="5">
        <f t="shared" si="22"/>
        <v>134.85101016540722</v>
      </c>
      <c r="V67" s="2">
        <f>'Load Tests Data'!J67</f>
        <v>6.7595400000000012</v>
      </c>
      <c r="W67" s="4">
        <f>'Load Tests Data'!K67</f>
        <v>127.5</v>
      </c>
    </row>
    <row r="68" spans="1:23" x14ac:dyDescent="0.25">
      <c r="A68" s="2" t="str">
        <f>'Load Tests Data'!A68</f>
        <v>-</v>
      </c>
      <c r="B68" s="2">
        <f>'Load Tests Data'!B68</f>
        <v>9.4E-2</v>
      </c>
      <c r="C68" s="2">
        <f>'Load Tests Data'!C68</f>
        <v>0.56400000000000006</v>
      </c>
      <c r="D68" s="2">
        <f>'Load Tests Data'!D68</f>
        <v>4.7E-2</v>
      </c>
      <c r="E68" s="2">
        <f>'Load Tests Data'!E68</f>
        <v>39.5</v>
      </c>
      <c r="F68" s="2">
        <f>'Load Tests Data'!F68</f>
        <v>16.5</v>
      </c>
      <c r="G68" s="2">
        <f>'Load Tests Data'!G68</f>
        <v>6.6899999999999995</v>
      </c>
      <c r="H68" s="2">
        <f>'Load Tests Data'!H68</f>
        <v>16.5</v>
      </c>
      <c r="I68" s="2">
        <f>'Load Tests Data'!I68</f>
        <v>0</v>
      </c>
      <c r="J68" s="2">
        <f t="shared" si="12"/>
        <v>0.77549999999999997</v>
      </c>
      <c r="K68" s="2">
        <f t="shared" si="23"/>
        <v>71.463840445857727</v>
      </c>
      <c r="L68" s="2">
        <f t="shared" si="13"/>
        <v>59.910243949776529</v>
      </c>
      <c r="M68" s="2">
        <f t="shared" si="14"/>
        <v>85.077196747020167</v>
      </c>
      <c r="N68" s="2">
        <f t="shared" si="15"/>
        <v>4.4956864673680812</v>
      </c>
      <c r="O68" s="2">
        <f t="shared" si="16"/>
        <v>1.149856215578936</v>
      </c>
      <c r="P68" s="2">
        <f t="shared" si="17"/>
        <v>1.0749281077894681</v>
      </c>
      <c r="Q68" s="2">
        <f t="shared" si="18"/>
        <v>1.0749281077894681</v>
      </c>
      <c r="R68" s="2">
        <f t="shared" si="19"/>
        <v>1.2120303390406213</v>
      </c>
      <c r="S68" s="2">
        <f t="shared" si="20"/>
        <v>1.1060151695203106</v>
      </c>
      <c r="T68" s="2">
        <f t="shared" si="21"/>
        <v>1.1060151695203106</v>
      </c>
      <c r="U68" s="5">
        <f t="shared" si="22"/>
        <v>133.67576824840481</v>
      </c>
      <c r="V68" s="2">
        <f>'Load Tests Data'!J68</f>
        <v>8.2598928000000011</v>
      </c>
      <c r="W68" s="4">
        <f>'Load Tests Data'!K68</f>
        <v>155.80000000000001</v>
      </c>
    </row>
    <row r="69" spans="1:23" x14ac:dyDescent="0.25">
      <c r="A69" s="2" t="str">
        <f>'Load Tests Data'!A69</f>
        <v>-</v>
      </c>
      <c r="B69" s="2">
        <f>'Load Tests Data'!B69</f>
        <v>9.4E-2</v>
      </c>
      <c r="C69" s="2">
        <f>'Load Tests Data'!C69</f>
        <v>0.56400000000000006</v>
      </c>
      <c r="D69" s="2">
        <f>'Load Tests Data'!D69</f>
        <v>9.4E-2</v>
      </c>
      <c r="E69" s="2">
        <f>'Load Tests Data'!E69</f>
        <v>39.5</v>
      </c>
      <c r="F69" s="2">
        <f>'Load Tests Data'!F69</f>
        <v>16.5</v>
      </c>
      <c r="G69" s="2">
        <f>'Load Tests Data'!G69</f>
        <v>6.6899999999999995</v>
      </c>
      <c r="H69" s="2">
        <f>'Load Tests Data'!H69</f>
        <v>16.5</v>
      </c>
      <c r="I69" s="2">
        <f>'Load Tests Data'!I69</f>
        <v>0</v>
      </c>
      <c r="J69" s="2">
        <f t="shared" si="12"/>
        <v>1.5509999999999999</v>
      </c>
      <c r="K69" s="2">
        <f t="shared" si="23"/>
        <v>71.463840445857727</v>
      </c>
      <c r="L69" s="2">
        <f t="shared" si="13"/>
        <v>59.910243949776529</v>
      </c>
      <c r="M69" s="2">
        <f t="shared" si="14"/>
        <v>85.077196747020167</v>
      </c>
      <c r="N69" s="2">
        <f t="shared" si="15"/>
        <v>4.4956864673680812</v>
      </c>
      <c r="O69" s="2">
        <f t="shared" si="16"/>
        <v>1.149856215578936</v>
      </c>
      <c r="P69" s="2">
        <f t="shared" si="17"/>
        <v>1.0749281077894681</v>
      </c>
      <c r="Q69" s="2">
        <f t="shared" si="18"/>
        <v>1.0749281077894681</v>
      </c>
      <c r="R69" s="2">
        <f t="shared" si="19"/>
        <v>1.4240606780812426</v>
      </c>
      <c r="S69" s="2">
        <f t="shared" si="20"/>
        <v>1.2120303390406213</v>
      </c>
      <c r="T69" s="2">
        <f t="shared" si="21"/>
        <v>1.2120303390406213</v>
      </c>
      <c r="U69" s="5">
        <f t="shared" si="22"/>
        <v>207.01974212666721</v>
      </c>
      <c r="V69" s="2">
        <f>'Load Tests Data'!J69</f>
        <v>9.8397696000000003</v>
      </c>
      <c r="W69" s="4">
        <f>'Load Tests Data'!K69</f>
        <v>185.6</v>
      </c>
    </row>
    <row r="70" spans="1:23" x14ac:dyDescent="0.25">
      <c r="A70" s="2" t="str">
        <f>'Load Tests Data'!A70</f>
        <v>-</v>
      </c>
      <c r="B70" s="2">
        <f>'Load Tests Data'!B70</f>
        <v>9.4E-2</v>
      </c>
      <c r="C70" s="2">
        <f>'Load Tests Data'!C70</f>
        <v>0.56400000000000006</v>
      </c>
      <c r="D70" s="2">
        <f>'Load Tests Data'!D70</f>
        <v>4.7E-2</v>
      </c>
      <c r="E70" s="2">
        <f>'Load Tests Data'!E70</f>
        <v>41.5</v>
      </c>
      <c r="F70" s="2">
        <f>'Load Tests Data'!F70</f>
        <v>16.8</v>
      </c>
      <c r="G70" s="2">
        <f>'Load Tests Data'!G70</f>
        <v>6.99</v>
      </c>
      <c r="H70" s="2">
        <f>'Load Tests Data'!H70</f>
        <v>16.8</v>
      </c>
      <c r="I70" s="2">
        <f>'Load Tests Data'!I70</f>
        <v>0</v>
      </c>
      <c r="J70" s="2">
        <f t="shared" si="12"/>
        <v>0.78960000000000008</v>
      </c>
      <c r="K70" s="2">
        <f t="shared" si="23"/>
        <v>88.605051771421302</v>
      </c>
      <c r="L70" s="2">
        <f t="shared" si="13"/>
        <v>79.391127869463801</v>
      </c>
      <c r="M70" s="2">
        <f t="shared" si="14"/>
        <v>125.94061359582906</v>
      </c>
      <c r="N70" s="2">
        <f t="shared" si="15"/>
        <v>4.9280345184200511</v>
      </c>
      <c r="O70" s="2">
        <f t="shared" si="16"/>
        <v>1.1642678172806684</v>
      </c>
      <c r="P70" s="2">
        <f t="shared" si="17"/>
        <v>1.0821339086403341</v>
      </c>
      <c r="Q70" s="2">
        <f t="shared" si="18"/>
        <v>1.0821339086403341</v>
      </c>
      <c r="R70" s="2">
        <f t="shared" si="19"/>
        <v>1.2219917682802688</v>
      </c>
      <c r="S70" s="2">
        <f t="shared" si="20"/>
        <v>1.1109958841401344</v>
      </c>
      <c r="T70" s="2">
        <f t="shared" si="21"/>
        <v>1.1109958841401344</v>
      </c>
      <c r="U70" s="5">
        <f t="shared" si="22"/>
        <v>194.92012717794535</v>
      </c>
      <c r="V70" s="2">
        <f>'Load Tests Data'!J70</f>
        <v>10.963708800000003</v>
      </c>
      <c r="W70" s="4">
        <f>'Load Tests Data'!K70</f>
        <v>206.8</v>
      </c>
    </row>
    <row r="71" spans="1:23" x14ac:dyDescent="0.25">
      <c r="A71" s="2" t="str">
        <f>'Load Tests Data'!A71</f>
        <v>-</v>
      </c>
      <c r="B71" s="2">
        <f>'Load Tests Data'!B71</f>
        <v>9.4E-2</v>
      </c>
      <c r="C71" s="2">
        <f>'Load Tests Data'!C71</f>
        <v>0.56400000000000006</v>
      </c>
      <c r="D71" s="2">
        <f>'Load Tests Data'!D71</f>
        <v>9.4E-2</v>
      </c>
      <c r="E71" s="2">
        <f>'Load Tests Data'!E71</f>
        <v>41.5</v>
      </c>
      <c r="F71" s="2">
        <f>'Load Tests Data'!F71</f>
        <v>16.8</v>
      </c>
      <c r="G71" s="2">
        <f>'Load Tests Data'!G71</f>
        <v>6.99</v>
      </c>
      <c r="H71" s="2">
        <f>'Load Tests Data'!H71</f>
        <v>16.8</v>
      </c>
      <c r="I71" s="2">
        <f>'Load Tests Data'!I71</f>
        <v>0</v>
      </c>
      <c r="J71" s="2">
        <f t="shared" si="12"/>
        <v>1.5792000000000002</v>
      </c>
      <c r="K71" s="2">
        <f t="shared" si="23"/>
        <v>88.605051771421302</v>
      </c>
      <c r="L71" s="2">
        <f t="shared" si="13"/>
        <v>79.391127869463801</v>
      </c>
      <c r="M71" s="2">
        <f t="shared" si="14"/>
        <v>125.94061359582906</v>
      </c>
      <c r="N71" s="2">
        <f t="shared" si="15"/>
        <v>4.9280345184200511</v>
      </c>
      <c r="O71" s="2">
        <f t="shared" si="16"/>
        <v>1.1642678172806684</v>
      </c>
      <c r="P71" s="2">
        <f t="shared" si="17"/>
        <v>1.0821339086403341</v>
      </c>
      <c r="Q71" s="2">
        <f t="shared" si="18"/>
        <v>1.0821339086403341</v>
      </c>
      <c r="R71" s="2">
        <f t="shared" si="19"/>
        <v>1.4439835365605374</v>
      </c>
      <c r="S71" s="2">
        <f t="shared" si="20"/>
        <v>1.2219917682802688</v>
      </c>
      <c r="T71" s="2">
        <f t="shared" si="21"/>
        <v>1.2219917682802688</v>
      </c>
      <c r="U71" s="5">
        <f t="shared" si="22"/>
        <v>297.28895715940092</v>
      </c>
      <c r="V71" s="2">
        <f>'Load Tests Data'!J71</f>
        <v>12.967713600000002</v>
      </c>
      <c r="W71" s="4">
        <f>'Load Tests Data'!K71</f>
        <v>244.6</v>
      </c>
    </row>
    <row r="72" spans="1:23" x14ac:dyDescent="0.25">
      <c r="A72" s="2" t="str">
        <f>'Load Tests Data'!A72</f>
        <v>-</v>
      </c>
      <c r="B72" s="2">
        <f>'Load Tests Data'!B72</f>
        <v>9.4E-2</v>
      </c>
      <c r="C72" s="2">
        <f>'Load Tests Data'!C72</f>
        <v>0.56400000000000006</v>
      </c>
      <c r="D72" s="2">
        <f>'Load Tests Data'!D72</f>
        <v>4.7E-2</v>
      </c>
      <c r="E72" s="2">
        <f>'Load Tests Data'!E72</f>
        <v>42.5</v>
      </c>
      <c r="F72" s="2">
        <f>'Load Tests Data'!F72</f>
        <v>17.100000000000001</v>
      </c>
      <c r="G72" s="2">
        <f>'Load Tests Data'!G72</f>
        <v>7.2900000000000009</v>
      </c>
      <c r="H72" s="2">
        <f>'Load Tests Data'!H72</f>
        <v>17.100000000000001</v>
      </c>
      <c r="I72" s="2">
        <f>'Load Tests Data'!I72</f>
        <v>0</v>
      </c>
      <c r="J72" s="2">
        <f t="shared" si="12"/>
        <v>0.80370000000000008</v>
      </c>
      <c r="K72" s="2">
        <f t="shared" si="23"/>
        <v>99.19507795814657</v>
      </c>
      <c r="L72" s="2">
        <f t="shared" si="13"/>
        <v>91.895542242138291</v>
      </c>
      <c r="M72" s="2">
        <f t="shared" si="14"/>
        <v>154.31000977562471</v>
      </c>
      <c r="N72" s="2">
        <f t="shared" si="15"/>
        <v>5.1650420146088836</v>
      </c>
      <c r="O72" s="2">
        <f t="shared" si="16"/>
        <v>1.1721680671536294</v>
      </c>
      <c r="P72" s="2">
        <f t="shared" si="17"/>
        <v>1.0860840335768147</v>
      </c>
      <c r="Q72" s="2">
        <f t="shared" si="18"/>
        <v>1.0860840335768147</v>
      </c>
      <c r="R72" s="2">
        <f t="shared" si="19"/>
        <v>1.227267287892668</v>
      </c>
      <c r="S72" s="2">
        <f t="shared" si="20"/>
        <v>1.1136336439463339</v>
      </c>
      <c r="T72" s="2">
        <f t="shared" si="21"/>
        <v>1.1136336439463339</v>
      </c>
      <c r="U72" s="5">
        <f t="shared" si="22"/>
        <v>239.33024349232215</v>
      </c>
      <c r="V72" s="2">
        <f>'Load Tests Data'!J72</f>
        <v>12.490569600000001</v>
      </c>
      <c r="W72" s="4">
        <f>'Load Tests Data'!K72</f>
        <v>235.6</v>
      </c>
    </row>
    <row r="73" spans="1:23" x14ac:dyDescent="0.25">
      <c r="A73" s="2" t="str">
        <f>'Load Tests Data'!A73</f>
        <v>-</v>
      </c>
      <c r="B73" s="2">
        <f>'Load Tests Data'!B73</f>
        <v>9.4E-2</v>
      </c>
      <c r="C73" s="2">
        <f>'Load Tests Data'!C73</f>
        <v>0.56400000000000006</v>
      </c>
      <c r="D73" s="2">
        <f>'Load Tests Data'!D73</f>
        <v>9.4E-2</v>
      </c>
      <c r="E73" s="2">
        <f>'Load Tests Data'!E73</f>
        <v>42.5</v>
      </c>
      <c r="F73" s="2">
        <f>'Load Tests Data'!F73</f>
        <v>17.100000000000001</v>
      </c>
      <c r="G73" s="2">
        <f>'Load Tests Data'!G73</f>
        <v>7.2900000000000009</v>
      </c>
      <c r="H73" s="2">
        <f>'Load Tests Data'!H73</f>
        <v>17.100000000000001</v>
      </c>
      <c r="I73" s="2">
        <f>'Load Tests Data'!I73</f>
        <v>0</v>
      </c>
      <c r="J73" s="2">
        <f t="shared" si="12"/>
        <v>1.6074000000000002</v>
      </c>
      <c r="K73" s="2">
        <f t="shared" si="23"/>
        <v>99.19507795814657</v>
      </c>
      <c r="L73" s="2">
        <f t="shared" si="13"/>
        <v>91.895542242138291</v>
      </c>
      <c r="M73" s="2">
        <f t="shared" si="14"/>
        <v>154.31000977562471</v>
      </c>
      <c r="N73" s="2">
        <f t="shared" si="15"/>
        <v>5.1650420146088836</v>
      </c>
      <c r="O73" s="2">
        <f t="shared" si="16"/>
        <v>1.1721680671536294</v>
      </c>
      <c r="P73" s="2">
        <f t="shared" si="17"/>
        <v>1.0860840335768147</v>
      </c>
      <c r="Q73" s="2">
        <f t="shared" si="18"/>
        <v>1.0860840335768147</v>
      </c>
      <c r="R73" s="2">
        <f t="shared" si="19"/>
        <v>1.4545345757853361</v>
      </c>
      <c r="S73" s="2">
        <f t="shared" si="20"/>
        <v>1.227267287892668</v>
      </c>
      <c r="T73" s="2">
        <f t="shared" si="21"/>
        <v>1.227267287892668</v>
      </c>
      <c r="U73" s="5">
        <f t="shared" si="22"/>
        <v>362.19556852628796</v>
      </c>
      <c r="V73" s="2">
        <f>'Load Tests Data'!J73</f>
        <v>14.823273600000004</v>
      </c>
      <c r="W73" s="4">
        <f>'Load Tests Data'!K73</f>
        <v>279.60000000000002</v>
      </c>
    </row>
    <row r="74" spans="1:23" x14ac:dyDescent="0.25">
      <c r="A74" s="2" t="str">
        <f>'Load Tests Data'!A74</f>
        <v>-</v>
      </c>
      <c r="B74" s="2">
        <f>'Load Tests Data'!B74</f>
        <v>0.152</v>
      </c>
      <c r="C74" s="2">
        <f>'Load Tests Data'!C74</f>
        <v>0.90439999999999998</v>
      </c>
      <c r="D74" s="2">
        <f>'Load Tests Data'!D74</f>
        <v>7.4999999999999997E-2</v>
      </c>
      <c r="E74" s="2">
        <f>'Load Tests Data'!E74</f>
        <v>34</v>
      </c>
      <c r="F74" s="2">
        <f>'Load Tests Data'!F74</f>
        <v>15.7</v>
      </c>
      <c r="G74" s="2">
        <f>'Load Tests Data'!G74</f>
        <v>5.8899999999999988</v>
      </c>
      <c r="H74" s="2">
        <f>'Load Tests Data'!H74</f>
        <v>15.7</v>
      </c>
      <c r="I74" s="2">
        <f>'Load Tests Data'!I74</f>
        <v>0</v>
      </c>
      <c r="J74" s="2">
        <f t="shared" si="12"/>
        <v>1.1775</v>
      </c>
      <c r="K74" s="2">
        <f t="shared" si="23"/>
        <v>42.163726119839886</v>
      </c>
      <c r="L74" s="2">
        <f t="shared" si="13"/>
        <v>29.439792369643488</v>
      </c>
      <c r="M74" s="2">
        <f t="shared" si="14"/>
        <v>31.145546787859889</v>
      </c>
      <c r="N74" s="2">
        <f t="shared" si="15"/>
        <v>3.5371320374541071</v>
      </c>
      <c r="O74" s="2">
        <f t="shared" si="16"/>
        <v>1.1188951945362724</v>
      </c>
      <c r="P74" s="2">
        <f t="shared" si="17"/>
        <v>1.0594475972681363</v>
      </c>
      <c r="Q74" s="2">
        <f t="shared" si="18"/>
        <v>1.0594475972681363</v>
      </c>
      <c r="R74" s="2">
        <f t="shared" si="19"/>
        <v>1.1855980064486511</v>
      </c>
      <c r="S74" s="2">
        <f t="shared" si="20"/>
        <v>1.0927990032243255</v>
      </c>
      <c r="T74" s="2">
        <f t="shared" si="21"/>
        <v>1.0927990032243255</v>
      </c>
      <c r="U74" s="5">
        <f t="shared" si="22"/>
        <v>83.160077707987313</v>
      </c>
      <c r="V74" s="2">
        <f>'Load Tests Data'!J74</f>
        <v>13.49943616</v>
      </c>
      <c r="W74" s="4">
        <f>'Load Tests Data'!K74</f>
        <v>98.2</v>
      </c>
    </row>
    <row r="75" spans="1:23" x14ac:dyDescent="0.25">
      <c r="A75" s="2" t="str">
        <f>'Load Tests Data'!A75</f>
        <v>-</v>
      </c>
      <c r="B75" s="2">
        <f>'Load Tests Data'!B75</f>
        <v>0.152</v>
      </c>
      <c r="C75" s="2">
        <f>'Load Tests Data'!C75</f>
        <v>0.90439999999999998</v>
      </c>
      <c r="D75" s="2">
        <f>'Load Tests Data'!D75</f>
        <v>0.15</v>
      </c>
      <c r="E75" s="2">
        <f>'Load Tests Data'!E75</f>
        <v>34</v>
      </c>
      <c r="F75" s="2">
        <f>'Load Tests Data'!F75</f>
        <v>15.7</v>
      </c>
      <c r="G75" s="2">
        <f>'Load Tests Data'!G75</f>
        <v>5.8899999999999988</v>
      </c>
      <c r="H75" s="2">
        <f>'Load Tests Data'!H75</f>
        <v>15.7</v>
      </c>
      <c r="I75" s="2">
        <f>'Load Tests Data'!I75</f>
        <v>0</v>
      </c>
      <c r="J75" s="2">
        <f t="shared" si="12"/>
        <v>2.355</v>
      </c>
      <c r="K75" s="2">
        <f t="shared" si="23"/>
        <v>42.163726119839886</v>
      </c>
      <c r="L75" s="2">
        <f t="shared" si="13"/>
        <v>29.439792369643488</v>
      </c>
      <c r="M75" s="2">
        <f t="shared" si="14"/>
        <v>31.145546787859889</v>
      </c>
      <c r="N75" s="2">
        <f t="shared" si="15"/>
        <v>3.5371320374541071</v>
      </c>
      <c r="O75" s="2">
        <f t="shared" si="16"/>
        <v>1.1188951945362724</v>
      </c>
      <c r="P75" s="2">
        <f t="shared" si="17"/>
        <v>1.0594475972681363</v>
      </c>
      <c r="Q75" s="2">
        <f t="shared" si="18"/>
        <v>1.0594475972681363</v>
      </c>
      <c r="R75" s="2">
        <f t="shared" si="19"/>
        <v>1.3711960128973022</v>
      </c>
      <c r="S75" s="2">
        <f t="shared" si="20"/>
        <v>1.1855980064486511</v>
      </c>
      <c r="T75" s="2">
        <f t="shared" si="21"/>
        <v>1.1855980064486511</v>
      </c>
      <c r="U75" s="5">
        <f t="shared" si="22"/>
        <v>133.7643419408266</v>
      </c>
      <c r="V75" s="2">
        <f>'Load Tests Data'!J75</f>
        <v>16.812434239999998</v>
      </c>
      <c r="W75" s="4">
        <f>'Load Tests Data'!K75</f>
        <v>122.3</v>
      </c>
    </row>
    <row r="76" spans="1:23" x14ac:dyDescent="0.25">
      <c r="A76" s="2" t="str">
        <f>'Load Tests Data'!A76</f>
        <v>-</v>
      </c>
      <c r="B76" s="2">
        <f>'Load Tests Data'!B76</f>
        <v>0.152</v>
      </c>
      <c r="C76" s="2">
        <f>'Load Tests Data'!C76</f>
        <v>0.90439999999999998</v>
      </c>
      <c r="D76" s="2">
        <f>'Load Tests Data'!D76</f>
        <v>7.4999999999999997E-2</v>
      </c>
      <c r="E76" s="2">
        <f>'Load Tests Data'!E76</f>
        <v>37</v>
      </c>
      <c r="F76" s="2">
        <f>'Load Tests Data'!F76</f>
        <v>16.100000000000001</v>
      </c>
      <c r="G76" s="2">
        <f>'Load Tests Data'!G76</f>
        <v>6.2900000000000009</v>
      </c>
      <c r="H76" s="2">
        <f>'Load Tests Data'!H76</f>
        <v>16.100000000000001</v>
      </c>
      <c r="I76" s="2">
        <f>'Load Tests Data'!I76</f>
        <v>0</v>
      </c>
      <c r="J76" s="2">
        <f t="shared" si="12"/>
        <v>1.2075</v>
      </c>
      <c r="K76" s="2">
        <f t="shared" si="23"/>
        <v>55.629601684001244</v>
      </c>
      <c r="L76" s="2">
        <f t="shared" si="13"/>
        <v>42.919911654584354</v>
      </c>
      <c r="M76" s="2">
        <f t="shared" si="14"/>
        <v>53.270705544047175</v>
      </c>
      <c r="N76" s="2">
        <f t="shared" si="15"/>
        <v>4.0227912058161532</v>
      </c>
      <c r="O76" s="2">
        <f t="shared" si="16"/>
        <v>1.1352198724644085</v>
      </c>
      <c r="P76" s="2">
        <f t="shared" si="17"/>
        <v>1.0676099362322042</v>
      </c>
      <c r="Q76" s="2">
        <f t="shared" si="18"/>
        <v>1.0676099362322042</v>
      </c>
      <c r="R76" s="2">
        <f t="shared" si="19"/>
        <v>1.1979299054202981</v>
      </c>
      <c r="S76" s="2">
        <f t="shared" si="20"/>
        <v>1.098964952710149</v>
      </c>
      <c r="T76" s="2">
        <f t="shared" si="21"/>
        <v>1.098964952710149</v>
      </c>
      <c r="U76" s="5">
        <f t="shared" si="22"/>
        <v>137.28129572152989</v>
      </c>
      <c r="V76" s="2">
        <f>'Load Tests Data'!J76</f>
        <v>19.69927904</v>
      </c>
      <c r="W76" s="4">
        <f>'Load Tests Data'!K76</f>
        <v>143.30000000000001</v>
      </c>
    </row>
    <row r="77" spans="1:23" x14ac:dyDescent="0.25">
      <c r="A77" s="2" t="str">
        <f>'Load Tests Data'!A77</f>
        <v>-</v>
      </c>
      <c r="B77" s="2">
        <f>'Load Tests Data'!B77</f>
        <v>0.152</v>
      </c>
      <c r="C77" s="2">
        <f>'Load Tests Data'!C77</f>
        <v>0.90439999999999998</v>
      </c>
      <c r="D77" s="2">
        <f>'Load Tests Data'!D77</f>
        <v>0.15</v>
      </c>
      <c r="E77" s="2">
        <f>'Load Tests Data'!E77</f>
        <v>37</v>
      </c>
      <c r="F77" s="2">
        <f>'Load Tests Data'!F77</f>
        <v>16.100000000000001</v>
      </c>
      <c r="G77" s="2">
        <f>'Load Tests Data'!G77</f>
        <v>6.2900000000000009</v>
      </c>
      <c r="H77" s="2">
        <f>'Load Tests Data'!H77</f>
        <v>16.100000000000001</v>
      </c>
      <c r="I77" s="2">
        <f>'Load Tests Data'!I77</f>
        <v>0</v>
      </c>
      <c r="J77" s="2">
        <f t="shared" si="12"/>
        <v>2.415</v>
      </c>
      <c r="K77" s="2">
        <f t="shared" si="23"/>
        <v>55.629601684001244</v>
      </c>
      <c r="L77" s="2">
        <f t="shared" si="13"/>
        <v>42.919911654584354</v>
      </c>
      <c r="M77" s="2">
        <f t="shared" si="14"/>
        <v>53.270705544047175</v>
      </c>
      <c r="N77" s="2">
        <f t="shared" si="15"/>
        <v>4.0227912058161532</v>
      </c>
      <c r="O77" s="2">
        <f t="shared" si="16"/>
        <v>1.1352198724644085</v>
      </c>
      <c r="P77" s="2">
        <f t="shared" si="17"/>
        <v>1.0676099362322042</v>
      </c>
      <c r="Q77" s="2">
        <f t="shared" si="18"/>
        <v>1.0676099362322042</v>
      </c>
      <c r="R77" s="2">
        <f t="shared" si="19"/>
        <v>1.3958598108405962</v>
      </c>
      <c r="S77" s="2">
        <f t="shared" si="20"/>
        <v>1.1979299054202981</v>
      </c>
      <c r="T77" s="2">
        <f t="shared" si="21"/>
        <v>1.1979299054202981</v>
      </c>
      <c r="U77" s="5">
        <f t="shared" si="22"/>
        <v>215.92501149181447</v>
      </c>
      <c r="V77" s="2">
        <f>'Load Tests Data'!J77</f>
        <v>24.249496320000002</v>
      </c>
      <c r="W77" s="4">
        <f>'Load Tests Data'!K77</f>
        <v>176.4</v>
      </c>
    </row>
    <row r="78" spans="1:23" x14ac:dyDescent="0.25">
      <c r="A78" s="2" t="str">
        <f>'Load Tests Data'!A78</f>
        <v>-</v>
      </c>
      <c r="B78" s="2">
        <f>'Load Tests Data'!B78</f>
        <v>0.152</v>
      </c>
      <c r="C78" s="2">
        <f>'Load Tests Data'!C78</f>
        <v>0.90439999999999998</v>
      </c>
      <c r="D78" s="2">
        <f>'Load Tests Data'!D78</f>
        <v>7.4999999999999997E-2</v>
      </c>
      <c r="E78" s="2">
        <f>'Load Tests Data'!E78</f>
        <v>39.5</v>
      </c>
      <c r="F78" s="2">
        <f>'Load Tests Data'!F78</f>
        <v>16.5</v>
      </c>
      <c r="G78" s="2">
        <f>'Load Tests Data'!G78</f>
        <v>6.6899999999999995</v>
      </c>
      <c r="H78" s="2">
        <f>'Load Tests Data'!H78</f>
        <v>16.5</v>
      </c>
      <c r="I78" s="2">
        <f>'Load Tests Data'!I78</f>
        <v>0</v>
      </c>
      <c r="J78" s="2">
        <f t="shared" si="12"/>
        <v>1.2375</v>
      </c>
      <c r="K78" s="2">
        <f t="shared" si="23"/>
        <v>71.463840445857727</v>
      </c>
      <c r="L78" s="2">
        <f t="shared" si="13"/>
        <v>59.910243949776529</v>
      </c>
      <c r="M78" s="2">
        <f t="shared" si="14"/>
        <v>85.077196747020167</v>
      </c>
      <c r="N78" s="2">
        <f t="shared" si="15"/>
        <v>4.4956864673680812</v>
      </c>
      <c r="O78" s="2">
        <f t="shared" si="16"/>
        <v>1.1511155115081708</v>
      </c>
      <c r="P78" s="2">
        <f t="shared" si="17"/>
        <v>1.0755577557540854</v>
      </c>
      <c r="Q78" s="2">
        <f t="shared" si="18"/>
        <v>1.0755577557540854</v>
      </c>
      <c r="R78" s="2">
        <f t="shared" si="19"/>
        <v>1.2092404661585079</v>
      </c>
      <c r="S78" s="2">
        <f t="shared" si="20"/>
        <v>1.1046202330792538</v>
      </c>
      <c r="T78" s="2">
        <f t="shared" si="21"/>
        <v>1.1046202330792538</v>
      </c>
      <c r="U78" s="5">
        <f t="shared" si="22"/>
        <v>214.83595216343315</v>
      </c>
      <c r="V78" s="2">
        <f>'Load Tests Data'!J78</f>
        <v>29.03341056</v>
      </c>
      <c r="W78" s="4">
        <f>'Load Tests Data'!K78</f>
        <v>211.2</v>
      </c>
    </row>
    <row r="79" spans="1:23" x14ac:dyDescent="0.25">
      <c r="A79" s="2" t="str">
        <f>'Load Tests Data'!A79</f>
        <v>-</v>
      </c>
      <c r="B79" s="2">
        <f>'Load Tests Data'!B79</f>
        <v>0.152</v>
      </c>
      <c r="C79" s="2">
        <f>'Load Tests Data'!C79</f>
        <v>0.90439999999999998</v>
      </c>
      <c r="D79" s="2">
        <f>'Load Tests Data'!D79</f>
        <v>0.15</v>
      </c>
      <c r="E79" s="2">
        <f>'Load Tests Data'!E79</f>
        <v>39.5</v>
      </c>
      <c r="F79" s="2">
        <f>'Load Tests Data'!F79</f>
        <v>16.5</v>
      </c>
      <c r="G79" s="2">
        <f>'Load Tests Data'!G79</f>
        <v>6.6899999999999995</v>
      </c>
      <c r="H79" s="2">
        <f>'Load Tests Data'!H79</f>
        <v>16.5</v>
      </c>
      <c r="I79" s="2">
        <f>'Load Tests Data'!I79</f>
        <v>0</v>
      </c>
      <c r="J79" s="2">
        <f t="shared" si="12"/>
        <v>2.4750000000000001</v>
      </c>
      <c r="K79" s="2">
        <f t="shared" si="23"/>
        <v>71.463840445857727</v>
      </c>
      <c r="L79" s="2">
        <f t="shared" si="13"/>
        <v>59.910243949776529</v>
      </c>
      <c r="M79" s="2">
        <f t="shared" si="14"/>
        <v>85.077196747020167</v>
      </c>
      <c r="N79" s="2">
        <f t="shared" si="15"/>
        <v>4.4956864673680812</v>
      </c>
      <c r="O79" s="2">
        <f t="shared" si="16"/>
        <v>1.1511155115081708</v>
      </c>
      <c r="P79" s="2">
        <f t="shared" si="17"/>
        <v>1.0755577557540854</v>
      </c>
      <c r="Q79" s="2">
        <f t="shared" si="18"/>
        <v>1.0755577557540854</v>
      </c>
      <c r="R79" s="2">
        <f t="shared" si="19"/>
        <v>1.4184809323170158</v>
      </c>
      <c r="S79" s="2">
        <f t="shared" si="20"/>
        <v>1.2092404661585079</v>
      </c>
      <c r="T79" s="2">
        <f t="shared" si="21"/>
        <v>1.2092404661585079</v>
      </c>
      <c r="U79" s="5">
        <f t="shared" si="22"/>
        <v>331.60906485596848</v>
      </c>
      <c r="V79" s="2">
        <f>'Load Tests Data'!J79</f>
        <v>34.985809600000003</v>
      </c>
      <c r="W79" s="4">
        <f>'Load Tests Data'!K79</f>
        <v>254.5</v>
      </c>
    </row>
    <row r="80" spans="1:23" x14ac:dyDescent="0.25">
      <c r="A80" s="2" t="str">
        <f>'Load Tests Data'!A80</f>
        <v>-</v>
      </c>
      <c r="B80" s="2">
        <f>'Load Tests Data'!B80</f>
        <v>0.152</v>
      </c>
      <c r="C80" s="2">
        <f>'Load Tests Data'!C80</f>
        <v>0.90439999999999998</v>
      </c>
      <c r="D80" s="2">
        <f>'Load Tests Data'!D80</f>
        <v>7.4999999999999997E-2</v>
      </c>
      <c r="E80" s="2">
        <f>'Load Tests Data'!E80</f>
        <v>41.5</v>
      </c>
      <c r="F80" s="2">
        <f>'Load Tests Data'!F80</f>
        <v>16.8</v>
      </c>
      <c r="G80" s="2">
        <f>'Load Tests Data'!G80</f>
        <v>6.99</v>
      </c>
      <c r="H80" s="2">
        <f>'Load Tests Data'!H80</f>
        <v>16.8</v>
      </c>
      <c r="I80" s="2">
        <f>'Load Tests Data'!I80</f>
        <v>0</v>
      </c>
      <c r="J80" s="2">
        <f t="shared" si="12"/>
        <v>1.26</v>
      </c>
      <c r="K80" s="2">
        <f t="shared" si="23"/>
        <v>88.605051771421302</v>
      </c>
      <c r="L80" s="2">
        <f t="shared" si="13"/>
        <v>79.391127869463801</v>
      </c>
      <c r="M80" s="2">
        <f t="shared" si="14"/>
        <v>125.94061359582906</v>
      </c>
      <c r="N80" s="2">
        <f t="shared" si="15"/>
        <v>4.9280345184200511</v>
      </c>
      <c r="O80" s="2">
        <f t="shared" si="16"/>
        <v>1.1656482191065565</v>
      </c>
      <c r="P80" s="2">
        <f t="shared" si="17"/>
        <v>1.0828241095532782</v>
      </c>
      <c r="Q80" s="2">
        <f t="shared" si="18"/>
        <v>1.0828241095532782</v>
      </c>
      <c r="R80" s="2">
        <f t="shared" si="19"/>
        <v>1.2190708239607915</v>
      </c>
      <c r="S80" s="2">
        <f t="shared" si="20"/>
        <v>1.1095354119803957</v>
      </c>
      <c r="T80" s="2">
        <f t="shared" si="21"/>
        <v>1.1095354119803957</v>
      </c>
      <c r="U80" s="5">
        <f t="shared" si="22"/>
        <v>313.37399017638285</v>
      </c>
      <c r="V80" s="2">
        <f>'Load Tests Data'!J80</f>
        <v>39.219848640000002</v>
      </c>
      <c r="W80" s="4">
        <f>'Load Tests Data'!K80</f>
        <v>285.3</v>
      </c>
    </row>
    <row r="81" spans="1:23" x14ac:dyDescent="0.25">
      <c r="A81" s="2" t="str">
        <f>'Load Tests Data'!A81</f>
        <v>-</v>
      </c>
      <c r="B81" s="2">
        <f>'Load Tests Data'!B81</f>
        <v>0.152</v>
      </c>
      <c r="C81" s="2">
        <f>'Load Tests Data'!C81</f>
        <v>0.90439999999999998</v>
      </c>
      <c r="D81" s="2">
        <f>'Load Tests Data'!D81</f>
        <v>0.15</v>
      </c>
      <c r="E81" s="2">
        <f>'Load Tests Data'!E81</f>
        <v>41.5</v>
      </c>
      <c r="F81" s="2">
        <f>'Load Tests Data'!F81</f>
        <v>16.8</v>
      </c>
      <c r="G81" s="2">
        <f>'Load Tests Data'!G81</f>
        <v>6.99</v>
      </c>
      <c r="H81" s="2">
        <f>'Load Tests Data'!H81</f>
        <v>16.8</v>
      </c>
      <c r="I81" s="2">
        <f>'Load Tests Data'!I81</f>
        <v>0</v>
      </c>
      <c r="J81" s="2">
        <f t="shared" si="12"/>
        <v>2.52</v>
      </c>
      <c r="K81" s="2">
        <f t="shared" si="23"/>
        <v>88.605051771421302</v>
      </c>
      <c r="L81" s="2">
        <f t="shared" si="13"/>
        <v>79.391127869463801</v>
      </c>
      <c r="M81" s="2">
        <f t="shared" si="14"/>
        <v>125.94061359582906</v>
      </c>
      <c r="N81" s="2">
        <f t="shared" si="15"/>
        <v>4.9280345184200511</v>
      </c>
      <c r="O81" s="2">
        <f t="shared" si="16"/>
        <v>1.1656482191065565</v>
      </c>
      <c r="P81" s="2">
        <f t="shared" si="17"/>
        <v>1.0828241095532782</v>
      </c>
      <c r="Q81" s="2">
        <f t="shared" si="18"/>
        <v>1.0828241095532782</v>
      </c>
      <c r="R81" s="2">
        <f t="shared" si="19"/>
        <v>1.4381416479215829</v>
      </c>
      <c r="S81" s="2">
        <f t="shared" si="20"/>
        <v>1.2190708239607915</v>
      </c>
      <c r="T81" s="2">
        <f t="shared" si="21"/>
        <v>1.2190708239607915</v>
      </c>
      <c r="U81" s="5">
        <f t="shared" si="22"/>
        <v>476.35810996250427</v>
      </c>
      <c r="V81" s="2">
        <f>'Load Tests Data'!J81</f>
        <v>47.083064</v>
      </c>
      <c r="W81" s="4">
        <f>'Load Tests Data'!K81</f>
        <v>342.5</v>
      </c>
    </row>
    <row r="82" spans="1:23" x14ac:dyDescent="0.25">
      <c r="A82" s="2" t="str">
        <f>'Load Tests Data'!A82</f>
        <v>-</v>
      </c>
      <c r="B82" s="2">
        <f>'Load Tests Data'!B82</f>
        <v>0.152</v>
      </c>
      <c r="C82" s="2">
        <f>'Load Tests Data'!C82</f>
        <v>0.90439999999999998</v>
      </c>
      <c r="D82" s="2">
        <f>'Load Tests Data'!D82</f>
        <v>7.4999999999999997E-2</v>
      </c>
      <c r="E82" s="2">
        <f>'Load Tests Data'!E82</f>
        <v>42.5</v>
      </c>
      <c r="F82" s="2">
        <f>'Load Tests Data'!F82</f>
        <v>17.100000000000001</v>
      </c>
      <c r="G82" s="2">
        <f>'Load Tests Data'!G82</f>
        <v>7.2900000000000009</v>
      </c>
      <c r="H82" s="2">
        <f>'Load Tests Data'!H82</f>
        <v>17.100000000000001</v>
      </c>
      <c r="I82" s="2">
        <f>'Load Tests Data'!I82</f>
        <v>0</v>
      </c>
      <c r="J82" s="2">
        <f t="shared" si="12"/>
        <v>1.2825</v>
      </c>
      <c r="K82" s="2">
        <f t="shared" si="23"/>
        <v>99.19507795814657</v>
      </c>
      <c r="L82" s="2">
        <f t="shared" si="13"/>
        <v>91.895542242138291</v>
      </c>
      <c r="M82" s="2">
        <f t="shared" si="14"/>
        <v>154.31000977562471</v>
      </c>
      <c r="N82" s="2">
        <f t="shared" si="15"/>
        <v>5.1650420146088836</v>
      </c>
      <c r="O82" s="2">
        <f t="shared" si="16"/>
        <v>1.173614857633912</v>
      </c>
      <c r="P82" s="2">
        <f t="shared" si="17"/>
        <v>1.086807428816956</v>
      </c>
      <c r="Q82" s="2">
        <f t="shared" si="18"/>
        <v>1.086807428816956</v>
      </c>
      <c r="R82" s="2">
        <f t="shared" si="19"/>
        <v>1.2242769288414488</v>
      </c>
      <c r="S82" s="2">
        <f t="shared" si="20"/>
        <v>1.1121384644207244</v>
      </c>
      <c r="T82" s="2">
        <f t="shared" si="21"/>
        <v>1.1121384644207244</v>
      </c>
      <c r="U82" s="5">
        <f t="shared" si="22"/>
        <v>384.84058455651615</v>
      </c>
      <c r="V82" s="2">
        <f>'Load Tests Data'!J82</f>
        <v>46.093288640000004</v>
      </c>
      <c r="W82" s="4">
        <f>'Load Tests Data'!K82</f>
        <v>335.3</v>
      </c>
    </row>
    <row r="83" spans="1:23" x14ac:dyDescent="0.25">
      <c r="A83" s="2" t="str">
        <f>'Load Tests Data'!A83</f>
        <v>-</v>
      </c>
      <c r="B83" s="2">
        <f>'Load Tests Data'!B83</f>
        <v>0.152</v>
      </c>
      <c r="C83" s="2">
        <f>'Load Tests Data'!C83</f>
        <v>0.90439999999999998</v>
      </c>
      <c r="D83" s="2">
        <f>'Load Tests Data'!D83</f>
        <v>0.15</v>
      </c>
      <c r="E83" s="2">
        <f>'Load Tests Data'!E83</f>
        <v>42.5</v>
      </c>
      <c r="F83" s="2">
        <f>'Load Tests Data'!F83</f>
        <v>17.100000000000001</v>
      </c>
      <c r="G83" s="2">
        <f>'Load Tests Data'!G83</f>
        <v>7.2900000000000009</v>
      </c>
      <c r="H83" s="2">
        <f>'Load Tests Data'!H83</f>
        <v>17.100000000000001</v>
      </c>
      <c r="I83" s="2">
        <f>'Load Tests Data'!I83</f>
        <v>0</v>
      </c>
      <c r="J83" s="2">
        <f t="shared" si="12"/>
        <v>2.5649999999999999</v>
      </c>
      <c r="K83" s="2">
        <f t="shared" si="23"/>
        <v>99.19507795814657</v>
      </c>
      <c r="L83" s="2">
        <f t="shared" si="13"/>
        <v>91.895542242138291</v>
      </c>
      <c r="M83" s="2">
        <f t="shared" si="14"/>
        <v>154.31000977562471</v>
      </c>
      <c r="N83" s="2">
        <f t="shared" si="15"/>
        <v>5.1650420146088836</v>
      </c>
      <c r="O83" s="2">
        <f t="shared" si="16"/>
        <v>1.173614857633912</v>
      </c>
      <c r="P83" s="2">
        <f t="shared" si="17"/>
        <v>1.086807428816956</v>
      </c>
      <c r="Q83" s="2">
        <f t="shared" si="18"/>
        <v>1.086807428816956</v>
      </c>
      <c r="R83" s="2">
        <f t="shared" si="19"/>
        <v>1.4485538576828974</v>
      </c>
      <c r="S83" s="2">
        <f t="shared" si="20"/>
        <v>1.2242769288414488</v>
      </c>
      <c r="T83" s="2">
        <f t="shared" si="21"/>
        <v>1.2242769288414488</v>
      </c>
      <c r="U83" s="5">
        <f t="shared" si="22"/>
        <v>580.45832361066618</v>
      </c>
      <c r="V83" s="2">
        <f>'Load Tests Data'!J83</f>
        <v>55.070001280000007</v>
      </c>
      <c r="W83" s="4">
        <f>'Load Tests Data'!K83</f>
        <v>400.6</v>
      </c>
    </row>
    <row r="84" spans="1:23" x14ac:dyDescent="0.25">
      <c r="A84" s="2" t="str">
        <f>'Load Tests Data'!A84</f>
        <v>-</v>
      </c>
      <c r="B84" s="2">
        <f>'Load Tests Data'!B84</f>
        <v>9.4E-2</v>
      </c>
      <c r="C84" s="2">
        <f>'Load Tests Data'!C84</f>
        <v>9.4E-2</v>
      </c>
      <c r="D84" s="2">
        <f>'Load Tests Data'!D84</f>
        <v>4.7E-2</v>
      </c>
      <c r="E84" s="2">
        <f>'Load Tests Data'!E84</f>
        <v>34</v>
      </c>
      <c r="F84" s="2">
        <f>'Load Tests Data'!F84</f>
        <v>15.7</v>
      </c>
      <c r="G84" s="2">
        <f>'Load Tests Data'!G84</f>
        <v>5.8899999999999988</v>
      </c>
      <c r="H84" s="2">
        <f>'Load Tests Data'!H84</f>
        <v>15.7</v>
      </c>
      <c r="I84" s="2">
        <f>'Load Tests Data'!I84</f>
        <v>0</v>
      </c>
      <c r="J84" s="2">
        <f t="shared" si="12"/>
        <v>0.7379</v>
      </c>
      <c r="K84" s="2">
        <f t="shared" si="23"/>
        <v>42.163726119839886</v>
      </c>
      <c r="L84" s="2">
        <f t="shared" si="13"/>
        <v>29.439792369643488</v>
      </c>
      <c r="M84" s="2">
        <f t="shared" si="14"/>
        <v>31.145546787859889</v>
      </c>
      <c r="N84" s="2">
        <f t="shared" si="15"/>
        <v>3.5371320374541071</v>
      </c>
      <c r="O84" s="2">
        <f t="shared" si="16"/>
        <v>1.7074264074908214</v>
      </c>
      <c r="P84" s="2">
        <f t="shared" si="17"/>
        <v>1.3537132037454107</v>
      </c>
      <c r="Q84" s="2">
        <f t="shared" si="18"/>
        <v>1.3537132037454107</v>
      </c>
      <c r="R84" s="2">
        <f t="shared" si="19"/>
        <v>1.1880726465346332</v>
      </c>
      <c r="S84" s="2">
        <f t="shared" si="20"/>
        <v>1.0940363232673165</v>
      </c>
      <c r="T84" s="2">
        <f t="shared" si="21"/>
        <v>1.0940363232673165</v>
      </c>
      <c r="U84" s="5">
        <f t="shared" si="22"/>
        <v>66.209980503991432</v>
      </c>
      <c r="V84" s="2">
        <f>'Load Tests Data'!J84</f>
        <v>0.59819719999999998</v>
      </c>
      <c r="W84" s="4">
        <f>'Load Tests Data'!K84</f>
        <v>67.7</v>
      </c>
    </row>
    <row r="85" spans="1:23" x14ac:dyDescent="0.25">
      <c r="A85" s="2" t="str">
        <f>'Load Tests Data'!A85</f>
        <v>-</v>
      </c>
      <c r="B85" s="2">
        <f>'Load Tests Data'!B85</f>
        <v>9.4E-2</v>
      </c>
      <c r="C85" s="2">
        <f>'Load Tests Data'!C85</f>
        <v>9.4E-2</v>
      </c>
      <c r="D85" s="2">
        <f>'Load Tests Data'!D85</f>
        <v>9.4E-2</v>
      </c>
      <c r="E85" s="2">
        <f>'Load Tests Data'!E85</f>
        <v>34</v>
      </c>
      <c r="F85" s="2">
        <f>'Load Tests Data'!F85</f>
        <v>15.7</v>
      </c>
      <c r="G85" s="2">
        <f>'Load Tests Data'!G85</f>
        <v>5.8899999999999988</v>
      </c>
      <c r="H85" s="2">
        <f>'Load Tests Data'!H85</f>
        <v>15.7</v>
      </c>
      <c r="I85" s="2">
        <f>'Load Tests Data'!I85</f>
        <v>0</v>
      </c>
      <c r="J85" s="2">
        <f t="shared" si="12"/>
        <v>1.4758</v>
      </c>
      <c r="K85" s="2">
        <f t="shared" si="23"/>
        <v>42.163726119839886</v>
      </c>
      <c r="L85" s="2">
        <f t="shared" si="13"/>
        <v>29.439792369643488</v>
      </c>
      <c r="M85" s="2">
        <f t="shared" si="14"/>
        <v>31.145546787859889</v>
      </c>
      <c r="N85" s="2">
        <f t="shared" si="15"/>
        <v>3.5371320374541071</v>
      </c>
      <c r="O85" s="2">
        <f t="shared" si="16"/>
        <v>1.7074264074908214</v>
      </c>
      <c r="P85" s="2">
        <f t="shared" si="17"/>
        <v>1.3537132037454107</v>
      </c>
      <c r="Q85" s="2">
        <f t="shared" si="18"/>
        <v>1.3537132037454107</v>
      </c>
      <c r="R85" s="2">
        <f t="shared" si="19"/>
        <v>1.3761452930692664</v>
      </c>
      <c r="S85" s="2">
        <f t="shared" si="20"/>
        <v>1.1880726465346332</v>
      </c>
      <c r="T85" s="2">
        <f t="shared" si="21"/>
        <v>1.1880726465346332</v>
      </c>
      <c r="U85" s="5">
        <f t="shared" si="22"/>
        <v>106.83927613102767</v>
      </c>
      <c r="V85" s="2">
        <f>'Load Tests Data'!J85</f>
        <v>0.79965799999999998</v>
      </c>
      <c r="W85" s="4">
        <f>'Load Tests Data'!K85</f>
        <v>90.5</v>
      </c>
    </row>
    <row r="86" spans="1:23" x14ac:dyDescent="0.25">
      <c r="A86" s="2" t="str">
        <f>'Load Tests Data'!A86</f>
        <v>-</v>
      </c>
      <c r="B86" s="2">
        <f>'Load Tests Data'!B86</f>
        <v>9.4E-2</v>
      </c>
      <c r="C86" s="2">
        <f>'Load Tests Data'!C86</f>
        <v>9.4E-2</v>
      </c>
      <c r="D86" s="2">
        <f>'Load Tests Data'!D86</f>
        <v>4.7E-2</v>
      </c>
      <c r="E86" s="2">
        <f>'Load Tests Data'!E86</f>
        <v>37</v>
      </c>
      <c r="F86" s="2">
        <f>'Load Tests Data'!F86</f>
        <v>16.100000000000001</v>
      </c>
      <c r="G86" s="2">
        <f>'Load Tests Data'!G86</f>
        <v>6.2900000000000009</v>
      </c>
      <c r="H86" s="2">
        <f>'Load Tests Data'!H86</f>
        <v>16.100000000000001</v>
      </c>
      <c r="I86" s="2">
        <f>'Load Tests Data'!I86</f>
        <v>0</v>
      </c>
      <c r="J86" s="2">
        <f t="shared" si="12"/>
        <v>0.75670000000000004</v>
      </c>
      <c r="K86" s="2">
        <f t="shared" si="23"/>
        <v>55.629601684001244</v>
      </c>
      <c r="L86" s="2">
        <f t="shared" si="13"/>
        <v>42.919911654584354</v>
      </c>
      <c r="M86" s="2">
        <f t="shared" si="14"/>
        <v>53.270705544047175</v>
      </c>
      <c r="N86" s="2">
        <f t="shared" si="15"/>
        <v>4.0227912058161532</v>
      </c>
      <c r="O86" s="2">
        <f t="shared" si="16"/>
        <v>1.8045582411632308</v>
      </c>
      <c r="P86" s="2">
        <f t="shared" si="17"/>
        <v>1.4022791205816154</v>
      </c>
      <c r="Q86" s="2">
        <f t="shared" si="18"/>
        <v>1.4022791205816154</v>
      </c>
      <c r="R86" s="2">
        <f t="shared" si="19"/>
        <v>1.200568970825902</v>
      </c>
      <c r="S86" s="2">
        <f t="shared" si="20"/>
        <v>1.100284485412951</v>
      </c>
      <c r="T86" s="2">
        <f t="shared" si="21"/>
        <v>1.100284485412951</v>
      </c>
      <c r="U86" s="5">
        <f t="shared" si="22"/>
        <v>112.3041750851865</v>
      </c>
      <c r="V86" s="2">
        <f>'Load Tests Data'!J86</f>
        <v>0.87299680000000002</v>
      </c>
      <c r="W86" s="4">
        <f>'Load Tests Data'!K86</f>
        <v>98.8</v>
      </c>
    </row>
    <row r="87" spans="1:23" x14ac:dyDescent="0.25">
      <c r="A87" s="2" t="str">
        <f>'Load Tests Data'!A87</f>
        <v>-</v>
      </c>
      <c r="B87" s="2">
        <f>'Load Tests Data'!B87</f>
        <v>9.4E-2</v>
      </c>
      <c r="C87" s="2">
        <f>'Load Tests Data'!C87</f>
        <v>9.4E-2</v>
      </c>
      <c r="D87" s="2">
        <f>'Load Tests Data'!D87</f>
        <v>9.4E-2</v>
      </c>
      <c r="E87" s="2">
        <f>'Load Tests Data'!E87</f>
        <v>37</v>
      </c>
      <c r="F87" s="2">
        <f>'Load Tests Data'!F87</f>
        <v>16.100000000000001</v>
      </c>
      <c r="G87" s="2">
        <f>'Load Tests Data'!G87</f>
        <v>6.2900000000000009</v>
      </c>
      <c r="H87" s="2">
        <f>'Load Tests Data'!H87</f>
        <v>16.100000000000001</v>
      </c>
      <c r="I87" s="2">
        <f>'Load Tests Data'!I87</f>
        <v>0</v>
      </c>
      <c r="J87" s="2">
        <f t="shared" si="12"/>
        <v>1.5134000000000001</v>
      </c>
      <c r="K87" s="2">
        <f t="shared" si="23"/>
        <v>55.629601684001244</v>
      </c>
      <c r="L87" s="2">
        <f t="shared" si="13"/>
        <v>42.919911654584354</v>
      </c>
      <c r="M87" s="2">
        <f t="shared" si="14"/>
        <v>53.270705544047175</v>
      </c>
      <c r="N87" s="2">
        <f t="shared" si="15"/>
        <v>4.0227912058161532</v>
      </c>
      <c r="O87" s="2">
        <f t="shared" si="16"/>
        <v>1.8045582411632308</v>
      </c>
      <c r="P87" s="2">
        <f t="shared" si="17"/>
        <v>1.4022791205816154</v>
      </c>
      <c r="Q87" s="2">
        <f t="shared" si="18"/>
        <v>1.4022791205816154</v>
      </c>
      <c r="R87" s="2">
        <f t="shared" si="19"/>
        <v>1.4011379416518039</v>
      </c>
      <c r="S87" s="2">
        <f t="shared" si="20"/>
        <v>1.200568970825902</v>
      </c>
      <c r="T87" s="2">
        <f t="shared" si="21"/>
        <v>1.200568970825902</v>
      </c>
      <c r="U87" s="5">
        <f t="shared" si="22"/>
        <v>177.21697450183433</v>
      </c>
      <c r="V87" s="2">
        <f>'Load Tests Data'!J87</f>
        <v>1.161934</v>
      </c>
      <c r="W87" s="4">
        <f>'Load Tests Data'!K87</f>
        <v>131.5</v>
      </c>
    </row>
    <row r="88" spans="1:23" x14ac:dyDescent="0.25">
      <c r="A88" s="2" t="str">
        <f>'Load Tests Data'!A88</f>
        <v>-</v>
      </c>
      <c r="B88" s="2">
        <f>'Load Tests Data'!B88</f>
        <v>9.4E-2</v>
      </c>
      <c r="C88" s="2">
        <f>'Load Tests Data'!C88</f>
        <v>9.4E-2</v>
      </c>
      <c r="D88" s="2">
        <f>'Load Tests Data'!D88</f>
        <v>4.7E-2</v>
      </c>
      <c r="E88" s="2">
        <f>'Load Tests Data'!E88</f>
        <v>39.5</v>
      </c>
      <c r="F88" s="2">
        <f>'Load Tests Data'!F88</f>
        <v>16.5</v>
      </c>
      <c r="G88" s="2">
        <f>'Load Tests Data'!G88</f>
        <v>6.6899999999999995</v>
      </c>
      <c r="H88" s="2">
        <f>'Load Tests Data'!H88</f>
        <v>16.5</v>
      </c>
      <c r="I88" s="2">
        <f>'Load Tests Data'!I88</f>
        <v>0</v>
      </c>
      <c r="J88" s="2">
        <f t="shared" si="12"/>
        <v>0.77549999999999997</v>
      </c>
      <c r="K88" s="2">
        <f t="shared" si="23"/>
        <v>71.463840445857727</v>
      </c>
      <c r="L88" s="2">
        <f t="shared" si="13"/>
        <v>59.910243949776529</v>
      </c>
      <c r="M88" s="2">
        <f t="shared" si="14"/>
        <v>85.077196747020167</v>
      </c>
      <c r="N88" s="2">
        <f t="shared" si="15"/>
        <v>4.4956864673680812</v>
      </c>
      <c r="O88" s="2">
        <f t="shared" si="16"/>
        <v>1.8991372934736164</v>
      </c>
      <c r="P88" s="2">
        <f t="shared" si="17"/>
        <v>1.4495686467368083</v>
      </c>
      <c r="Q88" s="2">
        <f t="shared" si="18"/>
        <v>1.4495686467368083</v>
      </c>
      <c r="R88" s="2">
        <f t="shared" si="19"/>
        <v>1.2120303390406213</v>
      </c>
      <c r="S88" s="2">
        <f t="shared" si="20"/>
        <v>1.1060151695203106</v>
      </c>
      <c r="T88" s="2">
        <f t="shared" si="21"/>
        <v>1.1060151695203106</v>
      </c>
      <c r="U88" s="5">
        <f t="shared" si="22"/>
        <v>180.265267116166</v>
      </c>
      <c r="V88" s="2">
        <f>'Load Tests Data'!J88</f>
        <v>1.3059608</v>
      </c>
      <c r="W88" s="4">
        <f>'Load Tests Data'!K88</f>
        <v>147.80000000000001</v>
      </c>
    </row>
    <row r="89" spans="1:23" x14ac:dyDescent="0.25">
      <c r="A89" s="2" t="str">
        <f>'Load Tests Data'!A89</f>
        <v>-</v>
      </c>
      <c r="B89" s="2">
        <f>'Load Tests Data'!B89</f>
        <v>9.4E-2</v>
      </c>
      <c r="C89" s="2">
        <f>'Load Tests Data'!C89</f>
        <v>9.4E-2</v>
      </c>
      <c r="D89" s="2">
        <f>'Load Tests Data'!D89</f>
        <v>9.4E-2</v>
      </c>
      <c r="E89" s="2">
        <f>'Load Tests Data'!E89</f>
        <v>39.5</v>
      </c>
      <c r="F89" s="2">
        <f>'Load Tests Data'!F89</f>
        <v>16.5</v>
      </c>
      <c r="G89" s="2">
        <f>'Load Tests Data'!G89</f>
        <v>6.6899999999999995</v>
      </c>
      <c r="H89" s="2">
        <f>'Load Tests Data'!H89</f>
        <v>16.5</v>
      </c>
      <c r="I89" s="2">
        <f>'Load Tests Data'!I89</f>
        <v>0</v>
      </c>
      <c r="J89" s="2">
        <f t="shared" si="12"/>
        <v>1.5509999999999999</v>
      </c>
      <c r="K89" s="2">
        <f t="shared" si="23"/>
        <v>71.463840445857727</v>
      </c>
      <c r="L89" s="2">
        <f t="shared" si="13"/>
        <v>59.910243949776529</v>
      </c>
      <c r="M89" s="2">
        <f t="shared" si="14"/>
        <v>85.077196747020167</v>
      </c>
      <c r="N89" s="2">
        <f t="shared" si="15"/>
        <v>4.4956864673680812</v>
      </c>
      <c r="O89" s="2">
        <f t="shared" si="16"/>
        <v>1.8991372934736164</v>
      </c>
      <c r="P89" s="2">
        <f t="shared" si="17"/>
        <v>1.4495686467368083</v>
      </c>
      <c r="Q89" s="2">
        <f t="shared" si="18"/>
        <v>1.4495686467368083</v>
      </c>
      <c r="R89" s="2">
        <f t="shared" si="19"/>
        <v>1.4240606780812426</v>
      </c>
      <c r="S89" s="2">
        <f t="shared" si="20"/>
        <v>1.2120303390406213</v>
      </c>
      <c r="T89" s="2">
        <f t="shared" si="21"/>
        <v>1.2120303390406213</v>
      </c>
      <c r="U89" s="5">
        <f t="shared" si="22"/>
        <v>279.17153274508155</v>
      </c>
      <c r="V89" s="2">
        <f>'Load Tests Data'!J89</f>
        <v>1.6929775999999999</v>
      </c>
      <c r="W89" s="4">
        <f>'Load Tests Data'!K89</f>
        <v>191.6</v>
      </c>
    </row>
    <row r="90" spans="1:23" x14ac:dyDescent="0.25">
      <c r="A90" s="2" t="str">
        <f>'Load Tests Data'!A90</f>
        <v>-</v>
      </c>
      <c r="B90" s="2">
        <f>'Load Tests Data'!B90</f>
        <v>9.4E-2</v>
      </c>
      <c r="C90" s="2">
        <f>'Load Tests Data'!C90</f>
        <v>9.4E-2</v>
      </c>
      <c r="D90" s="2">
        <f>'Load Tests Data'!D90</f>
        <v>4.7E-2</v>
      </c>
      <c r="E90" s="2">
        <f>'Load Tests Data'!E90</f>
        <v>41.5</v>
      </c>
      <c r="F90" s="2">
        <f>'Load Tests Data'!F90</f>
        <v>16.8</v>
      </c>
      <c r="G90" s="2">
        <f>'Load Tests Data'!G90</f>
        <v>6.99</v>
      </c>
      <c r="H90" s="2">
        <f>'Load Tests Data'!H90</f>
        <v>16.8</v>
      </c>
      <c r="I90" s="2">
        <f>'Load Tests Data'!I90</f>
        <v>0</v>
      </c>
      <c r="J90" s="2">
        <f t="shared" si="12"/>
        <v>0.78960000000000008</v>
      </c>
      <c r="K90" s="2">
        <f t="shared" si="23"/>
        <v>88.605051771421302</v>
      </c>
      <c r="L90" s="2">
        <f t="shared" si="13"/>
        <v>79.391127869463801</v>
      </c>
      <c r="M90" s="2">
        <f t="shared" si="14"/>
        <v>125.94061359582906</v>
      </c>
      <c r="N90" s="2">
        <f t="shared" si="15"/>
        <v>4.9280345184200511</v>
      </c>
      <c r="O90" s="2">
        <f t="shared" si="16"/>
        <v>1.9856069036840103</v>
      </c>
      <c r="P90" s="2">
        <f t="shared" si="17"/>
        <v>1.492803451842005</v>
      </c>
      <c r="Q90" s="2">
        <f t="shared" si="18"/>
        <v>1.492803451842005</v>
      </c>
      <c r="R90" s="2">
        <f t="shared" si="19"/>
        <v>1.2219917682802688</v>
      </c>
      <c r="S90" s="2">
        <f t="shared" si="20"/>
        <v>1.1109958841401344</v>
      </c>
      <c r="T90" s="2">
        <f t="shared" si="21"/>
        <v>1.1109958841401344</v>
      </c>
      <c r="U90" s="5">
        <f t="shared" si="22"/>
        <v>268.89226588447184</v>
      </c>
      <c r="V90" s="2">
        <f>'Load Tests Data'!J90</f>
        <v>1.7389248000000002</v>
      </c>
      <c r="W90" s="4">
        <f>'Load Tests Data'!K90</f>
        <v>196.8</v>
      </c>
    </row>
    <row r="91" spans="1:23" x14ac:dyDescent="0.25">
      <c r="A91" s="2" t="str">
        <f>'Load Tests Data'!A91</f>
        <v>-</v>
      </c>
      <c r="B91" s="2">
        <f>'Load Tests Data'!B91</f>
        <v>9.4E-2</v>
      </c>
      <c r="C91" s="2">
        <f>'Load Tests Data'!C91</f>
        <v>9.4E-2</v>
      </c>
      <c r="D91" s="2">
        <f>'Load Tests Data'!D91</f>
        <v>9.4E-2</v>
      </c>
      <c r="E91" s="2">
        <f>'Load Tests Data'!E91</f>
        <v>41.5</v>
      </c>
      <c r="F91" s="2">
        <f>'Load Tests Data'!F91</f>
        <v>16.8</v>
      </c>
      <c r="G91" s="2">
        <f>'Load Tests Data'!G91</f>
        <v>6.99</v>
      </c>
      <c r="H91" s="2">
        <f>'Load Tests Data'!H91</f>
        <v>16.8</v>
      </c>
      <c r="I91" s="2">
        <f>'Load Tests Data'!I91</f>
        <v>0</v>
      </c>
      <c r="J91" s="2">
        <f t="shared" si="12"/>
        <v>1.5792000000000002</v>
      </c>
      <c r="K91" s="2">
        <f t="shared" si="23"/>
        <v>88.605051771421302</v>
      </c>
      <c r="L91" s="2">
        <f t="shared" si="13"/>
        <v>79.391127869463801</v>
      </c>
      <c r="M91" s="2">
        <f t="shared" si="14"/>
        <v>125.94061359582906</v>
      </c>
      <c r="N91" s="2">
        <f t="shared" si="15"/>
        <v>4.9280345184200511</v>
      </c>
      <c r="O91" s="2">
        <f t="shared" si="16"/>
        <v>1.9856069036840103</v>
      </c>
      <c r="P91" s="2">
        <f t="shared" si="17"/>
        <v>1.492803451842005</v>
      </c>
      <c r="Q91" s="2">
        <f t="shared" si="18"/>
        <v>1.492803451842005</v>
      </c>
      <c r="R91" s="2">
        <f t="shared" si="19"/>
        <v>1.4439835365605374</v>
      </c>
      <c r="S91" s="2">
        <f t="shared" si="20"/>
        <v>1.2219917682802688</v>
      </c>
      <c r="T91" s="2">
        <f t="shared" si="21"/>
        <v>1.2219917682802688</v>
      </c>
      <c r="U91" s="5">
        <f t="shared" si="22"/>
        <v>410.11004081710769</v>
      </c>
      <c r="V91" s="2">
        <f>'Load Tests Data'!J91</f>
        <v>2.2408096</v>
      </c>
      <c r="W91" s="4">
        <f>'Load Tests Data'!K91</f>
        <v>253.6</v>
      </c>
    </row>
    <row r="92" spans="1:23" x14ac:dyDescent="0.25">
      <c r="A92" s="2" t="str">
        <f>'Load Tests Data'!A92</f>
        <v>-</v>
      </c>
      <c r="B92" s="2">
        <f>'Load Tests Data'!B92</f>
        <v>9.4E-2</v>
      </c>
      <c r="C92" s="2">
        <f>'Load Tests Data'!C92</f>
        <v>9.4E-2</v>
      </c>
      <c r="D92" s="2">
        <f>'Load Tests Data'!D92</f>
        <v>4.7E-2</v>
      </c>
      <c r="E92" s="2">
        <f>'Load Tests Data'!E92</f>
        <v>42.5</v>
      </c>
      <c r="F92" s="2">
        <f>'Load Tests Data'!F92</f>
        <v>17.100000000000001</v>
      </c>
      <c r="G92" s="2">
        <f>'Load Tests Data'!G92</f>
        <v>7.2900000000000009</v>
      </c>
      <c r="H92" s="2">
        <f>'Load Tests Data'!H92</f>
        <v>17.100000000000001</v>
      </c>
      <c r="I92" s="2">
        <f>'Load Tests Data'!I92</f>
        <v>0</v>
      </c>
      <c r="J92" s="2">
        <f t="shared" si="12"/>
        <v>0.80370000000000008</v>
      </c>
      <c r="K92" s="2">
        <f t="shared" si="23"/>
        <v>99.19507795814657</v>
      </c>
      <c r="L92" s="2">
        <f t="shared" si="13"/>
        <v>91.895542242138291</v>
      </c>
      <c r="M92" s="2">
        <f t="shared" si="14"/>
        <v>154.31000977562471</v>
      </c>
      <c r="N92" s="2">
        <f t="shared" si="15"/>
        <v>5.1650420146088836</v>
      </c>
      <c r="O92" s="2">
        <f t="shared" si="16"/>
        <v>2.0330084029217765</v>
      </c>
      <c r="P92" s="2">
        <f t="shared" si="17"/>
        <v>1.5165042014608883</v>
      </c>
      <c r="Q92" s="2">
        <f t="shared" si="18"/>
        <v>1.5165042014608883</v>
      </c>
      <c r="R92" s="2">
        <f t="shared" si="19"/>
        <v>1.227267287892668</v>
      </c>
      <c r="S92" s="2">
        <f t="shared" si="20"/>
        <v>1.1136336439463339</v>
      </c>
      <c r="T92" s="2">
        <f t="shared" si="21"/>
        <v>1.1136336439463339</v>
      </c>
      <c r="U92" s="5">
        <f t="shared" si="22"/>
        <v>334.17793519850517</v>
      </c>
      <c r="V92" s="2">
        <f>'Load Tests Data'!J92</f>
        <v>2.0216768000000003</v>
      </c>
      <c r="W92" s="4">
        <f>'Load Tests Data'!K92</f>
        <v>228.8</v>
      </c>
    </row>
    <row r="93" spans="1:23" x14ac:dyDescent="0.25">
      <c r="A93" s="2" t="str">
        <f>'Load Tests Data'!A93</f>
        <v>-</v>
      </c>
      <c r="B93" s="2">
        <f>'Load Tests Data'!B93</f>
        <v>9.4E-2</v>
      </c>
      <c r="C93" s="2">
        <f>'Load Tests Data'!C93</f>
        <v>9.4E-2</v>
      </c>
      <c r="D93" s="2">
        <f>'Load Tests Data'!D93</f>
        <v>9.4E-2</v>
      </c>
      <c r="E93" s="2">
        <f>'Load Tests Data'!E93</f>
        <v>42.5</v>
      </c>
      <c r="F93" s="2">
        <f>'Load Tests Data'!F93</f>
        <v>17.100000000000001</v>
      </c>
      <c r="G93" s="2">
        <f>'Load Tests Data'!G93</f>
        <v>7.2900000000000009</v>
      </c>
      <c r="H93" s="2">
        <f>'Load Tests Data'!H93</f>
        <v>17.100000000000001</v>
      </c>
      <c r="I93" s="2">
        <f>'Load Tests Data'!I93</f>
        <v>0</v>
      </c>
      <c r="J93" s="2">
        <f t="shared" si="12"/>
        <v>1.6074000000000002</v>
      </c>
      <c r="K93" s="2">
        <f t="shared" si="23"/>
        <v>99.19507795814657</v>
      </c>
      <c r="L93" s="2">
        <f t="shared" si="13"/>
        <v>91.895542242138291</v>
      </c>
      <c r="M93" s="2">
        <f t="shared" si="14"/>
        <v>154.31000977562471</v>
      </c>
      <c r="N93" s="2">
        <f t="shared" si="15"/>
        <v>5.1650420146088836</v>
      </c>
      <c r="O93" s="2">
        <f t="shared" si="16"/>
        <v>2.0330084029217765</v>
      </c>
      <c r="P93" s="2">
        <f t="shared" si="17"/>
        <v>1.5165042014608883</v>
      </c>
      <c r="Q93" s="2">
        <f t="shared" si="18"/>
        <v>1.5165042014608883</v>
      </c>
      <c r="R93" s="2">
        <f t="shared" si="19"/>
        <v>1.4545345757853361</v>
      </c>
      <c r="S93" s="2">
        <f t="shared" si="20"/>
        <v>1.227267287892668</v>
      </c>
      <c r="T93" s="2">
        <f t="shared" si="21"/>
        <v>1.227267287892668</v>
      </c>
      <c r="U93" s="5">
        <f t="shared" si="22"/>
        <v>505.73536157391891</v>
      </c>
      <c r="V93" s="2">
        <f>'Load Tests Data'!J93</f>
        <v>2.6119216000000001</v>
      </c>
      <c r="W93" s="4">
        <f>'Load Tests Data'!K93</f>
        <v>295.60000000000002</v>
      </c>
    </row>
    <row r="94" spans="1:23" x14ac:dyDescent="0.25">
      <c r="A94" s="2" t="str">
        <f>'Load Tests Data'!A94</f>
        <v>-</v>
      </c>
      <c r="B94" s="2">
        <f>'Load Tests Data'!B94</f>
        <v>0.152</v>
      </c>
      <c r="C94" s="2">
        <f>'Load Tests Data'!C94</f>
        <v>0.152</v>
      </c>
      <c r="D94" s="2">
        <f>'Load Tests Data'!D94</f>
        <v>7.4999999999999997E-2</v>
      </c>
      <c r="E94" s="2">
        <f>'Load Tests Data'!E94</f>
        <v>34</v>
      </c>
      <c r="F94" s="2">
        <f>'Load Tests Data'!F94</f>
        <v>15.7</v>
      </c>
      <c r="G94" s="2">
        <f>'Load Tests Data'!G94</f>
        <v>5.8899999999999988</v>
      </c>
      <c r="H94" s="2">
        <f>'Load Tests Data'!H94</f>
        <v>15.7</v>
      </c>
      <c r="I94" s="2">
        <f>'Load Tests Data'!I94</f>
        <v>0</v>
      </c>
      <c r="J94" s="2">
        <f t="shared" si="12"/>
        <v>1.1775</v>
      </c>
      <c r="K94" s="2">
        <f t="shared" si="23"/>
        <v>42.163726119839886</v>
      </c>
      <c r="L94" s="2">
        <f t="shared" si="13"/>
        <v>29.439792369643488</v>
      </c>
      <c r="M94" s="2">
        <f t="shared" si="14"/>
        <v>31.145546787859889</v>
      </c>
      <c r="N94" s="2">
        <f t="shared" si="15"/>
        <v>3.5371320374541071</v>
      </c>
      <c r="O94" s="2">
        <f t="shared" si="16"/>
        <v>1.7074264074908214</v>
      </c>
      <c r="P94" s="2">
        <f t="shared" si="17"/>
        <v>1.3537132037454107</v>
      </c>
      <c r="Q94" s="2">
        <f t="shared" si="18"/>
        <v>1.3537132037454107</v>
      </c>
      <c r="R94" s="2">
        <f t="shared" si="19"/>
        <v>1.1855980064486511</v>
      </c>
      <c r="S94" s="2">
        <f t="shared" si="20"/>
        <v>1.0927990032243255</v>
      </c>
      <c r="T94" s="2">
        <f t="shared" si="21"/>
        <v>1.0927990032243255</v>
      </c>
      <c r="U94" s="5">
        <f t="shared" si="22"/>
        <v>106.2581061187731</v>
      </c>
      <c r="V94" s="2">
        <f>'Load Tests Data'!J94</f>
        <v>2.1070848</v>
      </c>
      <c r="W94" s="4">
        <f>'Load Tests Data'!K94</f>
        <v>91.2</v>
      </c>
    </row>
    <row r="95" spans="1:23" x14ac:dyDescent="0.25">
      <c r="A95" s="2" t="str">
        <f>'Load Tests Data'!A95</f>
        <v>-</v>
      </c>
      <c r="B95" s="2">
        <f>'Load Tests Data'!B95</f>
        <v>0.152</v>
      </c>
      <c r="C95" s="2">
        <f>'Load Tests Data'!C95</f>
        <v>0.152</v>
      </c>
      <c r="D95" s="2">
        <f>'Load Tests Data'!D95</f>
        <v>0.15</v>
      </c>
      <c r="E95" s="2">
        <f>'Load Tests Data'!E95</f>
        <v>34</v>
      </c>
      <c r="F95" s="2">
        <f>'Load Tests Data'!F95</f>
        <v>15.7</v>
      </c>
      <c r="G95" s="2">
        <f>'Load Tests Data'!G95</f>
        <v>5.8899999999999988</v>
      </c>
      <c r="H95" s="2">
        <f>'Load Tests Data'!H95</f>
        <v>15.7</v>
      </c>
      <c r="I95" s="2">
        <f>'Load Tests Data'!I95</f>
        <v>0</v>
      </c>
      <c r="J95" s="2">
        <f t="shared" si="12"/>
        <v>2.355</v>
      </c>
      <c r="K95" s="2">
        <f t="shared" si="23"/>
        <v>42.163726119839886</v>
      </c>
      <c r="L95" s="2">
        <f t="shared" si="13"/>
        <v>29.439792369643488</v>
      </c>
      <c r="M95" s="2">
        <f t="shared" si="14"/>
        <v>31.145546787859889</v>
      </c>
      <c r="N95" s="2">
        <f t="shared" si="15"/>
        <v>3.5371320374541071</v>
      </c>
      <c r="O95" s="2">
        <f t="shared" si="16"/>
        <v>1.7074264074908214</v>
      </c>
      <c r="P95" s="2">
        <f t="shared" si="17"/>
        <v>1.3537132037454107</v>
      </c>
      <c r="Q95" s="2">
        <f t="shared" si="18"/>
        <v>1.3537132037454107</v>
      </c>
      <c r="R95" s="2">
        <f t="shared" si="19"/>
        <v>1.3711960128973022</v>
      </c>
      <c r="S95" s="2">
        <f t="shared" si="20"/>
        <v>1.1855980064486511</v>
      </c>
      <c r="T95" s="2">
        <f t="shared" si="21"/>
        <v>1.1855980064486511</v>
      </c>
      <c r="U95" s="5">
        <f t="shared" si="22"/>
        <v>170.91789753692152</v>
      </c>
      <c r="V95" s="2">
        <f>'Load Tests Data'!J95</f>
        <v>2.8741376000000001</v>
      </c>
      <c r="W95" s="4">
        <f>'Load Tests Data'!K95</f>
        <v>124.4</v>
      </c>
    </row>
    <row r="96" spans="1:23" x14ac:dyDescent="0.25">
      <c r="A96" s="2" t="str">
        <f>'Load Tests Data'!A96</f>
        <v>-</v>
      </c>
      <c r="B96" s="2">
        <f>'Load Tests Data'!B96</f>
        <v>0.152</v>
      </c>
      <c r="C96" s="2">
        <f>'Load Tests Data'!C96</f>
        <v>0.152</v>
      </c>
      <c r="D96" s="2">
        <f>'Load Tests Data'!D96</f>
        <v>7.4999999999999997E-2</v>
      </c>
      <c r="E96" s="2">
        <f>'Load Tests Data'!E96</f>
        <v>37</v>
      </c>
      <c r="F96" s="2">
        <f>'Load Tests Data'!F96</f>
        <v>16.100000000000001</v>
      </c>
      <c r="G96" s="2">
        <f>'Load Tests Data'!G96</f>
        <v>6.2900000000000009</v>
      </c>
      <c r="H96" s="2">
        <f>'Load Tests Data'!H96</f>
        <v>16.100000000000001</v>
      </c>
      <c r="I96" s="2">
        <f>'Load Tests Data'!I96</f>
        <v>0</v>
      </c>
      <c r="J96" s="2">
        <f t="shared" si="12"/>
        <v>1.2075</v>
      </c>
      <c r="K96" s="2">
        <f t="shared" si="23"/>
        <v>55.629601684001244</v>
      </c>
      <c r="L96" s="2">
        <f t="shared" si="13"/>
        <v>42.919911654584354</v>
      </c>
      <c r="M96" s="2">
        <f t="shared" si="14"/>
        <v>53.270705544047175</v>
      </c>
      <c r="N96" s="2">
        <f t="shared" si="15"/>
        <v>4.0227912058161532</v>
      </c>
      <c r="O96" s="2">
        <f t="shared" si="16"/>
        <v>1.8045582411632308</v>
      </c>
      <c r="P96" s="2">
        <f t="shared" si="17"/>
        <v>1.4022791205816154</v>
      </c>
      <c r="Q96" s="2">
        <f t="shared" si="18"/>
        <v>1.4022791205816154</v>
      </c>
      <c r="R96" s="2">
        <f t="shared" si="19"/>
        <v>1.1979299054202981</v>
      </c>
      <c r="S96" s="2">
        <f t="shared" si="20"/>
        <v>1.098964952710149</v>
      </c>
      <c r="T96" s="2">
        <f t="shared" si="21"/>
        <v>1.098964952710149</v>
      </c>
      <c r="U96" s="5">
        <f t="shared" si="22"/>
        <v>180.31557041899015</v>
      </c>
      <c r="V96" s="2">
        <f>'Load Tests Data'!J96</f>
        <v>3.1236607999999997</v>
      </c>
      <c r="W96" s="4">
        <f>'Load Tests Data'!K96</f>
        <v>135.19999999999999</v>
      </c>
    </row>
    <row r="97" spans="1:23" x14ac:dyDescent="0.25">
      <c r="A97" s="2" t="str">
        <f>'Load Tests Data'!A97</f>
        <v>-</v>
      </c>
      <c r="B97" s="2">
        <f>'Load Tests Data'!B97</f>
        <v>0.152</v>
      </c>
      <c r="C97" s="2">
        <f>'Load Tests Data'!C97</f>
        <v>0.152</v>
      </c>
      <c r="D97" s="2">
        <f>'Load Tests Data'!D97</f>
        <v>0.15</v>
      </c>
      <c r="E97" s="2">
        <f>'Load Tests Data'!E97</f>
        <v>37</v>
      </c>
      <c r="F97" s="2">
        <f>'Load Tests Data'!F97</f>
        <v>16.100000000000001</v>
      </c>
      <c r="G97" s="2">
        <f>'Load Tests Data'!G97</f>
        <v>6.2900000000000009</v>
      </c>
      <c r="H97" s="2">
        <f>'Load Tests Data'!H97</f>
        <v>16.100000000000001</v>
      </c>
      <c r="I97" s="2">
        <f>'Load Tests Data'!I97</f>
        <v>0</v>
      </c>
      <c r="J97" s="2">
        <f t="shared" si="12"/>
        <v>2.415</v>
      </c>
      <c r="K97" s="2">
        <f t="shared" si="23"/>
        <v>55.629601684001244</v>
      </c>
      <c r="L97" s="2">
        <f t="shared" si="13"/>
        <v>42.919911654584354</v>
      </c>
      <c r="M97" s="2">
        <f t="shared" si="14"/>
        <v>53.270705544047175</v>
      </c>
      <c r="N97" s="2">
        <f t="shared" si="15"/>
        <v>4.0227912058161532</v>
      </c>
      <c r="O97" s="2">
        <f t="shared" si="16"/>
        <v>1.8045582411632308</v>
      </c>
      <c r="P97" s="2">
        <f t="shared" si="17"/>
        <v>1.4022791205816154</v>
      </c>
      <c r="Q97" s="2">
        <f t="shared" si="18"/>
        <v>1.4022791205816154</v>
      </c>
      <c r="R97" s="2">
        <f t="shared" si="19"/>
        <v>1.3958598108405962</v>
      </c>
      <c r="S97" s="2">
        <f t="shared" si="20"/>
        <v>1.1979299054202981</v>
      </c>
      <c r="T97" s="2">
        <f t="shared" si="21"/>
        <v>1.1979299054202981</v>
      </c>
      <c r="U97" s="5">
        <f t="shared" si="22"/>
        <v>283.6121367462253</v>
      </c>
      <c r="V97" s="2">
        <f>'Load Tests Data'!J97</f>
        <v>4.2141696</v>
      </c>
      <c r="W97" s="4">
        <f>'Load Tests Data'!K97</f>
        <v>182.4</v>
      </c>
    </row>
    <row r="98" spans="1:23" x14ac:dyDescent="0.25">
      <c r="A98" s="2" t="str">
        <f>'Load Tests Data'!A98</f>
        <v>-</v>
      </c>
      <c r="B98" s="2">
        <f>'Load Tests Data'!B98</f>
        <v>0.152</v>
      </c>
      <c r="C98" s="2">
        <f>'Load Tests Data'!C98</f>
        <v>0.152</v>
      </c>
      <c r="D98" s="2">
        <f>'Load Tests Data'!D98</f>
        <v>7.4999999999999997E-2</v>
      </c>
      <c r="E98" s="2">
        <f>'Load Tests Data'!E98</f>
        <v>39.5</v>
      </c>
      <c r="F98" s="2">
        <f>'Load Tests Data'!F98</f>
        <v>16.5</v>
      </c>
      <c r="G98" s="2">
        <f>'Load Tests Data'!G98</f>
        <v>6.6899999999999995</v>
      </c>
      <c r="H98" s="2">
        <f>'Load Tests Data'!H98</f>
        <v>16.5</v>
      </c>
      <c r="I98" s="2">
        <f>'Load Tests Data'!I98</f>
        <v>0</v>
      </c>
      <c r="J98" s="2">
        <f t="shared" si="12"/>
        <v>1.2375</v>
      </c>
      <c r="K98" s="2">
        <f t="shared" si="23"/>
        <v>71.463840445857727</v>
      </c>
      <c r="L98" s="2">
        <f t="shared" si="13"/>
        <v>59.910243949776529</v>
      </c>
      <c r="M98" s="2">
        <f t="shared" si="14"/>
        <v>85.077196747020167</v>
      </c>
      <c r="N98" s="2">
        <f t="shared" si="15"/>
        <v>4.4956864673680812</v>
      </c>
      <c r="O98" s="2">
        <f t="shared" si="16"/>
        <v>1.8991372934736162</v>
      </c>
      <c r="P98" s="2">
        <f t="shared" si="17"/>
        <v>1.4495686467368081</v>
      </c>
      <c r="Q98" s="2">
        <f t="shared" si="18"/>
        <v>1.4495686467368081</v>
      </c>
      <c r="R98" s="2">
        <f t="shared" si="19"/>
        <v>1.2092404661585079</v>
      </c>
      <c r="S98" s="2">
        <f t="shared" si="20"/>
        <v>1.1046202330792538</v>
      </c>
      <c r="T98" s="2">
        <f t="shared" si="21"/>
        <v>1.1046202330792538</v>
      </c>
      <c r="U98" s="5">
        <f t="shared" si="22"/>
        <v>289.54229448108237</v>
      </c>
      <c r="V98" s="2">
        <f>'Load Tests Data'!J98</f>
        <v>4.6485247999999997</v>
      </c>
      <c r="W98" s="4">
        <f>'Load Tests Data'!K98</f>
        <v>201.2</v>
      </c>
    </row>
    <row r="99" spans="1:23" x14ac:dyDescent="0.25">
      <c r="A99" s="2" t="str">
        <f>'Load Tests Data'!A99</f>
        <v>-</v>
      </c>
      <c r="B99" s="2">
        <f>'Load Tests Data'!B99</f>
        <v>0.152</v>
      </c>
      <c r="C99" s="2">
        <f>'Load Tests Data'!C99</f>
        <v>0.152</v>
      </c>
      <c r="D99" s="2">
        <f>'Load Tests Data'!D99</f>
        <v>0.15</v>
      </c>
      <c r="E99" s="2">
        <f>'Load Tests Data'!E99</f>
        <v>39.5</v>
      </c>
      <c r="F99" s="2">
        <f>'Load Tests Data'!F99</f>
        <v>16.5</v>
      </c>
      <c r="G99" s="2">
        <f>'Load Tests Data'!G99</f>
        <v>6.6899999999999995</v>
      </c>
      <c r="H99" s="2">
        <f>'Load Tests Data'!H99</f>
        <v>16.5</v>
      </c>
      <c r="I99" s="2">
        <f>'Load Tests Data'!I99</f>
        <v>0</v>
      </c>
      <c r="J99" s="2">
        <f t="shared" si="12"/>
        <v>2.4750000000000001</v>
      </c>
      <c r="K99" s="2">
        <f t="shared" si="23"/>
        <v>71.463840445857727</v>
      </c>
      <c r="L99" s="2">
        <f t="shared" si="13"/>
        <v>59.910243949776529</v>
      </c>
      <c r="M99" s="2">
        <f t="shared" si="14"/>
        <v>85.077196747020167</v>
      </c>
      <c r="N99" s="2">
        <f t="shared" si="15"/>
        <v>4.4956864673680812</v>
      </c>
      <c r="O99" s="2">
        <f t="shared" si="16"/>
        <v>1.8991372934736162</v>
      </c>
      <c r="P99" s="2">
        <f t="shared" si="17"/>
        <v>1.4495686467368081</v>
      </c>
      <c r="Q99" s="2">
        <f t="shared" si="18"/>
        <v>1.4495686467368081</v>
      </c>
      <c r="R99" s="2">
        <f t="shared" si="19"/>
        <v>1.4184809323170158</v>
      </c>
      <c r="S99" s="2">
        <f t="shared" si="20"/>
        <v>1.2092404661585079</v>
      </c>
      <c r="T99" s="2">
        <f t="shared" si="21"/>
        <v>1.2092404661585079</v>
      </c>
      <c r="U99" s="5">
        <f t="shared" si="22"/>
        <v>446.921702546701</v>
      </c>
      <c r="V99" s="2">
        <f>'Load Tests Data'!J99</f>
        <v>6.111008</v>
      </c>
      <c r="W99" s="4">
        <f>'Load Tests Data'!K99</f>
        <v>264.5</v>
      </c>
    </row>
    <row r="100" spans="1:23" x14ac:dyDescent="0.25">
      <c r="A100" s="2" t="str">
        <f>'Load Tests Data'!A100</f>
        <v>-</v>
      </c>
      <c r="B100" s="2">
        <f>'Load Tests Data'!B100</f>
        <v>0.152</v>
      </c>
      <c r="C100" s="2">
        <f>'Load Tests Data'!C100</f>
        <v>0.152</v>
      </c>
      <c r="D100" s="2">
        <f>'Load Tests Data'!D100</f>
        <v>7.4999999999999997E-2</v>
      </c>
      <c r="E100" s="2">
        <f>'Load Tests Data'!E100</f>
        <v>41.5</v>
      </c>
      <c r="F100" s="2">
        <f>'Load Tests Data'!F100</f>
        <v>16.8</v>
      </c>
      <c r="G100" s="2">
        <f>'Load Tests Data'!G100</f>
        <v>6.99</v>
      </c>
      <c r="H100" s="2">
        <f>'Load Tests Data'!H100</f>
        <v>16.8</v>
      </c>
      <c r="I100" s="2">
        <f>'Load Tests Data'!I100</f>
        <v>0</v>
      </c>
      <c r="J100" s="2">
        <f t="shared" si="12"/>
        <v>1.26</v>
      </c>
      <c r="K100" s="2">
        <f t="shared" si="23"/>
        <v>88.605051771421302</v>
      </c>
      <c r="L100" s="2">
        <f t="shared" si="13"/>
        <v>79.391127869463801</v>
      </c>
      <c r="M100" s="2">
        <f t="shared" si="14"/>
        <v>125.94061359582906</v>
      </c>
      <c r="N100" s="2">
        <f t="shared" si="15"/>
        <v>4.9280345184200511</v>
      </c>
      <c r="O100" s="2">
        <f t="shared" si="16"/>
        <v>1.9856069036840103</v>
      </c>
      <c r="P100" s="2">
        <f t="shared" si="17"/>
        <v>1.492803451842005</v>
      </c>
      <c r="Q100" s="2">
        <f t="shared" si="18"/>
        <v>1.492803451842005</v>
      </c>
      <c r="R100" s="2">
        <f t="shared" si="19"/>
        <v>1.2190708239607915</v>
      </c>
      <c r="S100" s="2">
        <f t="shared" si="20"/>
        <v>1.1095354119803957</v>
      </c>
      <c r="T100" s="2">
        <f t="shared" si="21"/>
        <v>1.1095354119803957</v>
      </c>
      <c r="U100" s="5">
        <f t="shared" si="22"/>
        <v>432.0237886518812</v>
      </c>
      <c r="V100" s="2">
        <f>'Load Tests Data'!J100</f>
        <v>6.3836352000000005</v>
      </c>
      <c r="W100" s="4">
        <f>'Load Tests Data'!K100</f>
        <v>276.3</v>
      </c>
    </row>
    <row r="101" spans="1:23" x14ac:dyDescent="0.25">
      <c r="A101" s="2" t="str">
        <f>'Load Tests Data'!A101</f>
        <v>-</v>
      </c>
      <c r="B101" s="2">
        <f>'Load Tests Data'!B101</f>
        <v>0.152</v>
      </c>
      <c r="C101" s="2">
        <f>'Load Tests Data'!C101</f>
        <v>0.152</v>
      </c>
      <c r="D101" s="2">
        <f>'Load Tests Data'!D101</f>
        <v>0.15</v>
      </c>
      <c r="E101" s="2">
        <f>'Load Tests Data'!E101</f>
        <v>41.5</v>
      </c>
      <c r="F101" s="2">
        <f>'Load Tests Data'!F101</f>
        <v>16.8</v>
      </c>
      <c r="G101" s="2">
        <f>'Load Tests Data'!G101</f>
        <v>6.99</v>
      </c>
      <c r="H101" s="2">
        <f>'Load Tests Data'!H101</f>
        <v>16.8</v>
      </c>
      <c r="I101" s="2">
        <f>'Load Tests Data'!I101</f>
        <v>0</v>
      </c>
      <c r="J101" s="2">
        <f t="shared" si="12"/>
        <v>2.52</v>
      </c>
      <c r="K101" s="2">
        <f t="shared" si="23"/>
        <v>88.605051771421302</v>
      </c>
      <c r="L101" s="2">
        <f t="shared" si="13"/>
        <v>79.391127869463801</v>
      </c>
      <c r="M101" s="2">
        <f t="shared" si="14"/>
        <v>125.94061359582906</v>
      </c>
      <c r="N101" s="2">
        <f t="shared" si="15"/>
        <v>4.9280345184200511</v>
      </c>
      <c r="O101" s="2">
        <f t="shared" si="16"/>
        <v>1.9856069036840103</v>
      </c>
      <c r="P101" s="2">
        <f t="shared" si="17"/>
        <v>1.492803451842005</v>
      </c>
      <c r="Q101" s="2">
        <f t="shared" si="18"/>
        <v>1.492803451842005</v>
      </c>
      <c r="R101" s="2">
        <f t="shared" si="19"/>
        <v>1.4381416479215829</v>
      </c>
      <c r="S101" s="2">
        <f t="shared" si="20"/>
        <v>1.2190708239607915</v>
      </c>
      <c r="T101" s="2">
        <f t="shared" si="21"/>
        <v>1.2190708239607915</v>
      </c>
      <c r="U101" s="5">
        <f t="shared" si="22"/>
        <v>656.71702780826479</v>
      </c>
      <c r="V101" s="2">
        <f>'Load Tests Data'!J101</f>
        <v>8.3520959999999995</v>
      </c>
      <c r="W101" s="4">
        <f>'Load Tests Data'!K101</f>
        <v>361.5</v>
      </c>
    </row>
    <row r="102" spans="1:23" x14ac:dyDescent="0.25">
      <c r="A102" s="2" t="str">
        <f>'Load Tests Data'!A102</f>
        <v>-</v>
      </c>
      <c r="B102" s="2">
        <f>'Load Tests Data'!B102</f>
        <v>0.152</v>
      </c>
      <c r="C102" s="2">
        <f>'Load Tests Data'!C102</f>
        <v>0.152</v>
      </c>
      <c r="D102" s="2">
        <f>'Load Tests Data'!D102</f>
        <v>7.4999999999999997E-2</v>
      </c>
      <c r="E102" s="2">
        <f>'Load Tests Data'!E102</f>
        <v>42.5</v>
      </c>
      <c r="F102" s="2">
        <f>'Load Tests Data'!F102</f>
        <v>17.100000000000001</v>
      </c>
      <c r="G102" s="2">
        <f>'Load Tests Data'!G102</f>
        <v>7.2900000000000009</v>
      </c>
      <c r="H102" s="2">
        <f>'Load Tests Data'!H102</f>
        <v>17.100000000000001</v>
      </c>
      <c r="I102" s="2">
        <f>'Load Tests Data'!I102</f>
        <v>0</v>
      </c>
      <c r="J102" s="2">
        <f t="shared" si="12"/>
        <v>1.2825</v>
      </c>
      <c r="K102" s="2">
        <f t="shared" si="23"/>
        <v>99.19507795814657</v>
      </c>
      <c r="L102" s="2">
        <f t="shared" si="13"/>
        <v>91.895542242138291</v>
      </c>
      <c r="M102" s="2">
        <f t="shared" si="14"/>
        <v>154.31000977562471</v>
      </c>
      <c r="N102" s="2">
        <f t="shared" si="15"/>
        <v>5.1650420146088836</v>
      </c>
      <c r="O102" s="2">
        <f t="shared" si="16"/>
        <v>2.0330084029217765</v>
      </c>
      <c r="P102" s="2">
        <f t="shared" si="17"/>
        <v>1.5165042014608883</v>
      </c>
      <c r="Q102" s="2">
        <f t="shared" si="18"/>
        <v>1.5165042014608883</v>
      </c>
      <c r="R102" s="2">
        <f t="shared" si="19"/>
        <v>1.2242769288414488</v>
      </c>
      <c r="S102" s="2">
        <f t="shared" si="20"/>
        <v>1.1121384644207244</v>
      </c>
      <c r="T102" s="2">
        <f t="shared" si="21"/>
        <v>1.1121384644207244</v>
      </c>
      <c r="U102" s="5">
        <f t="shared" si="22"/>
        <v>536.9970317629427</v>
      </c>
      <c r="V102" s="2">
        <f>'Load Tests Data'!J102</f>
        <v>7.5157312000000003</v>
      </c>
      <c r="W102" s="4">
        <f>'Load Tests Data'!K102</f>
        <v>325.3</v>
      </c>
    </row>
    <row r="103" spans="1:23" x14ac:dyDescent="0.25">
      <c r="A103" s="2" t="str">
        <f>'Load Tests Data'!A103</f>
        <v>-</v>
      </c>
      <c r="B103" s="2">
        <f>'Load Tests Data'!B103</f>
        <v>0.152</v>
      </c>
      <c r="C103" s="2">
        <f>'Load Tests Data'!C103</f>
        <v>0.152</v>
      </c>
      <c r="D103" s="2">
        <f>'Load Tests Data'!D103</f>
        <v>0.15</v>
      </c>
      <c r="E103" s="2">
        <f>'Load Tests Data'!E103</f>
        <v>42.5</v>
      </c>
      <c r="F103" s="2">
        <f>'Load Tests Data'!F103</f>
        <v>17.100000000000001</v>
      </c>
      <c r="G103" s="2">
        <f>'Load Tests Data'!G103</f>
        <v>7.2900000000000009</v>
      </c>
      <c r="H103" s="2">
        <f>'Load Tests Data'!H103</f>
        <v>17.100000000000001</v>
      </c>
      <c r="I103" s="2">
        <f>'Load Tests Data'!I103</f>
        <v>0</v>
      </c>
      <c r="J103" s="2">
        <f t="shared" si="12"/>
        <v>2.5649999999999999</v>
      </c>
      <c r="K103" s="2">
        <f t="shared" si="23"/>
        <v>99.19507795814657</v>
      </c>
      <c r="L103" s="2">
        <f t="shared" si="13"/>
        <v>91.895542242138291</v>
      </c>
      <c r="M103" s="2">
        <f t="shared" si="14"/>
        <v>154.31000977562471</v>
      </c>
      <c r="N103" s="2">
        <f t="shared" si="15"/>
        <v>5.1650420146088836</v>
      </c>
      <c r="O103" s="2">
        <f t="shared" si="16"/>
        <v>2.0330084029217765</v>
      </c>
      <c r="P103" s="2">
        <f t="shared" si="17"/>
        <v>1.5165042014608883</v>
      </c>
      <c r="Q103" s="2">
        <f t="shared" si="18"/>
        <v>1.5165042014608883</v>
      </c>
      <c r="R103" s="2">
        <f t="shared" si="19"/>
        <v>1.4485538576828974</v>
      </c>
      <c r="S103" s="2">
        <f t="shared" si="20"/>
        <v>1.2242769288414488</v>
      </c>
      <c r="T103" s="2">
        <f t="shared" si="21"/>
        <v>1.2242769288414488</v>
      </c>
      <c r="U103" s="5">
        <f t="shared" si="22"/>
        <v>809.95718577920854</v>
      </c>
      <c r="V103" s="2">
        <f>'Load Tests Data'!J103</f>
        <v>9.7868544000000011</v>
      </c>
      <c r="W103" s="4">
        <f>'Load Tests Data'!K103</f>
        <v>423.6</v>
      </c>
    </row>
    <row r="104" spans="1:23" x14ac:dyDescent="0.25">
      <c r="A104" s="2" t="str">
        <f>'Load Tests Data'!A104</f>
        <v>-</v>
      </c>
      <c r="B104" s="2">
        <f>'Load Tests Data'!B104</f>
        <v>0.08</v>
      </c>
      <c r="C104" s="2">
        <f>'Load Tests Data'!C104</f>
        <v>0.08</v>
      </c>
      <c r="D104" s="2">
        <f>'Load Tests Data'!D104</f>
        <v>0</v>
      </c>
      <c r="E104" s="2">
        <f>'Load Tests Data'!E104</f>
        <v>42.8</v>
      </c>
      <c r="F104" s="2">
        <f>'Load Tests Data'!F104</f>
        <v>17.2</v>
      </c>
      <c r="G104" s="2">
        <f>'Load Tests Data'!G104</f>
        <v>7.3899999999999988</v>
      </c>
      <c r="H104" s="2">
        <f>'Load Tests Data'!H104</f>
        <v>17.2</v>
      </c>
      <c r="I104" s="2">
        <f>'Load Tests Data'!I104</f>
        <v>0</v>
      </c>
      <c r="J104" s="2">
        <f t="shared" si="12"/>
        <v>0</v>
      </c>
      <c r="K104" s="2">
        <f t="shared" si="23"/>
        <v>102.68915654538776</v>
      </c>
      <c r="L104" s="2">
        <f t="shared" si="13"/>
        <v>96.091201588183111</v>
      </c>
      <c r="M104" s="2">
        <f t="shared" si="14"/>
        <v>164.17298398930745</v>
      </c>
      <c r="N104" s="2">
        <f t="shared" si="15"/>
        <v>5.2391069922234452</v>
      </c>
      <c r="O104" s="2">
        <f t="shared" si="16"/>
        <v>2.0478213984446891</v>
      </c>
      <c r="P104" s="2">
        <f t="shared" si="17"/>
        <v>1.5239106992223446</v>
      </c>
      <c r="Q104" s="2">
        <f t="shared" si="18"/>
        <v>1.5239106992223446</v>
      </c>
      <c r="R104" s="2">
        <f t="shared" si="19"/>
        <v>1</v>
      </c>
      <c r="S104" s="2">
        <f t="shared" si="20"/>
        <v>1</v>
      </c>
      <c r="T104" s="2">
        <f t="shared" si="21"/>
        <v>1</v>
      </c>
      <c r="U104" s="5">
        <f t="shared" si="22"/>
        <v>172.12725717530023</v>
      </c>
      <c r="V104" s="2">
        <f>'Load Tests Data'!J104</f>
        <v>0.85120000000000007</v>
      </c>
      <c r="W104" s="4">
        <f>'Load Tests Data'!K104</f>
        <v>133</v>
      </c>
    </row>
    <row r="105" spans="1:23" x14ac:dyDescent="0.25">
      <c r="A105" s="2" t="str">
        <f>'Load Tests Data'!A105</f>
        <v>-</v>
      </c>
      <c r="B105" s="2">
        <f>'Load Tests Data'!B105</f>
        <v>0.15</v>
      </c>
      <c r="C105" s="2">
        <f>'Load Tests Data'!C105</f>
        <v>0.15</v>
      </c>
      <c r="D105" s="2">
        <f>'Load Tests Data'!D105</f>
        <v>0</v>
      </c>
      <c r="E105" s="2">
        <f>'Load Tests Data'!E105</f>
        <v>42.8</v>
      </c>
      <c r="F105" s="2">
        <f>'Load Tests Data'!F105</f>
        <v>17.2</v>
      </c>
      <c r="G105" s="2">
        <f>'Load Tests Data'!G105</f>
        <v>7.3899999999999988</v>
      </c>
      <c r="H105" s="2">
        <f>'Load Tests Data'!H105</f>
        <v>17.2</v>
      </c>
      <c r="I105" s="2">
        <f>'Load Tests Data'!I105</f>
        <v>0</v>
      </c>
      <c r="J105" s="2">
        <f t="shared" si="12"/>
        <v>0</v>
      </c>
      <c r="K105" s="2">
        <f t="shared" si="23"/>
        <v>102.68915654538776</v>
      </c>
      <c r="L105" s="2">
        <f t="shared" si="13"/>
        <v>96.091201588183111</v>
      </c>
      <c r="M105" s="2">
        <f t="shared" si="14"/>
        <v>164.17298398930745</v>
      </c>
      <c r="N105" s="2">
        <f t="shared" si="15"/>
        <v>5.2391069922234452</v>
      </c>
      <c r="O105" s="2">
        <f t="shared" si="16"/>
        <v>2.0478213984446891</v>
      </c>
      <c r="P105" s="2">
        <f t="shared" si="17"/>
        <v>1.5239106992223446</v>
      </c>
      <c r="Q105" s="2">
        <f t="shared" si="18"/>
        <v>1.5239106992223446</v>
      </c>
      <c r="R105" s="2">
        <f t="shared" si="19"/>
        <v>1</v>
      </c>
      <c r="S105" s="2">
        <f t="shared" si="20"/>
        <v>1</v>
      </c>
      <c r="T105" s="2">
        <f t="shared" si="21"/>
        <v>1</v>
      </c>
      <c r="U105" s="5">
        <f t="shared" si="22"/>
        <v>322.73860720368788</v>
      </c>
      <c r="V105" s="2">
        <f>'Load Tests Data'!J105</f>
        <v>5.5350000000000001</v>
      </c>
      <c r="W105" s="4">
        <f>'Load Tests Data'!K105</f>
        <v>246</v>
      </c>
    </row>
    <row r="106" spans="1:23" x14ac:dyDescent="0.25">
      <c r="A106" s="2" t="str">
        <f>'Load Tests Data'!A106</f>
        <v>-</v>
      </c>
      <c r="B106" s="2">
        <f>'Load Tests Data'!B106</f>
        <v>0.05</v>
      </c>
      <c r="C106" s="2">
        <f>'Load Tests Data'!C106</f>
        <v>0.05</v>
      </c>
      <c r="D106" s="2">
        <f>'Load Tests Data'!D106</f>
        <v>0</v>
      </c>
      <c r="E106" s="2">
        <f>'Load Tests Data'!E106</f>
        <v>42.8</v>
      </c>
      <c r="F106" s="2">
        <f>'Load Tests Data'!F106</f>
        <v>17.2</v>
      </c>
      <c r="G106" s="2">
        <f>'Load Tests Data'!G106</f>
        <v>7.3899999999999988</v>
      </c>
      <c r="H106" s="2">
        <f>'Load Tests Data'!H106</f>
        <v>17.2</v>
      </c>
      <c r="I106" s="2">
        <f>'Load Tests Data'!I106</f>
        <v>0</v>
      </c>
      <c r="J106" s="2">
        <f t="shared" si="12"/>
        <v>0</v>
      </c>
      <c r="K106" s="2">
        <f t="shared" si="23"/>
        <v>102.68915654538776</v>
      </c>
      <c r="L106" s="2">
        <f t="shared" si="13"/>
        <v>96.091201588183111</v>
      </c>
      <c r="M106" s="2">
        <f t="shared" si="14"/>
        <v>164.17298398930745</v>
      </c>
      <c r="N106" s="2">
        <f t="shared" si="15"/>
        <v>5.2391069922234452</v>
      </c>
      <c r="O106" s="2">
        <f t="shared" si="16"/>
        <v>2.0478213984446891</v>
      </c>
      <c r="P106" s="2">
        <f t="shared" si="17"/>
        <v>1.5239106992223446</v>
      </c>
      <c r="Q106" s="2">
        <f t="shared" si="18"/>
        <v>1.5239106992223446</v>
      </c>
      <c r="R106" s="2">
        <f t="shared" si="19"/>
        <v>1</v>
      </c>
      <c r="S106" s="2">
        <f t="shared" si="20"/>
        <v>1</v>
      </c>
      <c r="T106" s="2">
        <f t="shared" si="21"/>
        <v>1</v>
      </c>
      <c r="U106" s="5">
        <f t="shared" si="22"/>
        <v>107.57953573456265</v>
      </c>
      <c r="V106" s="2">
        <f>'Load Tests Data'!J106</f>
        <v>0.27250000000000008</v>
      </c>
      <c r="W106" s="4">
        <f>'Load Tests Data'!K106</f>
        <v>109</v>
      </c>
    </row>
    <row r="107" spans="1:23" x14ac:dyDescent="0.25">
      <c r="A107" s="2" t="str">
        <f>'Load Tests Data'!A107</f>
        <v>-</v>
      </c>
      <c r="B107" s="2">
        <f>'Load Tests Data'!B107</f>
        <v>0.08</v>
      </c>
      <c r="C107" s="2">
        <f>'Load Tests Data'!C107</f>
        <v>0.08</v>
      </c>
      <c r="D107" s="2">
        <f>'Load Tests Data'!D107</f>
        <v>0</v>
      </c>
      <c r="E107" s="2">
        <f>'Load Tests Data'!E107</f>
        <v>42.8</v>
      </c>
      <c r="F107" s="2">
        <f>'Load Tests Data'!F107</f>
        <v>17.100000000000001</v>
      </c>
      <c r="G107" s="2">
        <f>'Load Tests Data'!G107</f>
        <v>7.2900000000000009</v>
      </c>
      <c r="H107" s="2">
        <f>'Load Tests Data'!H107</f>
        <v>17.100000000000001</v>
      </c>
      <c r="I107" s="2">
        <f>'Load Tests Data'!I107</f>
        <v>0</v>
      </c>
      <c r="J107" s="2">
        <f t="shared" ref="J107:J170" si="24">IF(A107&lt;D107,F107*A107+G107*(D107-A107),F107*D107)</f>
        <v>0</v>
      </c>
      <c r="K107" s="2">
        <f t="shared" si="23"/>
        <v>102.68915654538776</v>
      </c>
      <c r="L107" s="2">
        <f t="shared" ref="L107:L170" si="25">EXP(PI()*TAN(RADIANS(E107)))*((TAN(RADIANS(45+(E107/2))))^2)</f>
        <v>96.091201588183111</v>
      </c>
      <c r="M107" s="2">
        <f t="shared" ref="M107:M170" si="26">(L107-1)*TAN(RADIANS(1.4*E107))</f>
        <v>164.17298398930745</v>
      </c>
      <c r="N107" s="2">
        <f t="shared" ref="N107:N170" si="27">(TAN(RADIANS(45+(E107/2))))^2</f>
        <v>5.2391069922234452</v>
      </c>
      <c r="O107" s="2">
        <f t="shared" ref="O107:O170" si="28">1+(0.2*N107*B107/C107)</f>
        <v>2.0478213984446891</v>
      </c>
      <c r="P107" s="2">
        <f t="shared" ref="P107:P170" si="29">IF(E107=0,1,1+(0.1*N107*B107/C107))</f>
        <v>1.5239106992223446</v>
      </c>
      <c r="Q107" s="2">
        <f t="shared" ref="Q107:Q170" si="30">P107</f>
        <v>1.5239106992223446</v>
      </c>
      <c r="R107" s="2">
        <f t="shared" ref="R107:R170" si="31">1+(0.2*(SQRT(N107))*D107/B107)</f>
        <v>1</v>
      </c>
      <c r="S107" s="2">
        <f t="shared" ref="S107:S170" si="32">IF(E107=0,1,1+(0.1*(SQRT(N107))*D107/B107))</f>
        <v>1</v>
      </c>
      <c r="T107" s="2">
        <f t="shared" ref="T107:T170" si="33">S107</f>
        <v>1</v>
      </c>
      <c r="U107" s="5">
        <f t="shared" ref="U107:U170" si="34">(I107*K107*O107*R107)+(J107*L107*P107*S107)+(0.5*H107*B107*M107*Q107*T107)</f>
        <v>171.12651730800201</v>
      </c>
      <c r="V107" s="2">
        <f>'Load Tests Data'!J107</f>
        <v>0.83200000000000007</v>
      </c>
      <c r="W107" s="4">
        <f>'Load Tests Data'!K107</f>
        <v>130</v>
      </c>
    </row>
    <row r="108" spans="1:23" x14ac:dyDescent="0.25">
      <c r="A108" s="2" t="str">
        <f>'Load Tests Data'!A108</f>
        <v>-</v>
      </c>
      <c r="B108" s="2">
        <f>'Load Tests Data'!B108</f>
        <v>0.1</v>
      </c>
      <c r="C108" s="2">
        <f>'Load Tests Data'!C108</f>
        <v>0.1</v>
      </c>
      <c r="D108" s="2">
        <f>'Load Tests Data'!D108</f>
        <v>0</v>
      </c>
      <c r="E108" s="2">
        <f>'Load Tests Data'!E108</f>
        <v>42.8</v>
      </c>
      <c r="F108" s="2">
        <f>'Load Tests Data'!F108</f>
        <v>17.100000000000001</v>
      </c>
      <c r="G108" s="2">
        <f>'Load Tests Data'!G108</f>
        <v>7.2900000000000009</v>
      </c>
      <c r="H108" s="2">
        <f>'Load Tests Data'!H108</f>
        <v>17.100000000000001</v>
      </c>
      <c r="I108" s="2">
        <f>'Load Tests Data'!I108</f>
        <v>0</v>
      </c>
      <c r="J108" s="2">
        <f t="shared" si="24"/>
        <v>0</v>
      </c>
      <c r="K108" s="2">
        <f t="shared" si="23"/>
        <v>102.68915654538776</v>
      </c>
      <c r="L108" s="2">
        <f t="shared" si="25"/>
        <v>96.091201588183111</v>
      </c>
      <c r="M108" s="2">
        <f t="shared" si="26"/>
        <v>164.17298398930745</v>
      </c>
      <c r="N108" s="2">
        <f t="shared" si="27"/>
        <v>5.2391069922234452</v>
      </c>
      <c r="O108" s="2">
        <f t="shared" si="28"/>
        <v>2.0478213984446891</v>
      </c>
      <c r="P108" s="2">
        <f t="shared" si="29"/>
        <v>1.5239106992223446</v>
      </c>
      <c r="Q108" s="2">
        <f t="shared" si="30"/>
        <v>1.5239106992223446</v>
      </c>
      <c r="R108" s="2">
        <f t="shared" si="31"/>
        <v>1</v>
      </c>
      <c r="S108" s="2">
        <f t="shared" si="32"/>
        <v>1</v>
      </c>
      <c r="T108" s="2">
        <f t="shared" si="33"/>
        <v>1</v>
      </c>
      <c r="U108" s="5">
        <f t="shared" si="34"/>
        <v>213.90814663500251</v>
      </c>
      <c r="V108" s="2">
        <f>'Load Tests Data'!J108</f>
        <v>1.5200000000000002</v>
      </c>
      <c r="W108" s="4">
        <f>'Load Tests Data'!K108</f>
        <v>152</v>
      </c>
    </row>
    <row r="109" spans="1:23" x14ac:dyDescent="0.25">
      <c r="A109" s="2" t="str">
        <f>'Load Tests Data'!A109</f>
        <v>-</v>
      </c>
      <c r="B109" s="2">
        <f>'Load Tests Data'!B109</f>
        <v>0.15</v>
      </c>
      <c r="C109" s="2">
        <f>'Load Tests Data'!C109</f>
        <v>0.15</v>
      </c>
      <c r="D109" s="2">
        <f>'Load Tests Data'!D109</f>
        <v>0</v>
      </c>
      <c r="E109" s="2">
        <f>'Load Tests Data'!E109</f>
        <v>42.8</v>
      </c>
      <c r="F109" s="2">
        <f>'Load Tests Data'!F109</f>
        <v>17.100000000000001</v>
      </c>
      <c r="G109" s="2">
        <f>'Load Tests Data'!G109</f>
        <v>7.2900000000000009</v>
      </c>
      <c r="H109" s="2">
        <f>'Load Tests Data'!H109</f>
        <v>17.100000000000001</v>
      </c>
      <c r="I109" s="2">
        <f>'Load Tests Data'!I109</f>
        <v>0</v>
      </c>
      <c r="J109" s="2">
        <f t="shared" si="24"/>
        <v>0</v>
      </c>
      <c r="K109" s="2">
        <f t="shared" si="23"/>
        <v>102.68915654538776</v>
      </c>
      <c r="L109" s="2">
        <f t="shared" si="25"/>
        <v>96.091201588183111</v>
      </c>
      <c r="M109" s="2">
        <f t="shared" si="26"/>
        <v>164.17298398930745</v>
      </c>
      <c r="N109" s="2">
        <f t="shared" si="27"/>
        <v>5.2391069922234452</v>
      </c>
      <c r="O109" s="2">
        <f t="shared" si="28"/>
        <v>2.0478213984446891</v>
      </c>
      <c r="P109" s="2">
        <f t="shared" si="29"/>
        <v>1.5239106992223446</v>
      </c>
      <c r="Q109" s="2">
        <f t="shared" si="30"/>
        <v>1.5239106992223446</v>
      </c>
      <c r="R109" s="2">
        <f t="shared" si="31"/>
        <v>1</v>
      </c>
      <c r="S109" s="2">
        <f t="shared" si="32"/>
        <v>1</v>
      </c>
      <c r="T109" s="2">
        <f t="shared" si="33"/>
        <v>1</v>
      </c>
      <c r="U109" s="5">
        <f t="shared" si="34"/>
        <v>320.86221995250372</v>
      </c>
      <c r="V109" s="2">
        <f>'Load Tests Data'!J109</f>
        <v>4.8149999999999995</v>
      </c>
      <c r="W109" s="4">
        <f>'Load Tests Data'!K109</f>
        <v>214</v>
      </c>
    </row>
    <row r="110" spans="1:23" x14ac:dyDescent="0.25">
      <c r="A110" s="2" t="str">
        <f>'Load Tests Data'!A110</f>
        <v>-</v>
      </c>
      <c r="B110" s="2">
        <f>'Load Tests Data'!B110</f>
        <v>0.2</v>
      </c>
      <c r="C110" s="2">
        <f>'Load Tests Data'!C110</f>
        <v>0.2</v>
      </c>
      <c r="D110" s="2">
        <f>'Load Tests Data'!D110</f>
        <v>0</v>
      </c>
      <c r="E110" s="2">
        <f>'Load Tests Data'!E110</f>
        <v>42.8</v>
      </c>
      <c r="F110" s="2">
        <f>'Load Tests Data'!F110</f>
        <v>17.100000000000001</v>
      </c>
      <c r="G110" s="2">
        <f>'Load Tests Data'!G110</f>
        <v>7.2900000000000009</v>
      </c>
      <c r="H110" s="2">
        <f>'Load Tests Data'!H110</f>
        <v>17.100000000000001</v>
      </c>
      <c r="I110" s="2">
        <f>'Load Tests Data'!I110</f>
        <v>0</v>
      </c>
      <c r="J110" s="2">
        <f t="shared" si="24"/>
        <v>0</v>
      </c>
      <c r="K110" s="2">
        <f t="shared" si="23"/>
        <v>102.68915654538776</v>
      </c>
      <c r="L110" s="2">
        <f t="shared" si="25"/>
        <v>96.091201588183111</v>
      </c>
      <c r="M110" s="2">
        <f t="shared" si="26"/>
        <v>164.17298398930745</v>
      </c>
      <c r="N110" s="2">
        <f t="shared" si="27"/>
        <v>5.2391069922234452</v>
      </c>
      <c r="O110" s="2">
        <f t="shared" si="28"/>
        <v>2.0478213984446891</v>
      </c>
      <c r="P110" s="2">
        <f t="shared" si="29"/>
        <v>1.5239106992223446</v>
      </c>
      <c r="Q110" s="2">
        <f t="shared" si="30"/>
        <v>1.5239106992223446</v>
      </c>
      <c r="R110" s="2">
        <f t="shared" si="31"/>
        <v>1</v>
      </c>
      <c r="S110" s="2">
        <f t="shared" si="32"/>
        <v>1</v>
      </c>
      <c r="T110" s="2">
        <f t="shared" si="33"/>
        <v>1</v>
      </c>
      <c r="U110" s="5">
        <f t="shared" si="34"/>
        <v>427.81629327000502</v>
      </c>
      <c r="V110" s="2">
        <f>'Load Tests Data'!J110</f>
        <v>10.640000000000002</v>
      </c>
      <c r="W110" s="4">
        <f>'Load Tests Data'!K110</f>
        <v>266</v>
      </c>
    </row>
    <row r="111" spans="1:23" x14ac:dyDescent="0.25">
      <c r="A111" s="2" t="str">
        <f>'Load Tests Data'!A111</f>
        <v>-</v>
      </c>
      <c r="B111" s="2">
        <f>'Load Tests Data'!B111</f>
        <v>0.25</v>
      </c>
      <c r="C111" s="2">
        <f>'Load Tests Data'!C111</f>
        <v>0.25</v>
      </c>
      <c r="D111" s="2">
        <f>'Load Tests Data'!D111</f>
        <v>0</v>
      </c>
      <c r="E111" s="2">
        <f>'Load Tests Data'!E111</f>
        <v>42.8</v>
      </c>
      <c r="F111" s="2">
        <f>'Load Tests Data'!F111</f>
        <v>17.100000000000001</v>
      </c>
      <c r="G111" s="2">
        <f>'Load Tests Data'!G111</f>
        <v>7.2900000000000009</v>
      </c>
      <c r="H111" s="2">
        <f>'Load Tests Data'!H111</f>
        <v>17.100000000000001</v>
      </c>
      <c r="I111" s="2">
        <f>'Load Tests Data'!I111</f>
        <v>0</v>
      </c>
      <c r="J111" s="2">
        <f t="shared" si="24"/>
        <v>0</v>
      </c>
      <c r="K111" s="2">
        <f t="shared" si="23"/>
        <v>102.68915654538776</v>
      </c>
      <c r="L111" s="2">
        <f t="shared" si="25"/>
        <v>96.091201588183111</v>
      </c>
      <c r="M111" s="2">
        <f t="shared" si="26"/>
        <v>164.17298398930745</v>
      </c>
      <c r="N111" s="2">
        <f t="shared" si="27"/>
        <v>5.2391069922234452</v>
      </c>
      <c r="O111" s="2">
        <f t="shared" si="28"/>
        <v>2.0478213984446891</v>
      </c>
      <c r="P111" s="2">
        <f t="shared" si="29"/>
        <v>1.5239106992223446</v>
      </c>
      <c r="Q111" s="2">
        <f t="shared" si="30"/>
        <v>1.5239106992223446</v>
      </c>
      <c r="R111" s="2">
        <f t="shared" si="31"/>
        <v>1</v>
      </c>
      <c r="S111" s="2">
        <f t="shared" si="32"/>
        <v>1</v>
      </c>
      <c r="T111" s="2">
        <f t="shared" si="33"/>
        <v>1</v>
      </c>
      <c r="U111" s="5">
        <f t="shared" si="34"/>
        <v>534.77036658750626</v>
      </c>
      <c r="V111" s="2">
        <f>'Load Tests Data'!J111</f>
        <v>20.8125</v>
      </c>
      <c r="W111" s="4">
        <f>'Load Tests Data'!K111</f>
        <v>333</v>
      </c>
    </row>
    <row r="112" spans="1:23" x14ac:dyDescent="0.25">
      <c r="A112" s="2" t="str">
        <f>'Load Tests Data'!A112</f>
        <v>-</v>
      </c>
      <c r="B112" s="2">
        <f>'Load Tests Data'!B112</f>
        <v>0.3</v>
      </c>
      <c r="C112" s="2">
        <f>'Load Tests Data'!C112</f>
        <v>0.3</v>
      </c>
      <c r="D112" s="2">
        <f>'Load Tests Data'!D112</f>
        <v>0</v>
      </c>
      <c r="E112" s="2">
        <f>'Load Tests Data'!E112</f>
        <v>42.8</v>
      </c>
      <c r="F112" s="2">
        <f>'Load Tests Data'!F112</f>
        <v>17.100000000000001</v>
      </c>
      <c r="G112" s="2">
        <f>'Load Tests Data'!G112</f>
        <v>7.2900000000000009</v>
      </c>
      <c r="H112" s="2">
        <f>'Load Tests Data'!H112</f>
        <v>17.100000000000001</v>
      </c>
      <c r="I112" s="2">
        <f>'Load Tests Data'!I112</f>
        <v>0</v>
      </c>
      <c r="J112" s="2">
        <f t="shared" si="24"/>
        <v>0</v>
      </c>
      <c r="K112" s="2">
        <f t="shared" si="23"/>
        <v>102.68915654538776</v>
      </c>
      <c r="L112" s="2">
        <f t="shared" si="25"/>
        <v>96.091201588183111</v>
      </c>
      <c r="M112" s="2">
        <f t="shared" si="26"/>
        <v>164.17298398930745</v>
      </c>
      <c r="N112" s="2">
        <f t="shared" si="27"/>
        <v>5.2391069922234452</v>
      </c>
      <c r="O112" s="2">
        <f t="shared" si="28"/>
        <v>2.0478213984446891</v>
      </c>
      <c r="P112" s="2">
        <f t="shared" si="29"/>
        <v>1.5239106992223446</v>
      </c>
      <c r="Q112" s="2">
        <f t="shared" si="30"/>
        <v>1.5239106992223446</v>
      </c>
      <c r="R112" s="2">
        <f t="shared" si="31"/>
        <v>1</v>
      </c>
      <c r="S112" s="2">
        <f t="shared" si="32"/>
        <v>1</v>
      </c>
      <c r="T112" s="2">
        <f t="shared" si="33"/>
        <v>1</v>
      </c>
      <c r="U112" s="5">
        <f t="shared" si="34"/>
        <v>641.72443990500744</v>
      </c>
      <c r="V112" s="2">
        <f>'Load Tests Data'!J112</f>
        <v>36.36</v>
      </c>
      <c r="W112" s="4">
        <f>'Load Tests Data'!K112</f>
        <v>404</v>
      </c>
    </row>
    <row r="113" spans="1:23" x14ac:dyDescent="0.25">
      <c r="A113" s="2" t="str">
        <f>'Load Tests Data'!A113</f>
        <v>-</v>
      </c>
      <c r="B113" s="2">
        <f>'Load Tests Data'!B113</f>
        <v>0.03</v>
      </c>
      <c r="C113" s="2">
        <f>'Load Tests Data'!C113</f>
        <v>0.03</v>
      </c>
      <c r="D113" s="2">
        <f>'Load Tests Data'!D113</f>
        <v>0</v>
      </c>
      <c r="E113" s="2">
        <f>'Load Tests Data'!E113</f>
        <v>42</v>
      </c>
      <c r="F113" s="2">
        <f>'Load Tests Data'!F113</f>
        <v>15.89</v>
      </c>
      <c r="G113" s="2">
        <f>'Load Tests Data'!G113</f>
        <v>6.08</v>
      </c>
      <c r="H113" s="2">
        <f>'Load Tests Data'!H113</f>
        <v>15.89</v>
      </c>
      <c r="I113" s="2">
        <f>'Load Tests Data'!I113</f>
        <v>0</v>
      </c>
      <c r="J113" s="2">
        <f t="shared" si="24"/>
        <v>0</v>
      </c>
      <c r="K113" s="2">
        <f t="shared" si="23"/>
        <v>93.706401663749205</v>
      </c>
      <c r="L113" s="2">
        <f t="shared" si="25"/>
        <v>85.373623034637617</v>
      </c>
      <c r="M113" s="2">
        <f t="shared" si="26"/>
        <v>139.31741074933166</v>
      </c>
      <c r="N113" s="2">
        <f t="shared" si="27"/>
        <v>5.0446811897300599</v>
      </c>
      <c r="O113" s="2">
        <f t="shared" si="28"/>
        <v>2.0089362379460121</v>
      </c>
      <c r="P113" s="2">
        <f t="shared" si="29"/>
        <v>1.504468118973006</v>
      </c>
      <c r="Q113" s="2">
        <f t="shared" si="30"/>
        <v>1.504468118973006</v>
      </c>
      <c r="R113" s="2">
        <f t="shared" si="31"/>
        <v>1</v>
      </c>
      <c r="S113" s="2">
        <f t="shared" si="32"/>
        <v>1</v>
      </c>
      <c r="T113" s="2">
        <f t="shared" si="33"/>
        <v>1</v>
      </c>
      <c r="U113" s="5">
        <f t="shared" si="34"/>
        <v>49.95782699888791</v>
      </c>
      <c r="V113" s="2">
        <f>'Load Tests Data'!J113</f>
        <v>4.6800000000000001E-2</v>
      </c>
      <c r="W113" s="4">
        <f>'Load Tests Data'!K113</f>
        <v>52</v>
      </c>
    </row>
    <row r="114" spans="1:23" x14ac:dyDescent="0.25">
      <c r="A114" s="2" t="str">
        <f>'Load Tests Data'!A114</f>
        <v>-</v>
      </c>
      <c r="B114" s="2">
        <f>'Load Tests Data'!B114</f>
        <v>0.04</v>
      </c>
      <c r="C114" s="2">
        <f>'Load Tests Data'!C114</f>
        <v>0.04</v>
      </c>
      <c r="D114" s="2">
        <f>'Load Tests Data'!D114</f>
        <v>0</v>
      </c>
      <c r="E114" s="2">
        <f>'Load Tests Data'!E114</f>
        <v>42</v>
      </c>
      <c r="F114" s="2">
        <f>'Load Tests Data'!F114</f>
        <v>15.89</v>
      </c>
      <c r="G114" s="2">
        <f>'Load Tests Data'!G114</f>
        <v>6.08</v>
      </c>
      <c r="H114" s="2">
        <f>'Load Tests Data'!H114</f>
        <v>15.89</v>
      </c>
      <c r="I114" s="2">
        <f>'Load Tests Data'!I114</f>
        <v>0</v>
      </c>
      <c r="J114" s="2">
        <f t="shared" si="24"/>
        <v>0</v>
      </c>
      <c r="K114" s="2">
        <f t="shared" si="23"/>
        <v>93.706401663749205</v>
      </c>
      <c r="L114" s="2">
        <f t="shared" si="25"/>
        <v>85.373623034637617</v>
      </c>
      <c r="M114" s="2">
        <f t="shared" si="26"/>
        <v>139.31741074933166</v>
      </c>
      <c r="N114" s="2">
        <f t="shared" si="27"/>
        <v>5.0446811897300599</v>
      </c>
      <c r="O114" s="2">
        <f t="shared" si="28"/>
        <v>2.0089362379460121</v>
      </c>
      <c r="P114" s="2">
        <f t="shared" si="29"/>
        <v>1.504468118973006</v>
      </c>
      <c r="Q114" s="2">
        <f t="shared" si="30"/>
        <v>1.504468118973006</v>
      </c>
      <c r="R114" s="2">
        <f t="shared" si="31"/>
        <v>1</v>
      </c>
      <c r="S114" s="2">
        <f t="shared" si="32"/>
        <v>1</v>
      </c>
      <c r="T114" s="2">
        <f t="shared" si="33"/>
        <v>1</v>
      </c>
      <c r="U114" s="5">
        <f t="shared" si="34"/>
        <v>66.610435998517218</v>
      </c>
      <c r="V114" s="2">
        <f>'Load Tests Data'!J114</f>
        <v>0.1472</v>
      </c>
      <c r="W114" s="4">
        <f>'Load Tests Data'!K114</f>
        <v>92</v>
      </c>
    </row>
    <row r="115" spans="1:23" x14ac:dyDescent="0.25">
      <c r="A115" s="2" t="str">
        <f>'Load Tests Data'!A115</f>
        <v>-</v>
      </c>
      <c r="B115" s="2">
        <f>'Load Tests Data'!B115</f>
        <v>0.05</v>
      </c>
      <c r="C115" s="2">
        <f>'Load Tests Data'!C115</f>
        <v>0.05</v>
      </c>
      <c r="D115" s="2">
        <f>'Load Tests Data'!D115</f>
        <v>0</v>
      </c>
      <c r="E115" s="2">
        <f>'Load Tests Data'!E115</f>
        <v>42</v>
      </c>
      <c r="F115" s="2">
        <f>'Load Tests Data'!F115</f>
        <v>15.89</v>
      </c>
      <c r="G115" s="2">
        <f>'Load Tests Data'!G115</f>
        <v>6.08</v>
      </c>
      <c r="H115" s="2">
        <f>'Load Tests Data'!H115</f>
        <v>15.89</v>
      </c>
      <c r="I115" s="2">
        <f>'Load Tests Data'!I115</f>
        <v>0</v>
      </c>
      <c r="J115" s="2">
        <f t="shared" si="24"/>
        <v>0</v>
      </c>
      <c r="K115" s="2">
        <f t="shared" si="23"/>
        <v>93.706401663749205</v>
      </c>
      <c r="L115" s="2">
        <f t="shared" si="25"/>
        <v>85.373623034637617</v>
      </c>
      <c r="M115" s="2">
        <f t="shared" si="26"/>
        <v>139.31741074933166</v>
      </c>
      <c r="N115" s="2">
        <f t="shared" si="27"/>
        <v>5.0446811897300599</v>
      </c>
      <c r="O115" s="2">
        <f t="shared" si="28"/>
        <v>2.0089362379460121</v>
      </c>
      <c r="P115" s="2">
        <f t="shared" si="29"/>
        <v>1.504468118973006</v>
      </c>
      <c r="Q115" s="2">
        <f t="shared" si="30"/>
        <v>1.504468118973006</v>
      </c>
      <c r="R115" s="2">
        <f t="shared" si="31"/>
        <v>1</v>
      </c>
      <c r="S115" s="2">
        <f t="shared" si="32"/>
        <v>1</v>
      </c>
      <c r="T115" s="2">
        <f t="shared" si="33"/>
        <v>1</v>
      </c>
      <c r="U115" s="5">
        <f t="shared" si="34"/>
        <v>83.263044998146512</v>
      </c>
      <c r="V115" s="2">
        <f>'Load Tests Data'!J115</f>
        <v>0.23750000000000004</v>
      </c>
      <c r="W115" s="4">
        <f>'Load Tests Data'!K115</f>
        <v>95</v>
      </c>
    </row>
    <row r="116" spans="1:23" x14ac:dyDescent="0.25">
      <c r="A116" s="2" t="str">
        <f>'Load Tests Data'!A116</f>
        <v>-</v>
      </c>
      <c r="B116" s="2">
        <f>'Load Tests Data'!B116</f>
        <v>0.06</v>
      </c>
      <c r="C116" s="2">
        <f>'Load Tests Data'!C116</f>
        <v>0.06</v>
      </c>
      <c r="D116" s="2">
        <f>'Load Tests Data'!D116</f>
        <v>0</v>
      </c>
      <c r="E116" s="2">
        <f>'Load Tests Data'!E116</f>
        <v>32</v>
      </c>
      <c r="F116" s="2">
        <f>'Load Tests Data'!F116</f>
        <v>13.2</v>
      </c>
      <c r="G116" s="2">
        <f>'Load Tests Data'!G116</f>
        <v>3.3899999999999988</v>
      </c>
      <c r="H116" s="2">
        <f>'Load Tests Data'!H116</f>
        <v>13.2</v>
      </c>
      <c r="I116" s="2">
        <f>'Load Tests Data'!I116</f>
        <v>0</v>
      </c>
      <c r="J116" s="2">
        <f t="shared" si="24"/>
        <v>0</v>
      </c>
      <c r="K116" s="2">
        <f t="shared" si="23"/>
        <v>35.490260706898333</v>
      </c>
      <c r="L116" s="2">
        <f t="shared" si="25"/>
        <v>23.176776207012633</v>
      </c>
      <c r="M116" s="2">
        <f t="shared" si="26"/>
        <v>22.022491032313741</v>
      </c>
      <c r="N116" s="2">
        <f t="shared" si="27"/>
        <v>3.2545883032998622</v>
      </c>
      <c r="O116" s="2">
        <f t="shared" si="28"/>
        <v>1.6509176606599725</v>
      </c>
      <c r="P116" s="2">
        <f t="shared" si="29"/>
        <v>1.3254588303299863</v>
      </c>
      <c r="Q116" s="2">
        <f t="shared" si="30"/>
        <v>1.3254588303299863</v>
      </c>
      <c r="R116" s="2">
        <f t="shared" si="31"/>
        <v>1</v>
      </c>
      <c r="S116" s="2">
        <f t="shared" si="32"/>
        <v>1</v>
      </c>
      <c r="T116" s="2">
        <f t="shared" si="33"/>
        <v>1</v>
      </c>
      <c r="U116" s="5">
        <f t="shared" si="34"/>
        <v>11.5592024610387</v>
      </c>
      <c r="V116" s="2">
        <f>'Load Tests Data'!J116</f>
        <v>5.04E-2</v>
      </c>
      <c r="W116" s="4">
        <f>'Load Tests Data'!K116</f>
        <v>14</v>
      </c>
    </row>
    <row r="117" spans="1:23" x14ac:dyDescent="0.25">
      <c r="A117" s="2" t="str">
        <f>'Load Tests Data'!A117</f>
        <v>-</v>
      </c>
      <c r="B117" s="2">
        <f>'Load Tests Data'!B117</f>
        <v>0.06</v>
      </c>
      <c r="C117" s="2">
        <f>'Load Tests Data'!C117</f>
        <v>0.06</v>
      </c>
      <c r="D117" s="2">
        <f>'Load Tests Data'!D117</f>
        <v>0</v>
      </c>
      <c r="E117" s="2">
        <f>'Load Tests Data'!E117</f>
        <v>42</v>
      </c>
      <c r="F117" s="2">
        <f>'Load Tests Data'!F117</f>
        <v>14.8</v>
      </c>
      <c r="G117" s="2">
        <f>'Load Tests Data'!G117</f>
        <v>4.99</v>
      </c>
      <c r="H117" s="2">
        <f>'Load Tests Data'!H117</f>
        <v>14.8</v>
      </c>
      <c r="I117" s="2">
        <f>'Load Tests Data'!I117</f>
        <v>0</v>
      </c>
      <c r="J117" s="2">
        <f t="shared" si="24"/>
        <v>0</v>
      </c>
      <c r="K117" s="2">
        <f t="shared" si="23"/>
        <v>93.706401663749205</v>
      </c>
      <c r="L117" s="2">
        <f t="shared" si="25"/>
        <v>85.373623034637617</v>
      </c>
      <c r="M117" s="2">
        <f t="shared" si="26"/>
        <v>139.31741074933166</v>
      </c>
      <c r="N117" s="2">
        <f t="shared" si="27"/>
        <v>5.0446811897300599</v>
      </c>
      <c r="O117" s="2">
        <f t="shared" si="28"/>
        <v>2.0089362379460121</v>
      </c>
      <c r="P117" s="2">
        <f t="shared" si="29"/>
        <v>1.504468118973006</v>
      </c>
      <c r="Q117" s="2">
        <f t="shared" si="30"/>
        <v>1.504468118973006</v>
      </c>
      <c r="R117" s="2">
        <f t="shared" si="31"/>
        <v>1</v>
      </c>
      <c r="S117" s="2">
        <f t="shared" si="32"/>
        <v>1</v>
      </c>
      <c r="T117" s="2">
        <f t="shared" si="33"/>
        <v>1</v>
      </c>
      <c r="U117" s="5">
        <f t="shared" si="34"/>
        <v>93.061779683265073</v>
      </c>
      <c r="V117" s="2">
        <f>'Load Tests Data'!J117</f>
        <v>0.25919999999999999</v>
      </c>
      <c r="W117" s="4">
        <f>'Load Tests Data'!K117</f>
        <v>72</v>
      </c>
    </row>
    <row r="118" spans="1:23" x14ac:dyDescent="0.25">
      <c r="A118" s="2" t="str">
        <f>'Load Tests Data'!A118</f>
        <v>-</v>
      </c>
      <c r="B118" s="2">
        <f>'Load Tests Data'!B118</f>
        <v>0.06</v>
      </c>
      <c r="C118" s="2">
        <f>'Load Tests Data'!C118</f>
        <v>0.06</v>
      </c>
      <c r="D118" s="2">
        <f>'Load Tests Data'!D118</f>
        <v>0</v>
      </c>
      <c r="E118" s="2">
        <f>'Load Tests Data'!E118</f>
        <v>42</v>
      </c>
      <c r="F118" s="2">
        <f>'Load Tests Data'!F118</f>
        <v>15.4</v>
      </c>
      <c r="G118" s="2">
        <f>'Load Tests Data'!G118</f>
        <v>5.59</v>
      </c>
      <c r="H118" s="2">
        <f>'Load Tests Data'!H118</f>
        <v>15.4</v>
      </c>
      <c r="I118" s="2">
        <f>'Load Tests Data'!I118</f>
        <v>0</v>
      </c>
      <c r="J118" s="2">
        <f t="shared" si="24"/>
        <v>0</v>
      </c>
      <c r="K118" s="2">
        <f t="shared" si="23"/>
        <v>93.706401663749205</v>
      </c>
      <c r="L118" s="2">
        <f t="shared" si="25"/>
        <v>85.373623034637617</v>
      </c>
      <c r="M118" s="2">
        <f t="shared" si="26"/>
        <v>139.31741074933166</v>
      </c>
      <c r="N118" s="2">
        <f t="shared" si="27"/>
        <v>5.0446811897300599</v>
      </c>
      <c r="O118" s="2">
        <f t="shared" si="28"/>
        <v>2.0089362379460121</v>
      </c>
      <c r="P118" s="2">
        <f t="shared" si="29"/>
        <v>1.504468118973006</v>
      </c>
      <c r="Q118" s="2">
        <f t="shared" si="30"/>
        <v>1.504468118973006</v>
      </c>
      <c r="R118" s="2">
        <f t="shared" si="31"/>
        <v>1</v>
      </c>
      <c r="S118" s="2">
        <f t="shared" si="32"/>
        <v>1</v>
      </c>
      <c r="T118" s="2">
        <f t="shared" si="33"/>
        <v>1</v>
      </c>
      <c r="U118" s="5">
        <f t="shared" si="34"/>
        <v>96.834554535289328</v>
      </c>
      <c r="V118" s="2">
        <f>'Load Tests Data'!J118</f>
        <v>0.38159999999999999</v>
      </c>
      <c r="W118" s="4">
        <f>'Load Tests Data'!K118</f>
        <v>106</v>
      </c>
    </row>
    <row r="119" spans="1:23" x14ac:dyDescent="0.25">
      <c r="A119" s="2">
        <f>'Load Tests Data'!A119</f>
        <v>0.9</v>
      </c>
      <c r="B119" s="2">
        <f>'Load Tests Data'!B119</f>
        <v>1.05</v>
      </c>
      <c r="C119" s="2">
        <f>'Load Tests Data'!C119</f>
        <v>1.05</v>
      </c>
      <c r="D119" s="2">
        <f>'Load Tests Data'!D119</f>
        <v>1.6</v>
      </c>
      <c r="E119" s="2">
        <f>'Load Tests Data'!E119</f>
        <v>0</v>
      </c>
      <c r="F119" s="2">
        <f>'Load Tests Data'!F119</f>
        <v>11.555555555555552</v>
      </c>
      <c r="G119" s="2">
        <f>'Load Tests Data'!G119</f>
        <v>1.7455555555555513</v>
      </c>
      <c r="H119" s="2">
        <f>'Load Tests Data'!H119</f>
        <v>1.7455555555555513</v>
      </c>
      <c r="I119" s="2">
        <f>'Load Tests Data'!I119</f>
        <v>21</v>
      </c>
      <c r="J119" s="2">
        <v>24.4</v>
      </c>
      <c r="K119" s="2">
        <f t="shared" si="23"/>
        <v>5.14</v>
      </c>
      <c r="L119" s="2">
        <f t="shared" si="25"/>
        <v>0.99999999999999978</v>
      </c>
      <c r="M119" s="2">
        <f t="shared" si="26"/>
        <v>0</v>
      </c>
      <c r="N119" s="2">
        <f t="shared" si="27"/>
        <v>0.99999999999999978</v>
      </c>
      <c r="O119" s="2">
        <f t="shared" si="28"/>
        <v>1.2</v>
      </c>
      <c r="P119" s="2">
        <f t="shared" si="29"/>
        <v>1</v>
      </c>
      <c r="Q119" s="2">
        <f t="shared" si="30"/>
        <v>1</v>
      </c>
      <c r="R119" s="2">
        <f t="shared" si="31"/>
        <v>1.3047619047619048</v>
      </c>
      <c r="S119" s="2">
        <f t="shared" si="32"/>
        <v>1</v>
      </c>
      <c r="T119" s="2">
        <f t="shared" si="33"/>
        <v>1</v>
      </c>
      <c r="U119" s="5">
        <f t="shared" si="34"/>
        <v>193.40319999999997</v>
      </c>
      <c r="V119" s="2">
        <f>'Load Tests Data'!J119</f>
        <v>195.14250000000001</v>
      </c>
      <c r="W119" s="4">
        <f>'Load Tests Data'!K119</f>
        <v>177</v>
      </c>
    </row>
    <row r="120" spans="1:23" x14ac:dyDescent="0.25">
      <c r="A120" s="2">
        <f>'Load Tests Data'!A120</f>
        <v>0.9</v>
      </c>
      <c r="B120" s="2">
        <f>'Load Tests Data'!B120</f>
        <v>0.9</v>
      </c>
      <c r="C120" s="2">
        <f>'Load Tests Data'!C120</f>
        <v>0.9</v>
      </c>
      <c r="D120" s="2">
        <f>'Load Tests Data'!D120</f>
        <v>1.6</v>
      </c>
      <c r="E120" s="2">
        <f>'Load Tests Data'!E120</f>
        <v>0</v>
      </c>
      <c r="F120" s="2">
        <f>'Load Tests Data'!F120</f>
        <v>11.555555555555552</v>
      </c>
      <c r="G120" s="2">
        <f>'Load Tests Data'!G120</f>
        <v>1.7455555555555513</v>
      </c>
      <c r="H120" s="2">
        <f>'Load Tests Data'!H120</f>
        <v>1.7455555555555513</v>
      </c>
      <c r="I120" s="2">
        <f>'Load Tests Data'!I120</f>
        <v>25</v>
      </c>
      <c r="J120" s="2">
        <v>24.4</v>
      </c>
      <c r="K120" s="2">
        <f t="shared" si="23"/>
        <v>5.14</v>
      </c>
      <c r="L120" s="2">
        <f t="shared" si="25"/>
        <v>0.99999999999999978</v>
      </c>
      <c r="M120" s="2">
        <f t="shared" si="26"/>
        <v>0</v>
      </c>
      <c r="N120" s="2">
        <f t="shared" si="27"/>
        <v>0.99999999999999978</v>
      </c>
      <c r="O120" s="2">
        <f t="shared" si="28"/>
        <v>1.2</v>
      </c>
      <c r="P120" s="2">
        <f t="shared" si="29"/>
        <v>1</v>
      </c>
      <c r="Q120" s="2">
        <f t="shared" si="30"/>
        <v>1</v>
      </c>
      <c r="R120" s="2">
        <f t="shared" si="31"/>
        <v>1.3555555555555556</v>
      </c>
      <c r="S120" s="2">
        <f t="shared" si="32"/>
        <v>1</v>
      </c>
      <c r="T120" s="2">
        <f t="shared" si="33"/>
        <v>1</v>
      </c>
      <c r="U120" s="5">
        <f t="shared" si="34"/>
        <v>233.42666666666668</v>
      </c>
      <c r="V120" s="2">
        <f>'Load Tests Data'!J120</f>
        <v>172.53</v>
      </c>
      <c r="W120" s="4">
        <f>'Load Tests Data'!K120</f>
        <v>213</v>
      </c>
    </row>
    <row r="121" spans="1:23" x14ac:dyDescent="0.25">
      <c r="A121" s="2">
        <f>'Load Tests Data'!A121</f>
        <v>0.9</v>
      </c>
      <c r="B121" s="2">
        <f>'Load Tests Data'!B121</f>
        <v>0.75</v>
      </c>
      <c r="C121" s="2">
        <f>'Load Tests Data'!C121</f>
        <v>0.75</v>
      </c>
      <c r="D121" s="2">
        <f>'Load Tests Data'!D121</f>
        <v>1.6</v>
      </c>
      <c r="E121" s="2">
        <f>'Load Tests Data'!E121</f>
        <v>0</v>
      </c>
      <c r="F121" s="2">
        <f>'Load Tests Data'!F121</f>
        <v>11.555555555555552</v>
      </c>
      <c r="G121" s="2">
        <f>'Load Tests Data'!G121</f>
        <v>1.7455555555555513</v>
      </c>
      <c r="H121" s="2">
        <f>'Load Tests Data'!H121</f>
        <v>1.7455555555555513</v>
      </c>
      <c r="I121" s="2">
        <f>'Load Tests Data'!I121</f>
        <v>26</v>
      </c>
      <c r="J121" s="2">
        <v>24.4</v>
      </c>
      <c r="K121" s="2">
        <f t="shared" si="23"/>
        <v>5.14</v>
      </c>
      <c r="L121" s="2">
        <f t="shared" si="25"/>
        <v>0.99999999999999978</v>
      </c>
      <c r="M121" s="2">
        <f t="shared" si="26"/>
        <v>0</v>
      </c>
      <c r="N121" s="2">
        <f t="shared" si="27"/>
        <v>0.99999999999999978</v>
      </c>
      <c r="O121" s="2">
        <f t="shared" si="28"/>
        <v>1.2</v>
      </c>
      <c r="P121" s="2">
        <f t="shared" si="29"/>
        <v>1</v>
      </c>
      <c r="Q121" s="2">
        <f t="shared" si="30"/>
        <v>1</v>
      </c>
      <c r="R121" s="2">
        <f t="shared" si="31"/>
        <v>1.4266666666666667</v>
      </c>
      <c r="S121" s="2">
        <f t="shared" si="32"/>
        <v>1</v>
      </c>
      <c r="T121" s="2">
        <f t="shared" si="33"/>
        <v>1</v>
      </c>
      <c r="U121" s="5">
        <f t="shared" si="34"/>
        <v>253.19167999999996</v>
      </c>
      <c r="V121" s="2">
        <f>'Load Tests Data'!J121</f>
        <v>128.25</v>
      </c>
      <c r="W121" s="4">
        <f>'Load Tests Data'!K121</f>
        <v>228</v>
      </c>
    </row>
    <row r="122" spans="1:23" x14ac:dyDescent="0.25">
      <c r="A122" s="2">
        <f>'Load Tests Data'!A122</f>
        <v>0.9</v>
      </c>
      <c r="B122" s="2">
        <f>'Load Tests Data'!B122</f>
        <v>0.67500000000000004</v>
      </c>
      <c r="C122" s="2">
        <f>'Load Tests Data'!C122</f>
        <v>0.67500000000000004</v>
      </c>
      <c r="D122" s="2">
        <f>'Load Tests Data'!D122</f>
        <v>1.6</v>
      </c>
      <c r="E122" s="2">
        <f>'Load Tests Data'!E122</f>
        <v>0</v>
      </c>
      <c r="F122" s="2">
        <f>'Load Tests Data'!F122</f>
        <v>11.555555555555552</v>
      </c>
      <c r="G122" s="2">
        <f>'Load Tests Data'!G122</f>
        <v>1.7455555555555513</v>
      </c>
      <c r="H122" s="2">
        <f>'Load Tests Data'!H122</f>
        <v>1.7455555555555513</v>
      </c>
      <c r="I122" s="2">
        <f>'Load Tests Data'!I122</f>
        <v>25</v>
      </c>
      <c r="J122" s="2">
        <v>24.4</v>
      </c>
      <c r="K122" s="2">
        <f t="shared" si="23"/>
        <v>5.14</v>
      </c>
      <c r="L122" s="2">
        <f t="shared" si="25"/>
        <v>0.99999999999999978</v>
      </c>
      <c r="M122" s="2">
        <f t="shared" si="26"/>
        <v>0</v>
      </c>
      <c r="N122" s="2">
        <f t="shared" si="27"/>
        <v>0.99999999999999978</v>
      </c>
      <c r="O122" s="2">
        <f t="shared" si="28"/>
        <v>1.2</v>
      </c>
      <c r="P122" s="2">
        <f t="shared" si="29"/>
        <v>1</v>
      </c>
      <c r="Q122" s="2">
        <f t="shared" si="30"/>
        <v>1</v>
      </c>
      <c r="R122" s="2">
        <f t="shared" si="31"/>
        <v>1.4740740740740741</v>
      </c>
      <c r="S122" s="2">
        <f t="shared" si="32"/>
        <v>1</v>
      </c>
      <c r="T122" s="2">
        <f t="shared" si="33"/>
        <v>1</v>
      </c>
      <c r="U122" s="5">
        <f t="shared" si="34"/>
        <v>251.70222222222219</v>
      </c>
      <c r="V122" s="2">
        <f>'Load Tests Data'!J122</f>
        <v>103.42687500000001</v>
      </c>
      <c r="W122" s="4">
        <f>'Load Tests Data'!K122</f>
        <v>227</v>
      </c>
    </row>
    <row r="123" spans="1:23" x14ac:dyDescent="0.25">
      <c r="A123" s="2">
        <f>'Load Tests Data'!A123</f>
        <v>0.9</v>
      </c>
      <c r="B123" s="2">
        <f>'Load Tests Data'!B123</f>
        <v>0.6</v>
      </c>
      <c r="C123" s="2">
        <f>'Load Tests Data'!C123</f>
        <v>0.6</v>
      </c>
      <c r="D123" s="2">
        <f>'Load Tests Data'!D123</f>
        <v>1.6</v>
      </c>
      <c r="E123" s="2">
        <f>'Load Tests Data'!E123</f>
        <v>0</v>
      </c>
      <c r="F123" s="2">
        <f>'Load Tests Data'!F123</f>
        <v>11.555555555555552</v>
      </c>
      <c r="G123" s="2">
        <f>'Load Tests Data'!G123</f>
        <v>1.7455555555555513</v>
      </c>
      <c r="H123" s="2">
        <f>'Load Tests Data'!H123</f>
        <v>1.7455555555555513</v>
      </c>
      <c r="I123" s="2">
        <f>'Load Tests Data'!I123</f>
        <v>30</v>
      </c>
      <c r="J123" s="2">
        <v>24.4</v>
      </c>
      <c r="K123" s="2">
        <f t="shared" si="23"/>
        <v>5.14</v>
      </c>
      <c r="L123" s="2">
        <f t="shared" si="25"/>
        <v>0.99999999999999978</v>
      </c>
      <c r="M123" s="2">
        <f t="shared" si="26"/>
        <v>0</v>
      </c>
      <c r="N123" s="2">
        <f t="shared" si="27"/>
        <v>0.99999999999999978</v>
      </c>
      <c r="O123" s="2">
        <f t="shared" si="28"/>
        <v>1.2</v>
      </c>
      <c r="P123" s="2">
        <f t="shared" si="29"/>
        <v>1</v>
      </c>
      <c r="Q123" s="2">
        <f t="shared" si="30"/>
        <v>1</v>
      </c>
      <c r="R123" s="2">
        <f t="shared" si="31"/>
        <v>1.5333333333333332</v>
      </c>
      <c r="S123" s="2">
        <f t="shared" si="32"/>
        <v>1</v>
      </c>
      <c r="T123" s="2">
        <f t="shared" si="33"/>
        <v>1</v>
      </c>
      <c r="U123" s="5">
        <f t="shared" si="34"/>
        <v>308.12799999999993</v>
      </c>
      <c r="V123" s="2">
        <f>'Load Tests Data'!J123</f>
        <v>97.56</v>
      </c>
      <c r="W123" s="4">
        <f>'Load Tests Data'!K123</f>
        <v>271</v>
      </c>
    </row>
    <row r="124" spans="1:23" x14ac:dyDescent="0.25">
      <c r="A124" s="2">
        <f>'Load Tests Data'!A124</f>
        <v>50</v>
      </c>
      <c r="B124" s="2">
        <f>'Load Tests Data'!B124</f>
        <v>0.91</v>
      </c>
      <c r="C124" s="2">
        <f>'Load Tests Data'!C124</f>
        <v>0.91</v>
      </c>
      <c r="D124" s="2">
        <f>'Load Tests Data'!D124</f>
        <v>0.61</v>
      </c>
      <c r="E124" s="2">
        <f>'Load Tests Data'!E124</f>
        <v>0</v>
      </c>
      <c r="F124" s="2">
        <f>'Load Tests Data'!F124</f>
        <v>18.524590163934427</v>
      </c>
      <c r="G124" s="2">
        <f>'Load Tests Data'!G124</f>
        <v>8.7145901639344263</v>
      </c>
      <c r="H124" s="2">
        <f>'Load Tests Data'!H124</f>
        <v>18.524590163934427</v>
      </c>
      <c r="I124" s="2">
        <f>'Load Tests Data'!I124</f>
        <v>41</v>
      </c>
      <c r="J124" s="2">
        <f t="shared" si="24"/>
        <v>11.3</v>
      </c>
      <c r="K124" s="2">
        <f t="shared" si="23"/>
        <v>5.14</v>
      </c>
      <c r="L124" s="2">
        <f t="shared" si="25"/>
        <v>0.99999999999999978</v>
      </c>
      <c r="M124" s="2">
        <f t="shared" si="26"/>
        <v>0</v>
      </c>
      <c r="N124" s="2">
        <f t="shared" si="27"/>
        <v>0.99999999999999978</v>
      </c>
      <c r="O124" s="2">
        <f t="shared" si="28"/>
        <v>1.2</v>
      </c>
      <c r="P124" s="2">
        <f t="shared" si="29"/>
        <v>1</v>
      </c>
      <c r="Q124" s="2">
        <f t="shared" si="30"/>
        <v>1</v>
      </c>
      <c r="R124" s="2">
        <f t="shared" si="31"/>
        <v>1.134065934065934</v>
      </c>
      <c r="S124" s="2">
        <f t="shared" si="32"/>
        <v>1</v>
      </c>
      <c r="T124" s="2">
        <f t="shared" si="33"/>
        <v>1</v>
      </c>
      <c r="U124" s="5">
        <f t="shared" si="34"/>
        <v>298.09166593406593</v>
      </c>
      <c r="V124" s="2">
        <f>'Load Tests Data'!J124</f>
        <v>259.19530000000003</v>
      </c>
      <c r="W124" s="4">
        <f>'Load Tests Data'!K124</f>
        <v>313</v>
      </c>
    </row>
    <row r="125" spans="1:23" x14ac:dyDescent="0.25">
      <c r="A125" s="2">
        <f>'Load Tests Data'!A125</f>
        <v>0.31</v>
      </c>
      <c r="B125" s="2">
        <f>'Load Tests Data'!B125</f>
        <v>0.52</v>
      </c>
      <c r="C125" s="2">
        <f>'Load Tests Data'!C125</f>
        <v>0.52</v>
      </c>
      <c r="D125" s="2">
        <f>'Load Tests Data'!D125</f>
        <v>0.38</v>
      </c>
      <c r="E125" s="2">
        <f>'Load Tests Data'!E125</f>
        <v>0</v>
      </c>
      <c r="F125" s="2">
        <f>'Load Tests Data'!F125</f>
        <v>16.129032258064516</v>
      </c>
      <c r="G125" s="2">
        <f>'Load Tests Data'!G125</f>
        <v>6.3190322580645155</v>
      </c>
      <c r="H125" s="2">
        <f>'Load Tests Data'!H125</f>
        <v>6.3190322580645155</v>
      </c>
      <c r="I125" s="2">
        <f>'Load Tests Data'!I125</f>
        <v>62</v>
      </c>
      <c r="J125" s="2">
        <v>6.4</v>
      </c>
      <c r="K125" s="2">
        <f t="shared" si="23"/>
        <v>5.14</v>
      </c>
      <c r="L125" s="2">
        <f t="shared" si="25"/>
        <v>0.99999999999999978</v>
      </c>
      <c r="M125" s="2">
        <f t="shared" si="26"/>
        <v>0</v>
      </c>
      <c r="N125" s="2">
        <f t="shared" si="27"/>
        <v>0.99999999999999978</v>
      </c>
      <c r="O125" s="2">
        <f t="shared" si="28"/>
        <v>1.2</v>
      </c>
      <c r="P125" s="2">
        <f t="shared" si="29"/>
        <v>1</v>
      </c>
      <c r="Q125" s="2">
        <f t="shared" si="30"/>
        <v>1</v>
      </c>
      <c r="R125" s="2">
        <f t="shared" si="31"/>
        <v>1.1461538461538461</v>
      </c>
      <c r="S125" s="2">
        <f t="shared" si="32"/>
        <v>1</v>
      </c>
      <c r="T125" s="2">
        <f t="shared" si="33"/>
        <v>1</v>
      </c>
      <c r="U125" s="5">
        <f t="shared" si="34"/>
        <v>444.7075692307692</v>
      </c>
      <c r="V125" s="2">
        <f>'Load Tests Data'!J125</f>
        <v>112.21600000000001</v>
      </c>
      <c r="W125" s="4">
        <f>'Load Tests Data'!K125</f>
        <v>415</v>
      </c>
    </row>
    <row r="126" spans="1:23" x14ac:dyDescent="0.25">
      <c r="A126" s="2">
        <f>'Load Tests Data'!A126</f>
        <v>0.31</v>
      </c>
      <c r="B126" s="2">
        <f>'Load Tests Data'!B126</f>
        <v>0.43</v>
      </c>
      <c r="C126" s="2">
        <f>'Load Tests Data'!C126</f>
        <v>0.43</v>
      </c>
      <c r="D126" s="2">
        <f>'Load Tests Data'!D126</f>
        <v>0.38</v>
      </c>
      <c r="E126" s="2">
        <f>'Load Tests Data'!E126</f>
        <v>0</v>
      </c>
      <c r="F126" s="2">
        <f>'Load Tests Data'!F126</f>
        <v>16.129032258064516</v>
      </c>
      <c r="G126" s="2">
        <f>'Load Tests Data'!G126</f>
        <v>6.3190322580645155</v>
      </c>
      <c r="H126" s="2">
        <f>'Load Tests Data'!H126</f>
        <v>6.3190322580645155</v>
      </c>
      <c r="I126" s="2">
        <f>'Load Tests Data'!I126</f>
        <v>31</v>
      </c>
      <c r="J126" s="2">
        <v>6.4</v>
      </c>
      <c r="K126" s="2">
        <f t="shared" si="23"/>
        <v>5.14</v>
      </c>
      <c r="L126" s="2">
        <f t="shared" si="25"/>
        <v>0.99999999999999978</v>
      </c>
      <c r="M126" s="2">
        <f t="shared" si="26"/>
        <v>0</v>
      </c>
      <c r="N126" s="2">
        <f t="shared" si="27"/>
        <v>0.99999999999999978</v>
      </c>
      <c r="O126" s="2">
        <f t="shared" si="28"/>
        <v>1.2</v>
      </c>
      <c r="P126" s="2">
        <f t="shared" si="29"/>
        <v>1</v>
      </c>
      <c r="Q126" s="2">
        <f t="shared" si="30"/>
        <v>1</v>
      </c>
      <c r="R126" s="2">
        <f t="shared" si="31"/>
        <v>1.1767441860465115</v>
      </c>
      <c r="S126" s="2">
        <f t="shared" si="32"/>
        <v>1</v>
      </c>
      <c r="T126" s="2">
        <f t="shared" si="33"/>
        <v>1</v>
      </c>
      <c r="U126" s="5">
        <f t="shared" si="34"/>
        <v>231.40290232558138</v>
      </c>
      <c r="V126" s="2">
        <f>'Load Tests Data'!J126</f>
        <v>40.862899999999996</v>
      </c>
      <c r="W126" s="4">
        <f>'Load Tests Data'!K126</f>
        <v>221</v>
      </c>
    </row>
    <row r="127" spans="1:23" x14ac:dyDescent="0.25">
      <c r="A127" s="2">
        <f>'Load Tests Data'!A127</f>
        <v>0.31</v>
      </c>
      <c r="B127" s="2">
        <f>'Load Tests Data'!B127</f>
        <v>0.3</v>
      </c>
      <c r="C127" s="2">
        <f>'Load Tests Data'!C127</f>
        <v>0.3</v>
      </c>
      <c r="D127" s="2">
        <f>'Load Tests Data'!D127</f>
        <v>0.38</v>
      </c>
      <c r="E127" s="2">
        <f>'Load Tests Data'!E127</f>
        <v>0</v>
      </c>
      <c r="F127" s="2">
        <f>'Load Tests Data'!F127</f>
        <v>16.129032258064516</v>
      </c>
      <c r="G127" s="2">
        <f>'Load Tests Data'!G127</f>
        <v>6.3190322580645155</v>
      </c>
      <c r="H127" s="2">
        <f>'Load Tests Data'!H127</f>
        <v>6.3190322580645155</v>
      </c>
      <c r="I127" s="2">
        <f>'Load Tests Data'!I127</f>
        <v>42</v>
      </c>
      <c r="J127" s="2">
        <v>6.4</v>
      </c>
      <c r="K127" s="2">
        <f t="shared" si="23"/>
        <v>5.14</v>
      </c>
      <c r="L127" s="2">
        <f t="shared" si="25"/>
        <v>0.99999999999999978</v>
      </c>
      <c r="M127" s="2">
        <f t="shared" si="26"/>
        <v>0</v>
      </c>
      <c r="N127" s="2">
        <f t="shared" si="27"/>
        <v>0.99999999999999978</v>
      </c>
      <c r="O127" s="2">
        <f t="shared" si="28"/>
        <v>1.2</v>
      </c>
      <c r="P127" s="2">
        <f t="shared" si="29"/>
        <v>1</v>
      </c>
      <c r="Q127" s="2">
        <f t="shared" si="30"/>
        <v>1</v>
      </c>
      <c r="R127" s="2">
        <f t="shared" si="31"/>
        <v>1.2533333333333334</v>
      </c>
      <c r="S127" s="2">
        <f t="shared" si="32"/>
        <v>1</v>
      </c>
      <c r="T127" s="2">
        <f t="shared" si="33"/>
        <v>1</v>
      </c>
      <c r="U127" s="5">
        <f t="shared" si="34"/>
        <v>331.08351999999996</v>
      </c>
      <c r="V127" s="2">
        <f>'Load Tests Data'!J127</f>
        <v>30.779999999999998</v>
      </c>
      <c r="W127" s="4">
        <f>'Load Tests Data'!K127</f>
        <v>342</v>
      </c>
    </row>
    <row r="128" spans="1:23" x14ac:dyDescent="0.25">
      <c r="A128" s="2">
        <f>'Load Tests Data'!A128</f>
        <v>1.8</v>
      </c>
      <c r="B128" s="2">
        <f>'Load Tests Data'!B128</f>
        <v>0.41</v>
      </c>
      <c r="C128" s="2">
        <f>'Load Tests Data'!C128</f>
        <v>0.41</v>
      </c>
      <c r="D128" s="2">
        <f>'Load Tests Data'!D128</f>
        <v>2.6</v>
      </c>
      <c r="E128" s="2">
        <f>'Load Tests Data'!E128</f>
        <v>0</v>
      </c>
      <c r="F128" s="2">
        <f>'Load Tests Data'!F128</f>
        <v>0</v>
      </c>
      <c r="G128" s="2">
        <f>'Load Tests Data'!G128</f>
        <v>0</v>
      </c>
      <c r="H128" s="2">
        <f>'Load Tests Data'!H128</f>
        <v>0</v>
      </c>
      <c r="I128" s="2">
        <f>'Load Tests Data'!I128</f>
        <v>58</v>
      </c>
      <c r="J128" s="2">
        <v>39.700000000000003</v>
      </c>
      <c r="K128" s="2">
        <f t="shared" si="23"/>
        <v>5.14</v>
      </c>
      <c r="L128" s="2">
        <f t="shared" si="25"/>
        <v>0.99999999999999978</v>
      </c>
      <c r="M128" s="2">
        <f t="shared" si="26"/>
        <v>0</v>
      </c>
      <c r="N128" s="2">
        <f t="shared" si="27"/>
        <v>0.99999999999999978</v>
      </c>
      <c r="O128" s="2">
        <f t="shared" si="28"/>
        <v>1.2</v>
      </c>
      <c r="P128" s="2">
        <f t="shared" si="29"/>
        <v>1</v>
      </c>
      <c r="Q128" s="2">
        <f t="shared" si="30"/>
        <v>1</v>
      </c>
      <c r="R128" s="2">
        <f t="shared" si="31"/>
        <v>2.2682926829268295</v>
      </c>
      <c r="S128" s="2">
        <f t="shared" si="32"/>
        <v>1</v>
      </c>
      <c r="T128" s="2">
        <f t="shared" si="33"/>
        <v>1</v>
      </c>
      <c r="U128" s="5">
        <f t="shared" si="34"/>
        <v>851.16809756097564</v>
      </c>
      <c r="V128" s="2">
        <f>'Load Tests Data'!J128</f>
        <v>94.135999999999981</v>
      </c>
      <c r="W128" s="4">
        <f>'Load Tests Data'!K128</f>
        <v>560</v>
      </c>
    </row>
    <row r="129" spans="1:23" x14ac:dyDescent="0.25">
      <c r="A129" s="2">
        <f>'Load Tests Data'!A129</f>
        <v>1.8</v>
      </c>
      <c r="B129" s="2">
        <f>'Load Tests Data'!B129</f>
        <v>3.1</v>
      </c>
      <c r="C129" s="2">
        <f>'Load Tests Data'!C129</f>
        <v>3.1</v>
      </c>
      <c r="D129" s="2">
        <f>'Load Tests Data'!D129</f>
        <v>1.3</v>
      </c>
      <c r="E129" s="2">
        <f>'Load Tests Data'!E129</f>
        <v>0</v>
      </c>
      <c r="F129" s="2">
        <f>'Load Tests Data'!F129</f>
        <v>9.0769230769230766</v>
      </c>
      <c r="G129" s="2">
        <f>'Load Tests Data'!G129</f>
        <v>-0.73307692307692385</v>
      </c>
      <c r="H129" s="2">
        <f>'Load Tests Data'!H129</f>
        <v>0.84918114143920509</v>
      </c>
      <c r="I129" s="2">
        <f>'Load Tests Data'!I129</f>
        <v>77</v>
      </c>
      <c r="J129" s="2">
        <f t="shared" si="24"/>
        <v>11.8</v>
      </c>
      <c r="K129" s="2">
        <f t="shared" si="23"/>
        <v>5.14</v>
      </c>
      <c r="L129" s="2">
        <f t="shared" si="25"/>
        <v>0.99999999999999978</v>
      </c>
      <c r="M129" s="2">
        <f t="shared" si="26"/>
        <v>0</v>
      </c>
      <c r="N129" s="2">
        <f t="shared" si="27"/>
        <v>0.99999999999999978</v>
      </c>
      <c r="O129" s="2">
        <f t="shared" si="28"/>
        <v>1.2</v>
      </c>
      <c r="P129" s="2">
        <f t="shared" si="29"/>
        <v>1</v>
      </c>
      <c r="Q129" s="2">
        <f t="shared" si="30"/>
        <v>1</v>
      </c>
      <c r="R129" s="2">
        <f t="shared" si="31"/>
        <v>1.0838709677419356</v>
      </c>
      <c r="S129" s="2">
        <f t="shared" si="32"/>
        <v>1</v>
      </c>
      <c r="T129" s="2">
        <f t="shared" si="33"/>
        <v>1</v>
      </c>
      <c r="U129" s="5">
        <f t="shared" si="34"/>
        <v>526.56934193548375</v>
      </c>
      <c r="V129" s="2">
        <f>'Load Tests Data'!J129</f>
        <v>4824.22</v>
      </c>
      <c r="W129" s="4">
        <f>'Load Tests Data'!K129</f>
        <v>502</v>
      </c>
    </row>
    <row r="130" spans="1:23" x14ac:dyDescent="0.25">
      <c r="A130" s="2">
        <f>'Load Tests Data'!A130</f>
        <v>1</v>
      </c>
      <c r="B130" s="2">
        <f>'Load Tests Data'!B130</f>
        <v>0.77</v>
      </c>
      <c r="C130" s="2">
        <f>'Load Tests Data'!C130</f>
        <v>0.77</v>
      </c>
      <c r="D130" s="2">
        <f>'Load Tests Data'!D130</f>
        <v>3</v>
      </c>
      <c r="E130" s="2">
        <f>'Load Tests Data'!E130</f>
        <v>0</v>
      </c>
      <c r="F130" s="2">
        <f>'Load Tests Data'!F130</f>
        <v>0</v>
      </c>
      <c r="G130" s="2">
        <f>'Load Tests Data'!G130</f>
        <v>0</v>
      </c>
      <c r="H130" s="2">
        <f>'Load Tests Data'!H130</f>
        <v>0</v>
      </c>
      <c r="I130" s="2">
        <f>'Load Tests Data'!I130</f>
        <v>87</v>
      </c>
      <c r="J130" s="2">
        <f t="shared" si="24"/>
        <v>0</v>
      </c>
      <c r="K130" s="2">
        <f t="shared" si="23"/>
        <v>5.14</v>
      </c>
      <c r="L130" s="2">
        <f t="shared" si="25"/>
        <v>0.99999999999999978</v>
      </c>
      <c r="M130" s="2">
        <f t="shared" si="26"/>
        <v>0</v>
      </c>
      <c r="N130" s="2">
        <f t="shared" si="27"/>
        <v>0.99999999999999978</v>
      </c>
      <c r="O130" s="2">
        <f t="shared" si="28"/>
        <v>1.2</v>
      </c>
      <c r="P130" s="2">
        <f t="shared" si="29"/>
        <v>1</v>
      </c>
      <c r="Q130" s="2">
        <f t="shared" si="30"/>
        <v>1</v>
      </c>
      <c r="R130" s="2">
        <f t="shared" si="31"/>
        <v>1.779220779220779</v>
      </c>
      <c r="S130" s="2">
        <f t="shared" si="32"/>
        <v>1</v>
      </c>
      <c r="T130" s="2">
        <f t="shared" si="33"/>
        <v>1</v>
      </c>
      <c r="U130" s="5">
        <f t="shared" si="34"/>
        <v>954.75833766233734</v>
      </c>
      <c r="V130" s="2">
        <f>'Load Tests Data'!J130</f>
        <v>319.57310000000001</v>
      </c>
      <c r="W130" s="4">
        <f>'Load Tests Data'!K130</f>
        <v>539</v>
      </c>
    </row>
    <row r="131" spans="1:23" x14ac:dyDescent="0.25">
      <c r="A131" s="2">
        <f>'Load Tests Data'!A131</f>
        <v>10</v>
      </c>
      <c r="B131" s="2">
        <f>'Load Tests Data'!B131</f>
        <v>1</v>
      </c>
      <c r="C131" s="2">
        <f>'Load Tests Data'!C131</f>
        <v>1</v>
      </c>
      <c r="D131" s="2">
        <f>'Load Tests Data'!D131</f>
        <v>0</v>
      </c>
      <c r="E131" s="2">
        <f>'Load Tests Data'!E131</f>
        <v>0</v>
      </c>
      <c r="F131" s="2">
        <f>'Load Tests Data'!F131</f>
        <v>0</v>
      </c>
      <c r="G131" s="2">
        <f>'Load Tests Data'!G131</f>
        <v>0</v>
      </c>
      <c r="H131" s="2">
        <f>'Load Tests Data'!H131</f>
        <v>0</v>
      </c>
      <c r="I131" s="2">
        <f>'Load Tests Data'!I131</f>
        <v>71</v>
      </c>
      <c r="J131" s="2">
        <f t="shared" si="24"/>
        <v>0</v>
      </c>
      <c r="K131" s="2">
        <f t="shared" ref="K131:K194" si="35">IF(E131=0,5.14,(L131-1)*_xlfn.COT(RADIANS(E131)))</f>
        <v>5.14</v>
      </c>
      <c r="L131" s="2">
        <f t="shared" si="25"/>
        <v>0.99999999999999978</v>
      </c>
      <c r="M131" s="2">
        <f t="shared" si="26"/>
        <v>0</v>
      </c>
      <c r="N131" s="2">
        <f t="shared" si="27"/>
        <v>0.99999999999999978</v>
      </c>
      <c r="O131" s="2">
        <f t="shared" si="28"/>
        <v>1.2</v>
      </c>
      <c r="P131" s="2">
        <f t="shared" si="29"/>
        <v>1</v>
      </c>
      <c r="Q131" s="2">
        <f t="shared" si="30"/>
        <v>1</v>
      </c>
      <c r="R131" s="2">
        <f t="shared" si="31"/>
        <v>1</v>
      </c>
      <c r="S131" s="2">
        <f t="shared" si="32"/>
        <v>1</v>
      </c>
      <c r="T131" s="2">
        <f t="shared" si="33"/>
        <v>1</v>
      </c>
      <c r="U131" s="5">
        <f t="shared" si="34"/>
        <v>437.928</v>
      </c>
      <c r="V131" s="2">
        <f>'Load Tests Data'!J131</f>
        <v>440</v>
      </c>
      <c r="W131" s="4">
        <f>'Load Tests Data'!K131</f>
        <v>440</v>
      </c>
    </row>
    <row r="132" spans="1:23" x14ac:dyDescent="0.25">
      <c r="A132" s="2">
        <f>'Load Tests Data'!A132</f>
        <v>10</v>
      </c>
      <c r="B132" s="2">
        <f>'Load Tests Data'!B132</f>
        <v>1</v>
      </c>
      <c r="C132" s="2">
        <f>'Load Tests Data'!C132</f>
        <v>1</v>
      </c>
      <c r="D132" s="2">
        <f>'Load Tests Data'!D132</f>
        <v>0</v>
      </c>
      <c r="E132" s="2">
        <f>'Load Tests Data'!E132</f>
        <v>0</v>
      </c>
      <c r="F132" s="2">
        <f>'Load Tests Data'!F132</f>
        <v>0</v>
      </c>
      <c r="G132" s="2">
        <f>'Load Tests Data'!G132</f>
        <v>0</v>
      </c>
      <c r="H132" s="2">
        <f>'Load Tests Data'!H132</f>
        <v>0</v>
      </c>
      <c r="I132" s="2">
        <f>'Load Tests Data'!I132</f>
        <v>76</v>
      </c>
      <c r="J132" s="2">
        <f t="shared" si="24"/>
        <v>0</v>
      </c>
      <c r="K132" s="2">
        <f t="shared" si="35"/>
        <v>5.14</v>
      </c>
      <c r="L132" s="2">
        <f t="shared" si="25"/>
        <v>0.99999999999999978</v>
      </c>
      <c r="M132" s="2">
        <f t="shared" si="26"/>
        <v>0</v>
      </c>
      <c r="N132" s="2">
        <f t="shared" si="27"/>
        <v>0.99999999999999978</v>
      </c>
      <c r="O132" s="2">
        <f t="shared" si="28"/>
        <v>1.2</v>
      </c>
      <c r="P132" s="2">
        <f t="shared" si="29"/>
        <v>1</v>
      </c>
      <c r="Q132" s="2">
        <f t="shared" si="30"/>
        <v>1</v>
      </c>
      <c r="R132" s="2">
        <f t="shared" si="31"/>
        <v>1</v>
      </c>
      <c r="S132" s="2">
        <f t="shared" si="32"/>
        <v>1</v>
      </c>
      <c r="T132" s="2">
        <f t="shared" si="33"/>
        <v>1</v>
      </c>
      <c r="U132" s="5">
        <f t="shared" si="34"/>
        <v>468.76799999999997</v>
      </c>
      <c r="V132" s="2">
        <f>'Load Tests Data'!J132</f>
        <v>518</v>
      </c>
      <c r="W132" s="4">
        <f>'Load Tests Data'!K132</f>
        <v>518</v>
      </c>
    </row>
    <row r="133" spans="1:23" x14ac:dyDescent="0.25">
      <c r="A133" s="2">
        <f>'Load Tests Data'!A133</f>
        <v>1</v>
      </c>
      <c r="B133" s="2">
        <f>'Load Tests Data'!B133</f>
        <v>0.27</v>
      </c>
      <c r="C133" s="2">
        <f>'Load Tests Data'!C133</f>
        <v>0.27</v>
      </c>
      <c r="D133" s="2">
        <f>'Load Tests Data'!D133</f>
        <v>0</v>
      </c>
      <c r="E133" s="2">
        <f>'Load Tests Data'!E133</f>
        <v>0</v>
      </c>
      <c r="F133" s="2">
        <f>'Load Tests Data'!F133</f>
        <v>0</v>
      </c>
      <c r="G133" s="2">
        <f>'Load Tests Data'!G133</f>
        <v>0</v>
      </c>
      <c r="H133" s="2">
        <f>'Load Tests Data'!H133</f>
        <v>0</v>
      </c>
      <c r="I133" s="2">
        <f>'Load Tests Data'!I133</f>
        <v>29</v>
      </c>
      <c r="J133" s="2">
        <f t="shared" si="24"/>
        <v>0</v>
      </c>
      <c r="K133" s="2">
        <f t="shared" si="35"/>
        <v>5.14</v>
      </c>
      <c r="L133" s="2">
        <f t="shared" si="25"/>
        <v>0.99999999999999978</v>
      </c>
      <c r="M133" s="2">
        <f t="shared" si="26"/>
        <v>0</v>
      </c>
      <c r="N133" s="2">
        <f t="shared" si="27"/>
        <v>0.99999999999999978</v>
      </c>
      <c r="O133" s="2">
        <f t="shared" si="28"/>
        <v>1.2</v>
      </c>
      <c r="P133" s="2">
        <f t="shared" si="29"/>
        <v>1</v>
      </c>
      <c r="Q133" s="2">
        <f t="shared" si="30"/>
        <v>1</v>
      </c>
      <c r="R133" s="2">
        <f t="shared" si="31"/>
        <v>1</v>
      </c>
      <c r="S133" s="2">
        <f t="shared" si="32"/>
        <v>1</v>
      </c>
      <c r="T133" s="2">
        <f t="shared" si="33"/>
        <v>1</v>
      </c>
      <c r="U133" s="5">
        <f t="shared" si="34"/>
        <v>178.87199999999999</v>
      </c>
      <c r="V133" s="2">
        <f>'Load Tests Data'!J133</f>
        <v>13.122000000000002</v>
      </c>
      <c r="W133" s="4">
        <f>'Load Tests Data'!K133</f>
        <v>180</v>
      </c>
    </row>
    <row r="134" spans="1:23" x14ac:dyDescent="0.25">
      <c r="A134" s="2">
        <f>'Load Tests Data'!A134</f>
        <v>0.9</v>
      </c>
      <c r="B134" s="2">
        <f>'Load Tests Data'!B134</f>
        <v>0.26</v>
      </c>
      <c r="C134" s="2">
        <f>'Load Tests Data'!C134</f>
        <v>0.26</v>
      </c>
      <c r="D134" s="2">
        <f>'Load Tests Data'!D134</f>
        <v>1.5</v>
      </c>
      <c r="E134" s="2">
        <f>'Load Tests Data'!E134</f>
        <v>0</v>
      </c>
      <c r="F134" s="2">
        <f>'Load Tests Data'!F134</f>
        <v>13.22222222222222</v>
      </c>
      <c r="G134" s="2">
        <f>'Load Tests Data'!G134</f>
        <v>3.4122222222222192</v>
      </c>
      <c r="H134" s="2">
        <f>'Load Tests Data'!H134</f>
        <v>3.4122222222222192</v>
      </c>
      <c r="I134" s="2">
        <f>'Load Tests Data'!I134</f>
        <v>89</v>
      </c>
      <c r="J134" s="2">
        <v>23.9</v>
      </c>
      <c r="K134" s="2">
        <f t="shared" si="35"/>
        <v>5.14</v>
      </c>
      <c r="L134" s="2">
        <f t="shared" si="25"/>
        <v>0.99999999999999978</v>
      </c>
      <c r="M134" s="2">
        <f t="shared" si="26"/>
        <v>0</v>
      </c>
      <c r="N134" s="2">
        <f t="shared" si="27"/>
        <v>0.99999999999999978</v>
      </c>
      <c r="O134" s="2">
        <f t="shared" si="28"/>
        <v>1.2</v>
      </c>
      <c r="P134" s="2">
        <f t="shared" si="29"/>
        <v>1</v>
      </c>
      <c r="Q134" s="2">
        <f t="shared" si="30"/>
        <v>1</v>
      </c>
      <c r="R134" s="2">
        <f t="shared" si="31"/>
        <v>2.1538461538461537</v>
      </c>
      <c r="S134" s="2">
        <f t="shared" si="32"/>
        <v>1</v>
      </c>
      <c r="T134" s="2">
        <f t="shared" si="33"/>
        <v>1</v>
      </c>
      <c r="U134" s="5">
        <f t="shared" si="34"/>
        <v>1206.2581538461538</v>
      </c>
      <c r="V134" s="2">
        <f>'Load Tests Data'!J134</f>
        <v>54.958800000000004</v>
      </c>
      <c r="W134" s="4">
        <f>'Load Tests Data'!K134</f>
        <v>813</v>
      </c>
    </row>
    <row r="135" spans="1:23" x14ac:dyDescent="0.25">
      <c r="A135" s="2">
        <f>'Load Tests Data'!A135</f>
        <v>0.9</v>
      </c>
      <c r="B135" s="2">
        <f>'Load Tests Data'!B135</f>
        <v>0.26</v>
      </c>
      <c r="C135" s="2">
        <f>'Load Tests Data'!C135</f>
        <v>0.26</v>
      </c>
      <c r="D135" s="2">
        <f>'Load Tests Data'!D135</f>
        <v>1.5</v>
      </c>
      <c r="E135" s="2">
        <f>'Load Tests Data'!E135</f>
        <v>0</v>
      </c>
      <c r="F135" s="2">
        <f>'Load Tests Data'!F135</f>
        <v>13.22222222222222</v>
      </c>
      <c r="G135" s="2">
        <f>'Load Tests Data'!G135</f>
        <v>3.4122222222222192</v>
      </c>
      <c r="H135" s="2">
        <f>'Load Tests Data'!H135</f>
        <v>3.4122222222222192</v>
      </c>
      <c r="I135" s="2">
        <f>'Load Tests Data'!I135</f>
        <v>97</v>
      </c>
      <c r="J135" s="2">
        <v>23.9</v>
      </c>
      <c r="K135" s="2">
        <f t="shared" si="35"/>
        <v>5.14</v>
      </c>
      <c r="L135" s="2">
        <f t="shared" si="25"/>
        <v>0.99999999999999978</v>
      </c>
      <c r="M135" s="2">
        <f t="shared" si="26"/>
        <v>0</v>
      </c>
      <c r="N135" s="2">
        <f t="shared" si="27"/>
        <v>0.99999999999999978</v>
      </c>
      <c r="O135" s="2">
        <f t="shared" si="28"/>
        <v>1.2</v>
      </c>
      <c r="P135" s="2">
        <f t="shared" si="29"/>
        <v>1</v>
      </c>
      <c r="Q135" s="2">
        <f t="shared" si="30"/>
        <v>1</v>
      </c>
      <c r="R135" s="2">
        <f t="shared" si="31"/>
        <v>2.1538461538461537</v>
      </c>
      <c r="S135" s="2">
        <f t="shared" si="32"/>
        <v>1</v>
      </c>
      <c r="T135" s="2">
        <f t="shared" si="33"/>
        <v>1</v>
      </c>
      <c r="U135" s="5">
        <f t="shared" si="34"/>
        <v>1312.5375384615384</v>
      </c>
      <c r="V135" s="2">
        <f>'Load Tests Data'!J135</f>
        <v>59.623200000000004</v>
      </c>
      <c r="W135" s="4">
        <f>'Load Tests Data'!K135</f>
        <v>882</v>
      </c>
    </row>
    <row r="136" spans="1:23" x14ac:dyDescent="0.25">
      <c r="A136" s="2">
        <f>'Load Tests Data'!A136</f>
        <v>0.9</v>
      </c>
      <c r="B136" s="2">
        <f>'Load Tests Data'!B136</f>
        <v>0.26</v>
      </c>
      <c r="C136" s="2">
        <f>'Load Tests Data'!C136</f>
        <v>0.26</v>
      </c>
      <c r="D136" s="2">
        <f>'Load Tests Data'!D136</f>
        <v>1.5</v>
      </c>
      <c r="E136" s="2">
        <f>'Load Tests Data'!E136</f>
        <v>0</v>
      </c>
      <c r="F136" s="2">
        <f>'Load Tests Data'!F136</f>
        <v>13.22222222222222</v>
      </c>
      <c r="G136" s="2">
        <f>'Load Tests Data'!G136</f>
        <v>3.4122222222222192</v>
      </c>
      <c r="H136" s="2">
        <f>'Load Tests Data'!H136</f>
        <v>3.4122222222222192</v>
      </c>
      <c r="I136" s="2">
        <f>'Load Tests Data'!I136</f>
        <v>80</v>
      </c>
      <c r="J136" s="2">
        <v>23.9</v>
      </c>
      <c r="K136" s="2">
        <f t="shared" si="35"/>
        <v>5.14</v>
      </c>
      <c r="L136" s="2">
        <f t="shared" si="25"/>
        <v>0.99999999999999978</v>
      </c>
      <c r="M136" s="2">
        <f t="shared" si="26"/>
        <v>0</v>
      </c>
      <c r="N136" s="2">
        <f t="shared" si="27"/>
        <v>0.99999999999999978</v>
      </c>
      <c r="O136" s="2">
        <f t="shared" si="28"/>
        <v>1.2</v>
      </c>
      <c r="P136" s="2">
        <f t="shared" si="29"/>
        <v>1</v>
      </c>
      <c r="Q136" s="2">
        <f t="shared" si="30"/>
        <v>1</v>
      </c>
      <c r="R136" s="2">
        <f t="shared" si="31"/>
        <v>2.1538461538461537</v>
      </c>
      <c r="S136" s="2">
        <f t="shared" si="32"/>
        <v>1</v>
      </c>
      <c r="T136" s="2">
        <f t="shared" si="33"/>
        <v>1</v>
      </c>
      <c r="U136" s="5">
        <f t="shared" si="34"/>
        <v>1086.6938461538462</v>
      </c>
      <c r="V136" s="2">
        <f>'Load Tests Data'!J136</f>
        <v>49.618400000000008</v>
      </c>
      <c r="W136" s="4">
        <f>'Load Tests Data'!K136</f>
        <v>734</v>
      </c>
    </row>
    <row r="137" spans="1:23" x14ac:dyDescent="0.25">
      <c r="A137" s="2">
        <f>'Load Tests Data'!A137</f>
        <v>0.9</v>
      </c>
      <c r="B137" s="2">
        <f>'Load Tests Data'!B137</f>
        <v>0.26</v>
      </c>
      <c r="C137" s="2">
        <f>'Load Tests Data'!C137</f>
        <v>0.26</v>
      </c>
      <c r="D137" s="2">
        <f>'Load Tests Data'!D137</f>
        <v>1.5</v>
      </c>
      <c r="E137" s="2">
        <f>'Load Tests Data'!E137</f>
        <v>0</v>
      </c>
      <c r="F137" s="2">
        <f>'Load Tests Data'!F137</f>
        <v>13.22222222222222</v>
      </c>
      <c r="G137" s="2">
        <f>'Load Tests Data'!G137</f>
        <v>3.4122222222222192</v>
      </c>
      <c r="H137" s="2">
        <f>'Load Tests Data'!H137</f>
        <v>3.4122222222222192</v>
      </c>
      <c r="I137" s="2">
        <f>'Load Tests Data'!I137</f>
        <v>42</v>
      </c>
      <c r="J137" s="2">
        <v>23.9</v>
      </c>
      <c r="K137" s="2">
        <f t="shared" si="35"/>
        <v>5.14</v>
      </c>
      <c r="L137" s="2">
        <f t="shared" si="25"/>
        <v>0.99999999999999978</v>
      </c>
      <c r="M137" s="2">
        <f t="shared" si="26"/>
        <v>0</v>
      </c>
      <c r="N137" s="2">
        <f t="shared" si="27"/>
        <v>0.99999999999999978</v>
      </c>
      <c r="O137" s="2">
        <f t="shared" si="28"/>
        <v>1.2</v>
      </c>
      <c r="P137" s="2">
        <f t="shared" si="29"/>
        <v>1</v>
      </c>
      <c r="Q137" s="2">
        <f t="shared" si="30"/>
        <v>1</v>
      </c>
      <c r="R137" s="2">
        <f t="shared" si="31"/>
        <v>2.1538461538461537</v>
      </c>
      <c r="S137" s="2">
        <f t="shared" si="32"/>
        <v>1</v>
      </c>
      <c r="T137" s="2">
        <f t="shared" si="33"/>
        <v>1</v>
      </c>
      <c r="U137" s="5">
        <f t="shared" si="34"/>
        <v>581.86676923076914</v>
      </c>
      <c r="V137" s="2">
        <f>'Load Tests Data'!J137</f>
        <v>25.823200000000003</v>
      </c>
      <c r="W137" s="4">
        <f>'Load Tests Data'!K137</f>
        <v>382</v>
      </c>
    </row>
    <row r="138" spans="1:23" x14ac:dyDescent="0.25">
      <c r="A138" s="2">
        <f>'Load Tests Data'!A138</f>
        <v>0.9</v>
      </c>
      <c r="B138" s="2">
        <f>'Load Tests Data'!B138</f>
        <v>0.26</v>
      </c>
      <c r="C138" s="2">
        <f>'Load Tests Data'!C138</f>
        <v>0.26</v>
      </c>
      <c r="D138" s="2">
        <f>'Load Tests Data'!D138</f>
        <v>1.5</v>
      </c>
      <c r="E138" s="2">
        <f>'Load Tests Data'!E138</f>
        <v>0</v>
      </c>
      <c r="F138" s="2">
        <f>'Load Tests Data'!F138</f>
        <v>13.22222222222222</v>
      </c>
      <c r="G138" s="2">
        <f>'Load Tests Data'!G138</f>
        <v>3.4122222222222192</v>
      </c>
      <c r="H138" s="2">
        <f>'Load Tests Data'!H138</f>
        <v>3.4122222222222192</v>
      </c>
      <c r="I138" s="2">
        <f>'Load Tests Data'!I138</f>
        <v>25</v>
      </c>
      <c r="J138" s="2">
        <v>23.9</v>
      </c>
      <c r="K138" s="2">
        <f t="shared" si="35"/>
        <v>5.14</v>
      </c>
      <c r="L138" s="2">
        <f t="shared" si="25"/>
        <v>0.99999999999999978</v>
      </c>
      <c r="M138" s="2">
        <f t="shared" si="26"/>
        <v>0</v>
      </c>
      <c r="N138" s="2">
        <f t="shared" si="27"/>
        <v>0.99999999999999978</v>
      </c>
      <c r="O138" s="2">
        <f t="shared" si="28"/>
        <v>1.2</v>
      </c>
      <c r="P138" s="2">
        <f t="shared" si="29"/>
        <v>1</v>
      </c>
      <c r="Q138" s="2">
        <f t="shared" si="30"/>
        <v>1</v>
      </c>
      <c r="R138" s="2">
        <f t="shared" si="31"/>
        <v>2.1538461538461537</v>
      </c>
      <c r="S138" s="2">
        <f t="shared" si="32"/>
        <v>1</v>
      </c>
      <c r="T138" s="2">
        <f t="shared" si="33"/>
        <v>1</v>
      </c>
      <c r="U138" s="5">
        <f t="shared" si="34"/>
        <v>356.02307692307687</v>
      </c>
      <c r="V138" s="2">
        <f>'Load Tests Data'!J138</f>
        <v>15.21</v>
      </c>
      <c r="W138" s="4">
        <f>'Load Tests Data'!K138</f>
        <v>225</v>
      </c>
    </row>
    <row r="139" spans="1:23" x14ac:dyDescent="0.25">
      <c r="A139" s="2">
        <f>'Load Tests Data'!A139</f>
        <v>1.1000000000000001</v>
      </c>
      <c r="B139" s="2">
        <f>'Load Tests Data'!B139</f>
        <v>0.26</v>
      </c>
      <c r="C139" s="2">
        <f>'Load Tests Data'!C139</f>
        <v>0.26</v>
      </c>
      <c r="D139" s="2">
        <f>'Load Tests Data'!D139</f>
        <v>1.5</v>
      </c>
      <c r="E139" s="2">
        <f>'Load Tests Data'!E139</f>
        <v>0</v>
      </c>
      <c r="F139" s="2">
        <f>'Load Tests Data'!F139</f>
        <v>16.27272727272727</v>
      </c>
      <c r="G139" s="2">
        <f>'Load Tests Data'!G139</f>
        <v>6.4627272727272693</v>
      </c>
      <c r="H139" s="2">
        <f>'Load Tests Data'!H139</f>
        <v>6.4627272727272693</v>
      </c>
      <c r="I139" s="2">
        <f>'Load Tests Data'!I139</f>
        <v>112</v>
      </c>
      <c r="J139" s="2">
        <v>25.9</v>
      </c>
      <c r="K139" s="2">
        <f t="shared" si="35"/>
        <v>5.14</v>
      </c>
      <c r="L139" s="2">
        <f t="shared" si="25"/>
        <v>0.99999999999999978</v>
      </c>
      <c r="M139" s="2">
        <f t="shared" si="26"/>
        <v>0</v>
      </c>
      <c r="N139" s="2">
        <f t="shared" si="27"/>
        <v>0.99999999999999978</v>
      </c>
      <c r="O139" s="2">
        <f t="shared" si="28"/>
        <v>1.2</v>
      </c>
      <c r="P139" s="2">
        <f t="shared" si="29"/>
        <v>1</v>
      </c>
      <c r="Q139" s="2">
        <f t="shared" si="30"/>
        <v>1</v>
      </c>
      <c r="R139" s="2">
        <f t="shared" si="31"/>
        <v>2.1538461538461537</v>
      </c>
      <c r="S139" s="2">
        <f t="shared" si="32"/>
        <v>1</v>
      </c>
      <c r="T139" s="2">
        <f t="shared" si="33"/>
        <v>1</v>
      </c>
      <c r="U139" s="5">
        <f t="shared" si="34"/>
        <v>1513.8113846153844</v>
      </c>
      <c r="V139" s="2">
        <f>'Load Tests Data'!J139</f>
        <v>69.019600000000011</v>
      </c>
      <c r="W139" s="4">
        <f>'Load Tests Data'!K139</f>
        <v>1021</v>
      </c>
    </row>
    <row r="140" spans="1:23" x14ac:dyDescent="0.25">
      <c r="A140" s="2">
        <f>'Load Tests Data'!A140</f>
        <v>1.1000000000000001</v>
      </c>
      <c r="B140" s="2">
        <f>'Load Tests Data'!B140</f>
        <v>0.26</v>
      </c>
      <c r="C140" s="2">
        <f>'Load Tests Data'!C140</f>
        <v>0.26</v>
      </c>
      <c r="D140" s="2">
        <f>'Load Tests Data'!D140</f>
        <v>1.5</v>
      </c>
      <c r="E140" s="2">
        <f>'Load Tests Data'!E140</f>
        <v>0</v>
      </c>
      <c r="F140" s="2">
        <f>'Load Tests Data'!F140</f>
        <v>16.27272727272727</v>
      </c>
      <c r="G140" s="2">
        <f>'Load Tests Data'!G140</f>
        <v>6.4627272727272693</v>
      </c>
      <c r="H140" s="2">
        <f>'Load Tests Data'!H140</f>
        <v>6.4627272727272693</v>
      </c>
      <c r="I140" s="2">
        <f>'Load Tests Data'!I140</f>
        <v>105</v>
      </c>
      <c r="J140" s="2">
        <v>25.9</v>
      </c>
      <c r="K140" s="2">
        <f t="shared" si="35"/>
        <v>5.14</v>
      </c>
      <c r="L140" s="2">
        <f t="shared" si="25"/>
        <v>0.99999999999999978</v>
      </c>
      <c r="M140" s="2">
        <f t="shared" si="26"/>
        <v>0</v>
      </c>
      <c r="N140" s="2">
        <f t="shared" si="27"/>
        <v>0.99999999999999978</v>
      </c>
      <c r="O140" s="2">
        <f t="shared" si="28"/>
        <v>1.2</v>
      </c>
      <c r="P140" s="2">
        <f t="shared" si="29"/>
        <v>1</v>
      </c>
      <c r="Q140" s="2">
        <f t="shared" si="30"/>
        <v>1</v>
      </c>
      <c r="R140" s="2">
        <f t="shared" si="31"/>
        <v>2.1538461538461537</v>
      </c>
      <c r="S140" s="2">
        <f t="shared" si="32"/>
        <v>1</v>
      </c>
      <c r="T140" s="2">
        <f t="shared" si="33"/>
        <v>1</v>
      </c>
      <c r="U140" s="5">
        <f t="shared" si="34"/>
        <v>1420.8169230769229</v>
      </c>
      <c r="V140" s="2">
        <f>'Load Tests Data'!J140</f>
        <v>65.098800000000011</v>
      </c>
      <c r="W140" s="4">
        <f>'Load Tests Data'!K140</f>
        <v>963</v>
      </c>
    </row>
    <row r="141" spans="1:23" x14ac:dyDescent="0.25">
      <c r="A141" s="2">
        <f>'Load Tests Data'!A141</f>
        <v>1.1000000000000001</v>
      </c>
      <c r="B141" s="2">
        <f>'Load Tests Data'!B141</f>
        <v>0.26</v>
      </c>
      <c r="C141" s="2">
        <f>'Load Tests Data'!C141</f>
        <v>0.26</v>
      </c>
      <c r="D141" s="2">
        <f>'Load Tests Data'!D141</f>
        <v>1.5</v>
      </c>
      <c r="E141" s="2">
        <f>'Load Tests Data'!E141</f>
        <v>0</v>
      </c>
      <c r="F141" s="2">
        <f>'Load Tests Data'!F141</f>
        <v>16.27272727272727</v>
      </c>
      <c r="G141" s="2">
        <f>'Load Tests Data'!G141</f>
        <v>6.4627272727272693</v>
      </c>
      <c r="H141" s="2">
        <f>'Load Tests Data'!H141</f>
        <v>6.4627272727272693</v>
      </c>
      <c r="I141" s="2">
        <f>'Load Tests Data'!I141</f>
        <v>92</v>
      </c>
      <c r="J141" s="2">
        <v>25.9</v>
      </c>
      <c r="K141" s="2">
        <f t="shared" si="35"/>
        <v>5.14</v>
      </c>
      <c r="L141" s="2">
        <f t="shared" si="25"/>
        <v>0.99999999999999978</v>
      </c>
      <c r="M141" s="2">
        <f t="shared" si="26"/>
        <v>0</v>
      </c>
      <c r="N141" s="2">
        <f t="shared" si="27"/>
        <v>0.99999999999999978</v>
      </c>
      <c r="O141" s="2">
        <f t="shared" si="28"/>
        <v>1.2</v>
      </c>
      <c r="P141" s="2">
        <f t="shared" si="29"/>
        <v>1</v>
      </c>
      <c r="Q141" s="2">
        <f t="shared" si="30"/>
        <v>1</v>
      </c>
      <c r="R141" s="2">
        <f t="shared" si="31"/>
        <v>2.1538461538461537</v>
      </c>
      <c r="S141" s="2">
        <f t="shared" si="32"/>
        <v>1</v>
      </c>
      <c r="T141" s="2">
        <f t="shared" si="33"/>
        <v>1</v>
      </c>
      <c r="U141" s="5">
        <f t="shared" si="34"/>
        <v>1248.1129230769232</v>
      </c>
      <c r="V141" s="2">
        <f>'Load Tests Data'!J141</f>
        <v>57.054400000000008</v>
      </c>
      <c r="W141" s="4">
        <f>'Load Tests Data'!K141</f>
        <v>844</v>
      </c>
    </row>
    <row r="142" spans="1:23" x14ac:dyDescent="0.25">
      <c r="A142" s="2">
        <f>'Load Tests Data'!A142</f>
        <v>0.9</v>
      </c>
      <c r="B142" s="2">
        <f>'Load Tests Data'!B142</f>
        <v>2.2000000000000002</v>
      </c>
      <c r="C142" s="2">
        <f>'Load Tests Data'!C142</f>
        <v>2.2000000000000002</v>
      </c>
      <c r="D142" s="2">
        <f>'Load Tests Data'!D142</f>
        <v>0.78</v>
      </c>
      <c r="E142" s="2">
        <f>'Load Tests Data'!E142</f>
        <v>0</v>
      </c>
      <c r="F142" s="2">
        <f>'Load Tests Data'!F142</f>
        <v>16.266666666666666</v>
      </c>
      <c r="G142" s="2">
        <f>'Load Tests Data'!G142</f>
        <v>6.4566666666666652</v>
      </c>
      <c r="H142" s="2">
        <f>'Load Tests Data'!H142</f>
        <v>6.9917575757575738</v>
      </c>
      <c r="I142" s="2">
        <f>'Load Tests Data'!I142</f>
        <v>30</v>
      </c>
      <c r="J142" s="2">
        <f t="shared" si="24"/>
        <v>12.687999999999999</v>
      </c>
      <c r="K142" s="2">
        <f t="shared" si="35"/>
        <v>5.14</v>
      </c>
      <c r="L142" s="2">
        <f t="shared" si="25"/>
        <v>0.99999999999999978</v>
      </c>
      <c r="M142" s="2">
        <f t="shared" si="26"/>
        <v>0</v>
      </c>
      <c r="N142" s="2">
        <f t="shared" si="27"/>
        <v>0.99999999999999978</v>
      </c>
      <c r="O142" s="2">
        <f t="shared" si="28"/>
        <v>1.2</v>
      </c>
      <c r="P142" s="2">
        <f t="shared" si="29"/>
        <v>1</v>
      </c>
      <c r="Q142" s="2">
        <f t="shared" si="30"/>
        <v>1</v>
      </c>
      <c r="R142" s="2">
        <f t="shared" si="31"/>
        <v>1.0709090909090908</v>
      </c>
      <c r="S142" s="2">
        <f t="shared" si="32"/>
        <v>1</v>
      </c>
      <c r="T142" s="2">
        <f t="shared" si="33"/>
        <v>1</v>
      </c>
      <c r="U142" s="5">
        <f t="shared" si="34"/>
        <v>210.84901818181814</v>
      </c>
      <c r="V142" s="2">
        <f>'Load Tests Data'!J142</f>
        <v>992.20000000000016</v>
      </c>
      <c r="W142" s="4">
        <f>'Load Tests Data'!K142</f>
        <v>205</v>
      </c>
    </row>
    <row r="143" spans="1:23" x14ac:dyDescent="0.25">
      <c r="A143" s="2">
        <f>'Load Tests Data'!A143</f>
        <v>0.6</v>
      </c>
      <c r="B143" s="2">
        <f>'Load Tests Data'!B143</f>
        <v>0.6</v>
      </c>
      <c r="C143" s="2">
        <f>'Load Tests Data'!C143</f>
        <v>0.6</v>
      </c>
      <c r="D143" s="2">
        <f>'Load Tests Data'!D143</f>
        <v>0</v>
      </c>
      <c r="E143" s="2">
        <f>'Load Tests Data'!E143</f>
        <v>0</v>
      </c>
      <c r="F143" s="2">
        <f>'Load Tests Data'!F143</f>
        <v>0</v>
      </c>
      <c r="G143" s="2">
        <f>'Load Tests Data'!G143</f>
        <v>0</v>
      </c>
      <c r="H143" s="2">
        <f>'Load Tests Data'!H143</f>
        <v>0</v>
      </c>
      <c r="I143" s="2">
        <f>'Load Tests Data'!I143</f>
        <v>31</v>
      </c>
      <c r="J143" s="2">
        <v>10.6</v>
      </c>
      <c r="K143" s="2">
        <f t="shared" si="35"/>
        <v>5.14</v>
      </c>
      <c r="L143" s="2">
        <f t="shared" si="25"/>
        <v>0.99999999999999978</v>
      </c>
      <c r="M143" s="2">
        <f t="shared" si="26"/>
        <v>0</v>
      </c>
      <c r="N143" s="2">
        <f t="shared" si="27"/>
        <v>0.99999999999999978</v>
      </c>
      <c r="O143" s="2">
        <f t="shared" si="28"/>
        <v>1.2</v>
      </c>
      <c r="P143" s="2">
        <f t="shared" si="29"/>
        <v>1</v>
      </c>
      <c r="Q143" s="2">
        <f t="shared" si="30"/>
        <v>1</v>
      </c>
      <c r="R143" s="2">
        <f t="shared" si="31"/>
        <v>1</v>
      </c>
      <c r="S143" s="2">
        <f t="shared" si="32"/>
        <v>1</v>
      </c>
      <c r="T143" s="2">
        <f t="shared" si="33"/>
        <v>1</v>
      </c>
      <c r="U143" s="5">
        <f t="shared" si="34"/>
        <v>201.80799999999999</v>
      </c>
      <c r="V143" s="2">
        <f>'Load Tests Data'!J143</f>
        <v>94.32</v>
      </c>
      <c r="W143" s="4">
        <f>'Load Tests Data'!K143</f>
        <v>262</v>
      </c>
    </row>
    <row r="144" spans="1:23" x14ac:dyDescent="0.25">
      <c r="A144" s="2">
        <f>'Load Tests Data'!A144</f>
        <v>0.6</v>
      </c>
      <c r="B144" s="2">
        <f>'Load Tests Data'!B144</f>
        <v>0.6</v>
      </c>
      <c r="C144" s="2">
        <f>'Load Tests Data'!C144</f>
        <v>0.6</v>
      </c>
      <c r="D144" s="2">
        <f>'Load Tests Data'!D144</f>
        <v>0</v>
      </c>
      <c r="E144" s="2">
        <f>'Load Tests Data'!E144</f>
        <v>0</v>
      </c>
      <c r="F144" s="2">
        <f>'Load Tests Data'!F144</f>
        <v>0</v>
      </c>
      <c r="G144" s="2">
        <f>'Load Tests Data'!G144</f>
        <v>0</v>
      </c>
      <c r="H144" s="2">
        <f>'Load Tests Data'!H144</f>
        <v>0</v>
      </c>
      <c r="I144" s="2">
        <f>'Load Tests Data'!I144</f>
        <v>44</v>
      </c>
      <c r="J144" s="2">
        <v>10.6</v>
      </c>
      <c r="K144" s="2">
        <f t="shared" si="35"/>
        <v>5.14</v>
      </c>
      <c r="L144" s="2">
        <f t="shared" si="25"/>
        <v>0.99999999999999978</v>
      </c>
      <c r="M144" s="2">
        <f t="shared" si="26"/>
        <v>0</v>
      </c>
      <c r="N144" s="2">
        <f t="shared" si="27"/>
        <v>0.99999999999999978</v>
      </c>
      <c r="O144" s="2">
        <f t="shared" si="28"/>
        <v>1.2</v>
      </c>
      <c r="P144" s="2">
        <f t="shared" si="29"/>
        <v>1</v>
      </c>
      <c r="Q144" s="2">
        <f t="shared" si="30"/>
        <v>1</v>
      </c>
      <c r="R144" s="2">
        <f t="shared" si="31"/>
        <v>1</v>
      </c>
      <c r="S144" s="2">
        <f t="shared" si="32"/>
        <v>1</v>
      </c>
      <c r="T144" s="2">
        <f t="shared" si="33"/>
        <v>1</v>
      </c>
      <c r="U144" s="5">
        <f t="shared" si="34"/>
        <v>281.99200000000002</v>
      </c>
      <c r="V144" s="2">
        <f>'Load Tests Data'!J144</f>
        <v>131.4</v>
      </c>
      <c r="W144" s="4">
        <f>'Load Tests Data'!K144</f>
        <v>365</v>
      </c>
    </row>
    <row r="145" spans="1:23" x14ac:dyDescent="0.25">
      <c r="A145" s="2">
        <f>'Load Tests Data'!A145</f>
        <v>1.4</v>
      </c>
      <c r="B145" s="2">
        <f>'Load Tests Data'!B145</f>
        <v>2</v>
      </c>
      <c r="C145" s="2">
        <f>'Load Tests Data'!C145</f>
        <v>2</v>
      </c>
      <c r="D145" s="2">
        <f>'Load Tests Data'!D145</f>
        <v>1.6</v>
      </c>
      <c r="E145" s="2">
        <f>'Load Tests Data'!E145</f>
        <v>0</v>
      </c>
      <c r="F145" s="2">
        <f>'Load Tests Data'!F145</f>
        <v>15.571428571428571</v>
      </c>
      <c r="G145" s="2">
        <f>'Load Tests Data'!G145</f>
        <v>5.7614285714285707</v>
      </c>
      <c r="H145" s="2">
        <f>'Load Tests Data'!H145</f>
        <v>5.7614285714285707</v>
      </c>
      <c r="I145" s="2">
        <f>'Load Tests Data'!I145</f>
        <v>15</v>
      </c>
      <c r="J145" s="2">
        <v>25.8</v>
      </c>
      <c r="K145" s="2">
        <f t="shared" si="35"/>
        <v>5.14</v>
      </c>
      <c r="L145" s="2">
        <f t="shared" si="25"/>
        <v>0.99999999999999978</v>
      </c>
      <c r="M145" s="2">
        <f t="shared" si="26"/>
        <v>0</v>
      </c>
      <c r="N145" s="2">
        <f t="shared" si="27"/>
        <v>0.99999999999999978</v>
      </c>
      <c r="O145" s="2">
        <f t="shared" si="28"/>
        <v>1.2</v>
      </c>
      <c r="P145" s="2">
        <f t="shared" si="29"/>
        <v>1</v>
      </c>
      <c r="Q145" s="2">
        <f t="shared" si="30"/>
        <v>1</v>
      </c>
      <c r="R145" s="2">
        <f t="shared" si="31"/>
        <v>1.1599999999999999</v>
      </c>
      <c r="S145" s="2">
        <f t="shared" si="32"/>
        <v>1</v>
      </c>
      <c r="T145" s="2">
        <f t="shared" si="33"/>
        <v>1</v>
      </c>
      <c r="U145" s="5">
        <f t="shared" si="34"/>
        <v>133.12319999999997</v>
      </c>
      <c r="V145" s="2">
        <f>'Load Tests Data'!J145</f>
        <v>480</v>
      </c>
      <c r="W145" s="4">
        <f>'Load Tests Data'!K145</f>
        <v>120</v>
      </c>
    </row>
    <row r="146" spans="1:23" x14ac:dyDescent="0.25">
      <c r="A146" s="2">
        <f>'Load Tests Data'!A146</f>
        <v>2.4</v>
      </c>
      <c r="B146" s="2">
        <f>'Load Tests Data'!B146</f>
        <v>0.67</v>
      </c>
      <c r="C146" s="2">
        <f>'Load Tests Data'!C146</f>
        <v>0.67</v>
      </c>
      <c r="D146" s="2">
        <f>'Load Tests Data'!D146</f>
        <v>0.61</v>
      </c>
      <c r="E146" s="2">
        <f>'Load Tests Data'!E146</f>
        <v>0</v>
      </c>
      <c r="F146" s="2">
        <f>'Load Tests Data'!F146</f>
        <v>19.672131147540984</v>
      </c>
      <c r="G146" s="2">
        <f>'Load Tests Data'!G146</f>
        <v>9.8621311475409836</v>
      </c>
      <c r="H146" s="2">
        <f>'Load Tests Data'!H146</f>
        <v>19.672131147540984</v>
      </c>
      <c r="I146" s="2">
        <f>'Load Tests Data'!I146</f>
        <v>93</v>
      </c>
      <c r="J146" s="2">
        <f t="shared" si="24"/>
        <v>12</v>
      </c>
      <c r="K146" s="2">
        <f t="shared" si="35"/>
        <v>5.14</v>
      </c>
      <c r="L146" s="2">
        <f t="shared" si="25"/>
        <v>0.99999999999999978</v>
      </c>
      <c r="M146" s="2">
        <f t="shared" si="26"/>
        <v>0</v>
      </c>
      <c r="N146" s="2">
        <f t="shared" si="27"/>
        <v>0.99999999999999978</v>
      </c>
      <c r="O146" s="2">
        <f t="shared" si="28"/>
        <v>1.2</v>
      </c>
      <c r="P146" s="2">
        <f t="shared" si="29"/>
        <v>1</v>
      </c>
      <c r="Q146" s="2">
        <f t="shared" si="30"/>
        <v>1</v>
      </c>
      <c r="R146" s="2">
        <f t="shared" si="31"/>
        <v>1.182089552238806</v>
      </c>
      <c r="S146" s="2">
        <f t="shared" si="32"/>
        <v>1</v>
      </c>
      <c r="T146" s="2">
        <f t="shared" si="33"/>
        <v>1</v>
      </c>
      <c r="U146" s="5">
        <f t="shared" si="34"/>
        <v>690.07493731343277</v>
      </c>
      <c r="V146" s="2">
        <f>'Load Tests Data'!J146</f>
        <v>338.47060000000005</v>
      </c>
      <c r="W146" s="4">
        <f>'Load Tests Data'!K146</f>
        <v>754</v>
      </c>
    </row>
    <row r="147" spans="1:23" x14ac:dyDescent="0.25">
      <c r="A147" s="2">
        <f>'Load Tests Data'!A147</f>
        <v>2.4</v>
      </c>
      <c r="B147" s="2">
        <f>'Load Tests Data'!B147</f>
        <v>0.67</v>
      </c>
      <c r="C147" s="2">
        <f>'Load Tests Data'!C147</f>
        <v>0.67</v>
      </c>
      <c r="D147" s="2">
        <f>'Load Tests Data'!D147</f>
        <v>0.61</v>
      </c>
      <c r="E147" s="2">
        <f>'Load Tests Data'!E147</f>
        <v>0</v>
      </c>
      <c r="F147" s="2">
        <f>'Load Tests Data'!F147</f>
        <v>19.672131147540984</v>
      </c>
      <c r="G147" s="2">
        <f>'Load Tests Data'!G147</f>
        <v>9.8621311475409836</v>
      </c>
      <c r="H147" s="2">
        <f>'Load Tests Data'!H147</f>
        <v>19.672131147540984</v>
      </c>
      <c r="I147" s="2">
        <f>'Load Tests Data'!I147</f>
        <v>95</v>
      </c>
      <c r="J147" s="2">
        <f t="shared" si="24"/>
        <v>12</v>
      </c>
      <c r="K147" s="2">
        <f t="shared" si="35"/>
        <v>5.14</v>
      </c>
      <c r="L147" s="2">
        <f t="shared" si="25"/>
        <v>0.99999999999999978</v>
      </c>
      <c r="M147" s="2">
        <f t="shared" si="26"/>
        <v>0</v>
      </c>
      <c r="N147" s="2">
        <f t="shared" si="27"/>
        <v>0.99999999999999978</v>
      </c>
      <c r="O147" s="2">
        <f t="shared" si="28"/>
        <v>1.2</v>
      </c>
      <c r="P147" s="2">
        <f t="shared" si="29"/>
        <v>1</v>
      </c>
      <c r="Q147" s="2">
        <f t="shared" si="30"/>
        <v>1</v>
      </c>
      <c r="R147" s="2">
        <f t="shared" si="31"/>
        <v>1.182089552238806</v>
      </c>
      <c r="S147" s="2">
        <f t="shared" si="32"/>
        <v>1</v>
      </c>
      <c r="T147" s="2">
        <f t="shared" si="33"/>
        <v>1</v>
      </c>
      <c r="U147" s="5">
        <f t="shared" si="34"/>
        <v>704.65719402985064</v>
      </c>
      <c r="V147" s="2">
        <f>'Load Tests Data'!J147</f>
        <v>347.44860000000006</v>
      </c>
      <c r="W147" s="4">
        <f>'Load Tests Data'!K147</f>
        <v>774</v>
      </c>
    </row>
    <row r="148" spans="1:23" x14ac:dyDescent="0.25">
      <c r="A148" s="2">
        <f>'Load Tests Data'!A148</f>
        <v>2.4</v>
      </c>
      <c r="B148" s="2">
        <f>'Load Tests Data'!B148</f>
        <v>2.74</v>
      </c>
      <c r="C148" s="2">
        <f>'Load Tests Data'!C148</f>
        <v>2.74</v>
      </c>
      <c r="D148" s="2">
        <f>'Load Tests Data'!D148</f>
        <v>0</v>
      </c>
      <c r="E148" s="2">
        <f>'Load Tests Data'!E148</f>
        <v>0</v>
      </c>
      <c r="F148" s="2">
        <f>'Load Tests Data'!F148</f>
        <v>0</v>
      </c>
      <c r="G148" s="2">
        <f>'Load Tests Data'!G148</f>
        <v>0</v>
      </c>
      <c r="H148" s="2">
        <f>'Load Tests Data'!H148</f>
        <v>0</v>
      </c>
      <c r="I148" s="2">
        <f>'Load Tests Data'!I148</f>
        <v>92</v>
      </c>
      <c r="J148" s="2">
        <f t="shared" si="24"/>
        <v>0</v>
      </c>
      <c r="K148" s="2">
        <f t="shared" si="35"/>
        <v>5.14</v>
      </c>
      <c r="L148" s="2">
        <f t="shared" si="25"/>
        <v>0.99999999999999978</v>
      </c>
      <c r="M148" s="2">
        <f t="shared" si="26"/>
        <v>0</v>
      </c>
      <c r="N148" s="2">
        <f t="shared" si="27"/>
        <v>0.99999999999999978</v>
      </c>
      <c r="O148" s="2">
        <f t="shared" si="28"/>
        <v>1.2</v>
      </c>
      <c r="P148" s="2">
        <f t="shared" si="29"/>
        <v>1</v>
      </c>
      <c r="Q148" s="2">
        <f t="shared" si="30"/>
        <v>1</v>
      </c>
      <c r="R148" s="2">
        <f t="shared" si="31"/>
        <v>1</v>
      </c>
      <c r="S148" s="2">
        <f t="shared" si="32"/>
        <v>1</v>
      </c>
      <c r="T148" s="2">
        <f t="shared" si="33"/>
        <v>1</v>
      </c>
      <c r="U148" s="5">
        <f t="shared" si="34"/>
        <v>567.45600000000002</v>
      </c>
      <c r="V148" s="2">
        <f>'Load Tests Data'!J148</f>
        <v>4264.3168000000005</v>
      </c>
      <c r="W148" s="4">
        <f>'Load Tests Data'!K148</f>
        <v>568</v>
      </c>
    </row>
    <row r="149" spans="1:23" x14ac:dyDescent="0.25">
      <c r="A149" s="2" t="str">
        <f>'Load Tests Data'!A149</f>
        <v>-</v>
      </c>
      <c r="B149" s="2">
        <f>'Load Tests Data'!B149</f>
        <v>0</v>
      </c>
      <c r="C149" s="2">
        <f>'Load Tests Data'!C149</f>
        <v>0</v>
      </c>
      <c r="D149" s="2">
        <f>'Load Tests Data'!D149</f>
        <v>0</v>
      </c>
      <c r="E149" s="2">
        <f>'Load Tests Data'!E149</f>
        <v>0</v>
      </c>
      <c r="F149" s="2" t="b">
        <f>'Load Tests Data'!F149</f>
        <v>1</v>
      </c>
      <c r="G149" s="2">
        <f>'Load Tests Data'!G149</f>
        <v>-8.81</v>
      </c>
      <c r="H149" s="2" t="b">
        <f>'Load Tests Data'!H149</f>
        <v>1</v>
      </c>
      <c r="I149" s="2">
        <f>'Load Tests Data'!I149</f>
        <v>0</v>
      </c>
      <c r="J149" s="2">
        <f t="shared" si="24"/>
        <v>0</v>
      </c>
      <c r="K149" s="2">
        <f t="shared" si="35"/>
        <v>5.14</v>
      </c>
      <c r="L149" s="2">
        <f t="shared" si="25"/>
        <v>0.99999999999999978</v>
      </c>
      <c r="M149" s="2">
        <f t="shared" si="26"/>
        <v>0</v>
      </c>
      <c r="N149" s="2">
        <f t="shared" si="27"/>
        <v>0.99999999999999978</v>
      </c>
      <c r="O149" s="2" t="e">
        <f t="shared" si="28"/>
        <v>#DIV/0!</v>
      </c>
      <c r="P149" s="2">
        <f t="shared" si="29"/>
        <v>1</v>
      </c>
      <c r="Q149" s="2">
        <f t="shared" si="30"/>
        <v>1</v>
      </c>
      <c r="R149" s="2" t="e">
        <f t="shared" si="31"/>
        <v>#DIV/0!</v>
      </c>
      <c r="S149" s="2">
        <f t="shared" si="32"/>
        <v>1</v>
      </c>
      <c r="T149" s="2">
        <f t="shared" si="33"/>
        <v>1</v>
      </c>
      <c r="U149" s="5" t="e">
        <f t="shared" si="34"/>
        <v>#DIV/0!</v>
      </c>
      <c r="V149" s="2">
        <f>'Load Tests Data'!J149</f>
        <v>0</v>
      </c>
      <c r="W149" s="4">
        <f>'Load Tests Data'!K149</f>
        <v>0</v>
      </c>
    </row>
    <row r="150" spans="1:23" x14ac:dyDescent="0.25">
      <c r="A150" s="2" t="str">
        <f>'Load Tests Data'!A150</f>
        <v>-</v>
      </c>
      <c r="B150" s="2">
        <f>'Load Tests Data'!B150</f>
        <v>0</v>
      </c>
      <c r="C150" s="2">
        <f>'Load Tests Data'!C150</f>
        <v>0</v>
      </c>
      <c r="D150" s="2">
        <f>'Load Tests Data'!D150</f>
        <v>0</v>
      </c>
      <c r="E150" s="2">
        <f>'Load Tests Data'!E150</f>
        <v>0</v>
      </c>
      <c r="F150" s="2" t="b">
        <f>'Load Tests Data'!F150</f>
        <v>1</v>
      </c>
      <c r="G150" s="2">
        <f>'Load Tests Data'!G150</f>
        <v>-8.81</v>
      </c>
      <c r="H150" s="2" t="b">
        <f>'Load Tests Data'!H150</f>
        <v>1</v>
      </c>
      <c r="I150" s="2">
        <f>'Load Tests Data'!I150</f>
        <v>0</v>
      </c>
      <c r="J150" s="2">
        <f t="shared" si="24"/>
        <v>0</v>
      </c>
      <c r="K150" s="2">
        <f t="shared" si="35"/>
        <v>5.14</v>
      </c>
      <c r="L150" s="2">
        <f t="shared" si="25"/>
        <v>0.99999999999999978</v>
      </c>
      <c r="M150" s="2">
        <f t="shared" si="26"/>
        <v>0</v>
      </c>
      <c r="N150" s="2">
        <f t="shared" si="27"/>
        <v>0.99999999999999978</v>
      </c>
      <c r="O150" s="2" t="e">
        <f t="shared" si="28"/>
        <v>#DIV/0!</v>
      </c>
      <c r="P150" s="2">
        <f t="shared" si="29"/>
        <v>1</v>
      </c>
      <c r="Q150" s="2">
        <f t="shared" si="30"/>
        <v>1</v>
      </c>
      <c r="R150" s="2" t="e">
        <f t="shared" si="31"/>
        <v>#DIV/0!</v>
      </c>
      <c r="S150" s="2">
        <f t="shared" si="32"/>
        <v>1</v>
      </c>
      <c r="T150" s="2">
        <f t="shared" si="33"/>
        <v>1</v>
      </c>
      <c r="U150" s="5" t="e">
        <f t="shared" si="34"/>
        <v>#DIV/0!</v>
      </c>
      <c r="V150" s="2">
        <f>'Load Tests Data'!J150</f>
        <v>0</v>
      </c>
      <c r="W150" s="4">
        <f>'Load Tests Data'!K150</f>
        <v>0</v>
      </c>
    </row>
    <row r="151" spans="1:23" x14ac:dyDescent="0.25">
      <c r="A151" s="2" t="str">
        <f>'Load Tests Data'!A151</f>
        <v>-</v>
      </c>
      <c r="B151" s="2">
        <f>'Load Tests Data'!B151</f>
        <v>0</v>
      </c>
      <c r="C151" s="2">
        <f>'Load Tests Data'!C151</f>
        <v>0</v>
      </c>
      <c r="D151" s="2">
        <f>'Load Tests Data'!D151</f>
        <v>0</v>
      </c>
      <c r="E151" s="2">
        <f>'Load Tests Data'!E151</f>
        <v>0</v>
      </c>
      <c r="F151" s="2" t="b">
        <f>'Load Tests Data'!F151</f>
        <v>1</v>
      </c>
      <c r="G151" s="2">
        <f>'Load Tests Data'!G151</f>
        <v>-8.81</v>
      </c>
      <c r="H151" s="2" t="b">
        <f>'Load Tests Data'!H151</f>
        <v>1</v>
      </c>
      <c r="I151" s="2">
        <f>'Load Tests Data'!I151</f>
        <v>0</v>
      </c>
      <c r="J151" s="2">
        <f t="shared" si="24"/>
        <v>0</v>
      </c>
      <c r="K151" s="2">
        <f t="shared" si="35"/>
        <v>5.14</v>
      </c>
      <c r="L151" s="2">
        <f t="shared" si="25"/>
        <v>0.99999999999999978</v>
      </c>
      <c r="M151" s="2">
        <f t="shared" si="26"/>
        <v>0</v>
      </c>
      <c r="N151" s="2">
        <f t="shared" si="27"/>
        <v>0.99999999999999978</v>
      </c>
      <c r="O151" s="2" t="e">
        <f t="shared" si="28"/>
        <v>#DIV/0!</v>
      </c>
      <c r="P151" s="2">
        <f t="shared" si="29"/>
        <v>1</v>
      </c>
      <c r="Q151" s="2">
        <f t="shared" si="30"/>
        <v>1</v>
      </c>
      <c r="R151" s="2" t="e">
        <f t="shared" si="31"/>
        <v>#DIV/0!</v>
      </c>
      <c r="S151" s="2">
        <f t="shared" si="32"/>
        <v>1</v>
      </c>
      <c r="T151" s="2">
        <f t="shared" si="33"/>
        <v>1</v>
      </c>
      <c r="U151" s="5" t="e">
        <f t="shared" si="34"/>
        <v>#DIV/0!</v>
      </c>
      <c r="V151" s="2">
        <f>'Load Tests Data'!J151</f>
        <v>0</v>
      </c>
      <c r="W151" s="4">
        <f>'Load Tests Data'!K151</f>
        <v>0</v>
      </c>
    </row>
    <row r="152" spans="1:23" x14ac:dyDescent="0.25">
      <c r="A152" s="2" t="str">
        <f>'Load Tests Data'!A152</f>
        <v>-</v>
      </c>
      <c r="B152" s="2">
        <f>'Load Tests Data'!B152</f>
        <v>0</v>
      </c>
      <c r="C152" s="2">
        <f>'Load Tests Data'!C152</f>
        <v>0</v>
      </c>
      <c r="D152" s="2">
        <f>'Load Tests Data'!D152</f>
        <v>0</v>
      </c>
      <c r="E152" s="2">
        <f>'Load Tests Data'!E152</f>
        <v>0</v>
      </c>
      <c r="F152" s="2" t="b">
        <f>'Load Tests Data'!F152</f>
        <v>1</v>
      </c>
      <c r="G152" s="2">
        <f>'Load Tests Data'!G152</f>
        <v>-8.81</v>
      </c>
      <c r="H152" s="2" t="b">
        <f>'Load Tests Data'!H152</f>
        <v>1</v>
      </c>
      <c r="I152" s="2">
        <f>'Load Tests Data'!I152</f>
        <v>0</v>
      </c>
      <c r="J152" s="2">
        <f t="shared" si="24"/>
        <v>0</v>
      </c>
      <c r="K152" s="2">
        <f t="shared" si="35"/>
        <v>5.14</v>
      </c>
      <c r="L152" s="2">
        <f t="shared" si="25"/>
        <v>0.99999999999999978</v>
      </c>
      <c r="M152" s="2">
        <f t="shared" si="26"/>
        <v>0</v>
      </c>
      <c r="N152" s="2">
        <f t="shared" si="27"/>
        <v>0.99999999999999978</v>
      </c>
      <c r="O152" s="2" t="e">
        <f t="shared" si="28"/>
        <v>#DIV/0!</v>
      </c>
      <c r="P152" s="2">
        <f t="shared" si="29"/>
        <v>1</v>
      </c>
      <c r="Q152" s="2">
        <f t="shared" si="30"/>
        <v>1</v>
      </c>
      <c r="R152" s="2" t="e">
        <f t="shared" si="31"/>
        <v>#DIV/0!</v>
      </c>
      <c r="S152" s="2">
        <f t="shared" si="32"/>
        <v>1</v>
      </c>
      <c r="T152" s="2">
        <f t="shared" si="33"/>
        <v>1</v>
      </c>
      <c r="U152" s="5" t="e">
        <f t="shared" si="34"/>
        <v>#DIV/0!</v>
      </c>
      <c r="V152" s="2">
        <f>'Load Tests Data'!J152</f>
        <v>0</v>
      </c>
      <c r="W152" s="4">
        <f>'Load Tests Data'!K152</f>
        <v>0</v>
      </c>
    </row>
    <row r="153" spans="1:23" x14ac:dyDescent="0.25">
      <c r="A153" s="2" t="str">
        <f>'Load Tests Data'!A153</f>
        <v>-</v>
      </c>
      <c r="B153" s="2">
        <f>'Load Tests Data'!B153</f>
        <v>0</v>
      </c>
      <c r="C153" s="2">
        <f>'Load Tests Data'!C153</f>
        <v>0</v>
      </c>
      <c r="D153" s="2">
        <f>'Load Tests Data'!D153</f>
        <v>0</v>
      </c>
      <c r="E153" s="2">
        <f>'Load Tests Data'!E153</f>
        <v>0</v>
      </c>
      <c r="F153" s="2" t="b">
        <f>'Load Tests Data'!F153</f>
        <v>1</v>
      </c>
      <c r="G153" s="2">
        <f>'Load Tests Data'!G153</f>
        <v>-8.81</v>
      </c>
      <c r="H153" s="2" t="b">
        <f>'Load Tests Data'!H153</f>
        <v>1</v>
      </c>
      <c r="I153" s="2">
        <f>'Load Tests Data'!I153</f>
        <v>0</v>
      </c>
      <c r="J153" s="2">
        <f t="shared" si="24"/>
        <v>0</v>
      </c>
      <c r="K153" s="2">
        <f t="shared" si="35"/>
        <v>5.14</v>
      </c>
      <c r="L153" s="2">
        <f t="shared" si="25"/>
        <v>0.99999999999999978</v>
      </c>
      <c r="M153" s="2">
        <f t="shared" si="26"/>
        <v>0</v>
      </c>
      <c r="N153" s="2">
        <f t="shared" si="27"/>
        <v>0.99999999999999978</v>
      </c>
      <c r="O153" s="2" t="e">
        <f t="shared" si="28"/>
        <v>#DIV/0!</v>
      </c>
      <c r="P153" s="2">
        <f t="shared" si="29"/>
        <v>1</v>
      </c>
      <c r="Q153" s="2">
        <f t="shared" si="30"/>
        <v>1</v>
      </c>
      <c r="R153" s="2" t="e">
        <f t="shared" si="31"/>
        <v>#DIV/0!</v>
      </c>
      <c r="S153" s="2">
        <f t="shared" si="32"/>
        <v>1</v>
      </c>
      <c r="T153" s="2">
        <f t="shared" si="33"/>
        <v>1</v>
      </c>
      <c r="U153" s="5" t="e">
        <f t="shared" si="34"/>
        <v>#DIV/0!</v>
      </c>
      <c r="V153" s="2">
        <f>'Load Tests Data'!J153</f>
        <v>0</v>
      </c>
      <c r="W153" s="4">
        <f>'Load Tests Data'!K153</f>
        <v>0</v>
      </c>
    </row>
    <row r="154" spans="1:23" x14ac:dyDescent="0.25">
      <c r="A154" s="2" t="str">
        <f>'Load Tests Data'!A154</f>
        <v>-</v>
      </c>
      <c r="B154" s="2">
        <f>'Load Tests Data'!B154</f>
        <v>0</v>
      </c>
      <c r="C154" s="2">
        <f>'Load Tests Data'!C154</f>
        <v>0</v>
      </c>
      <c r="D154" s="2">
        <f>'Load Tests Data'!D154</f>
        <v>0</v>
      </c>
      <c r="E154" s="2">
        <f>'Load Tests Data'!E154</f>
        <v>0</v>
      </c>
      <c r="F154" s="2" t="b">
        <f>'Load Tests Data'!F154</f>
        <v>1</v>
      </c>
      <c r="G154" s="2">
        <f>'Load Tests Data'!G154</f>
        <v>-8.81</v>
      </c>
      <c r="H154" s="2" t="b">
        <f>'Load Tests Data'!H154</f>
        <v>1</v>
      </c>
      <c r="I154" s="2">
        <f>'Load Tests Data'!I154</f>
        <v>0</v>
      </c>
      <c r="J154" s="2">
        <f t="shared" si="24"/>
        <v>0</v>
      </c>
      <c r="K154" s="2">
        <f t="shared" si="35"/>
        <v>5.14</v>
      </c>
      <c r="L154" s="2">
        <f t="shared" si="25"/>
        <v>0.99999999999999978</v>
      </c>
      <c r="M154" s="2">
        <f t="shared" si="26"/>
        <v>0</v>
      </c>
      <c r="N154" s="2">
        <f t="shared" si="27"/>
        <v>0.99999999999999978</v>
      </c>
      <c r="O154" s="2" t="e">
        <f t="shared" si="28"/>
        <v>#DIV/0!</v>
      </c>
      <c r="P154" s="2">
        <f t="shared" si="29"/>
        <v>1</v>
      </c>
      <c r="Q154" s="2">
        <f t="shared" si="30"/>
        <v>1</v>
      </c>
      <c r="R154" s="2" t="e">
        <f t="shared" si="31"/>
        <v>#DIV/0!</v>
      </c>
      <c r="S154" s="2">
        <f t="shared" si="32"/>
        <v>1</v>
      </c>
      <c r="T154" s="2">
        <f t="shared" si="33"/>
        <v>1</v>
      </c>
      <c r="U154" s="5" t="e">
        <f t="shared" si="34"/>
        <v>#DIV/0!</v>
      </c>
      <c r="V154" s="2">
        <f>'Load Tests Data'!J154</f>
        <v>0</v>
      </c>
      <c r="W154" s="4">
        <f>'Load Tests Data'!K154</f>
        <v>0</v>
      </c>
    </row>
    <row r="155" spans="1:23" x14ac:dyDescent="0.25">
      <c r="A155" s="2" t="str">
        <f>'Load Tests Data'!A155</f>
        <v>-</v>
      </c>
      <c r="B155" s="2">
        <f>'Load Tests Data'!B155</f>
        <v>0</v>
      </c>
      <c r="C155" s="2">
        <f>'Load Tests Data'!C155</f>
        <v>0</v>
      </c>
      <c r="D155" s="2">
        <f>'Load Tests Data'!D155</f>
        <v>0</v>
      </c>
      <c r="E155" s="2">
        <f>'Load Tests Data'!E155</f>
        <v>0</v>
      </c>
      <c r="F155" s="2" t="b">
        <f>'Load Tests Data'!F155</f>
        <v>1</v>
      </c>
      <c r="G155" s="2">
        <f>'Load Tests Data'!G155</f>
        <v>-8.81</v>
      </c>
      <c r="H155" s="2" t="b">
        <f>'Load Tests Data'!H155</f>
        <v>1</v>
      </c>
      <c r="I155" s="2">
        <f>'Load Tests Data'!I155</f>
        <v>0</v>
      </c>
      <c r="J155" s="2">
        <f t="shared" si="24"/>
        <v>0</v>
      </c>
      <c r="K155" s="2">
        <f t="shared" si="35"/>
        <v>5.14</v>
      </c>
      <c r="L155" s="2">
        <f t="shared" si="25"/>
        <v>0.99999999999999978</v>
      </c>
      <c r="M155" s="2">
        <f t="shared" si="26"/>
        <v>0</v>
      </c>
      <c r="N155" s="2">
        <f t="shared" si="27"/>
        <v>0.99999999999999978</v>
      </c>
      <c r="O155" s="2" t="e">
        <f t="shared" si="28"/>
        <v>#DIV/0!</v>
      </c>
      <c r="P155" s="2">
        <f t="shared" si="29"/>
        <v>1</v>
      </c>
      <c r="Q155" s="2">
        <f t="shared" si="30"/>
        <v>1</v>
      </c>
      <c r="R155" s="2" t="e">
        <f t="shared" si="31"/>
        <v>#DIV/0!</v>
      </c>
      <c r="S155" s="2">
        <f t="shared" si="32"/>
        <v>1</v>
      </c>
      <c r="T155" s="2">
        <f t="shared" si="33"/>
        <v>1</v>
      </c>
      <c r="U155" s="5" t="e">
        <f t="shared" si="34"/>
        <v>#DIV/0!</v>
      </c>
      <c r="V155" s="2">
        <f>'Load Tests Data'!J155</f>
        <v>0</v>
      </c>
      <c r="W155" s="4">
        <f>'Load Tests Data'!K155</f>
        <v>0</v>
      </c>
    </row>
    <row r="156" spans="1:23" x14ac:dyDescent="0.25">
      <c r="A156" s="2" t="str">
        <f>'Load Tests Data'!A156</f>
        <v>-</v>
      </c>
      <c r="B156" s="2">
        <f>'Load Tests Data'!B156</f>
        <v>0</v>
      </c>
      <c r="C156" s="2">
        <f>'Load Tests Data'!C156</f>
        <v>0</v>
      </c>
      <c r="D156" s="2">
        <f>'Load Tests Data'!D156</f>
        <v>0</v>
      </c>
      <c r="E156" s="2">
        <f>'Load Tests Data'!E156</f>
        <v>0</v>
      </c>
      <c r="F156" s="2" t="b">
        <f>'Load Tests Data'!F156</f>
        <v>1</v>
      </c>
      <c r="G156" s="2">
        <f>'Load Tests Data'!G156</f>
        <v>-8.81</v>
      </c>
      <c r="H156" s="2" t="b">
        <f>'Load Tests Data'!H156</f>
        <v>1</v>
      </c>
      <c r="I156" s="2">
        <f>'Load Tests Data'!I156</f>
        <v>0</v>
      </c>
      <c r="J156" s="2">
        <f t="shared" si="24"/>
        <v>0</v>
      </c>
      <c r="K156" s="2">
        <f t="shared" si="35"/>
        <v>5.14</v>
      </c>
      <c r="L156" s="2">
        <f t="shared" si="25"/>
        <v>0.99999999999999978</v>
      </c>
      <c r="M156" s="2">
        <f t="shared" si="26"/>
        <v>0</v>
      </c>
      <c r="N156" s="2">
        <f t="shared" si="27"/>
        <v>0.99999999999999978</v>
      </c>
      <c r="O156" s="2" t="e">
        <f t="shared" si="28"/>
        <v>#DIV/0!</v>
      </c>
      <c r="P156" s="2">
        <f t="shared" si="29"/>
        <v>1</v>
      </c>
      <c r="Q156" s="2">
        <f t="shared" si="30"/>
        <v>1</v>
      </c>
      <c r="R156" s="2" t="e">
        <f t="shared" si="31"/>
        <v>#DIV/0!</v>
      </c>
      <c r="S156" s="2">
        <f t="shared" si="32"/>
        <v>1</v>
      </c>
      <c r="T156" s="2">
        <f t="shared" si="33"/>
        <v>1</v>
      </c>
      <c r="U156" s="5" t="e">
        <f t="shared" si="34"/>
        <v>#DIV/0!</v>
      </c>
      <c r="V156" s="2">
        <f>'Load Tests Data'!J156</f>
        <v>0</v>
      </c>
      <c r="W156" s="4">
        <f>'Load Tests Data'!K156</f>
        <v>0</v>
      </c>
    </row>
    <row r="157" spans="1:23" x14ac:dyDescent="0.25">
      <c r="A157" s="2" t="str">
        <f>'Load Tests Data'!A157</f>
        <v>-</v>
      </c>
      <c r="B157" s="2">
        <f>'Load Tests Data'!B157</f>
        <v>0</v>
      </c>
      <c r="C157" s="2">
        <f>'Load Tests Data'!C157</f>
        <v>0</v>
      </c>
      <c r="D157" s="2">
        <f>'Load Tests Data'!D157</f>
        <v>0</v>
      </c>
      <c r="E157" s="2">
        <f>'Load Tests Data'!E157</f>
        <v>0</v>
      </c>
      <c r="F157" s="2" t="b">
        <f>'Load Tests Data'!F157</f>
        <v>1</v>
      </c>
      <c r="G157" s="2">
        <f>'Load Tests Data'!G157</f>
        <v>-8.81</v>
      </c>
      <c r="H157" s="2" t="b">
        <f>'Load Tests Data'!H157</f>
        <v>1</v>
      </c>
      <c r="I157" s="2">
        <f>'Load Tests Data'!I157</f>
        <v>0</v>
      </c>
      <c r="J157" s="2">
        <f t="shared" si="24"/>
        <v>0</v>
      </c>
      <c r="K157" s="2">
        <f t="shared" si="35"/>
        <v>5.14</v>
      </c>
      <c r="L157" s="2">
        <f t="shared" si="25"/>
        <v>0.99999999999999978</v>
      </c>
      <c r="M157" s="2">
        <f t="shared" si="26"/>
        <v>0</v>
      </c>
      <c r="N157" s="2">
        <f t="shared" si="27"/>
        <v>0.99999999999999978</v>
      </c>
      <c r="O157" s="2" t="e">
        <f t="shared" si="28"/>
        <v>#DIV/0!</v>
      </c>
      <c r="P157" s="2">
        <f t="shared" si="29"/>
        <v>1</v>
      </c>
      <c r="Q157" s="2">
        <f t="shared" si="30"/>
        <v>1</v>
      </c>
      <c r="R157" s="2" t="e">
        <f t="shared" si="31"/>
        <v>#DIV/0!</v>
      </c>
      <c r="S157" s="2">
        <f t="shared" si="32"/>
        <v>1</v>
      </c>
      <c r="T157" s="2">
        <f t="shared" si="33"/>
        <v>1</v>
      </c>
      <c r="U157" s="5" t="e">
        <f t="shared" si="34"/>
        <v>#DIV/0!</v>
      </c>
      <c r="V157" s="2">
        <f>'Load Tests Data'!J157</f>
        <v>0</v>
      </c>
      <c r="W157" s="4">
        <f>'Load Tests Data'!K157</f>
        <v>0</v>
      </c>
    </row>
    <row r="158" spans="1:23" x14ac:dyDescent="0.25">
      <c r="A158" s="2" t="str">
        <f>'Load Tests Data'!A158</f>
        <v>-</v>
      </c>
      <c r="B158" s="2">
        <f>'Load Tests Data'!B158</f>
        <v>0</v>
      </c>
      <c r="C158" s="2">
        <f>'Load Tests Data'!C158</f>
        <v>0</v>
      </c>
      <c r="D158" s="2">
        <f>'Load Tests Data'!D158</f>
        <v>0</v>
      </c>
      <c r="E158" s="2">
        <f>'Load Tests Data'!E158</f>
        <v>0</v>
      </c>
      <c r="F158" s="2" t="b">
        <f>'Load Tests Data'!F158</f>
        <v>1</v>
      </c>
      <c r="G158" s="2">
        <f>'Load Tests Data'!G158</f>
        <v>-8.81</v>
      </c>
      <c r="H158" s="2" t="b">
        <f>'Load Tests Data'!H158</f>
        <v>1</v>
      </c>
      <c r="I158" s="2">
        <f>'Load Tests Data'!I158</f>
        <v>0</v>
      </c>
      <c r="J158" s="2">
        <f t="shared" si="24"/>
        <v>0</v>
      </c>
      <c r="K158" s="2">
        <f t="shared" si="35"/>
        <v>5.14</v>
      </c>
      <c r="L158" s="2">
        <f t="shared" si="25"/>
        <v>0.99999999999999978</v>
      </c>
      <c r="M158" s="2">
        <f t="shared" si="26"/>
        <v>0</v>
      </c>
      <c r="N158" s="2">
        <f t="shared" si="27"/>
        <v>0.99999999999999978</v>
      </c>
      <c r="O158" s="2" t="e">
        <f t="shared" si="28"/>
        <v>#DIV/0!</v>
      </c>
      <c r="P158" s="2">
        <f t="shared" si="29"/>
        <v>1</v>
      </c>
      <c r="Q158" s="2">
        <f t="shared" si="30"/>
        <v>1</v>
      </c>
      <c r="R158" s="2" t="e">
        <f t="shared" si="31"/>
        <v>#DIV/0!</v>
      </c>
      <c r="S158" s="2">
        <f t="shared" si="32"/>
        <v>1</v>
      </c>
      <c r="T158" s="2">
        <f t="shared" si="33"/>
        <v>1</v>
      </c>
      <c r="U158" s="5" t="e">
        <f t="shared" si="34"/>
        <v>#DIV/0!</v>
      </c>
      <c r="V158" s="2">
        <f>'Load Tests Data'!J158</f>
        <v>0</v>
      </c>
      <c r="W158" s="4">
        <f>'Load Tests Data'!K158</f>
        <v>0</v>
      </c>
    </row>
    <row r="159" spans="1:23" x14ac:dyDescent="0.25">
      <c r="A159" s="2" t="str">
        <f>'Load Tests Data'!A159</f>
        <v>-</v>
      </c>
      <c r="B159" s="2">
        <f>'Load Tests Data'!B159</f>
        <v>0</v>
      </c>
      <c r="C159" s="2">
        <f>'Load Tests Data'!C159</f>
        <v>0</v>
      </c>
      <c r="D159" s="2">
        <f>'Load Tests Data'!D159</f>
        <v>0</v>
      </c>
      <c r="E159" s="2">
        <f>'Load Tests Data'!E159</f>
        <v>0</v>
      </c>
      <c r="F159" s="2" t="b">
        <f>'Load Tests Data'!F159</f>
        <v>1</v>
      </c>
      <c r="G159" s="2">
        <f>'Load Tests Data'!G159</f>
        <v>-8.81</v>
      </c>
      <c r="H159" s="2" t="b">
        <f>'Load Tests Data'!H159</f>
        <v>1</v>
      </c>
      <c r="I159" s="2">
        <f>'Load Tests Data'!I159</f>
        <v>0</v>
      </c>
      <c r="J159" s="2">
        <f t="shared" si="24"/>
        <v>0</v>
      </c>
      <c r="K159" s="2">
        <f t="shared" si="35"/>
        <v>5.14</v>
      </c>
      <c r="L159" s="2">
        <f t="shared" si="25"/>
        <v>0.99999999999999978</v>
      </c>
      <c r="M159" s="2">
        <f t="shared" si="26"/>
        <v>0</v>
      </c>
      <c r="N159" s="2">
        <f t="shared" si="27"/>
        <v>0.99999999999999978</v>
      </c>
      <c r="O159" s="2" t="e">
        <f t="shared" si="28"/>
        <v>#DIV/0!</v>
      </c>
      <c r="P159" s="2">
        <f t="shared" si="29"/>
        <v>1</v>
      </c>
      <c r="Q159" s="2">
        <f t="shared" si="30"/>
        <v>1</v>
      </c>
      <c r="R159" s="2" t="e">
        <f t="shared" si="31"/>
        <v>#DIV/0!</v>
      </c>
      <c r="S159" s="2">
        <f t="shared" si="32"/>
        <v>1</v>
      </c>
      <c r="T159" s="2">
        <f t="shared" si="33"/>
        <v>1</v>
      </c>
      <c r="U159" s="5" t="e">
        <f t="shared" si="34"/>
        <v>#DIV/0!</v>
      </c>
      <c r="V159" s="2">
        <f>'Load Tests Data'!J159</f>
        <v>0</v>
      </c>
      <c r="W159" s="4">
        <f>'Load Tests Data'!K159</f>
        <v>0</v>
      </c>
    </row>
    <row r="160" spans="1:23" x14ac:dyDescent="0.25">
      <c r="A160" s="2" t="str">
        <f>'Load Tests Data'!A160</f>
        <v>-</v>
      </c>
      <c r="B160" s="2">
        <f>'Load Tests Data'!B160</f>
        <v>0</v>
      </c>
      <c r="C160" s="2">
        <f>'Load Tests Data'!C160</f>
        <v>0</v>
      </c>
      <c r="D160" s="2">
        <f>'Load Tests Data'!D160</f>
        <v>0</v>
      </c>
      <c r="E160" s="2">
        <f>'Load Tests Data'!E160</f>
        <v>0</v>
      </c>
      <c r="F160" s="2" t="b">
        <f>'Load Tests Data'!F160</f>
        <v>1</v>
      </c>
      <c r="G160" s="2">
        <f>'Load Tests Data'!G160</f>
        <v>-8.81</v>
      </c>
      <c r="H160" s="2" t="b">
        <f>'Load Tests Data'!H160</f>
        <v>1</v>
      </c>
      <c r="I160" s="2">
        <f>'Load Tests Data'!I160</f>
        <v>0</v>
      </c>
      <c r="J160" s="2">
        <f t="shared" si="24"/>
        <v>0</v>
      </c>
      <c r="K160" s="2">
        <f t="shared" si="35"/>
        <v>5.14</v>
      </c>
      <c r="L160" s="2">
        <f t="shared" si="25"/>
        <v>0.99999999999999978</v>
      </c>
      <c r="M160" s="2">
        <f t="shared" si="26"/>
        <v>0</v>
      </c>
      <c r="N160" s="2">
        <f t="shared" si="27"/>
        <v>0.99999999999999978</v>
      </c>
      <c r="O160" s="2" t="e">
        <f t="shared" si="28"/>
        <v>#DIV/0!</v>
      </c>
      <c r="P160" s="2">
        <f t="shared" si="29"/>
        <v>1</v>
      </c>
      <c r="Q160" s="2">
        <f t="shared" si="30"/>
        <v>1</v>
      </c>
      <c r="R160" s="2" t="e">
        <f t="shared" si="31"/>
        <v>#DIV/0!</v>
      </c>
      <c r="S160" s="2">
        <f t="shared" si="32"/>
        <v>1</v>
      </c>
      <c r="T160" s="2">
        <f t="shared" si="33"/>
        <v>1</v>
      </c>
      <c r="U160" s="5" t="e">
        <f t="shared" si="34"/>
        <v>#DIV/0!</v>
      </c>
      <c r="V160" s="2">
        <f>'Load Tests Data'!J160</f>
        <v>0</v>
      </c>
      <c r="W160" s="4">
        <f>'Load Tests Data'!K160</f>
        <v>0</v>
      </c>
    </row>
    <row r="161" spans="1:23" x14ac:dyDescent="0.25">
      <c r="A161" s="2" t="str">
        <f>'Load Tests Data'!A161</f>
        <v>-</v>
      </c>
      <c r="B161" s="2">
        <f>'Load Tests Data'!B161</f>
        <v>0</v>
      </c>
      <c r="C161" s="2">
        <f>'Load Tests Data'!C161</f>
        <v>0</v>
      </c>
      <c r="D161" s="2">
        <f>'Load Tests Data'!D161</f>
        <v>0</v>
      </c>
      <c r="E161" s="2">
        <f>'Load Tests Data'!E161</f>
        <v>0</v>
      </c>
      <c r="F161" s="2" t="b">
        <f>'Load Tests Data'!F161</f>
        <v>1</v>
      </c>
      <c r="G161" s="2">
        <f>'Load Tests Data'!G161</f>
        <v>-8.81</v>
      </c>
      <c r="H161" s="2" t="b">
        <f>'Load Tests Data'!H161</f>
        <v>1</v>
      </c>
      <c r="I161" s="2">
        <f>'Load Tests Data'!I161</f>
        <v>0</v>
      </c>
      <c r="J161" s="2">
        <f t="shared" si="24"/>
        <v>0</v>
      </c>
      <c r="K161" s="2">
        <f t="shared" si="35"/>
        <v>5.14</v>
      </c>
      <c r="L161" s="2">
        <f t="shared" si="25"/>
        <v>0.99999999999999978</v>
      </c>
      <c r="M161" s="2">
        <f t="shared" si="26"/>
        <v>0</v>
      </c>
      <c r="N161" s="2">
        <f t="shared" si="27"/>
        <v>0.99999999999999978</v>
      </c>
      <c r="O161" s="2" t="e">
        <f t="shared" si="28"/>
        <v>#DIV/0!</v>
      </c>
      <c r="P161" s="2">
        <f t="shared" si="29"/>
        <v>1</v>
      </c>
      <c r="Q161" s="2">
        <f t="shared" si="30"/>
        <v>1</v>
      </c>
      <c r="R161" s="2" t="e">
        <f t="shared" si="31"/>
        <v>#DIV/0!</v>
      </c>
      <c r="S161" s="2">
        <f t="shared" si="32"/>
        <v>1</v>
      </c>
      <c r="T161" s="2">
        <f t="shared" si="33"/>
        <v>1</v>
      </c>
      <c r="U161" s="5" t="e">
        <f t="shared" si="34"/>
        <v>#DIV/0!</v>
      </c>
      <c r="V161" s="2">
        <f>'Load Tests Data'!J161</f>
        <v>0</v>
      </c>
      <c r="W161" s="4">
        <f>'Load Tests Data'!K161</f>
        <v>0</v>
      </c>
    </row>
    <row r="162" spans="1:23" x14ac:dyDescent="0.25">
      <c r="A162" s="2" t="str">
        <f>'Load Tests Data'!A162</f>
        <v>-</v>
      </c>
      <c r="B162" s="2">
        <f>'Load Tests Data'!B162</f>
        <v>0</v>
      </c>
      <c r="C162" s="2">
        <f>'Load Tests Data'!C162</f>
        <v>0</v>
      </c>
      <c r="D162" s="2">
        <f>'Load Tests Data'!D162</f>
        <v>0</v>
      </c>
      <c r="E162" s="2">
        <f>'Load Tests Data'!E162</f>
        <v>0</v>
      </c>
      <c r="F162" s="2" t="b">
        <f>'Load Tests Data'!F162</f>
        <v>1</v>
      </c>
      <c r="G162" s="2">
        <f>'Load Tests Data'!G162</f>
        <v>-8.81</v>
      </c>
      <c r="H162" s="2" t="b">
        <f>'Load Tests Data'!H162</f>
        <v>1</v>
      </c>
      <c r="I162" s="2">
        <f>'Load Tests Data'!I162</f>
        <v>0</v>
      </c>
      <c r="J162" s="2">
        <f t="shared" si="24"/>
        <v>0</v>
      </c>
      <c r="K162" s="2">
        <f t="shared" si="35"/>
        <v>5.14</v>
      </c>
      <c r="L162" s="2">
        <f t="shared" si="25"/>
        <v>0.99999999999999978</v>
      </c>
      <c r="M162" s="2">
        <f t="shared" si="26"/>
        <v>0</v>
      </c>
      <c r="N162" s="2">
        <f t="shared" si="27"/>
        <v>0.99999999999999978</v>
      </c>
      <c r="O162" s="2" t="e">
        <f t="shared" si="28"/>
        <v>#DIV/0!</v>
      </c>
      <c r="P162" s="2">
        <f t="shared" si="29"/>
        <v>1</v>
      </c>
      <c r="Q162" s="2">
        <f t="shared" si="30"/>
        <v>1</v>
      </c>
      <c r="R162" s="2" t="e">
        <f t="shared" si="31"/>
        <v>#DIV/0!</v>
      </c>
      <c r="S162" s="2">
        <f t="shared" si="32"/>
        <v>1</v>
      </c>
      <c r="T162" s="2">
        <f t="shared" si="33"/>
        <v>1</v>
      </c>
      <c r="U162" s="5" t="e">
        <f t="shared" si="34"/>
        <v>#DIV/0!</v>
      </c>
      <c r="V162" s="2">
        <f>'Load Tests Data'!J162</f>
        <v>0</v>
      </c>
      <c r="W162" s="4">
        <f>'Load Tests Data'!K162</f>
        <v>0</v>
      </c>
    </row>
    <row r="163" spans="1:23" x14ac:dyDescent="0.25">
      <c r="A163" s="2" t="str">
        <f>'Load Tests Data'!A163</f>
        <v>-</v>
      </c>
      <c r="B163" s="2">
        <f>'Load Tests Data'!B163</f>
        <v>0</v>
      </c>
      <c r="C163" s="2">
        <f>'Load Tests Data'!C163</f>
        <v>0</v>
      </c>
      <c r="D163" s="2">
        <f>'Load Tests Data'!D163</f>
        <v>0</v>
      </c>
      <c r="E163" s="2">
        <f>'Load Tests Data'!E163</f>
        <v>0</v>
      </c>
      <c r="F163" s="2" t="b">
        <f>'Load Tests Data'!F163</f>
        <v>1</v>
      </c>
      <c r="G163" s="2">
        <f>'Load Tests Data'!G163</f>
        <v>-8.81</v>
      </c>
      <c r="H163" s="2" t="b">
        <f>'Load Tests Data'!H163</f>
        <v>1</v>
      </c>
      <c r="I163" s="2">
        <f>'Load Tests Data'!I163</f>
        <v>0</v>
      </c>
      <c r="J163" s="2">
        <f t="shared" si="24"/>
        <v>0</v>
      </c>
      <c r="K163" s="2">
        <f t="shared" si="35"/>
        <v>5.14</v>
      </c>
      <c r="L163" s="2">
        <f t="shared" si="25"/>
        <v>0.99999999999999978</v>
      </c>
      <c r="M163" s="2">
        <f t="shared" si="26"/>
        <v>0</v>
      </c>
      <c r="N163" s="2">
        <f t="shared" si="27"/>
        <v>0.99999999999999978</v>
      </c>
      <c r="O163" s="2" t="e">
        <f t="shared" si="28"/>
        <v>#DIV/0!</v>
      </c>
      <c r="P163" s="2">
        <f t="shared" si="29"/>
        <v>1</v>
      </c>
      <c r="Q163" s="2">
        <f t="shared" si="30"/>
        <v>1</v>
      </c>
      <c r="R163" s="2" t="e">
        <f t="shared" si="31"/>
        <v>#DIV/0!</v>
      </c>
      <c r="S163" s="2">
        <f t="shared" si="32"/>
        <v>1</v>
      </c>
      <c r="T163" s="2">
        <f t="shared" si="33"/>
        <v>1</v>
      </c>
      <c r="U163" s="5" t="e">
        <f t="shared" si="34"/>
        <v>#DIV/0!</v>
      </c>
      <c r="V163" s="2">
        <f>'Load Tests Data'!J163</f>
        <v>0</v>
      </c>
      <c r="W163" s="4">
        <f>'Load Tests Data'!K163</f>
        <v>0</v>
      </c>
    </row>
    <row r="164" spans="1:23" x14ac:dyDescent="0.25">
      <c r="A164" s="2" t="str">
        <f>'Load Tests Data'!A164</f>
        <v>-</v>
      </c>
      <c r="B164" s="2">
        <f>'Load Tests Data'!B164</f>
        <v>0</v>
      </c>
      <c r="C164" s="2">
        <f>'Load Tests Data'!C164</f>
        <v>0</v>
      </c>
      <c r="D164" s="2">
        <f>'Load Tests Data'!D164</f>
        <v>0</v>
      </c>
      <c r="E164" s="2">
        <f>'Load Tests Data'!E164</f>
        <v>0</v>
      </c>
      <c r="F164" s="2" t="b">
        <f>'Load Tests Data'!F164</f>
        <v>1</v>
      </c>
      <c r="G164" s="2">
        <f>'Load Tests Data'!G164</f>
        <v>-8.81</v>
      </c>
      <c r="H164" s="2" t="b">
        <f>'Load Tests Data'!H164</f>
        <v>1</v>
      </c>
      <c r="I164" s="2">
        <f>'Load Tests Data'!I164</f>
        <v>0</v>
      </c>
      <c r="J164" s="2">
        <f t="shared" si="24"/>
        <v>0</v>
      </c>
      <c r="K164" s="2">
        <f t="shared" si="35"/>
        <v>5.14</v>
      </c>
      <c r="L164" s="2">
        <f t="shared" si="25"/>
        <v>0.99999999999999978</v>
      </c>
      <c r="M164" s="2">
        <f t="shared" si="26"/>
        <v>0</v>
      </c>
      <c r="N164" s="2">
        <f t="shared" si="27"/>
        <v>0.99999999999999978</v>
      </c>
      <c r="O164" s="2" t="e">
        <f t="shared" si="28"/>
        <v>#DIV/0!</v>
      </c>
      <c r="P164" s="2">
        <f t="shared" si="29"/>
        <v>1</v>
      </c>
      <c r="Q164" s="2">
        <f t="shared" si="30"/>
        <v>1</v>
      </c>
      <c r="R164" s="2" t="e">
        <f t="shared" si="31"/>
        <v>#DIV/0!</v>
      </c>
      <c r="S164" s="2">
        <f t="shared" si="32"/>
        <v>1</v>
      </c>
      <c r="T164" s="2">
        <f t="shared" si="33"/>
        <v>1</v>
      </c>
      <c r="U164" s="5" t="e">
        <f t="shared" si="34"/>
        <v>#DIV/0!</v>
      </c>
      <c r="V164" s="2">
        <f>'Load Tests Data'!J164</f>
        <v>0</v>
      </c>
      <c r="W164" s="4">
        <f>'Load Tests Data'!K164</f>
        <v>0</v>
      </c>
    </row>
    <row r="165" spans="1:23" x14ac:dyDescent="0.25">
      <c r="A165" s="2" t="str">
        <f>'Load Tests Data'!A165</f>
        <v>-</v>
      </c>
      <c r="B165" s="2">
        <f>'Load Tests Data'!B165</f>
        <v>0</v>
      </c>
      <c r="C165" s="2">
        <f>'Load Tests Data'!C165</f>
        <v>0</v>
      </c>
      <c r="D165" s="2">
        <f>'Load Tests Data'!D165</f>
        <v>0</v>
      </c>
      <c r="E165" s="2">
        <f>'Load Tests Data'!E165</f>
        <v>0</v>
      </c>
      <c r="F165" s="2" t="b">
        <f>'Load Tests Data'!F165</f>
        <v>1</v>
      </c>
      <c r="G165" s="2">
        <f>'Load Tests Data'!G165</f>
        <v>-8.81</v>
      </c>
      <c r="H165" s="2" t="b">
        <f>'Load Tests Data'!H165</f>
        <v>1</v>
      </c>
      <c r="I165" s="2">
        <f>'Load Tests Data'!I165</f>
        <v>0</v>
      </c>
      <c r="J165" s="2">
        <f t="shared" si="24"/>
        <v>0</v>
      </c>
      <c r="K165" s="2">
        <f t="shared" si="35"/>
        <v>5.14</v>
      </c>
      <c r="L165" s="2">
        <f t="shared" si="25"/>
        <v>0.99999999999999978</v>
      </c>
      <c r="M165" s="2">
        <f t="shared" si="26"/>
        <v>0</v>
      </c>
      <c r="N165" s="2">
        <f t="shared" si="27"/>
        <v>0.99999999999999978</v>
      </c>
      <c r="O165" s="2" t="e">
        <f t="shared" si="28"/>
        <v>#DIV/0!</v>
      </c>
      <c r="P165" s="2">
        <f t="shared" si="29"/>
        <v>1</v>
      </c>
      <c r="Q165" s="2">
        <f t="shared" si="30"/>
        <v>1</v>
      </c>
      <c r="R165" s="2" t="e">
        <f t="shared" si="31"/>
        <v>#DIV/0!</v>
      </c>
      <c r="S165" s="2">
        <f t="shared" si="32"/>
        <v>1</v>
      </c>
      <c r="T165" s="2">
        <f t="shared" si="33"/>
        <v>1</v>
      </c>
      <c r="U165" s="5" t="e">
        <f t="shared" si="34"/>
        <v>#DIV/0!</v>
      </c>
      <c r="V165" s="2">
        <f>'Load Tests Data'!J165</f>
        <v>0</v>
      </c>
      <c r="W165" s="4">
        <f>'Load Tests Data'!K165</f>
        <v>0</v>
      </c>
    </row>
    <row r="166" spans="1:23" x14ac:dyDescent="0.25">
      <c r="A166" s="2" t="str">
        <f>'Load Tests Data'!A166</f>
        <v>-</v>
      </c>
      <c r="B166" s="2">
        <f>'Load Tests Data'!B166</f>
        <v>0</v>
      </c>
      <c r="C166" s="2">
        <f>'Load Tests Data'!C166</f>
        <v>0</v>
      </c>
      <c r="D166" s="2">
        <f>'Load Tests Data'!D166</f>
        <v>0</v>
      </c>
      <c r="E166" s="2">
        <f>'Load Tests Data'!E166</f>
        <v>0</v>
      </c>
      <c r="F166" s="2" t="b">
        <f>'Load Tests Data'!F166</f>
        <v>1</v>
      </c>
      <c r="G166" s="2">
        <f>'Load Tests Data'!G166</f>
        <v>-8.81</v>
      </c>
      <c r="H166" s="2" t="b">
        <f>'Load Tests Data'!H166</f>
        <v>1</v>
      </c>
      <c r="I166" s="2">
        <f>'Load Tests Data'!I166</f>
        <v>0</v>
      </c>
      <c r="J166" s="2">
        <f t="shared" si="24"/>
        <v>0</v>
      </c>
      <c r="K166" s="2">
        <f t="shared" si="35"/>
        <v>5.14</v>
      </c>
      <c r="L166" s="2">
        <f t="shared" si="25"/>
        <v>0.99999999999999978</v>
      </c>
      <c r="M166" s="2">
        <f t="shared" si="26"/>
        <v>0</v>
      </c>
      <c r="N166" s="2">
        <f t="shared" si="27"/>
        <v>0.99999999999999978</v>
      </c>
      <c r="O166" s="2" t="e">
        <f t="shared" si="28"/>
        <v>#DIV/0!</v>
      </c>
      <c r="P166" s="2">
        <f t="shared" si="29"/>
        <v>1</v>
      </c>
      <c r="Q166" s="2">
        <f t="shared" si="30"/>
        <v>1</v>
      </c>
      <c r="R166" s="2" t="e">
        <f t="shared" si="31"/>
        <v>#DIV/0!</v>
      </c>
      <c r="S166" s="2">
        <f t="shared" si="32"/>
        <v>1</v>
      </c>
      <c r="T166" s="2">
        <f t="shared" si="33"/>
        <v>1</v>
      </c>
      <c r="U166" s="5" t="e">
        <f t="shared" si="34"/>
        <v>#DIV/0!</v>
      </c>
      <c r="V166" s="2">
        <f>'Load Tests Data'!J166</f>
        <v>0</v>
      </c>
      <c r="W166" s="4">
        <f>'Load Tests Data'!K166</f>
        <v>0</v>
      </c>
    </row>
    <row r="167" spans="1:23" x14ac:dyDescent="0.25">
      <c r="A167" s="2" t="str">
        <f>'Load Tests Data'!A167</f>
        <v>-</v>
      </c>
      <c r="B167" s="2">
        <f>'Load Tests Data'!B167</f>
        <v>0</v>
      </c>
      <c r="C167" s="2">
        <f>'Load Tests Data'!C167</f>
        <v>0</v>
      </c>
      <c r="D167" s="2">
        <f>'Load Tests Data'!D167</f>
        <v>0</v>
      </c>
      <c r="E167" s="2">
        <f>'Load Tests Data'!E167</f>
        <v>0</v>
      </c>
      <c r="F167" s="2" t="b">
        <f>'Load Tests Data'!F167</f>
        <v>1</v>
      </c>
      <c r="G167" s="2">
        <f>'Load Tests Data'!G167</f>
        <v>-8.81</v>
      </c>
      <c r="H167" s="2" t="b">
        <f>'Load Tests Data'!H167</f>
        <v>1</v>
      </c>
      <c r="I167" s="2">
        <f>'Load Tests Data'!I167</f>
        <v>0</v>
      </c>
      <c r="J167" s="2">
        <f t="shared" si="24"/>
        <v>0</v>
      </c>
      <c r="K167" s="2">
        <f t="shared" si="35"/>
        <v>5.14</v>
      </c>
      <c r="L167" s="2">
        <f t="shared" si="25"/>
        <v>0.99999999999999978</v>
      </c>
      <c r="M167" s="2">
        <f t="shared" si="26"/>
        <v>0</v>
      </c>
      <c r="N167" s="2">
        <f t="shared" si="27"/>
        <v>0.99999999999999978</v>
      </c>
      <c r="O167" s="2" t="e">
        <f t="shared" si="28"/>
        <v>#DIV/0!</v>
      </c>
      <c r="P167" s="2">
        <f t="shared" si="29"/>
        <v>1</v>
      </c>
      <c r="Q167" s="2">
        <f t="shared" si="30"/>
        <v>1</v>
      </c>
      <c r="R167" s="2" t="e">
        <f t="shared" si="31"/>
        <v>#DIV/0!</v>
      </c>
      <c r="S167" s="2">
        <f t="shared" si="32"/>
        <v>1</v>
      </c>
      <c r="T167" s="2">
        <f t="shared" si="33"/>
        <v>1</v>
      </c>
      <c r="U167" s="5" t="e">
        <f t="shared" si="34"/>
        <v>#DIV/0!</v>
      </c>
      <c r="V167" s="2">
        <f>'Load Tests Data'!J167</f>
        <v>0</v>
      </c>
      <c r="W167" s="4">
        <f>'Load Tests Data'!K167</f>
        <v>0</v>
      </c>
    </row>
    <row r="168" spans="1:23" x14ac:dyDescent="0.25">
      <c r="A168" s="2" t="str">
        <f>'Load Tests Data'!A168</f>
        <v>-</v>
      </c>
      <c r="B168" s="2">
        <f>'Load Tests Data'!B168</f>
        <v>0</v>
      </c>
      <c r="C168" s="2">
        <f>'Load Tests Data'!C168</f>
        <v>0</v>
      </c>
      <c r="D168" s="2">
        <f>'Load Tests Data'!D168</f>
        <v>0</v>
      </c>
      <c r="E168" s="2">
        <f>'Load Tests Data'!E168</f>
        <v>0</v>
      </c>
      <c r="F168" s="2" t="b">
        <f>'Load Tests Data'!F168</f>
        <v>1</v>
      </c>
      <c r="G168" s="2">
        <f>'Load Tests Data'!G168</f>
        <v>-8.81</v>
      </c>
      <c r="H168" s="2" t="b">
        <f>'Load Tests Data'!H168</f>
        <v>1</v>
      </c>
      <c r="I168" s="2">
        <f>'Load Tests Data'!I168</f>
        <v>0</v>
      </c>
      <c r="J168" s="2">
        <f t="shared" si="24"/>
        <v>0</v>
      </c>
      <c r="K168" s="2">
        <f t="shared" si="35"/>
        <v>5.14</v>
      </c>
      <c r="L168" s="2">
        <f t="shared" si="25"/>
        <v>0.99999999999999978</v>
      </c>
      <c r="M168" s="2">
        <f t="shared" si="26"/>
        <v>0</v>
      </c>
      <c r="N168" s="2">
        <f t="shared" si="27"/>
        <v>0.99999999999999978</v>
      </c>
      <c r="O168" s="2" t="e">
        <f t="shared" si="28"/>
        <v>#DIV/0!</v>
      </c>
      <c r="P168" s="2">
        <f t="shared" si="29"/>
        <v>1</v>
      </c>
      <c r="Q168" s="2">
        <f t="shared" si="30"/>
        <v>1</v>
      </c>
      <c r="R168" s="2" t="e">
        <f t="shared" si="31"/>
        <v>#DIV/0!</v>
      </c>
      <c r="S168" s="2">
        <f t="shared" si="32"/>
        <v>1</v>
      </c>
      <c r="T168" s="2">
        <f t="shared" si="33"/>
        <v>1</v>
      </c>
      <c r="U168" s="5" t="e">
        <f t="shared" si="34"/>
        <v>#DIV/0!</v>
      </c>
      <c r="V168" s="2">
        <f>'Load Tests Data'!J168</f>
        <v>0</v>
      </c>
      <c r="W168" s="4">
        <f>'Load Tests Data'!K168</f>
        <v>0</v>
      </c>
    </row>
    <row r="169" spans="1:23" x14ac:dyDescent="0.25">
      <c r="A169" s="2" t="str">
        <f>'Load Tests Data'!A169</f>
        <v>-</v>
      </c>
      <c r="B169" s="2">
        <f>'Load Tests Data'!B169</f>
        <v>0</v>
      </c>
      <c r="C169" s="2">
        <f>'Load Tests Data'!C169</f>
        <v>0</v>
      </c>
      <c r="D169" s="2">
        <f>'Load Tests Data'!D169</f>
        <v>0</v>
      </c>
      <c r="E169" s="2">
        <f>'Load Tests Data'!E169</f>
        <v>0</v>
      </c>
      <c r="F169" s="2" t="b">
        <f>'Load Tests Data'!F169</f>
        <v>1</v>
      </c>
      <c r="G169" s="2">
        <f>'Load Tests Data'!G169</f>
        <v>-8.81</v>
      </c>
      <c r="H169" s="2" t="b">
        <f>'Load Tests Data'!H169</f>
        <v>1</v>
      </c>
      <c r="I169" s="2">
        <f>'Load Tests Data'!I169</f>
        <v>0</v>
      </c>
      <c r="J169" s="2">
        <f t="shared" si="24"/>
        <v>0</v>
      </c>
      <c r="K169" s="2">
        <f t="shared" si="35"/>
        <v>5.14</v>
      </c>
      <c r="L169" s="2">
        <f t="shared" si="25"/>
        <v>0.99999999999999978</v>
      </c>
      <c r="M169" s="2">
        <f t="shared" si="26"/>
        <v>0</v>
      </c>
      <c r="N169" s="2">
        <f t="shared" si="27"/>
        <v>0.99999999999999978</v>
      </c>
      <c r="O169" s="2" t="e">
        <f t="shared" si="28"/>
        <v>#DIV/0!</v>
      </c>
      <c r="P169" s="2">
        <f t="shared" si="29"/>
        <v>1</v>
      </c>
      <c r="Q169" s="2">
        <f t="shared" si="30"/>
        <v>1</v>
      </c>
      <c r="R169" s="2" t="e">
        <f t="shared" si="31"/>
        <v>#DIV/0!</v>
      </c>
      <c r="S169" s="2">
        <f t="shared" si="32"/>
        <v>1</v>
      </c>
      <c r="T169" s="2">
        <f t="shared" si="33"/>
        <v>1</v>
      </c>
      <c r="U169" s="5" t="e">
        <f t="shared" si="34"/>
        <v>#DIV/0!</v>
      </c>
      <c r="V169" s="2">
        <f>'Load Tests Data'!J169</f>
        <v>0</v>
      </c>
      <c r="W169" s="4">
        <f>'Load Tests Data'!K169</f>
        <v>0</v>
      </c>
    </row>
    <row r="170" spans="1:23" x14ac:dyDescent="0.25">
      <c r="A170" s="2" t="str">
        <f>'Load Tests Data'!A170</f>
        <v>-</v>
      </c>
      <c r="B170" s="2">
        <f>'Load Tests Data'!B170</f>
        <v>0</v>
      </c>
      <c r="C170" s="2">
        <f>'Load Tests Data'!C170</f>
        <v>0</v>
      </c>
      <c r="D170" s="2">
        <f>'Load Tests Data'!D170</f>
        <v>0</v>
      </c>
      <c r="E170" s="2">
        <f>'Load Tests Data'!E170</f>
        <v>0</v>
      </c>
      <c r="F170" s="2" t="b">
        <f>'Load Tests Data'!F170</f>
        <v>1</v>
      </c>
      <c r="G170" s="2">
        <f>'Load Tests Data'!G170</f>
        <v>-8.81</v>
      </c>
      <c r="H170" s="2" t="b">
        <f>'Load Tests Data'!H170</f>
        <v>1</v>
      </c>
      <c r="I170" s="2">
        <f>'Load Tests Data'!I170</f>
        <v>0</v>
      </c>
      <c r="J170" s="2">
        <f t="shared" si="24"/>
        <v>0</v>
      </c>
      <c r="K170" s="2">
        <f t="shared" si="35"/>
        <v>5.14</v>
      </c>
      <c r="L170" s="2">
        <f t="shared" si="25"/>
        <v>0.99999999999999978</v>
      </c>
      <c r="M170" s="2">
        <f t="shared" si="26"/>
        <v>0</v>
      </c>
      <c r="N170" s="2">
        <f t="shared" si="27"/>
        <v>0.99999999999999978</v>
      </c>
      <c r="O170" s="2" t="e">
        <f t="shared" si="28"/>
        <v>#DIV/0!</v>
      </c>
      <c r="P170" s="2">
        <f t="shared" si="29"/>
        <v>1</v>
      </c>
      <c r="Q170" s="2">
        <f t="shared" si="30"/>
        <v>1</v>
      </c>
      <c r="R170" s="2" t="e">
        <f t="shared" si="31"/>
        <v>#DIV/0!</v>
      </c>
      <c r="S170" s="2">
        <f t="shared" si="32"/>
        <v>1</v>
      </c>
      <c r="T170" s="2">
        <f t="shared" si="33"/>
        <v>1</v>
      </c>
      <c r="U170" s="5" t="e">
        <f t="shared" si="34"/>
        <v>#DIV/0!</v>
      </c>
      <c r="V170" s="2">
        <f>'Load Tests Data'!J170</f>
        <v>0</v>
      </c>
      <c r="W170" s="4">
        <f>'Load Tests Data'!K170</f>
        <v>0</v>
      </c>
    </row>
    <row r="171" spans="1:23" x14ac:dyDescent="0.25">
      <c r="A171" s="2" t="str">
        <f>'Load Tests Data'!A171</f>
        <v>-</v>
      </c>
      <c r="B171" s="2">
        <f>'Load Tests Data'!B171</f>
        <v>0</v>
      </c>
      <c r="C171" s="2">
        <f>'Load Tests Data'!C171</f>
        <v>0</v>
      </c>
      <c r="D171" s="2">
        <f>'Load Tests Data'!D171</f>
        <v>0</v>
      </c>
      <c r="E171" s="2">
        <f>'Load Tests Data'!E171</f>
        <v>0</v>
      </c>
      <c r="F171" s="2" t="b">
        <f>'Load Tests Data'!F171</f>
        <v>1</v>
      </c>
      <c r="G171" s="2">
        <f>'Load Tests Data'!G171</f>
        <v>-8.81</v>
      </c>
      <c r="H171" s="2" t="b">
        <f>'Load Tests Data'!H171</f>
        <v>1</v>
      </c>
      <c r="I171" s="2">
        <f>'Load Tests Data'!I171</f>
        <v>0</v>
      </c>
      <c r="J171" s="2">
        <f t="shared" ref="J171:J200" si="36">IF(A171&lt;D171,F171*A171+G171*(D171-A171),F171*D171)</f>
        <v>0</v>
      </c>
      <c r="K171" s="2">
        <f t="shared" si="35"/>
        <v>5.14</v>
      </c>
      <c r="L171" s="2">
        <f t="shared" ref="L171:L200" si="37">EXP(PI()*TAN(RADIANS(E171)))*((TAN(RADIANS(45+(E171/2))))^2)</f>
        <v>0.99999999999999978</v>
      </c>
      <c r="M171" s="2">
        <f t="shared" ref="M171:M200" si="38">(L171-1)*TAN(RADIANS(1.4*E171))</f>
        <v>0</v>
      </c>
      <c r="N171" s="2">
        <f t="shared" ref="N171:N200" si="39">(TAN(RADIANS(45+(E171/2))))^2</f>
        <v>0.99999999999999978</v>
      </c>
      <c r="O171" s="2" t="e">
        <f t="shared" ref="O171:O200" si="40">1+(0.2*N171*B171/C171)</f>
        <v>#DIV/0!</v>
      </c>
      <c r="P171" s="2">
        <f t="shared" ref="P171:P200" si="41">IF(E171=0,1,1+(0.1*N171*B171/C171))</f>
        <v>1</v>
      </c>
      <c r="Q171" s="2">
        <f t="shared" ref="Q171:Q200" si="42">P171</f>
        <v>1</v>
      </c>
      <c r="R171" s="2" t="e">
        <f t="shared" ref="R171:R200" si="43">1+(0.2*(SQRT(N171))*D171/B171)</f>
        <v>#DIV/0!</v>
      </c>
      <c r="S171" s="2">
        <f t="shared" ref="S171:S200" si="44">IF(E171=0,1,1+(0.1*(SQRT(N171))*D171/B171))</f>
        <v>1</v>
      </c>
      <c r="T171" s="2">
        <f t="shared" ref="T171:T200" si="45">S171</f>
        <v>1</v>
      </c>
      <c r="U171" s="5" t="e">
        <f t="shared" ref="U171:U200" si="46">(I171*K171*O171*R171)+(J171*L171*P171*S171)+(0.5*H171*B171*M171*Q171*T171)</f>
        <v>#DIV/0!</v>
      </c>
      <c r="V171" s="2">
        <f>'Load Tests Data'!J171</f>
        <v>0</v>
      </c>
      <c r="W171" s="4">
        <f>'Load Tests Data'!K171</f>
        <v>0</v>
      </c>
    </row>
    <row r="172" spans="1:23" x14ac:dyDescent="0.25">
      <c r="A172" s="2" t="str">
        <f>'Load Tests Data'!A172</f>
        <v>-</v>
      </c>
      <c r="B172" s="2">
        <f>'Load Tests Data'!B172</f>
        <v>0</v>
      </c>
      <c r="C172" s="2">
        <f>'Load Tests Data'!C172</f>
        <v>0</v>
      </c>
      <c r="D172" s="2">
        <f>'Load Tests Data'!D172</f>
        <v>0</v>
      </c>
      <c r="E172" s="2">
        <f>'Load Tests Data'!E172</f>
        <v>0</v>
      </c>
      <c r="F172" s="2" t="b">
        <f>'Load Tests Data'!F172</f>
        <v>1</v>
      </c>
      <c r="G172" s="2">
        <f>'Load Tests Data'!G172</f>
        <v>-8.81</v>
      </c>
      <c r="H172" s="2" t="b">
        <f>'Load Tests Data'!H172</f>
        <v>1</v>
      </c>
      <c r="I172" s="2">
        <f>'Load Tests Data'!I172</f>
        <v>0</v>
      </c>
      <c r="J172" s="2">
        <f t="shared" si="36"/>
        <v>0</v>
      </c>
      <c r="K172" s="2">
        <f t="shared" si="35"/>
        <v>5.14</v>
      </c>
      <c r="L172" s="2">
        <f t="shared" si="37"/>
        <v>0.99999999999999978</v>
      </c>
      <c r="M172" s="2">
        <f t="shared" si="38"/>
        <v>0</v>
      </c>
      <c r="N172" s="2">
        <f t="shared" si="39"/>
        <v>0.99999999999999978</v>
      </c>
      <c r="O172" s="2" t="e">
        <f t="shared" si="40"/>
        <v>#DIV/0!</v>
      </c>
      <c r="P172" s="2">
        <f t="shared" si="41"/>
        <v>1</v>
      </c>
      <c r="Q172" s="2">
        <f t="shared" si="42"/>
        <v>1</v>
      </c>
      <c r="R172" s="2" t="e">
        <f t="shared" si="43"/>
        <v>#DIV/0!</v>
      </c>
      <c r="S172" s="2">
        <f t="shared" si="44"/>
        <v>1</v>
      </c>
      <c r="T172" s="2">
        <f t="shared" si="45"/>
        <v>1</v>
      </c>
      <c r="U172" s="5" t="e">
        <f t="shared" si="46"/>
        <v>#DIV/0!</v>
      </c>
      <c r="V172" s="2">
        <f>'Load Tests Data'!J172</f>
        <v>0</v>
      </c>
      <c r="W172" s="4">
        <f>'Load Tests Data'!K172</f>
        <v>0</v>
      </c>
    </row>
    <row r="173" spans="1:23" x14ac:dyDescent="0.25">
      <c r="A173" s="2" t="str">
        <f>'Load Tests Data'!A173</f>
        <v>-</v>
      </c>
      <c r="B173" s="2">
        <f>'Load Tests Data'!B173</f>
        <v>0</v>
      </c>
      <c r="C173" s="2">
        <f>'Load Tests Data'!C173</f>
        <v>0</v>
      </c>
      <c r="D173" s="2">
        <f>'Load Tests Data'!D173</f>
        <v>0</v>
      </c>
      <c r="E173" s="2">
        <f>'Load Tests Data'!E173</f>
        <v>0</v>
      </c>
      <c r="F173" s="2" t="b">
        <f>'Load Tests Data'!F173</f>
        <v>1</v>
      </c>
      <c r="G173" s="2">
        <f>'Load Tests Data'!G173</f>
        <v>-8.81</v>
      </c>
      <c r="H173" s="2" t="b">
        <f>'Load Tests Data'!H173</f>
        <v>1</v>
      </c>
      <c r="I173" s="2">
        <f>'Load Tests Data'!I173</f>
        <v>0</v>
      </c>
      <c r="J173" s="2">
        <f t="shared" si="36"/>
        <v>0</v>
      </c>
      <c r="K173" s="2">
        <f t="shared" si="35"/>
        <v>5.14</v>
      </c>
      <c r="L173" s="2">
        <f t="shared" si="37"/>
        <v>0.99999999999999978</v>
      </c>
      <c r="M173" s="2">
        <f t="shared" si="38"/>
        <v>0</v>
      </c>
      <c r="N173" s="2">
        <f t="shared" si="39"/>
        <v>0.99999999999999978</v>
      </c>
      <c r="O173" s="2" t="e">
        <f t="shared" si="40"/>
        <v>#DIV/0!</v>
      </c>
      <c r="P173" s="2">
        <f t="shared" si="41"/>
        <v>1</v>
      </c>
      <c r="Q173" s="2">
        <f t="shared" si="42"/>
        <v>1</v>
      </c>
      <c r="R173" s="2" t="e">
        <f t="shared" si="43"/>
        <v>#DIV/0!</v>
      </c>
      <c r="S173" s="2">
        <f t="shared" si="44"/>
        <v>1</v>
      </c>
      <c r="T173" s="2">
        <f t="shared" si="45"/>
        <v>1</v>
      </c>
      <c r="U173" s="5" t="e">
        <f t="shared" si="46"/>
        <v>#DIV/0!</v>
      </c>
      <c r="V173" s="2">
        <f>'Load Tests Data'!J173</f>
        <v>0</v>
      </c>
      <c r="W173" s="4">
        <f>'Load Tests Data'!K173</f>
        <v>0</v>
      </c>
    </row>
    <row r="174" spans="1:23" x14ac:dyDescent="0.25">
      <c r="A174" s="2" t="str">
        <f>'Load Tests Data'!A174</f>
        <v>-</v>
      </c>
      <c r="B174" s="2">
        <f>'Load Tests Data'!B174</f>
        <v>0</v>
      </c>
      <c r="C174" s="2">
        <f>'Load Tests Data'!C174</f>
        <v>0</v>
      </c>
      <c r="D174" s="2">
        <f>'Load Tests Data'!D174</f>
        <v>0</v>
      </c>
      <c r="E174" s="2">
        <f>'Load Tests Data'!E174</f>
        <v>0</v>
      </c>
      <c r="F174" s="2" t="b">
        <f>'Load Tests Data'!F174</f>
        <v>1</v>
      </c>
      <c r="G174" s="2">
        <f>'Load Tests Data'!G174</f>
        <v>-8.81</v>
      </c>
      <c r="H174" s="2" t="b">
        <f>'Load Tests Data'!H174</f>
        <v>1</v>
      </c>
      <c r="I174" s="2">
        <f>'Load Tests Data'!I174</f>
        <v>0</v>
      </c>
      <c r="J174" s="2">
        <f t="shared" si="36"/>
        <v>0</v>
      </c>
      <c r="K174" s="2">
        <f t="shared" si="35"/>
        <v>5.14</v>
      </c>
      <c r="L174" s="2">
        <f t="shared" si="37"/>
        <v>0.99999999999999978</v>
      </c>
      <c r="M174" s="2">
        <f t="shared" si="38"/>
        <v>0</v>
      </c>
      <c r="N174" s="2">
        <f t="shared" si="39"/>
        <v>0.99999999999999978</v>
      </c>
      <c r="O174" s="2" t="e">
        <f t="shared" si="40"/>
        <v>#DIV/0!</v>
      </c>
      <c r="P174" s="2">
        <f t="shared" si="41"/>
        <v>1</v>
      </c>
      <c r="Q174" s="2">
        <f t="shared" si="42"/>
        <v>1</v>
      </c>
      <c r="R174" s="2" t="e">
        <f t="shared" si="43"/>
        <v>#DIV/0!</v>
      </c>
      <c r="S174" s="2">
        <f t="shared" si="44"/>
        <v>1</v>
      </c>
      <c r="T174" s="2">
        <f t="shared" si="45"/>
        <v>1</v>
      </c>
      <c r="U174" s="5" t="e">
        <f t="shared" si="46"/>
        <v>#DIV/0!</v>
      </c>
      <c r="V174" s="2">
        <f>'Load Tests Data'!J174</f>
        <v>0</v>
      </c>
      <c r="W174" s="4">
        <f>'Load Tests Data'!K174</f>
        <v>0</v>
      </c>
    </row>
    <row r="175" spans="1:23" x14ac:dyDescent="0.25">
      <c r="A175" s="2" t="str">
        <f>'Load Tests Data'!A175</f>
        <v>-</v>
      </c>
      <c r="B175" s="2">
        <f>'Load Tests Data'!B175</f>
        <v>0</v>
      </c>
      <c r="C175" s="2">
        <f>'Load Tests Data'!C175</f>
        <v>0</v>
      </c>
      <c r="D175" s="2">
        <f>'Load Tests Data'!D175</f>
        <v>0</v>
      </c>
      <c r="E175" s="2">
        <f>'Load Tests Data'!E175</f>
        <v>0</v>
      </c>
      <c r="F175" s="2" t="b">
        <f>'Load Tests Data'!F175</f>
        <v>1</v>
      </c>
      <c r="G175" s="2">
        <f>'Load Tests Data'!G175</f>
        <v>-8.81</v>
      </c>
      <c r="H175" s="2" t="b">
        <f>'Load Tests Data'!H175</f>
        <v>1</v>
      </c>
      <c r="I175" s="2">
        <f>'Load Tests Data'!I175</f>
        <v>0</v>
      </c>
      <c r="J175" s="2">
        <f t="shared" si="36"/>
        <v>0</v>
      </c>
      <c r="K175" s="2">
        <f t="shared" si="35"/>
        <v>5.14</v>
      </c>
      <c r="L175" s="2">
        <f t="shared" si="37"/>
        <v>0.99999999999999978</v>
      </c>
      <c r="M175" s="2">
        <f t="shared" si="38"/>
        <v>0</v>
      </c>
      <c r="N175" s="2">
        <f t="shared" si="39"/>
        <v>0.99999999999999978</v>
      </c>
      <c r="O175" s="2" t="e">
        <f t="shared" si="40"/>
        <v>#DIV/0!</v>
      </c>
      <c r="P175" s="2">
        <f t="shared" si="41"/>
        <v>1</v>
      </c>
      <c r="Q175" s="2">
        <f t="shared" si="42"/>
        <v>1</v>
      </c>
      <c r="R175" s="2" t="e">
        <f t="shared" si="43"/>
        <v>#DIV/0!</v>
      </c>
      <c r="S175" s="2">
        <f t="shared" si="44"/>
        <v>1</v>
      </c>
      <c r="T175" s="2">
        <f t="shared" si="45"/>
        <v>1</v>
      </c>
      <c r="U175" s="5" t="e">
        <f t="shared" si="46"/>
        <v>#DIV/0!</v>
      </c>
      <c r="V175" s="2">
        <f>'Load Tests Data'!J175</f>
        <v>0</v>
      </c>
      <c r="W175" s="4">
        <f>'Load Tests Data'!K175</f>
        <v>0</v>
      </c>
    </row>
    <row r="176" spans="1:23" x14ac:dyDescent="0.25">
      <c r="A176" s="2" t="str">
        <f>'Load Tests Data'!A176</f>
        <v>-</v>
      </c>
      <c r="B176" s="2">
        <f>'Load Tests Data'!B176</f>
        <v>0</v>
      </c>
      <c r="C176" s="2">
        <f>'Load Tests Data'!C176</f>
        <v>0</v>
      </c>
      <c r="D176" s="2">
        <f>'Load Tests Data'!D176</f>
        <v>0</v>
      </c>
      <c r="E176" s="2">
        <f>'Load Tests Data'!E176</f>
        <v>0</v>
      </c>
      <c r="F176" s="2" t="b">
        <f>'Load Tests Data'!F176</f>
        <v>1</v>
      </c>
      <c r="G176" s="2">
        <f>'Load Tests Data'!G176</f>
        <v>-8.81</v>
      </c>
      <c r="H176" s="2" t="b">
        <f>'Load Tests Data'!H176</f>
        <v>1</v>
      </c>
      <c r="I176" s="2">
        <f>'Load Tests Data'!I176</f>
        <v>0</v>
      </c>
      <c r="J176" s="2">
        <f t="shared" si="36"/>
        <v>0</v>
      </c>
      <c r="K176" s="2">
        <f t="shared" si="35"/>
        <v>5.14</v>
      </c>
      <c r="L176" s="2">
        <f t="shared" si="37"/>
        <v>0.99999999999999978</v>
      </c>
      <c r="M176" s="2">
        <f t="shared" si="38"/>
        <v>0</v>
      </c>
      <c r="N176" s="2">
        <f t="shared" si="39"/>
        <v>0.99999999999999978</v>
      </c>
      <c r="O176" s="2" t="e">
        <f t="shared" si="40"/>
        <v>#DIV/0!</v>
      </c>
      <c r="P176" s="2">
        <f t="shared" si="41"/>
        <v>1</v>
      </c>
      <c r="Q176" s="2">
        <f t="shared" si="42"/>
        <v>1</v>
      </c>
      <c r="R176" s="2" t="e">
        <f t="shared" si="43"/>
        <v>#DIV/0!</v>
      </c>
      <c r="S176" s="2">
        <f t="shared" si="44"/>
        <v>1</v>
      </c>
      <c r="T176" s="2">
        <f t="shared" si="45"/>
        <v>1</v>
      </c>
      <c r="U176" s="5" t="e">
        <f t="shared" si="46"/>
        <v>#DIV/0!</v>
      </c>
      <c r="V176" s="2">
        <f>'Load Tests Data'!J176</f>
        <v>0</v>
      </c>
      <c r="W176" s="4">
        <f>'Load Tests Data'!K176</f>
        <v>0</v>
      </c>
    </row>
    <row r="177" spans="1:23" x14ac:dyDescent="0.25">
      <c r="A177" s="2" t="str">
        <f>'Load Tests Data'!A177</f>
        <v>-</v>
      </c>
      <c r="B177" s="2">
        <f>'Load Tests Data'!B177</f>
        <v>0</v>
      </c>
      <c r="C177" s="2">
        <f>'Load Tests Data'!C177</f>
        <v>0</v>
      </c>
      <c r="D177" s="2">
        <f>'Load Tests Data'!D177</f>
        <v>0</v>
      </c>
      <c r="E177" s="2">
        <f>'Load Tests Data'!E177</f>
        <v>0</v>
      </c>
      <c r="F177" s="2" t="b">
        <f>'Load Tests Data'!F177</f>
        <v>1</v>
      </c>
      <c r="G177" s="2">
        <f>'Load Tests Data'!G177</f>
        <v>-8.81</v>
      </c>
      <c r="H177" s="2" t="b">
        <f>'Load Tests Data'!H177</f>
        <v>1</v>
      </c>
      <c r="I177" s="2">
        <f>'Load Tests Data'!I177</f>
        <v>0</v>
      </c>
      <c r="J177" s="2">
        <f t="shared" si="36"/>
        <v>0</v>
      </c>
      <c r="K177" s="2">
        <f t="shared" si="35"/>
        <v>5.14</v>
      </c>
      <c r="L177" s="2">
        <f t="shared" si="37"/>
        <v>0.99999999999999978</v>
      </c>
      <c r="M177" s="2">
        <f t="shared" si="38"/>
        <v>0</v>
      </c>
      <c r="N177" s="2">
        <f t="shared" si="39"/>
        <v>0.99999999999999978</v>
      </c>
      <c r="O177" s="2" t="e">
        <f t="shared" si="40"/>
        <v>#DIV/0!</v>
      </c>
      <c r="P177" s="2">
        <f t="shared" si="41"/>
        <v>1</v>
      </c>
      <c r="Q177" s="2">
        <f t="shared" si="42"/>
        <v>1</v>
      </c>
      <c r="R177" s="2" t="e">
        <f t="shared" si="43"/>
        <v>#DIV/0!</v>
      </c>
      <c r="S177" s="2">
        <f t="shared" si="44"/>
        <v>1</v>
      </c>
      <c r="T177" s="2">
        <f t="shared" si="45"/>
        <v>1</v>
      </c>
      <c r="U177" s="5" t="e">
        <f t="shared" si="46"/>
        <v>#DIV/0!</v>
      </c>
      <c r="V177" s="2">
        <f>'Load Tests Data'!J177</f>
        <v>0</v>
      </c>
      <c r="W177" s="4">
        <f>'Load Tests Data'!K177</f>
        <v>0</v>
      </c>
    </row>
    <row r="178" spans="1:23" x14ac:dyDescent="0.25">
      <c r="A178" s="2" t="str">
        <f>'Load Tests Data'!A178</f>
        <v>-</v>
      </c>
      <c r="B178" s="2">
        <f>'Load Tests Data'!B178</f>
        <v>0</v>
      </c>
      <c r="C178" s="2">
        <f>'Load Tests Data'!C178</f>
        <v>0</v>
      </c>
      <c r="D178" s="2">
        <f>'Load Tests Data'!D178</f>
        <v>0</v>
      </c>
      <c r="E178" s="2">
        <f>'Load Tests Data'!E178</f>
        <v>0</v>
      </c>
      <c r="F178" s="2" t="b">
        <f>'Load Tests Data'!F178</f>
        <v>1</v>
      </c>
      <c r="G178" s="2">
        <f>'Load Tests Data'!G178</f>
        <v>-8.81</v>
      </c>
      <c r="H178" s="2" t="b">
        <f>'Load Tests Data'!H178</f>
        <v>1</v>
      </c>
      <c r="I178" s="2">
        <f>'Load Tests Data'!I178</f>
        <v>0</v>
      </c>
      <c r="J178" s="2">
        <f t="shared" si="36"/>
        <v>0</v>
      </c>
      <c r="K178" s="2">
        <f t="shared" si="35"/>
        <v>5.14</v>
      </c>
      <c r="L178" s="2">
        <f t="shared" si="37"/>
        <v>0.99999999999999978</v>
      </c>
      <c r="M178" s="2">
        <f t="shared" si="38"/>
        <v>0</v>
      </c>
      <c r="N178" s="2">
        <f t="shared" si="39"/>
        <v>0.99999999999999978</v>
      </c>
      <c r="O178" s="2" t="e">
        <f t="shared" si="40"/>
        <v>#DIV/0!</v>
      </c>
      <c r="P178" s="2">
        <f t="shared" si="41"/>
        <v>1</v>
      </c>
      <c r="Q178" s="2">
        <f t="shared" si="42"/>
        <v>1</v>
      </c>
      <c r="R178" s="2" t="e">
        <f t="shared" si="43"/>
        <v>#DIV/0!</v>
      </c>
      <c r="S178" s="2">
        <f t="shared" si="44"/>
        <v>1</v>
      </c>
      <c r="T178" s="2">
        <f t="shared" si="45"/>
        <v>1</v>
      </c>
      <c r="U178" s="5" t="e">
        <f t="shared" si="46"/>
        <v>#DIV/0!</v>
      </c>
      <c r="V178" s="2">
        <f>'Load Tests Data'!J178</f>
        <v>0</v>
      </c>
      <c r="W178" s="4">
        <f>'Load Tests Data'!K178</f>
        <v>0</v>
      </c>
    </row>
    <row r="179" spans="1:23" x14ac:dyDescent="0.25">
      <c r="A179" s="2" t="str">
        <f>'Load Tests Data'!A179</f>
        <v>-</v>
      </c>
      <c r="B179" s="2">
        <f>'Load Tests Data'!B179</f>
        <v>0</v>
      </c>
      <c r="C179" s="2">
        <f>'Load Tests Data'!C179</f>
        <v>0</v>
      </c>
      <c r="D179" s="2">
        <f>'Load Tests Data'!D179</f>
        <v>0</v>
      </c>
      <c r="E179" s="2">
        <f>'Load Tests Data'!E179</f>
        <v>0</v>
      </c>
      <c r="F179" s="2" t="b">
        <f>'Load Tests Data'!F179</f>
        <v>1</v>
      </c>
      <c r="G179" s="2">
        <f>'Load Tests Data'!G179</f>
        <v>-8.81</v>
      </c>
      <c r="H179" s="2" t="b">
        <f>'Load Tests Data'!H179</f>
        <v>1</v>
      </c>
      <c r="I179" s="2">
        <f>'Load Tests Data'!I179</f>
        <v>0</v>
      </c>
      <c r="J179" s="2">
        <f t="shared" si="36"/>
        <v>0</v>
      </c>
      <c r="K179" s="2">
        <f t="shared" si="35"/>
        <v>5.14</v>
      </c>
      <c r="L179" s="2">
        <f t="shared" si="37"/>
        <v>0.99999999999999978</v>
      </c>
      <c r="M179" s="2">
        <f t="shared" si="38"/>
        <v>0</v>
      </c>
      <c r="N179" s="2">
        <f t="shared" si="39"/>
        <v>0.99999999999999978</v>
      </c>
      <c r="O179" s="2" t="e">
        <f t="shared" si="40"/>
        <v>#DIV/0!</v>
      </c>
      <c r="P179" s="2">
        <f t="shared" si="41"/>
        <v>1</v>
      </c>
      <c r="Q179" s="2">
        <f t="shared" si="42"/>
        <v>1</v>
      </c>
      <c r="R179" s="2" t="e">
        <f t="shared" si="43"/>
        <v>#DIV/0!</v>
      </c>
      <c r="S179" s="2">
        <f t="shared" si="44"/>
        <v>1</v>
      </c>
      <c r="T179" s="2">
        <f t="shared" si="45"/>
        <v>1</v>
      </c>
      <c r="U179" s="5" t="e">
        <f t="shared" si="46"/>
        <v>#DIV/0!</v>
      </c>
      <c r="V179" s="2">
        <f>'Load Tests Data'!J179</f>
        <v>0</v>
      </c>
      <c r="W179" s="4">
        <f>'Load Tests Data'!K179</f>
        <v>0</v>
      </c>
    </row>
    <row r="180" spans="1:23" x14ac:dyDescent="0.25">
      <c r="A180" s="2" t="str">
        <f>'Load Tests Data'!A180</f>
        <v>-</v>
      </c>
      <c r="B180" s="2">
        <f>'Load Tests Data'!B180</f>
        <v>0</v>
      </c>
      <c r="C180" s="2">
        <f>'Load Tests Data'!C180</f>
        <v>0</v>
      </c>
      <c r="D180" s="2">
        <f>'Load Tests Data'!D180</f>
        <v>0</v>
      </c>
      <c r="E180" s="2">
        <f>'Load Tests Data'!E180</f>
        <v>0</v>
      </c>
      <c r="F180" s="2" t="b">
        <f>'Load Tests Data'!F180</f>
        <v>1</v>
      </c>
      <c r="G180" s="2">
        <f>'Load Tests Data'!G180</f>
        <v>-8.81</v>
      </c>
      <c r="H180" s="2" t="b">
        <f>'Load Tests Data'!H180</f>
        <v>1</v>
      </c>
      <c r="I180" s="2">
        <f>'Load Tests Data'!I180</f>
        <v>0</v>
      </c>
      <c r="J180" s="2">
        <f t="shared" si="36"/>
        <v>0</v>
      </c>
      <c r="K180" s="2">
        <f t="shared" si="35"/>
        <v>5.14</v>
      </c>
      <c r="L180" s="2">
        <f t="shared" si="37"/>
        <v>0.99999999999999978</v>
      </c>
      <c r="M180" s="2">
        <f t="shared" si="38"/>
        <v>0</v>
      </c>
      <c r="N180" s="2">
        <f t="shared" si="39"/>
        <v>0.99999999999999978</v>
      </c>
      <c r="O180" s="2" t="e">
        <f t="shared" si="40"/>
        <v>#DIV/0!</v>
      </c>
      <c r="P180" s="2">
        <f t="shared" si="41"/>
        <v>1</v>
      </c>
      <c r="Q180" s="2">
        <f t="shared" si="42"/>
        <v>1</v>
      </c>
      <c r="R180" s="2" t="e">
        <f t="shared" si="43"/>
        <v>#DIV/0!</v>
      </c>
      <c r="S180" s="2">
        <f t="shared" si="44"/>
        <v>1</v>
      </c>
      <c r="T180" s="2">
        <f t="shared" si="45"/>
        <v>1</v>
      </c>
      <c r="U180" s="5" t="e">
        <f t="shared" si="46"/>
        <v>#DIV/0!</v>
      </c>
      <c r="V180" s="2">
        <f>'Load Tests Data'!J180</f>
        <v>0</v>
      </c>
      <c r="W180" s="4">
        <f>'Load Tests Data'!K180</f>
        <v>0</v>
      </c>
    </row>
    <row r="181" spans="1:23" x14ac:dyDescent="0.25">
      <c r="A181" s="2" t="str">
        <f>'Load Tests Data'!A181</f>
        <v>-</v>
      </c>
      <c r="B181" s="2">
        <f>'Load Tests Data'!B181</f>
        <v>0</v>
      </c>
      <c r="C181" s="2">
        <f>'Load Tests Data'!C181</f>
        <v>0</v>
      </c>
      <c r="D181" s="2">
        <f>'Load Tests Data'!D181</f>
        <v>0</v>
      </c>
      <c r="E181" s="2">
        <f>'Load Tests Data'!E181</f>
        <v>0</v>
      </c>
      <c r="F181" s="2" t="b">
        <f>'Load Tests Data'!F181</f>
        <v>1</v>
      </c>
      <c r="G181" s="2">
        <f>'Load Tests Data'!G181</f>
        <v>-8.81</v>
      </c>
      <c r="H181" s="2" t="b">
        <f>'Load Tests Data'!H181</f>
        <v>1</v>
      </c>
      <c r="I181" s="2">
        <f>'Load Tests Data'!I181</f>
        <v>0</v>
      </c>
      <c r="J181" s="2">
        <f t="shared" si="36"/>
        <v>0</v>
      </c>
      <c r="K181" s="2">
        <f t="shared" si="35"/>
        <v>5.14</v>
      </c>
      <c r="L181" s="2">
        <f t="shared" si="37"/>
        <v>0.99999999999999978</v>
      </c>
      <c r="M181" s="2">
        <f t="shared" si="38"/>
        <v>0</v>
      </c>
      <c r="N181" s="2">
        <f t="shared" si="39"/>
        <v>0.99999999999999978</v>
      </c>
      <c r="O181" s="2" t="e">
        <f t="shared" si="40"/>
        <v>#DIV/0!</v>
      </c>
      <c r="P181" s="2">
        <f t="shared" si="41"/>
        <v>1</v>
      </c>
      <c r="Q181" s="2">
        <f t="shared" si="42"/>
        <v>1</v>
      </c>
      <c r="R181" s="2" t="e">
        <f t="shared" si="43"/>
        <v>#DIV/0!</v>
      </c>
      <c r="S181" s="2">
        <f t="shared" si="44"/>
        <v>1</v>
      </c>
      <c r="T181" s="2">
        <f t="shared" si="45"/>
        <v>1</v>
      </c>
      <c r="U181" s="5" t="e">
        <f t="shared" si="46"/>
        <v>#DIV/0!</v>
      </c>
      <c r="V181" s="2">
        <f>'Load Tests Data'!J181</f>
        <v>0</v>
      </c>
      <c r="W181" s="4">
        <f>'Load Tests Data'!K181</f>
        <v>0</v>
      </c>
    </row>
    <row r="182" spans="1:23" x14ac:dyDescent="0.25">
      <c r="A182" s="2" t="str">
        <f>'Load Tests Data'!A182</f>
        <v>-</v>
      </c>
      <c r="B182" s="2">
        <f>'Load Tests Data'!B182</f>
        <v>0</v>
      </c>
      <c r="C182" s="2">
        <f>'Load Tests Data'!C182</f>
        <v>0</v>
      </c>
      <c r="D182" s="2">
        <f>'Load Tests Data'!D182</f>
        <v>0</v>
      </c>
      <c r="E182" s="2">
        <f>'Load Tests Data'!E182</f>
        <v>0</v>
      </c>
      <c r="F182" s="2" t="b">
        <f>'Load Tests Data'!F182</f>
        <v>1</v>
      </c>
      <c r="G182" s="2">
        <f>'Load Tests Data'!G182</f>
        <v>-8.81</v>
      </c>
      <c r="H182" s="2" t="b">
        <f>'Load Tests Data'!H182</f>
        <v>1</v>
      </c>
      <c r="I182" s="2">
        <f>'Load Tests Data'!I182</f>
        <v>0</v>
      </c>
      <c r="J182" s="2">
        <f t="shared" si="36"/>
        <v>0</v>
      </c>
      <c r="K182" s="2">
        <f t="shared" si="35"/>
        <v>5.14</v>
      </c>
      <c r="L182" s="2">
        <f t="shared" si="37"/>
        <v>0.99999999999999978</v>
      </c>
      <c r="M182" s="2">
        <f t="shared" si="38"/>
        <v>0</v>
      </c>
      <c r="N182" s="2">
        <f t="shared" si="39"/>
        <v>0.99999999999999978</v>
      </c>
      <c r="O182" s="2" t="e">
        <f t="shared" si="40"/>
        <v>#DIV/0!</v>
      </c>
      <c r="P182" s="2">
        <f t="shared" si="41"/>
        <v>1</v>
      </c>
      <c r="Q182" s="2">
        <f t="shared" si="42"/>
        <v>1</v>
      </c>
      <c r="R182" s="2" t="e">
        <f t="shared" si="43"/>
        <v>#DIV/0!</v>
      </c>
      <c r="S182" s="2">
        <f t="shared" si="44"/>
        <v>1</v>
      </c>
      <c r="T182" s="2">
        <f t="shared" si="45"/>
        <v>1</v>
      </c>
      <c r="U182" s="5" t="e">
        <f t="shared" si="46"/>
        <v>#DIV/0!</v>
      </c>
      <c r="V182" s="2">
        <f>'Load Tests Data'!J182</f>
        <v>0</v>
      </c>
      <c r="W182" s="4">
        <f>'Load Tests Data'!K182</f>
        <v>0</v>
      </c>
    </row>
    <row r="183" spans="1:23" x14ac:dyDescent="0.25">
      <c r="A183" s="2" t="str">
        <f>'Load Tests Data'!A183</f>
        <v>-</v>
      </c>
      <c r="B183" s="2">
        <f>'Load Tests Data'!B183</f>
        <v>0</v>
      </c>
      <c r="C183" s="2">
        <f>'Load Tests Data'!C183</f>
        <v>0</v>
      </c>
      <c r="D183" s="2">
        <f>'Load Tests Data'!D183</f>
        <v>0</v>
      </c>
      <c r="E183" s="2">
        <f>'Load Tests Data'!E183</f>
        <v>0</v>
      </c>
      <c r="F183" s="2" t="b">
        <f>'Load Tests Data'!F183</f>
        <v>1</v>
      </c>
      <c r="G183" s="2">
        <f>'Load Tests Data'!G183</f>
        <v>-8.81</v>
      </c>
      <c r="H183" s="2" t="b">
        <f>'Load Tests Data'!H183</f>
        <v>1</v>
      </c>
      <c r="I183" s="2">
        <f>'Load Tests Data'!I183</f>
        <v>0</v>
      </c>
      <c r="J183" s="2">
        <f t="shared" si="36"/>
        <v>0</v>
      </c>
      <c r="K183" s="2">
        <f t="shared" si="35"/>
        <v>5.14</v>
      </c>
      <c r="L183" s="2">
        <f t="shared" si="37"/>
        <v>0.99999999999999978</v>
      </c>
      <c r="M183" s="2">
        <f t="shared" si="38"/>
        <v>0</v>
      </c>
      <c r="N183" s="2">
        <f t="shared" si="39"/>
        <v>0.99999999999999978</v>
      </c>
      <c r="O183" s="2" t="e">
        <f t="shared" si="40"/>
        <v>#DIV/0!</v>
      </c>
      <c r="P183" s="2">
        <f t="shared" si="41"/>
        <v>1</v>
      </c>
      <c r="Q183" s="2">
        <f t="shared" si="42"/>
        <v>1</v>
      </c>
      <c r="R183" s="2" t="e">
        <f t="shared" si="43"/>
        <v>#DIV/0!</v>
      </c>
      <c r="S183" s="2">
        <f t="shared" si="44"/>
        <v>1</v>
      </c>
      <c r="T183" s="2">
        <f t="shared" si="45"/>
        <v>1</v>
      </c>
      <c r="U183" s="5" t="e">
        <f t="shared" si="46"/>
        <v>#DIV/0!</v>
      </c>
      <c r="V183" s="2">
        <f>'Load Tests Data'!J183</f>
        <v>0</v>
      </c>
      <c r="W183" s="4">
        <f>'Load Tests Data'!K183</f>
        <v>0</v>
      </c>
    </row>
    <row r="184" spans="1:23" x14ac:dyDescent="0.25">
      <c r="A184" s="2" t="str">
        <f>'Load Tests Data'!A184</f>
        <v>-</v>
      </c>
      <c r="B184" s="2">
        <f>'Load Tests Data'!B184</f>
        <v>0</v>
      </c>
      <c r="C184" s="2">
        <f>'Load Tests Data'!C184</f>
        <v>0</v>
      </c>
      <c r="D184" s="2">
        <f>'Load Tests Data'!D184</f>
        <v>0</v>
      </c>
      <c r="E184" s="2">
        <f>'Load Tests Data'!E184</f>
        <v>0</v>
      </c>
      <c r="F184" s="2" t="b">
        <f>'Load Tests Data'!F184</f>
        <v>1</v>
      </c>
      <c r="G184" s="2">
        <f>'Load Tests Data'!G184</f>
        <v>-8.81</v>
      </c>
      <c r="H184" s="2" t="b">
        <f>'Load Tests Data'!H184</f>
        <v>1</v>
      </c>
      <c r="I184" s="2">
        <f>'Load Tests Data'!I184</f>
        <v>0</v>
      </c>
      <c r="J184" s="2">
        <f t="shared" si="36"/>
        <v>0</v>
      </c>
      <c r="K184" s="2">
        <f t="shared" si="35"/>
        <v>5.14</v>
      </c>
      <c r="L184" s="2">
        <f t="shared" si="37"/>
        <v>0.99999999999999978</v>
      </c>
      <c r="M184" s="2">
        <f t="shared" si="38"/>
        <v>0</v>
      </c>
      <c r="N184" s="2">
        <f t="shared" si="39"/>
        <v>0.99999999999999978</v>
      </c>
      <c r="O184" s="2" t="e">
        <f t="shared" si="40"/>
        <v>#DIV/0!</v>
      </c>
      <c r="P184" s="2">
        <f t="shared" si="41"/>
        <v>1</v>
      </c>
      <c r="Q184" s="2">
        <f t="shared" si="42"/>
        <v>1</v>
      </c>
      <c r="R184" s="2" t="e">
        <f t="shared" si="43"/>
        <v>#DIV/0!</v>
      </c>
      <c r="S184" s="2">
        <f t="shared" si="44"/>
        <v>1</v>
      </c>
      <c r="T184" s="2">
        <f t="shared" si="45"/>
        <v>1</v>
      </c>
      <c r="U184" s="5" t="e">
        <f t="shared" si="46"/>
        <v>#DIV/0!</v>
      </c>
      <c r="V184" s="2">
        <f>'Load Tests Data'!J184</f>
        <v>0</v>
      </c>
      <c r="W184" s="4">
        <f>'Load Tests Data'!K184</f>
        <v>0</v>
      </c>
    </row>
    <row r="185" spans="1:23" x14ac:dyDescent="0.25">
      <c r="A185" s="2" t="str">
        <f>'Load Tests Data'!A185</f>
        <v>-</v>
      </c>
      <c r="B185" s="2">
        <f>'Load Tests Data'!B185</f>
        <v>0</v>
      </c>
      <c r="C185" s="2">
        <f>'Load Tests Data'!C185</f>
        <v>0</v>
      </c>
      <c r="D185" s="2">
        <f>'Load Tests Data'!D185</f>
        <v>0</v>
      </c>
      <c r="E185" s="2">
        <f>'Load Tests Data'!E185</f>
        <v>0</v>
      </c>
      <c r="F185" s="2" t="b">
        <f>'Load Tests Data'!F185</f>
        <v>1</v>
      </c>
      <c r="G185" s="2">
        <f>'Load Tests Data'!G185</f>
        <v>-8.81</v>
      </c>
      <c r="H185" s="2" t="b">
        <f>'Load Tests Data'!H185</f>
        <v>1</v>
      </c>
      <c r="I185" s="2">
        <f>'Load Tests Data'!I185</f>
        <v>0</v>
      </c>
      <c r="J185" s="2">
        <f t="shared" si="36"/>
        <v>0</v>
      </c>
      <c r="K185" s="2">
        <f t="shared" si="35"/>
        <v>5.14</v>
      </c>
      <c r="L185" s="2">
        <f t="shared" si="37"/>
        <v>0.99999999999999978</v>
      </c>
      <c r="M185" s="2">
        <f t="shared" si="38"/>
        <v>0</v>
      </c>
      <c r="N185" s="2">
        <f t="shared" si="39"/>
        <v>0.99999999999999978</v>
      </c>
      <c r="O185" s="2" t="e">
        <f t="shared" si="40"/>
        <v>#DIV/0!</v>
      </c>
      <c r="P185" s="2">
        <f t="shared" si="41"/>
        <v>1</v>
      </c>
      <c r="Q185" s="2">
        <f t="shared" si="42"/>
        <v>1</v>
      </c>
      <c r="R185" s="2" t="e">
        <f t="shared" si="43"/>
        <v>#DIV/0!</v>
      </c>
      <c r="S185" s="2">
        <f t="shared" si="44"/>
        <v>1</v>
      </c>
      <c r="T185" s="2">
        <f t="shared" si="45"/>
        <v>1</v>
      </c>
      <c r="U185" s="5" t="e">
        <f t="shared" si="46"/>
        <v>#DIV/0!</v>
      </c>
      <c r="V185" s="2">
        <f>'Load Tests Data'!J185</f>
        <v>0</v>
      </c>
      <c r="W185" s="4">
        <f>'Load Tests Data'!K185</f>
        <v>0</v>
      </c>
    </row>
    <row r="186" spans="1:23" x14ac:dyDescent="0.25">
      <c r="A186" s="2" t="str">
        <f>'Load Tests Data'!A186</f>
        <v>-</v>
      </c>
      <c r="B186" s="2">
        <f>'Load Tests Data'!B186</f>
        <v>0</v>
      </c>
      <c r="C186" s="2">
        <f>'Load Tests Data'!C186</f>
        <v>0</v>
      </c>
      <c r="D186" s="2">
        <f>'Load Tests Data'!D186</f>
        <v>0</v>
      </c>
      <c r="E186" s="2">
        <f>'Load Tests Data'!E186</f>
        <v>0</v>
      </c>
      <c r="F186" s="2" t="b">
        <f>'Load Tests Data'!F186</f>
        <v>1</v>
      </c>
      <c r="G186" s="2">
        <f>'Load Tests Data'!G186</f>
        <v>-8.81</v>
      </c>
      <c r="H186" s="2" t="b">
        <f>'Load Tests Data'!H186</f>
        <v>1</v>
      </c>
      <c r="I186" s="2">
        <f>'Load Tests Data'!I186</f>
        <v>0</v>
      </c>
      <c r="J186" s="2">
        <f t="shared" si="36"/>
        <v>0</v>
      </c>
      <c r="K186" s="2">
        <f t="shared" si="35"/>
        <v>5.14</v>
      </c>
      <c r="L186" s="2">
        <f t="shared" si="37"/>
        <v>0.99999999999999978</v>
      </c>
      <c r="M186" s="2">
        <f t="shared" si="38"/>
        <v>0</v>
      </c>
      <c r="N186" s="2">
        <f t="shared" si="39"/>
        <v>0.99999999999999978</v>
      </c>
      <c r="O186" s="2" t="e">
        <f t="shared" si="40"/>
        <v>#DIV/0!</v>
      </c>
      <c r="P186" s="2">
        <f t="shared" si="41"/>
        <v>1</v>
      </c>
      <c r="Q186" s="2">
        <f t="shared" si="42"/>
        <v>1</v>
      </c>
      <c r="R186" s="2" t="e">
        <f t="shared" si="43"/>
        <v>#DIV/0!</v>
      </c>
      <c r="S186" s="2">
        <f t="shared" si="44"/>
        <v>1</v>
      </c>
      <c r="T186" s="2">
        <f t="shared" si="45"/>
        <v>1</v>
      </c>
      <c r="U186" s="5" t="e">
        <f t="shared" si="46"/>
        <v>#DIV/0!</v>
      </c>
      <c r="V186" s="2">
        <f>'Load Tests Data'!J186</f>
        <v>0</v>
      </c>
      <c r="W186" s="4">
        <f>'Load Tests Data'!K186</f>
        <v>0</v>
      </c>
    </row>
    <row r="187" spans="1:23" x14ac:dyDescent="0.25">
      <c r="A187" s="2" t="str">
        <f>'Load Tests Data'!A187</f>
        <v>-</v>
      </c>
      <c r="B187" s="2">
        <f>'Load Tests Data'!B187</f>
        <v>0</v>
      </c>
      <c r="C187" s="2">
        <f>'Load Tests Data'!C187</f>
        <v>0</v>
      </c>
      <c r="D187" s="2">
        <f>'Load Tests Data'!D187</f>
        <v>0</v>
      </c>
      <c r="E187" s="2">
        <f>'Load Tests Data'!E187</f>
        <v>0</v>
      </c>
      <c r="F187" s="2" t="b">
        <f>'Load Tests Data'!F187</f>
        <v>1</v>
      </c>
      <c r="G187" s="2">
        <f>'Load Tests Data'!G187</f>
        <v>-8.81</v>
      </c>
      <c r="H187" s="2" t="b">
        <f>'Load Tests Data'!H187</f>
        <v>1</v>
      </c>
      <c r="I187" s="2">
        <f>'Load Tests Data'!I187</f>
        <v>0</v>
      </c>
      <c r="J187" s="2">
        <f t="shared" si="36"/>
        <v>0</v>
      </c>
      <c r="K187" s="2">
        <f t="shared" si="35"/>
        <v>5.14</v>
      </c>
      <c r="L187" s="2">
        <f t="shared" si="37"/>
        <v>0.99999999999999978</v>
      </c>
      <c r="M187" s="2">
        <f t="shared" si="38"/>
        <v>0</v>
      </c>
      <c r="N187" s="2">
        <f t="shared" si="39"/>
        <v>0.99999999999999978</v>
      </c>
      <c r="O187" s="2" t="e">
        <f t="shared" si="40"/>
        <v>#DIV/0!</v>
      </c>
      <c r="P187" s="2">
        <f t="shared" si="41"/>
        <v>1</v>
      </c>
      <c r="Q187" s="2">
        <f t="shared" si="42"/>
        <v>1</v>
      </c>
      <c r="R187" s="2" t="e">
        <f t="shared" si="43"/>
        <v>#DIV/0!</v>
      </c>
      <c r="S187" s="2">
        <f t="shared" si="44"/>
        <v>1</v>
      </c>
      <c r="T187" s="2">
        <f t="shared" si="45"/>
        <v>1</v>
      </c>
      <c r="U187" s="5" t="e">
        <f t="shared" si="46"/>
        <v>#DIV/0!</v>
      </c>
      <c r="V187" s="2">
        <f>'Load Tests Data'!J187</f>
        <v>0</v>
      </c>
      <c r="W187" s="4">
        <f>'Load Tests Data'!K187</f>
        <v>0</v>
      </c>
    </row>
    <row r="188" spans="1:23" x14ac:dyDescent="0.25">
      <c r="A188" s="2" t="str">
        <f>'Load Tests Data'!A188</f>
        <v>-</v>
      </c>
      <c r="B188" s="2">
        <f>'Load Tests Data'!B188</f>
        <v>0</v>
      </c>
      <c r="C188" s="2">
        <f>'Load Tests Data'!C188</f>
        <v>0</v>
      </c>
      <c r="D188" s="2">
        <f>'Load Tests Data'!D188</f>
        <v>0</v>
      </c>
      <c r="E188" s="2">
        <f>'Load Tests Data'!E188</f>
        <v>0</v>
      </c>
      <c r="F188" s="2" t="b">
        <f>'Load Tests Data'!F188</f>
        <v>1</v>
      </c>
      <c r="G188" s="2">
        <f>'Load Tests Data'!G188</f>
        <v>-8.81</v>
      </c>
      <c r="H188" s="2" t="b">
        <f>'Load Tests Data'!H188</f>
        <v>1</v>
      </c>
      <c r="I188" s="2">
        <f>'Load Tests Data'!I188</f>
        <v>0</v>
      </c>
      <c r="J188" s="2">
        <f t="shared" si="36"/>
        <v>0</v>
      </c>
      <c r="K188" s="2">
        <f t="shared" si="35"/>
        <v>5.14</v>
      </c>
      <c r="L188" s="2">
        <f t="shared" si="37"/>
        <v>0.99999999999999978</v>
      </c>
      <c r="M188" s="2">
        <f t="shared" si="38"/>
        <v>0</v>
      </c>
      <c r="N188" s="2">
        <f t="shared" si="39"/>
        <v>0.99999999999999978</v>
      </c>
      <c r="O188" s="2" t="e">
        <f t="shared" si="40"/>
        <v>#DIV/0!</v>
      </c>
      <c r="P188" s="2">
        <f t="shared" si="41"/>
        <v>1</v>
      </c>
      <c r="Q188" s="2">
        <f t="shared" si="42"/>
        <v>1</v>
      </c>
      <c r="R188" s="2" t="e">
        <f t="shared" si="43"/>
        <v>#DIV/0!</v>
      </c>
      <c r="S188" s="2">
        <f t="shared" si="44"/>
        <v>1</v>
      </c>
      <c r="T188" s="2">
        <f t="shared" si="45"/>
        <v>1</v>
      </c>
      <c r="U188" s="5" t="e">
        <f t="shared" si="46"/>
        <v>#DIV/0!</v>
      </c>
      <c r="V188" s="2">
        <f>'Load Tests Data'!J188</f>
        <v>0</v>
      </c>
      <c r="W188" s="4">
        <f>'Load Tests Data'!K188</f>
        <v>0</v>
      </c>
    </row>
    <row r="189" spans="1:23" x14ac:dyDescent="0.25">
      <c r="A189" s="2" t="str">
        <f>'Load Tests Data'!A189</f>
        <v>-</v>
      </c>
      <c r="B189" s="2">
        <f>'Load Tests Data'!B189</f>
        <v>0</v>
      </c>
      <c r="C189" s="2">
        <f>'Load Tests Data'!C189</f>
        <v>0</v>
      </c>
      <c r="D189" s="2">
        <f>'Load Tests Data'!D189</f>
        <v>0</v>
      </c>
      <c r="E189" s="2">
        <f>'Load Tests Data'!E189</f>
        <v>0</v>
      </c>
      <c r="F189" s="2" t="b">
        <f>'Load Tests Data'!F189</f>
        <v>1</v>
      </c>
      <c r="G189" s="2">
        <f>'Load Tests Data'!G189</f>
        <v>-8.81</v>
      </c>
      <c r="H189" s="2" t="b">
        <f>'Load Tests Data'!H189</f>
        <v>1</v>
      </c>
      <c r="I189" s="2">
        <f>'Load Tests Data'!I189</f>
        <v>0</v>
      </c>
      <c r="J189" s="2">
        <f t="shared" si="36"/>
        <v>0</v>
      </c>
      <c r="K189" s="2">
        <f t="shared" si="35"/>
        <v>5.14</v>
      </c>
      <c r="L189" s="2">
        <f t="shared" si="37"/>
        <v>0.99999999999999978</v>
      </c>
      <c r="M189" s="2">
        <f t="shared" si="38"/>
        <v>0</v>
      </c>
      <c r="N189" s="2">
        <f t="shared" si="39"/>
        <v>0.99999999999999978</v>
      </c>
      <c r="O189" s="2" t="e">
        <f t="shared" si="40"/>
        <v>#DIV/0!</v>
      </c>
      <c r="P189" s="2">
        <f t="shared" si="41"/>
        <v>1</v>
      </c>
      <c r="Q189" s="2">
        <f t="shared" si="42"/>
        <v>1</v>
      </c>
      <c r="R189" s="2" t="e">
        <f t="shared" si="43"/>
        <v>#DIV/0!</v>
      </c>
      <c r="S189" s="2">
        <f t="shared" si="44"/>
        <v>1</v>
      </c>
      <c r="T189" s="2">
        <f t="shared" si="45"/>
        <v>1</v>
      </c>
      <c r="U189" s="5" t="e">
        <f t="shared" si="46"/>
        <v>#DIV/0!</v>
      </c>
      <c r="V189" s="2">
        <f>'Load Tests Data'!J189</f>
        <v>0</v>
      </c>
      <c r="W189" s="4">
        <f>'Load Tests Data'!K189</f>
        <v>0</v>
      </c>
    </row>
    <row r="190" spans="1:23" x14ac:dyDescent="0.25">
      <c r="A190" s="2" t="str">
        <f>'Load Tests Data'!A190</f>
        <v>-</v>
      </c>
      <c r="B190" s="2">
        <f>'Load Tests Data'!B190</f>
        <v>0</v>
      </c>
      <c r="C190" s="2">
        <f>'Load Tests Data'!C190</f>
        <v>0</v>
      </c>
      <c r="D190" s="2">
        <f>'Load Tests Data'!D190</f>
        <v>0</v>
      </c>
      <c r="E190" s="2">
        <f>'Load Tests Data'!E190</f>
        <v>0</v>
      </c>
      <c r="F190" s="2" t="b">
        <f>'Load Tests Data'!F190</f>
        <v>1</v>
      </c>
      <c r="G190" s="2">
        <f>'Load Tests Data'!G190</f>
        <v>-8.81</v>
      </c>
      <c r="H190" s="2" t="b">
        <f>'Load Tests Data'!H190</f>
        <v>1</v>
      </c>
      <c r="I190" s="2">
        <f>'Load Tests Data'!I190</f>
        <v>0</v>
      </c>
      <c r="J190" s="2">
        <f t="shared" si="36"/>
        <v>0</v>
      </c>
      <c r="K190" s="2">
        <f t="shared" si="35"/>
        <v>5.14</v>
      </c>
      <c r="L190" s="2">
        <f t="shared" si="37"/>
        <v>0.99999999999999978</v>
      </c>
      <c r="M190" s="2">
        <f t="shared" si="38"/>
        <v>0</v>
      </c>
      <c r="N190" s="2">
        <f t="shared" si="39"/>
        <v>0.99999999999999978</v>
      </c>
      <c r="O190" s="2" t="e">
        <f t="shared" si="40"/>
        <v>#DIV/0!</v>
      </c>
      <c r="P190" s="2">
        <f t="shared" si="41"/>
        <v>1</v>
      </c>
      <c r="Q190" s="2">
        <f t="shared" si="42"/>
        <v>1</v>
      </c>
      <c r="R190" s="2" t="e">
        <f t="shared" si="43"/>
        <v>#DIV/0!</v>
      </c>
      <c r="S190" s="2">
        <f t="shared" si="44"/>
        <v>1</v>
      </c>
      <c r="T190" s="2">
        <f t="shared" si="45"/>
        <v>1</v>
      </c>
      <c r="U190" s="5" t="e">
        <f t="shared" si="46"/>
        <v>#DIV/0!</v>
      </c>
      <c r="V190" s="2">
        <f>'Load Tests Data'!J190</f>
        <v>0</v>
      </c>
      <c r="W190" s="4">
        <f>'Load Tests Data'!K190</f>
        <v>0</v>
      </c>
    </row>
    <row r="191" spans="1:23" x14ac:dyDescent="0.25">
      <c r="A191" s="2" t="str">
        <f>'Load Tests Data'!A191</f>
        <v>-</v>
      </c>
      <c r="B191" s="2">
        <f>'Load Tests Data'!B191</f>
        <v>0</v>
      </c>
      <c r="C191" s="2">
        <f>'Load Tests Data'!C191</f>
        <v>0</v>
      </c>
      <c r="D191" s="2">
        <f>'Load Tests Data'!D191</f>
        <v>0</v>
      </c>
      <c r="E191" s="2">
        <f>'Load Tests Data'!E191</f>
        <v>0</v>
      </c>
      <c r="F191" s="2" t="b">
        <f>'Load Tests Data'!F191</f>
        <v>1</v>
      </c>
      <c r="G191" s="2">
        <f>'Load Tests Data'!G191</f>
        <v>-8.81</v>
      </c>
      <c r="H191" s="2" t="b">
        <f>'Load Tests Data'!H191</f>
        <v>1</v>
      </c>
      <c r="I191" s="2">
        <f>'Load Tests Data'!I191</f>
        <v>0</v>
      </c>
      <c r="J191" s="2">
        <f t="shared" si="36"/>
        <v>0</v>
      </c>
      <c r="K191" s="2">
        <f t="shared" si="35"/>
        <v>5.14</v>
      </c>
      <c r="L191" s="2">
        <f t="shared" si="37"/>
        <v>0.99999999999999978</v>
      </c>
      <c r="M191" s="2">
        <f t="shared" si="38"/>
        <v>0</v>
      </c>
      <c r="N191" s="2">
        <f t="shared" si="39"/>
        <v>0.99999999999999978</v>
      </c>
      <c r="O191" s="2" t="e">
        <f t="shared" si="40"/>
        <v>#DIV/0!</v>
      </c>
      <c r="P191" s="2">
        <f t="shared" si="41"/>
        <v>1</v>
      </c>
      <c r="Q191" s="2">
        <f t="shared" si="42"/>
        <v>1</v>
      </c>
      <c r="R191" s="2" t="e">
        <f t="shared" si="43"/>
        <v>#DIV/0!</v>
      </c>
      <c r="S191" s="2">
        <f t="shared" si="44"/>
        <v>1</v>
      </c>
      <c r="T191" s="2">
        <f t="shared" si="45"/>
        <v>1</v>
      </c>
      <c r="U191" s="5" t="e">
        <f t="shared" si="46"/>
        <v>#DIV/0!</v>
      </c>
      <c r="V191" s="2">
        <f>'Load Tests Data'!J191</f>
        <v>0</v>
      </c>
      <c r="W191" s="4">
        <f>'Load Tests Data'!K191</f>
        <v>0</v>
      </c>
    </row>
    <row r="192" spans="1:23" x14ac:dyDescent="0.25">
      <c r="A192" s="2" t="str">
        <f>'Load Tests Data'!A192</f>
        <v>-</v>
      </c>
      <c r="B192" s="2">
        <f>'Load Tests Data'!B192</f>
        <v>0</v>
      </c>
      <c r="C192" s="2">
        <f>'Load Tests Data'!C192</f>
        <v>0</v>
      </c>
      <c r="D192" s="2">
        <f>'Load Tests Data'!D192</f>
        <v>0</v>
      </c>
      <c r="E192" s="2">
        <f>'Load Tests Data'!E192</f>
        <v>0</v>
      </c>
      <c r="F192" s="2" t="b">
        <f>'Load Tests Data'!F192</f>
        <v>1</v>
      </c>
      <c r="G192" s="2">
        <f>'Load Tests Data'!G192</f>
        <v>-8.81</v>
      </c>
      <c r="H192" s="2" t="b">
        <f>'Load Tests Data'!H192</f>
        <v>1</v>
      </c>
      <c r="I192" s="2">
        <f>'Load Tests Data'!I192</f>
        <v>0</v>
      </c>
      <c r="J192" s="2">
        <f t="shared" si="36"/>
        <v>0</v>
      </c>
      <c r="K192" s="2">
        <f t="shared" si="35"/>
        <v>5.14</v>
      </c>
      <c r="L192" s="2">
        <f t="shared" si="37"/>
        <v>0.99999999999999978</v>
      </c>
      <c r="M192" s="2">
        <f t="shared" si="38"/>
        <v>0</v>
      </c>
      <c r="N192" s="2">
        <f t="shared" si="39"/>
        <v>0.99999999999999978</v>
      </c>
      <c r="O192" s="2" t="e">
        <f t="shared" si="40"/>
        <v>#DIV/0!</v>
      </c>
      <c r="P192" s="2">
        <f t="shared" si="41"/>
        <v>1</v>
      </c>
      <c r="Q192" s="2">
        <f t="shared" si="42"/>
        <v>1</v>
      </c>
      <c r="R192" s="2" t="e">
        <f t="shared" si="43"/>
        <v>#DIV/0!</v>
      </c>
      <c r="S192" s="2">
        <f t="shared" si="44"/>
        <v>1</v>
      </c>
      <c r="T192" s="2">
        <f t="shared" si="45"/>
        <v>1</v>
      </c>
      <c r="U192" s="5" t="e">
        <f t="shared" si="46"/>
        <v>#DIV/0!</v>
      </c>
      <c r="V192" s="2">
        <f>'Load Tests Data'!J192</f>
        <v>0</v>
      </c>
      <c r="W192" s="4">
        <f>'Load Tests Data'!K192</f>
        <v>0</v>
      </c>
    </row>
    <row r="193" spans="1:23" x14ac:dyDescent="0.25">
      <c r="A193" s="2" t="str">
        <f>'Load Tests Data'!A193</f>
        <v>-</v>
      </c>
      <c r="B193" s="2">
        <f>'Load Tests Data'!B193</f>
        <v>0</v>
      </c>
      <c r="C193" s="2">
        <f>'Load Tests Data'!C193</f>
        <v>0</v>
      </c>
      <c r="D193" s="2">
        <f>'Load Tests Data'!D193</f>
        <v>0</v>
      </c>
      <c r="E193" s="2">
        <f>'Load Tests Data'!E193</f>
        <v>0</v>
      </c>
      <c r="F193" s="2" t="b">
        <f>'Load Tests Data'!F193</f>
        <v>1</v>
      </c>
      <c r="G193" s="2">
        <f>'Load Tests Data'!G193</f>
        <v>-8.81</v>
      </c>
      <c r="H193" s="2" t="b">
        <f>'Load Tests Data'!H193</f>
        <v>1</v>
      </c>
      <c r="I193" s="2">
        <f>'Load Tests Data'!I193</f>
        <v>0</v>
      </c>
      <c r="J193" s="2">
        <f t="shared" si="36"/>
        <v>0</v>
      </c>
      <c r="K193" s="2">
        <f t="shared" si="35"/>
        <v>5.14</v>
      </c>
      <c r="L193" s="2">
        <f t="shared" si="37"/>
        <v>0.99999999999999978</v>
      </c>
      <c r="M193" s="2">
        <f t="shared" si="38"/>
        <v>0</v>
      </c>
      <c r="N193" s="2">
        <f t="shared" si="39"/>
        <v>0.99999999999999978</v>
      </c>
      <c r="O193" s="2" t="e">
        <f t="shared" si="40"/>
        <v>#DIV/0!</v>
      </c>
      <c r="P193" s="2">
        <f t="shared" si="41"/>
        <v>1</v>
      </c>
      <c r="Q193" s="2">
        <f t="shared" si="42"/>
        <v>1</v>
      </c>
      <c r="R193" s="2" t="e">
        <f t="shared" si="43"/>
        <v>#DIV/0!</v>
      </c>
      <c r="S193" s="2">
        <f t="shared" si="44"/>
        <v>1</v>
      </c>
      <c r="T193" s="2">
        <f t="shared" si="45"/>
        <v>1</v>
      </c>
      <c r="U193" s="5" t="e">
        <f t="shared" si="46"/>
        <v>#DIV/0!</v>
      </c>
      <c r="V193" s="2">
        <f>'Load Tests Data'!J193</f>
        <v>0</v>
      </c>
      <c r="W193" s="4">
        <f>'Load Tests Data'!K193</f>
        <v>0</v>
      </c>
    </row>
    <row r="194" spans="1:23" x14ac:dyDescent="0.25">
      <c r="A194" s="2" t="str">
        <f>'Load Tests Data'!A194</f>
        <v>-</v>
      </c>
      <c r="B194" s="2">
        <f>'Load Tests Data'!B194</f>
        <v>0</v>
      </c>
      <c r="C194" s="2">
        <f>'Load Tests Data'!C194</f>
        <v>0</v>
      </c>
      <c r="D194" s="2">
        <f>'Load Tests Data'!D194</f>
        <v>0</v>
      </c>
      <c r="E194" s="2">
        <f>'Load Tests Data'!E194</f>
        <v>0</v>
      </c>
      <c r="F194" s="2" t="b">
        <f>'Load Tests Data'!F194</f>
        <v>1</v>
      </c>
      <c r="G194" s="2">
        <f>'Load Tests Data'!G194</f>
        <v>-8.81</v>
      </c>
      <c r="H194" s="2" t="b">
        <f>'Load Tests Data'!H194</f>
        <v>1</v>
      </c>
      <c r="I194" s="2">
        <f>'Load Tests Data'!I194</f>
        <v>0</v>
      </c>
      <c r="J194" s="2">
        <f t="shared" si="36"/>
        <v>0</v>
      </c>
      <c r="K194" s="2">
        <f t="shared" si="35"/>
        <v>5.14</v>
      </c>
      <c r="L194" s="2">
        <f t="shared" si="37"/>
        <v>0.99999999999999978</v>
      </c>
      <c r="M194" s="2">
        <f t="shared" si="38"/>
        <v>0</v>
      </c>
      <c r="N194" s="2">
        <f t="shared" si="39"/>
        <v>0.99999999999999978</v>
      </c>
      <c r="O194" s="2" t="e">
        <f t="shared" si="40"/>
        <v>#DIV/0!</v>
      </c>
      <c r="P194" s="2">
        <f t="shared" si="41"/>
        <v>1</v>
      </c>
      <c r="Q194" s="2">
        <f t="shared" si="42"/>
        <v>1</v>
      </c>
      <c r="R194" s="2" t="e">
        <f t="shared" si="43"/>
        <v>#DIV/0!</v>
      </c>
      <c r="S194" s="2">
        <f t="shared" si="44"/>
        <v>1</v>
      </c>
      <c r="T194" s="2">
        <f t="shared" si="45"/>
        <v>1</v>
      </c>
      <c r="U194" s="5" t="e">
        <f t="shared" si="46"/>
        <v>#DIV/0!</v>
      </c>
      <c r="V194" s="2">
        <f>'Load Tests Data'!J194</f>
        <v>0</v>
      </c>
      <c r="W194" s="4">
        <f>'Load Tests Data'!K194</f>
        <v>0</v>
      </c>
    </row>
    <row r="195" spans="1:23" x14ac:dyDescent="0.25">
      <c r="A195" s="2" t="str">
        <f>'Load Tests Data'!A195</f>
        <v>-</v>
      </c>
      <c r="B195" s="2">
        <f>'Load Tests Data'!B195</f>
        <v>0</v>
      </c>
      <c r="C195" s="2">
        <f>'Load Tests Data'!C195</f>
        <v>0</v>
      </c>
      <c r="D195" s="2">
        <f>'Load Tests Data'!D195</f>
        <v>0</v>
      </c>
      <c r="E195" s="2">
        <f>'Load Tests Data'!E195</f>
        <v>0</v>
      </c>
      <c r="F195" s="2" t="b">
        <f>'Load Tests Data'!F195</f>
        <v>1</v>
      </c>
      <c r="G195" s="2">
        <f>'Load Tests Data'!G195</f>
        <v>-8.81</v>
      </c>
      <c r="H195" s="2" t="b">
        <f>'Load Tests Data'!H195</f>
        <v>1</v>
      </c>
      <c r="I195" s="2">
        <f>'Load Tests Data'!I195</f>
        <v>0</v>
      </c>
      <c r="J195" s="2">
        <f t="shared" si="36"/>
        <v>0</v>
      </c>
      <c r="K195" s="2">
        <f t="shared" ref="K195:K200" si="47">IF(E195=0,5.14,(L195-1)*_xlfn.COT(RADIANS(E195)))</f>
        <v>5.14</v>
      </c>
      <c r="L195" s="2">
        <f t="shared" si="37"/>
        <v>0.99999999999999978</v>
      </c>
      <c r="M195" s="2">
        <f t="shared" si="38"/>
        <v>0</v>
      </c>
      <c r="N195" s="2">
        <f t="shared" si="39"/>
        <v>0.99999999999999978</v>
      </c>
      <c r="O195" s="2" t="e">
        <f t="shared" si="40"/>
        <v>#DIV/0!</v>
      </c>
      <c r="P195" s="2">
        <f t="shared" si="41"/>
        <v>1</v>
      </c>
      <c r="Q195" s="2">
        <f t="shared" si="42"/>
        <v>1</v>
      </c>
      <c r="R195" s="2" t="e">
        <f t="shared" si="43"/>
        <v>#DIV/0!</v>
      </c>
      <c r="S195" s="2">
        <f t="shared" si="44"/>
        <v>1</v>
      </c>
      <c r="T195" s="2">
        <f t="shared" si="45"/>
        <v>1</v>
      </c>
      <c r="U195" s="5" t="e">
        <f t="shared" si="46"/>
        <v>#DIV/0!</v>
      </c>
      <c r="V195" s="2">
        <f>'Load Tests Data'!J195</f>
        <v>0</v>
      </c>
      <c r="W195" s="4">
        <f>'Load Tests Data'!K195</f>
        <v>0</v>
      </c>
    </row>
    <row r="196" spans="1:23" x14ac:dyDescent="0.25">
      <c r="A196" s="2" t="str">
        <f>'Load Tests Data'!A196</f>
        <v>-</v>
      </c>
      <c r="B196" s="2">
        <f>'Load Tests Data'!B196</f>
        <v>0</v>
      </c>
      <c r="C196" s="2">
        <f>'Load Tests Data'!C196</f>
        <v>0</v>
      </c>
      <c r="D196" s="2">
        <f>'Load Tests Data'!D196</f>
        <v>0</v>
      </c>
      <c r="E196" s="2">
        <f>'Load Tests Data'!E196</f>
        <v>0</v>
      </c>
      <c r="F196" s="2" t="b">
        <f>'Load Tests Data'!F196</f>
        <v>1</v>
      </c>
      <c r="G196" s="2">
        <f>'Load Tests Data'!G196</f>
        <v>-8.81</v>
      </c>
      <c r="H196" s="2" t="b">
        <f>'Load Tests Data'!H196</f>
        <v>1</v>
      </c>
      <c r="I196" s="2">
        <f>'Load Tests Data'!I196</f>
        <v>0</v>
      </c>
      <c r="J196" s="2">
        <f t="shared" si="36"/>
        <v>0</v>
      </c>
      <c r="K196" s="2">
        <f t="shared" si="47"/>
        <v>5.14</v>
      </c>
      <c r="L196" s="2">
        <f t="shared" si="37"/>
        <v>0.99999999999999978</v>
      </c>
      <c r="M196" s="2">
        <f t="shared" si="38"/>
        <v>0</v>
      </c>
      <c r="N196" s="2">
        <f t="shared" si="39"/>
        <v>0.99999999999999978</v>
      </c>
      <c r="O196" s="2" t="e">
        <f t="shared" si="40"/>
        <v>#DIV/0!</v>
      </c>
      <c r="P196" s="2">
        <f t="shared" si="41"/>
        <v>1</v>
      </c>
      <c r="Q196" s="2">
        <f t="shared" si="42"/>
        <v>1</v>
      </c>
      <c r="R196" s="2" t="e">
        <f t="shared" si="43"/>
        <v>#DIV/0!</v>
      </c>
      <c r="S196" s="2">
        <f t="shared" si="44"/>
        <v>1</v>
      </c>
      <c r="T196" s="2">
        <f t="shared" si="45"/>
        <v>1</v>
      </c>
      <c r="U196" s="5" t="e">
        <f t="shared" si="46"/>
        <v>#DIV/0!</v>
      </c>
      <c r="V196" s="2">
        <f>'Load Tests Data'!J196</f>
        <v>0</v>
      </c>
      <c r="W196" s="4">
        <f>'Load Tests Data'!K196</f>
        <v>0</v>
      </c>
    </row>
    <row r="197" spans="1:23" x14ac:dyDescent="0.25">
      <c r="A197" s="2" t="str">
        <f>'Load Tests Data'!A197</f>
        <v>-</v>
      </c>
      <c r="B197" s="2">
        <f>'Load Tests Data'!B197</f>
        <v>0</v>
      </c>
      <c r="C197" s="2">
        <f>'Load Tests Data'!C197</f>
        <v>0</v>
      </c>
      <c r="D197" s="2">
        <f>'Load Tests Data'!D197</f>
        <v>0</v>
      </c>
      <c r="E197" s="2">
        <f>'Load Tests Data'!E197</f>
        <v>0</v>
      </c>
      <c r="F197" s="2" t="b">
        <f>'Load Tests Data'!F197</f>
        <v>1</v>
      </c>
      <c r="G197" s="2">
        <f>'Load Tests Data'!G197</f>
        <v>-8.81</v>
      </c>
      <c r="H197" s="2" t="b">
        <f>'Load Tests Data'!H197</f>
        <v>1</v>
      </c>
      <c r="I197" s="2">
        <f>'Load Tests Data'!I197</f>
        <v>0</v>
      </c>
      <c r="J197" s="2">
        <f t="shared" si="36"/>
        <v>0</v>
      </c>
      <c r="K197" s="2">
        <f t="shared" si="47"/>
        <v>5.14</v>
      </c>
      <c r="L197" s="2">
        <f t="shared" si="37"/>
        <v>0.99999999999999978</v>
      </c>
      <c r="M197" s="2">
        <f t="shared" si="38"/>
        <v>0</v>
      </c>
      <c r="N197" s="2">
        <f t="shared" si="39"/>
        <v>0.99999999999999978</v>
      </c>
      <c r="O197" s="2" t="e">
        <f t="shared" si="40"/>
        <v>#DIV/0!</v>
      </c>
      <c r="P197" s="2">
        <f t="shared" si="41"/>
        <v>1</v>
      </c>
      <c r="Q197" s="2">
        <f t="shared" si="42"/>
        <v>1</v>
      </c>
      <c r="R197" s="2" t="e">
        <f t="shared" si="43"/>
        <v>#DIV/0!</v>
      </c>
      <c r="S197" s="2">
        <f t="shared" si="44"/>
        <v>1</v>
      </c>
      <c r="T197" s="2">
        <f t="shared" si="45"/>
        <v>1</v>
      </c>
      <c r="U197" s="5" t="e">
        <f t="shared" si="46"/>
        <v>#DIV/0!</v>
      </c>
      <c r="V197" s="2">
        <f>'Load Tests Data'!J197</f>
        <v>0</v>
      </c>
      <c r="W197" s="4">
        <f>'Load Tests Data'!K197</f>
        <v>0</v>
      </c>
    </row>
    <row r="198" spans="1:23" x14ac:dyDescent="0.25">
      <c r="A198" s="2" t="str">
        <f>'Load Tests Data'!A198</f>
        <v>-</v>
      </c>
      <c r="B198" s="2">
        <f>'Load Tests Data'!B198</f>
        <v>0</v>
      </c>
      <c r="C198" s="2">
        <f>'Load Tests Data'!C198</f>
        <v>0</v>
      </c>
      <c r="D198" s="2">
        <f>'Load Tests Data'!D198</f>
        <v>0</v>
      </c>
      <c r="E198" s="2">
        <f>'Load Tests Data'!E198</f>
        <v>0</v>
      </c>
      <c r="F198" s="2" t="b">
        <f>'Load Tests Data'!F198</f>
        <v>1</v>
      </c>
      <c r="G198" s="2">
        <f>'Load Tests Data'!G198</f>
        <v>-8.81</v>
      </c>
      <c r="H198" s="2" t="b">
        <f>'Load Tests Data'!H198</f>
        <v>1</v>
      </c>
      <c r="I198" s="2">
        <f>'Load Tests Data'!I198</f>
        <v>0</v>
      </c>
      <c r="J198" s="2">
        <f t="shared" si="36"/>
        <v>0</v>
      </c>
      <c r="K198" s="2">
        <f t="shared" si="47"/>
        <v>5.14</v>
      </c>
      <c r="L198" s="2">
        <f t="shared" si="37"/>
        <v>0.99999999999999978</v>
      </c>
      <c r="M198" s="2">
        <f t="shared" si="38"/>
        <v>0</v>
      </c>
      <c r="N198" s="2">
        <f t="shared" si="39"/>
        <v>0.99999999999999978</v>
      </c>
      <c r="O198" s="2" t="e">
        <f t="shared" si="40"/>
        <v>#DIV/0!</v>
      </c>
      <c r="P198" s="2">
        <f t="shared" si="41"/>
        <v>1</v>
      </c>
      <c r="Q198" s="2">
        <f t="shared" si="42"/>
        <v>1</v>
      </c>
      <c r="R198" s="2" t="e">
        <f t="shared" si="43"/>
        <v>#DIV/0!</v>
      </c>
      <c r="S198" s="2">
        <f t="shared" si="44"/>
        <v>1</v>
      </c>
      <c r="T198" s="2">
        <f t="shared" si="45"/>
        <v>1</v>
      </c>
      <c r="U198" s="5" t="e">
        <f t="shared" si="46"/>
        <v>#DIV/0!</v>
      </c>
      <c r="V198" s="2">
        <f>'Load Tests Data'!J198</f>
        <v>0</v>
      </c>
      <c r="W198" s="4">
        <f>'Load Tests Data'!K198</f>
        <v>0</v>
      </c>
    </row>
    <row r="199" spans="1:23" x14ac:dyDescent="0.25">
      <c r="A199" s="2" t="str">
        <f>'Load Tests Data'!A199</f>
        <v>-</v>
      </c>
      <c r="B199" s="2">
        <f>'Load Tests Data'!B199</f>
        <v>0</v>
      </c>
      <c r="C199" s="2">
        <f>'Load Tests Data'!C199</f>
        <v>0</v>
      </c>
      <c r="D199" s="2">
        <f>'Load Tests Data'!D199</f>
        <v>0</v>
      </c>
      <c r="E199" s="2">
        <f>'Load Tests Data'!E199</f>
        <v>0</v>
      </c>
      <c r="F199" s="2" t="b">
        <f>'Load Tests Data'!F199</f>
        <v>1</v>
      </c>
      <c r="G199" s="2">
        <f>'Load Tests Data'!G199</f>
        <v>-8.81</v>
      </c>
      <c r="H199" s="2" t="b">
        <f>'Load Tests Data'!H199</f>
        <v>1</v>
      </c>
      <c r="I199" s="2">
        <f>'Load Tests Data'!I199</f>
        <v>0</v>
      </c>
      <c r="J199" s="2">
        <f t="shared" si="36"/>
        <v>0</v>
      </c>
      <c r="K199" s="2">
        <f t="shared" si="47"/>
        <v>5.14</v>
      </c>
      <c r="L199" s="2">
        <f t="shared" si="37"/>
        <v>0.99999999999999978</v>
      </c>
      <c r="M199" s="2">
        <f t="shared" si="38"/>
        <v>0</v>
      </c>
      <c r="N199" s="2">
        <f t="shared" si="39"/>
        <v>0.99999999999999978</v>
      </c>
      <c r="O199" s="2" t="e">
        <f t="shared" si="40"/>
        <v>#DIV/0!</v>
      </c>
      <c r="P199" s="2">
        <f t="shared" si="41"/>
        <v>1</v>
      </c>
      <c r="Q199" s="2">
        <f t="shared" si="42"/>
        <v>1</v>
      </c>
      <c r="R199" s="2" t="e">
        <f t="shared" si="43"/>
        <v>#DIV/0!</v>
      </c>
      <c r="S199" s="2">
        <f t="shared" si="44"/>
        <v>1</v>
      </c>
      <c r="T199" s="2">
        <f t="shared" si="45"/>
        <v>1</v>
      </c>
      <c r="U199" s="5" t="e">
        <f t="shared" si="46"/>
        <v>#DIV/0!</v>
      </c>
      <c r="V199" s="2">
        <f>'Load Tests Data'!J199</f>
        <v>0</v>
      </c>
      <c r="W199" s="4">
        <f>'Load Tests Data'!K199</f>
        <v>0</v>
      </c>
    </row>
    <row r="200" spans="1:23" x14ac:dyDescent="0.25">
      <c r="A200" s="2" t="str">
        <f>'Load Tests Data'!A200</f>
        <v>-</v>
      </c>
      <c r="B200" s="2">
        <f>'Load Tests Data'!B200</f>
        <v>0</v>
      </c>
      <c r="C200" s="2">
        <f>'Load Tests Data'!C200</f>
        <v>0</v>
      </c>
      <c r="D200" s="2">
        <f>'Load Tests Data'!D200</f>
        <v>0</v>
      </c>
      <c r="E200" s="2">
        <f>'Load Tests Data'!E200</f>
        <v>0</v>
      </c>
      <c r="F200" s="2" t="b">
        <f>'Load Tests Data'!F200</f>
        <v>1</v>
      </c>
      <c r="G200" s="2">
        <f>'Load Tests Data'!G200</f>
        <v>-8.81</v>
      </c>
      <c r="H200" s="2" t="b">
        <f>'Load Tests Data'!H200</f>
        <v>1</v>
      </c>
      <c r="I200" s="2">
        <f>'Load Tests Data'!I200</f>
        <v>0</v>
      </c>
      <c r="J200" s="2">
        <f t="shared" si="36"/>
        <v>0</v>
      </c>
      <c r="K200" s="2">
        <f t="shared" si="47"/>
        <v>5.14</v>
      </c>
      <c r="L200" s="2">
        <f t="shared" si="37"/>
        <v>0.99999999999999978</v>
      </c>
      <c r="M200" s="2">
        <f t="shared" si="38"/>
        <v>0</v>
      </c>
      <c r="N200" s="2">
        <f t="shared" si="39"/>
        <v>0.99999999999999978</v>
      </c>
      <c r="O200" s="2" t="e">
        <f t="shared" si="40"/>
        <v>#DIV/0!</v>
      </c>
      <c r="P200" s="2">
        <f t="shared" si="41"/>
        <v>1</v>
      </c>
      <c r="Q200" s="2">
        <f t="shared" si="42"/>
        <v>1</v>
      </c>
      <c r="R200" s="2" t="e">
        <f t="shared" si="43"/>
        <v>#DIV/0!</v>
      </c>
      <c r="S200" s="2">
        <f t="shared" si="44"/>
        <v>1</v>
      </c>
      <c r="T200" s="2">
        <f t="shared" si="45"/>
        <v>1</v>
      </c>
      <c r="U200" s="5" t="e">
        <f t="shared" si="46"/>
        <v>#DIV/0!</v>
      </c>
      <c r="V200" s="2">
        <f>'Load Tests Data'!J200</f>
        <v>0</v>
      </c>
      <c r="W200" s="4">
        <f>'Load Tests Data'!K200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6C01-CEF8-4540-B41C-0AE0A3C69B66}">
  <dimension ref="A1:AF200"/>
  <sheetViews>
    <sheetView zoomScale="70" zoomScaleNormal="70" workbookViewId="0">
      <selection activeCell="K2" sqref="K2"/>
    </sheetView>
  </sheetViews>
  <sheetFormatPr defaultRowHeight="15" x14ac:dyDescent="0.25"/>
  <cols>
    <col min="1" max="1" width="11.140625" style="2" customWidth="1"/>
    <col min="2" max="5" width="9.140625" style="2"/>
    <col min="6" max="6" width="13.5703125" style="2" bestFit="1" customWidth="1"/>
    <col min="7" max="8" width="13.5703125" style="2" customWidth="1"/>
    <col min="9" max="29" width="11" style="2" customWidth="1"/>
    <col min="30" max="30" width="13.7109375" style="2" bestFit="1" customWidth="1"/>
    <col min="31" max="16384" width="9.140625" style="2"/>
  </cols>
  <sheetData>
    <row r="1" spans="1:32" s="3" customFormat="1" ht="66" customHeight="1" x14ac:dyDescent="0.25">
      <c r="A1" s="3" t="s">
        <v>3</v>
      </c>
      <c r="B1" s="3" t="s">
        <v>0</v>
      </c>
      <c r="C1" s="3" t="s">
        <v>1</v>
      </c>
      <c r="D1" s="3" t="s">
        <v>36</v>
      </c>
      <c r="E1" s="3" t="s">
        <v>2</v>
      </c>
      <c r="F1" s="3" t="s">
        <v>16</v>
      </c>
      <c r="G1" s="3" t="s">
        <v>16</v>
      </c>
      <c r="H1" s="3" t="s">
        <v>35</v>
      </c>
      <c r="I1" s="3" t="s">
        <v>15</v>
      </c>
      <c r="J1" s="3" t="s">
        <v>38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22</v>
      </c>
      <c r="R1" s="3" t="s">
        <v>11</v>
      </c>
      <c r="S1" s="3" t="s">
        <v>12</v>
      </c>
      <c r="T1" s="3" t="s">
        <v>13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4</v>
      </c>
      <c r="AE1" s="3" t="s">
        <v>33</v>
      </c>
      <c r="AF1" s="3" t="s">
        <v>32</v>
      </c>
    </row>
    <row r="2" spans="1:32" x14ac:dyDescent="0.25">
      <c r="A2" s="2">
        <f>'Load Tests Data'!A2</f>
        <v>4.9000000000000004</v>
      </c>
      <c r="B2" s="2">
        <f>'Load Tests Data'!B2</f>
        <v>0.99</v>
      </c>
      <c r="C2" s="2">
        <f>'Load Tests Data'!C2</f>
        <v>0.99</v>
      </c>
      <c r="D2" s="2">
        <f>'Load Tests Data'!D2</f>
        <v>0.71</v>
      </c>
      <c r="E2" s="2">
        <f>'Load Tests Data'!E2</f>
        <v>36</v>
      </c>
      <c r="F2" s="2">
        <f>'Load Tests Data'!F2</f>
        <v>15.5</v>
      </c>
      <c r="G2" s="2">
        <f>'Load Tests Data'!G2</f>
        <v>5.6899999999999995</v>
      </c>
      <c r="H2" s="2">
        <f>'Load Tests Data'!H2</f>
        <v>15.5</v>
      </c>
      <c r="I2" s="2">
        <f>'Load Tests Data'!I2</f>
        <v>0</v>
      </c>
      <c r="J2" s="2">
        <f>IF(A2&lt;D2,F2*A2+G2*(D2-A2),F2*D2)</f>
        <v>11.004999999999999</v>
      </c>
      <c r="K2" s="2">
        <f t="shared" ref="K2:K42" si="0">IF(E2=0,5.14,(L2-1)*_xlfn.COT(RADIANS(E2)))</f>
        <v>50.585472639551462</v>
      </c>
      <c r="L2" s="2">
        <f t="shared" ref="L2:L42" si="1">EXP(PI()*TAN(RADIANS(E2)))*((TAN(RADIANS(45+(E2/2))))^2)</f>
        <v>37.752497171885736</v>
      </c>
      <c r="M2" s="2">
        <f t="shared" ref="M2:M42" si="2">2*(L2+1)*TAN(RADIANS(E2))</f>
        <v>56.31067452356492</v>
      </c>
      <c r="N2" s="2">
        <f t="shared" ref="N2:N42" si="3">1+(B2/C2)*(L2/K2)</f>
        <v>1.7463110494369096</v>
      </c>
      <c r="O2" s="2">
        <f t="shared" ref="O2:O42" si="4">1+(B2/C2)*TAN(RADIANS(E2))</f>
        <v>1.726542528005361</v>
      </c>
      <c r="P2" s="2">
        <f t="shared" ref="P2:P42" si="5">1-0.4*(B2/C2)</f>
        <v>0.6</v>
      </c>
      <c r="Q2" s="2">
        <f t="shared" ref="Q2:Q42" si="6">IF((D2/B2)&lt;=1,D2/B2,ATAN(D2/B2))</f>
        <v>0.71717171717171713</v>
      </c>
      <c r="R2" s="2">
        <f>1+(0.4*Q2)</f>
        <v>1.2868686868686869</v>
      </c>
      <c r="S2" s="2">
        <f t="shared" ref="S2:S42" si="7">1+(2*Q2*TAN(RADIANS(E2))*((1-SIN(RADIANS(E2)))^2))</f>
        <v>1.1770766271627413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5">
        <f>(I2*K2*N2*R2*U2*X2*AA2)+(J2*L2*O2*S2*V2*Y2*AB2)+(0.5*H2*B2*M2*P2*T2*W2*Z2*AC2)</f>
        <v>1103.5669345800879</v>
      </c>
      <c r="AE2" s="2">
        <f>'Load Tests Data'!J2</f>
        <v>842</v>
      </c>
      <c r="AF2" s="4">
        <f>'Load Tests Data'!K2</f>
        <v>859.09601061116211</v>
      </c>
    </row>
    <row r="3" spans="1:32" x14ac:dyDescent="0.25">
      <c r="A3" s="2">
        <f>'Load Tests Data'!A3</f>
        <v>4.9000000000000004</v>
      </c>
      <c r="B3" s="2">
        <f>'Load Tests Data'!B3</f>
        <v>1.49</v>
      </c>
      <c r="C3" s="2">
        <f>'Load Tests Data'!C3</f>
        <v>1.51</v>
      </c>
      <c r="D3" s="2">
        <f>'Load Tests Data'!D3</f>
        <v>0.76</v>
      </c>
      <c r="E3" s="2">
        <f>'Load Tests Data'!E3</f>
        <v>36</v>
      </c>
      <c r="F3" s="2">
        <f>'Load Tests Data'!F3</f>
        <v>15.5</v>
      </c>
      <c r="G3" s="2">
        <f>'Load Tests Data'!G3</f>
        <v>5.6899999999999995</v>
      </c>
      <c r="H3" s="2">
        <f>'Load Tests Data'!H3</f>
        <v>15.5</v>
      </c>
      <c r="I3" s="2">
        <f>'Load Tests Data'!I3</f>
        <v>0</v>
      </c>
      <c r="J3" s="2">
        <f t="shared" ref="J3:J42" si="8">IF(A3&lt;D3,F3*A3+G3*(D3-A3),F3*D3)</f>
        <v>11.78</v>
      </c>
      <c r="K3" s="2">
        <f t="shared" si="0"/>
        <v>50.585472639551462</v>
      </c>
      <c r="L3" s="2">
        <f t="shared" si="1"/>
        <v>37.752497171885736</v>
      </c>
      <c r="M3" s="2">
        <f t="shared" si="2"/>
        <v>56.31067452356492</v>
      </c>
      <c r="N3" s="2">
        <f t="shared" si="3"/>
        <v>1.7364261348748316</v>
      </c>
      <c r="O3" s="2">
        <f t="shared" si="4"/>
        <v>1.7169194481642305</v>
      </c>
      <c r="P3" s="2">
        <f t="shared" si="5"/>
        <v>0.60529801324503307</v>
      </c>
      <c r="Q3" s="2">
        <f>IF((D3/B3)&lt;=1,D3/B3,ATAN(D3/B3))</f>
        <v>0.51006711409395977</v>
      </c>
      <c r="R3" s="2">
        <f t="shared" ref="R3:R42" si="9">1+(0.4*Q3)</f>
        <v>1.204026845637584</v>
      </c>
      <c r="S3" s="2">
        <f t="shared" si="7"/>
        <v>1.1259404993640669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5">
        <f t="shared" ref="AD3:AD42" si="10">(I3*K3*N3*R3*U3*X3*AA3)+(J3*L3*O3*S3*V3*Y3*AB3)+(0.5*H3*B3*M3*P3*T3*W3*Z3*AC3)</f>
        <v>1253.3121524006747</v>
      </c>
      <c r="AE3" s="2">
        <f>'Load Tests Data'!J3</f>
        <v>1417</v>
      </c>
      <c r="AF3" s="4">
        <f>'Load Tests Data'!K3</f>
        <v>629.80576914529536</v>
      </c>
    </row>
    <row r="4" spans="1:32" x14ac:dyDescent="0.25">
      <c r="A4" s="2">
        <f>'Load Tests Data'!A4</f>
        <v>4.9000000000000004</v>
      </c>
      <c r="B4" s="2">
        <f>'Load Tests Data'!B4</f>
        <v>3.02</v>
      </c>
      <c r="C4" s="2">
        <f>'Load Tests Data'!C4</f>
        <v>3.02</v>
      </c>
      <c r="D4" s="2">
        <f>'Load Tests Data'!D4</f>
        <v>0.89</v>
      </c>
      <c r="E4" s="2">
        <f>'Load Tests Data'!E4</f>
        <v>36</v>
      </c>
      <c r="F4" s="2">
        <f>'Load Tests Data'!F4</f>
        <v>15.5</v>
      </c>
      <c r="G4" s="2">
        <f>'Load Tests Data'!G4</f>
        <v>5.6899999999999995</v>
      </c>
      <c r="H4" s="2">
        <f>'Load Tests Data'!H4</f>
        <v>15.5</v>
      </c>
      <c r="I4" s="2">
        <f>'Load Tests Data'!I4</f>
        <v>0</v>
      </c>
      <c r="J4" s="2">
        <f t="shared" si="8"/>
        <v>13.795</v>
      </c>
      <c r="K4" s="2">
        <f t="shared" si="0"/>
        <v>50.585472639551462</v>
      </c>
      <c r="L4" s="2">
        <f t="shared" si="1"/>
        <v>37.752497171885736</v>
      </c>
      <c r="M4" s="2">
        <f t="shared" si="2"/>
        <v>56.31067452356492</v>
      </c>
      <c r="N4" s="2">
        <f t="shared" si="3"/>
        <v>1.7463110494369096</v>
      </c>
      <c r="O4" s="2">
        <f t="shared" si="4"/>
        <v>1.726542528005361</v>
      </c>
      <c r="P4" s="2">
        <f t="shared" si="5"/>
        <v>0.6</v>
      </c>
      <c r="Q4" s="2">
        <f t="shared" si="6"/>
        <v>0.29470198675496689</v>
      </c>
      <c r="R4" s="2">
        <f t="shared" si="9"/>
        <v>1.1178807947019869</v>
      </c>
      <c r="S4" s="2">
        <f t="shared" si="7"/>
        <v>1.0727647683019734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5">
        <f t="shared" si="10"/>
        <v>1755.3750517883414</v>
      </c>
      <c r="AE4" s="2">
        <f>'Load Tests Data'!J4</f>
        <v>7094</v>
      </c>
      <c r="AF4" s="4">
        <f>'Load Tests Data'!K4</f>
        <v>777.81676242270078</v>
      </c>
    </row>
    <row r="5" spans="1:32" x14ac:dyDescent="0.25">
      <c r="A5" s="2">
        <f>'Load Tests Data'!A5</f>
        <v>4.9000000000000004</v>
      </c>
      <c r="B5" s="2">
        <f>'Load Tests Data'!B5</f>
        <v>2.4900000000000002</v>
      </c>
      <c r="C5" s="2">
        <f>'Load Tests Data'!C5</f>
        <v>2.5</v>
      </c>
      <c r="D5" s="2">
        <f>'Load Tests Data'!D5</f>
        <v>0.76</v>
      </c>
      <c r="E5" s="2">
        <f>'Load Tests Data'!E5</f>
        <v>36</v>
      </c>
      <c r="F5" s="2">
        <f>'Load Tests Data'!F5</f>
        <v>15.5</v>
      </c>
      <c r="G5" s="2">
        <f>'Load Tests Data'!G5</f>
        <v>5.6899999999999995</v>
      </c>
      <c r="H5" s="2">
        <f>'Load Tests Data'!H5</f>
        <v>15.5</v>
      </c>
      <c r="I5" s="2">
        <f>'Load Tests Data'!I5</f>
        <v>0</v>
      </c>
      <c r="J5" s="2">
        <f t="shared" si="8"/>
        <v>11.78</v>
      </c>
      <c r="K5" s="2">
        <f t="shared" si="0"/>
        <v>50.585472639551462</v>
      </c>
      <c r="L5" s="2">
        <f t="shared" si="1"/>
        <v>37.752497171885736</v>
      </c>
      <c r="M5" s="2">
        <f t="shared" si="2"/>
        <v>56.31067452356492</v>
      </c>
      <c r="N5" s="2">
        <f t="shared" si="3"/>
        <v>1.743325805239162</v>
      </c>
      <c r="O5" s="2">
        <f t="shared" si="4"/>
        <v>1.7236363578933396</v>
      </c>
      <c r="P5" s="2">
        <f t="shared" si="5"/>
        <v>0.60159999999999991</v>
      </c>
      <c r="Q5" s="2">
        <f t="shared" si="6"/>
        <v>0.30522088353413651</v>
      </c>
      <c r="R5" s="2">
        <f t="shared" si="9"/>
        <v>1.1220883534136545</v>
      </c>
      <c r="S5" s="2">
        <f t="shared" si="7"/>
        <v>1.0753619855632368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5">
        <f t="shared" si="10"/>
        <v>1478.0431827991308</v>
      </c>
      <c r="AE5" s="2">
        <f>'Load Tests Data'!J5</f>
        <v>5191</v>
      </c>
      <c r="AF5" s="4">
        <f>'Load Tests Data'!K5</f>
        <v>833.89558232931722</v>
      </c>
    </row>
    <row r="6" spans="1:32" x14ac:dyDescent="0.25">
      <c r="A6" s="2">
        <f>'Load Tests Data'!A6</f>
        <v>4.9000000000000004</v>
      </c>
      <c r="B6" s="2">
        <f>'Load Tests Data'!B6</f>
        <v>3</v>
      </c>
      <c r="C6" s="2">
        <f>'Load Tests Data'!C6</f>
        <v>3</v>
      </c>
      <c r="D6" s="2">
        <f>'Load Tests Data'!D6</f>
        <v>0.76</v>
      </c>
      <c r="E6" s="2">
        <f>'Load Tests Data'!E6</f>
        <v>36</v>
      </c>
      <c r="F6" s="2">
        <f>'Load Tests Data'!F6</f>
        <v>15.5</v>
      </c>
      <c r="G6" s="2">
        <f>'Load Tests Data'!G6</f>
        <v>5.6899999999999995</v>
      </c>
      <c r="H6" s="2">
        <f>'Load Tests Data'!H6</f>
        <v>15.5</v>
      </c>
      <c r="I6" s="2">
        <f>'Load Tests Data'!I6</f>
        <v>0</v>
      </c>
      <c r="J6" s="2">
        <f t="shared" si="8"/>
        <v>11.78</v>
      </c>
      <c r="K6" s="2">
        <f t="shared" si="0"/>
        <v>50.585472639551462</v>
      </c>
      <c r="L6" s="2">
        <f t="shared" si="1"/>
        <v>37.752497171885736</v>
      </c>
      <c r="M6" s="2">
        <f t="shared" si="2"/>
        <v>56.31067452356492</v>
      </c>
      <c r="N6" s="2">
        <f t="shared" si="3"/>
        <v>1.7463110494369096</v>
      </c>
      <c r="O6" s="2">
        <f t="shared" si="4"/>
        <v>1.726542528005361</v>
      </c>
      <c r="P6" s="2">
        <f t="shared" si="5"/>
        <v>0.6</v>
      </c>
      <c r="Q6" s="2">
        <f t="shared" si="6"/>
        <v>0.25333333333333335</v>
      </c>
      <c r="R6" s="2">
        <f t="shared" si="9"/>
        <v>1.1013333333333333</v>
      </c>
      <c r="S6" s="2">
        <f t="shared" si="7"/>
        <v>1.0625504480174865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5">
        <f t="shared" si="10"/>
        <v>1601.3979902026995</v>
      </c>
      <c r="AE6" s="2">
        <f>'Load Tests Data'!J6</f>
        <v>8000</v>
      </c>
      <c r="AF6" s="4">
        <f>'Load Tests Data'!K6</f>
        <v>888.88888888888891</v>
      </c>
    </row>
    <row r="7" spans="1:32" x14ac:dyDescent="0.25">
      <c r="A7" s="2" t="str">
        <f>'Load Tests Data'!A7</f>
        <v>-</v>
      </c>
      <c r="B7" s="2">
        <f>'Load Tests Data'!B7</f>
        <v>0.6</v>
      </c>
      <c r="C7" s="2">
        <f>'Load Tests Data'!C7</f>
        <v>1.2</v>
      </c>
      <c r="D7" s="2">
        <f>'Load Tests Data'!D7</f>
        <v>0.3</v>
      </c>
      <c r="E7" s="2">
        <f>'Load Tests Data'!E7</f>
        <v>34.9</v>
      </c>
      <c r="F7" s="2">
        <f>'Load Tests Data'!F7</f>
        <v>9.85</v>
      </c>
      <c r="G7" s="2">
        <f>'Load Tests Data'!G7</f>
        <v>3.9999999999999147E-2</v>
      </c>
      <c r="H7" s="2">
        <f>'Load Tests Data'!H7</f>
        <v>9.85</v>
      </c>
      <c r="I7" s="2">
        <f>'Load Tests Data'!I7</f>
        <v>0</v>
      </c>
      <c r="J7" s="2">
        <f t="shared" si="8"/>
        <v>2.9549999999999996</v>
      </c>
      <c r="K7" s="2">
        <f t="shared" si="0"/>
        <v>45.706227243662603</v>
      </c>
      <c r="L7" s="2">
        <f t="shared" si="1"/>
        <v>32.885105768202102</v>
      </c>
      <c r="M7" s="2">
        <f t="shared" si="2"/>
        <v>47.277154407254052</v>
      </c>
      <c r="N7" s="2">
        <f t="shared" si="3"/>
        <v>1.3597442597142142</v>
      </c>
      <c r="O7" s="2">
        <f t="shared" si="4"/>
        <v>1.3488048313222256</v>
      </c>
      <c r="P7" s="2">
        <f t="shared" si="5"/>
        <v>0.8</v>
      </c>
      <c r="Q7" s="2">
        <f t="shared" si="6"/>
        <v>0.5</v>
      </c>
      <c r="R7" s="2">
        <f t="shared" si="9"/>
        <v>1.2</v>
      </c>
      <c r="S7" s="2">
        <f t="shared" si="7"/>
        <v>1.1277038343936419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5">
        <f t="shared" si="10"/>
        <v>259.57219963949279</v>
      </c>
      <c r="AE7" s="2">
        <f>'Load Tests Data'!J7</f>
        <v>194.4</v>
      </c>
      <c r="AF7" s="4">
        <f>'Load Tests Data'!K7</f>
        <v>270</v>
      </c>
    </row>
    <row r="8" spans="1:32" x14ac:dyDescent="0.25">
      <c r="A8" s="2" t="str">
        <f>'Load Tests Data'!A8</f>
        <v>-</v>
      </c>
      <c r="B8" s="2">
        <f>'Load Tests Data'!B8</f>
        <v>0.6</v>
      </c>
      <c r="C8" s="2">
        <f>'Load Tests Data'!C8</f>
        <v>1.2</v>
      </c>
      <c r="D8" s="2">
        <f>'Load Tests Data'!D8</f>
        <v>0</v>
      </c>
      <c r="E8" s="2">
        <f>'Load Tests Data'!E8</f>
        <v>37.700000000000003</v>
      </c>
      <c r="F8" s="2">
        <f>'Load Tests Data'!F8</f>
        <v>10.199999999999999</v>
      </c>
      <c r="G8" s="2">
        <f>'Load Tests Data'!G8</f>
        <v>0.38999999999999879</v>
      </c>
      <c r="H8" s="2">
        <f>'Load Tests Data'!H8</f>
        <v>10.199999999999999</v>
      </c>
      <c r="I8" s="2">
        <f>'Load Tests Data'!I8</f>
        <v>0</v>
      </c>
      <c r="J8" s="2">
        <f t="shared" si="8"/>
        <v>0</v>
      </c>
      <c r="K8" s="2">
        <f t="shared" si="0"/>
        <v>59.557500658846195</v>
      </c>
      <c r="L8" s="2">
        <f t="shared" si="1"/>
        <v>47.031267500566592</v>
      </c>
      <c r="M8" s="2">
        <f t="shared" si="2"/>
        <v>74.245564311854849</v>
      </c>
      <c r="N8" s="2">
        <f t="shared" si="3"/>
        <v>1.3948391636678004</v>
      </c>
      <c r="O8" s="2">
        <f t="shared" si="4"/>
        <v>1.3864439154712034</v>
      </c>
      <c r="P8" s="2">
        <f t="shared" si="5"/>
        <v>0.8</v>
      </c>
      <c r="Q8" s="2">
        <f t="shared" si="6"/>
        <v>0</v>
      </c>
      <c r="R8" s="2">
        <f t="shared" si="9"/>
        <v>1</v>
      </c>
      <c r="S8" s="2">
        <f t="shared" si="7"/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5">
        <f t="shared" si="10"/>
        <v>181.75314143542064</v>
      </c>
      <c r="AE8" s="2">
        <f>'Load Tests Data'!J8</f>
        <v>144</v>
      </c>
      <c r="AF8" s="4">
        <f>'Load Tests Data'!K8</f>
        <v>200</v>
      </c>
    </row>
    <row r="9" spans="1:32" x14ac:dyDescent="0.25">
      <c r="A9" s="2" t="str">
        <f>'Load Tests Data'!A9</f>
        <v>-</v>
      </c>
      <c r="B9" s="2">
        <f>'Load Tests Data'!B9</f>
        <v>0.6</v>
      </c>
      <c r="C9" s="2">
        <f>'Load Tests Data'!C9</f>
        <v>1.2</v>
      </c>
      <c r="D9" s="2">
        <f>'Load Tests Data'!D9</f>
        <v>0.3</v>
      </c>
      <c r="E9" s="2">
        <f>'Load Tests Data'!E9</f>
        <v>37.700000000000003</v>
      </c>
      <c r="F9" s="2">
        <f>'Load Tests Data'!F9</f>
        <v>10.199999999999999</v>
      </c>
      <c r="G9" s="2">
        <f>'Load Tests Data'!G9</f>
        <v>0.38999999999999879</v>
      </c>
      <c r="H9" s="2">
        <f>'Load Tests Data'!H9</f>
        <v>10.199999999999999</v>
      </c>
      <c r="I9" s="2">
        <f>'Load Tests Data'!I9</f>
        <v>0</v>
      </c>
      <c r="J9" s="2">
        <f t="shared" si="8"/>
        <v>3.0599999999999996</v>
      </c>
      <c r="K9" s="2">
        <f t="shared" si="0"/>
        <v>59.557500658846195</v>
      </c>
      <c r="L9" s="2">
        <f t="shared" si="1"/>
        <v>47.031267500566592</v>
      </c>
      <c r="M9" s="2">
        <f t="shared" si="2"/>
        <v>74.245564311854849</v>
      </c>
      <c r="N9" s="2">
        <f t="shared" si="3"/>
        <v>1.3948391636678004</v>
      </c>
      <c r="O9" s="2">
        <f t="shared" si="4"/>
        <v>1.3864439154712034</v>
      </c>
      <c r="P9" s="2">
        <f t="shared" si="5"/>
        <v>0.8</v>
      </c>
      <c r="Q9" s="2">
        <f t="shared" si="6"/>
        <v>0.5</v>
      </c>
      <c r="R9" s="2">
        <f t="shared" si="9"/>
        <v>1.2</v>
      </c>
      <c r="S9" s="2">
        <f t="shared" si="7"/>
        <v>1.1166374613401138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5">
        <f t="shared" si="10"/>
        <v>404.55694957058847</v>
      </c>
      <c r="AE9" s="2">
        <f>'Load Tests Data'!J9</f>
        <v>410.4</v>
      </c>
      <c r="AF9" s="4">
        <f>'Load Tests Data'!K9</f>
        <v>570</v>
      </c>
    </row>
    <row r="10" spans="1:32" x14ac:dyDescent="0.25">
      <c r="A10" s="2" t="str">
        <f>'Load Tests Data'!A10</f>
        <v>-</v>
      </c>
      <c r="B10" s="2">
        <f>'Load Tests Data'!B10</f>
        <v>0.6</v>
      </c>
      <c r="C10" s="2">
        <f>'Load Tests Data'!C10</f>
        <v>1.2</v>
      </c>
      <c r="D10" s="2">
        <f>'Load Tests Data'!D10</f>
        <v>0</v>
      </c>
      <c r="E10" s="2">
        <f>'Load Tests Data'!E10</f>
        <v>44.8</v>
      </c>
      <c r="F10" s="2">
        <f>'Load Tests Data'!F10</f>
        <v>10.85</v>
      </c>
      <c r="G10" s="2">
        <f>'Load Tests Data'!G10</f>
        <v>1.0399999999999991</v>
      </c>
      <c r="H10" s="2">
        <f>'Load Tests Data'!H10</f>
        <v>10.85</v>
      </c>
      <c r="I10" s="2">
        <f>'Load Tests Data'!I10</f>
        <v>0</v>
      </c>
      <c r="J10" s="2">
        <f t="shared" si="8"/>
        <v>0</v>
      </c>
      <c r="K10" s="2">
        <f t="shared" si="0"/>
        <v>130.57220709173816</v>
      </c>
      <c r="L10" s="2">
        <f t="shared" si="1"/>
        <v>130.6638083418965</v>
      </c>
      <c r="M10" s="2">
        <f t="shared" si="2"/>
        <v>261.49563051213948</v>
      </c>
      <c r="N10" s="2">
        <f t="shared" si="3"/>
        <v>1.5003507685601654</v>
      </c>
      <c r="O10" s="2">
        <f t="shared" si="4"/>
        <v>1.4965214697289928</v>
      </c>
      <c r="P10" s="2">
        <f t="shared" si="5"/>
        <v>0.8</v>
      </c>
      <c r="Q10" s="2">
        <f t="shared" si="6"/>
        <v>0</v>
      </c>
      <c r="R10" s="2">
        <f t="shared" si="9"/>
        <v>1</v>
      </c>
      <c r="S10" s="2">
        <f t="shared" si="7"/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5">
        <f t="shared" si="10"/>
        <v>680.93462185361125</v>
      </c>
      <c r="AE10" s="2">
        <f>'Load Tests Data'!J10</f>
        <v>619.19999999999993</v>
      </c>
      <c r="AF10" s="4">
        <f>'Load Tests Data'!K10</f>
        <v>860</v>
      </c>
    </row>
    <row r="11" spans="1:32" x14ac:dyDescent="0.25">
      <c r="A11" s="2" t="str">
        <f>'Load Tests Data'!A11</f>
        <v>-</v>
      </c>
      <c r="B11" s="2">
        <f>'Load Tests Data'!B11</f>
        <v>0.6</v>
      </c>
      <c r="C11" s="2">
        <f>'Load Tests Data'!C11</f>
        <v>1.2</v>
      </c>
      <c r="D11" s="2">
        <f>'Load Tests Data'!D11</f>
        <v>0.3</v>
      </c>
      <c r="E11" s="2">
        <f>'Load Tests Data'!E11</f>
        <v>44.8</v>
      </c>
      <c r="F11" s="2">
        <f>'Load Tests Data'!F11</f>
        <v>10.85</v>
      </c>
      <c r="G11" s="2">
        <f>'Load Tests Data'!G11</f>
        <v>1.0399999999999991</v>
      </c>
      <c r="H11" s="2">
        <f>'Load Tests Data'!H11</f>
        <v>10.85</v>
      </c>
      <c r="I11" s="2">
        <f>'Load Tests Data'!I11</f>
        <v>0</v>
      </c>
      <c r="J11" s="2">
        <f t="shared" si="8"/>
        <v>3.2549999999999999</v>
      </c>
      <c r="K11" s="2">
        <f t="shared" si="0"/>
        <v>130.57220709173816</v>
      </c>
      <c r="L11" s="2">
        <f t="shared" si="1"/>
        <v>130.6638083418965</v>
      </c>
      <c r="M11" s="2">
        <f t="shared" si="2"/>
        <v>261.49563051213948</v>
      </c>
      <c r="N11" s="2">
        <f t="shared" si="3"/>
        <v>1.5003507685601654</v>
      </c>
      <c r="O11" s="2">
        <f t="shared" si="4"/>
        <v>1.4965214697289928</v>
      </c>
      <c r="P11" s="2">
        <f t="shared" si="5"/>
        <v>0.8</v>
      </c>
      <c r="Q11" s="2">
        <f t="shared" si="6"/>
        <v>0.5</v>
      </c>
      <c r="R11" s="2">
        <f t="shared" si="9"/>
        <v>1.2</v>
      </c>
      <c r="S11" s="2">
        <f t="shared" si="7"/>
        <v>1.086634009353467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5">
        <f t="shared" si="10"/>
        <v>1372.5625949784221</v>
      </c>
      <c r="AE11" s="2">
        <f>'Load Tests Data'!J11</f>
        <v>1267.2</v>
      </c>
      <c r="AF11" s="4">
        <f>'Load Tests Data'!K11</f>
        <v>1760</v>
      </c>
    </row>
    <row r="12" spans="1:32" x14ac:dyDescent="0.25">
      <c r="A12" s="2" t="str">
        <f>'Load Tests Data'!A12</f>
        <v>-</v>
      </c>
      <c r="B12" s="2">
        <f>'Load Tests Data'!B12</f>
        <v>0.5</v>
      </c>
      <c r="C12" s="2">
        <f>'Load Tests Data'!C12</f>
        <v>0.5</v>
      </c>
      <c r="D12" s="2">
        <f>'Load Tests Data'!D12</f>
        <v>0</v>
      </c>
      <c r="E12" s="2">
        <f>'Load Tests Data'!E12</f>
        <v>37.700000000000003</v>
      </c>
      <c r="F12" s="2">
        <f>'Load Tests Data'!F12</f>
        <v>10.199999999999999</v>
      </c>
      <c r="G12" s="2">
        <f>'Load Tests Data'!G12</f>
        <v>0.38999999999999879</v>
      </c>
      <c r="H12" s="2">
        <f>'Load Tests Data'!H12</f>
        <v>10.199999999999999</v>
      </c>
      <c r="I12" s="2">
        <f>'Load Tests Data'!I12</f>
        <v>0</v>
      </c>
      <c r="J12" s="2">
        <f t="shared" si="8"/>
        <v>0</v>
      </c>
      <c r="K12" s="2">
        <f t="shared" si="0"/>
        <v>59.557500658846195</v>
      </c>
      <c r="L12" s="2">
        <f t="shared" si="1"/>
        <v>47.031267500566592</v>
      </c>
      <c r="M12" s="2">
        <f t="shared" si="2"/>
        <v>74.245564311854849</v>
      </c>
      <c r="N12" s="2">
        <f t="shared" si="3"/>
        <v>1.7896783273356007</v>
      </c>
      <c r="O12" s="2">
        <f t="shared" si="4"/>
        <v>1.7728878309424068</v>
      </c>
      <c r="P12" s="2">
        <f t="shared" si="5"/>
        <v>0.6</v>
      </c>
      <c r="Q12" s="2">
        <f t="shared" si="6"/>
        <v>0</v>
      </c>
      <c r="R12" s="2">
        <f t="shared" si="9"/>
        <v>1</v>
      </c>
      <c r="S12" s="2">
        <f t="shared" si="7"/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5">
        <f t="shared" si="10"/>
        <v>113.5957133971379</v>
      </c>
      <c r="AE12" s="2">
        <f>'Load Tests Data'!J12</f>
        <v>38.5</v>
      </c>
      <c r="AF12" s="4">
        <f>'Load Tests Data'!K12</f>
        <v>154</v>
      </c>
    </row>
    <row r="13" spans="1:32" x14ac:dyDescent="0.25">
      <c r="A13" s="2" t="str">
        <f>'Load Tests Data'!A13</f>
        <v>-</v>
      </c>
      <c r="B13" s="2">
        <f>'Load Tests Data'!B13</f>
        <v>0.5</v>
      </c>
      <c r="C13" s="2">
        <f>'Load Tests Data'!C13</f>
        <v>0.5</v>
      </c>
      <c r="D13" s="2">
        <f>'Load Tests Data'!D13</f>
        <v>0</v>
      </c>
      <c r="E13" s="2">
        <f>'Load Tests Data'!E13</f>
        <v>37.700000000000003</v>
      </c>
      <c r="F13" s="2">
        <f>'Load Tests Data'!F13</f>
        <v>10.199999999999999</v>
      </c>
      <c r="G13" s="2">
        <f>'Load Tests Data'!G13</f>
        <v>0.38999999999999879</v>
      </c>
      <c r="H13" s="2">
        <f>'Load Tests Data'!H13</f>
        <v>10.199999999999999</v>
      </c>
      <c r="I13" s="2">
        <f>'Load Tests Data'!I13</f>
        <v>0</v>
      </c>
      <c r="J13" s="2">
        <f t="shared" si="8"/>
        <v>0</v>
      </c>
      <c r="K13" s="2">
        <f t="shared" si="0"/>
        <v>59.557500658846195</v>
      </c>
      <c r="L13" s="2">
        <f t="shared" si="1"/>
        <v>47.031267500566592</v>
      </c>
      <c r="M13" s="2">
        <f t="shared" si="2"/>
        <v>74.245564311854849</v>
      </c>
      <c r="N13" s="2">
        <f t="shared" si="3"/>
        <v>1.7896783273356007</v>
      </c>
      <c r="O13" s="2">
        <f t="shared" si="4"/>
        <v>1.7728878309424068</v>
      </c>
      <c r="P13" s="2">
        <f t="shared" si="5"/>
        <v>0.6</v>
      </c>
      <c r="Q13" s="2">
        <f t="shared" si="6"/>
        <v>0</v>
      </c>
      <c r="R13" s="2">
        <f t="shared" si="9"/>
        <v>1</v>
      </c>
      <c r="S13" s="2">
        <f t="shared" si="7"/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5">
        <f t="shared" si="10"/>
        <v>113.5957133971379</v>
      </c>
      <c r="AE13" s="2">
        <f>'Load Tests Data'!J13</f>
        <v>41.25</v>
      </c>
      <c r="AF13" s="4">
        <f>'Load Tests Data'!K13</f>
        <v>165</v>
      </c>
    </row>
    <row r="14" spans="1:32" x14ac:dyDescent="0.25">
      <c r="A14" s="2" t="str">
        <f>'Load Tests Data'!A14</f>
        <v>-</v>
      </c>
      <c r="B14" s="2">
        <f>'Load Tests Data'!B14</f>
        <v>0.5</v>
      </c>
      <c r="C14" s="2">
        <f>'Load Tests Data'!C14</f>
        <v>1</v>
      </c>
      <c r="D14" s="2">
        <f>'Load Tests Data'!D14</f>
        <v>0</v>
      </c>
      <c r="E14" s="2">
        <f>'Load Tests Data'!E14</f>
        <v>37.700000000000003</v>
      </c>
      <c r="F14" s="2">
        <f>'Load Tests Data'!F14</f>
        <v>10.199999999999999</v>
      </c>
      <c r="G14" s="2">
        <f>'Load Tests Data'!G14</f>
        <v>0.38999999999999879</v>
      </c>
      <c r="H14" s="2">
        <f>'Load Tests Data'!H14</f>
        <v>10.199999999999999</v>
      </c>
      <c r="I14" s="2">
        <f>'Load Tests Data'!I14</f>
        <v>0</v>
      </c>
      <c r="J14" s="2">
        <f t="shared" si="8"/>
        <v>0</v>
      </c>
      <c r="K14" s="2">
        <f t="shared" si="0"/>
        <v>59.557500658846195</v>
      </c>
      <c r="L14" s="2">
        <f t="shared" si="1"/>
        <v>47.031267500566592</v>
      </c>
      <c r="M14" s="2">
        <f t="shared" si="2"/>
        <v>74.245564311854849</v>
      </c>
      <c r="N14" s="2">
        <f t="shared" si="3"/>
        <v>1.3948391636678004</v>
      </c>
      <c r="O14" s="2">
        <f t="shared" si="4"/>
        <v>1.3864439154712034</v>
      </c>
      <c r="P14" s="2">
        <f t="shared" si="5"/>
        <v>0.8</v>
      </c>
      <c r="Q14" s="2">
        <f t="shared" si="6"/>
        <v>0</v>
      </c>
      <c r="R14" s="2">
        <f t="shared" si="9"/>
        <v>1</v>
      </c>
      <c r="S14" s="2">
        <f t="shared" si="7"/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5">
        <f t="shared" si="10"/>
        <v>151.46095119618388</v>
      </c>
      <c r="AE14" s="2">
        <f>'Load Tests Data'!J14</f>
        <v>101.5</v>
      </c>
      <c r="AF14" s="4">
        <f>'Load Tests Data'!K14</f>
        <v>203</v>
      </c>
    </row>
    <row r="15" spans="1:32" x14ac:dyDescent="0.25">
      <c r="A15" s="2" t="str">
        <f>'Load Tests Data'!A15</f>
        <v>-</v>
      </c>
      <c r="B15" s="2">
        <f>'Load Tests Data'!B15</f>
        <v>0.5</v>
      </c>
      <c r="C15" s="2">
        <f>'Load Tests Data'!C15</f>
        <v>1</v>
      </c>
      <c r="D15" s="2">
        <f>'Load Tests Data'!D15</f>
        <v>0</v>
      </c>
      <c r="E15" s="2">
        <f>'Load Tests Data'!E15</f>
        <v>37.700000000000003</v>
      </c>
      <c r="F15" s="2">
        <f>'Load Tests Data'!F15</f>
        <v>10.199999999999999</v>
      </c>
      <c r="G15" s="2">
        <f>'Load Tests Data'!G15</f>
        <v>0.38999999999999879</v>
      </c>
      <c r="H15" s="2">
        <f>'Load Tests Data'!H15</f>
        <v>10.199999999999999</v>
      </c>
      <c r="I15" s="2">
        <f>'Load Tests Data'!I15</f>
        <v>0</v>
      </c>
      <c r="J15" s="2">
        <f t="shared" si="8"/>
        <v>0</v>
      </c>
      <c r="K15" s="2">
        <f t="shared" si="0"/>
        <v>59.557500658846195</v>
      </c>
      <c r="L15" s="2">
        <f t="shared" si="1"/>
        <v>47.031267500566592</v>
      </c>
      <c r="M15" s="2">
        <f t="shared" si="2"/>
        <v>74.245564311854849</v>
      </c>
      <c r="N15" s="2">
        <f t="shared" si="3"/>
        <v>1.3948391636678004</v>
      </c>
      <c r="O15" s="2">
        <f t="shared" si="4"/>
        <v>1.3864439154712034</v>
      </c>
      <c r="P15" s="2">
        <f t="shared" si="5"/>
        <v>0.8</v>
      </c>
      <c r="Q15" s="2">
        <f t="shared" si="6"/>
        <v>0</v>
      </c>
      <c r="R15" s="2">
        <f t="shared" si="9"/>
        <v>1</v>
      </c>
      <c r="S15" s="2">
        <f t="shared" si="7"/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5">
        <f t="shared" si="10"/>
        <v>151.46095119618388</v>
      </c>
      <c r="AE15" s="2">
        <f>'Load Tests Data'!J15</f>
        <v>97.5</v>
      </c>
      <c r="AF15" s="4">
        <f>'Load Tests Data'!K15</f>
        <v>195</v>
      </c>
    </row>
    <row r="16" spans="1:32" x14ac:dyDescent="0.25">
      <c r="A16" s="2" t="str">
        <f>'Load Tests Data'!A16</f>
        <v>-</v>
      </c>
      <c r="B16" s="2">
        <f>'Load Tests Data'!B16</f>
        <v>0.5</v>
      </c>
      <c r="C16" s="2">
        <f>'Load Tests Data'!C16</f>
        <v>1.5</v>
      </c>
      <c r="D16" s="2">
        <f>'Load Tests Data'!D16</f>
        <v>0</v>
      </c>
      <c r="E16" s="2">
        <f>'Load Tests Data'!E16</f>
        <v>37.700000000000003</v>
      </c>
      <c r="F16" s="2">
        <f>'Load Tests Data'!F16</f>
        <v>10.199999999999999</v>
      </c>
      <c r="G16" s="2">
        <f>'Load Tests Data'!G16</f>
        <v>0.38999999999999879</v>
      </c>
      <c r="H16" s="2">
        <f>'Load Tests Data'!H16</f>
        <v>10.199999999999999</v>
      </c>
      <c r="I16" s="2">
        <f>'Load Tests Data'!I16</f>
        <v>0</v>
      </c>
      <c r="J16" s="2">
        <f t="shared" si="8"/>
        <v>0</v>
      </c>
      <c r="K16" s="2">
        <f t="shared" si="0"/>
        <v>59.557500658846195</v>
      </c>
      <c r="L16" s="2">
        <f t="shared" si="1"/>
        <v>47.031267500566592</v>
      </c>
      <c r="M16" s="2">
        <f t="shared" si="2"/>
        <v>74.245564311854849</v>
      </c>
      <c r="N16" s="2">
        <f t="shared" si="3"/>
        <v>1.2632261091118668</v>
      </c>
      <c r="O16" s="2">
        <f t="shared" si="4"/>
        <v>1.2576292769808022</v>
      </c>
      <c r="P16" s="2">
        <f t="shared" si="5"/>
        <v>0.8666666666666667</v>
      </c>
      <c r="Q16" s="2">
        <f t="shared" si="6"/>
        <v>0</v>
      </c>
      <c r="R16" s="2">
        <f t="shared" si="9"/>
        <v>1</v>
      </c>
      <c r="S16" s="2">
        <f t="shared" si="7"/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5">
        <f t="shared" si="10"/>
        <v>164.0826971291992</v>
      </c>
      <c r="AE16" s="2">
        <f>'Load Tests Data'!J16</f>
        <v>160.5</v>
      </c>
      <c r="AF16" s="4">
        <f>'Load Tests Data'!K16</f>
        <v>214</v>
      </c>
    </row>
    <row r="17" spans="1:32" x14ac:dyDescent="0.25">
      <c r="A17" s="2" t="str">
        <f>'Load Tests Data'!A17</f>
        <v>-</v>
      </c>
      <c r="B17" s="2">
        <f>'Load Tests Data'!B17</f>
        <v>0.52</v>
      </c>
      <c r="C17" s="2">
        <f>'Load Tests Data'!C17</f>
        <v>2.0020000000000002</v>
      </c>
      <c r="D17" s="2">
        <f>'Load Tests Data'!D17</f>
        <v>0</v>
      </c>
      <c r="E17" s="2">
        <f>'Load Tests Data'!E17</f>
        <v>37.700000000000003</v>
      </c>
      <c r="F17" s="2">
        <f>'Load Tests Data'!F17</f>
        <v>10.199999999999999</v>
      </c>
      <c r="G17" s="2">
        <f>'Load Tests Data'!G17</f>
        <v>0.38999999999999879</v>
      </c>
      <c r="H17" s="2">
        <f>'Load Tests Data'!H17</f>
        <v>10.199999999999999</v>
      </c>
      <c r="I17" s="2">
        <f>'Load Tests Data'!I17</f>
        <v>0</v>
      </c>
      <c r="J17" s="2">
        <f t="shared" si="8"/>
        <v>0</v>
      </c>
      <c r="K17" s="2">
        <f t="shared" si="0"/>
        <v>59.557500658846195</v>
      </c>
      <c r="L17" s="2">
        <f t="shared" si="1"/>
        <v>47.031267500566592</v>
      </c>
      <c r="M17" s="2">
        <f t="shared" si="2"/>
        <v>74.245564311854849</v>
      </c>
      <c r="N17" s="2">
        <f t="shared" si="3"/>
        <v>1.2051112538534028</v>
      </c>
      <c r="O17" s="2">
        <f t="shared" si="4"/>
        <v>1.2007500859590667</v>
      </c>
      <c r="P17" s="2">
        <f t="shared" si="5"/>
        <v>0.89610389610389607</v>
      </c>
      <c r="Q17" s="2">
        <f t="shared" si="6"/>
        <v>0</v>
      </c>
      <c r="R17" s="2">
        <f t="shared" si="9"/>
        <v>1</v>
      </c>
      <c r="S17" s="2">
        <f t="shared" si="7"/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5">
        <f t="shared" si="10"/>
        <v>176.44217301685316</v>
      </c>
      <c r="AE17" s="2">
        <f>'Load Tests Data'!J17</f>
        <v>193.63344000000004</v>
      </c>
      <c r="AF17" s="4">
        <f>'Load Tests Data'!K17</f>
        <v>186</v>
      </c>
    </row>
    <row r="18" spans="1:32" x14ac:dyDescent="0.25">
      <c r="A18" s="2" t="str">
        <f>'Load Tests Data'!A18</f>
        <v>-</v>
      </c>
      <c r="B18" s="2">
        <f>'Load Tests Data'!B18</f>
        <v>0.5</v>
      </c>
      <c r="C18" s="2">
        <f>'Load Tests Data'!C18</f>
        <v>0.5</v>
      </c>
      <c r="D18" s="2">
        <f>'Load Tests Data'!D18</f>
        <v>0.3</v>
      </c>
      <c r="E18" s="2">
        <f>'Load Tests Data'!E18</f>
        <v>37.700000000000003</v>
      </c>
      <c r="F18" s="2">
        <f>'Load Tests Data'!F18</f>
        <v>10.199999999999999</v>
      </c>
      <c r="G18" s="2">
        <f>'Load Tests Data'!G18</f>
        <v>0.38999999999999879</v>
      </c>
      <c r="H18" s="2">
        <f>'Load Tests Data'!H18</f>
        <v>10.199999999999999</v>
      </c>
      <c r="I18" s="2">
        <f>'Load Tests Data'!I18</f>
        <v>0</v>
      </c>
      <c r="J18" s="2">
        <f t="shared" si="8"/>
        <v>3.0599999999999996</v>
      </c>
      <c r="K18" s="2">
        <f t="shared" si="0"/>
        <v>59.557500658846195</v>
      </c>
      <c r="L18" s="2">
        <f t="shared" si="1"/>
        <v>47.031267500566592</v>
      </c>
      <c r="M18" s="2">
        <f t="shared" si="2"/>
        <v>74.245564311854849</v>
      </c>
      <c r="N18" s="2">
        <f t="shared" si="3"/>
        <v>1.7896783273356007</v>
      </c>
      <c r="O18" s="2">
        <f t="shared" si="4"/>
        <v>1.7728878309424068</v>
      </c>
      <c r="P18" s="2">
        <f t="shared" si="5"/>
        <v>0.6</v>
      </c>
      <c r="Q18" s="2">
        <f t="shared" si="6"/>
        <v>0.6</v>
      </c>
      <c r="R18" s="2">
        <f t="shared" si="9"/>
        <v>1.24</v>
      </c>
      <c r="S18" s="2">
        <f t="shared" si="7"/>
        <v>1.1399649536081364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5">
        <f t="shared" si="10"/>
        <v>404.45361635024568</v>
      </c>
      <c r="AE18" s="2">
        <f>'Load Tests Data'!J18</f>
        <v>170.25</v>
      </c>
      <c r="AF18" s="4">
        <f>'Load Tests Data'!K18</f>
        <v>681</v>
      </c>
    </row>
    <row r="19" spans="1:32" x14ac:dyDescent="0.25">
      <c r="A19" s="2" t="str">
        <f>'Load Tests Data'!A19</f>
        <v>-</v>
      </c>
      <c r="B19" s="2">
        <f>'Load Tests Data'!B19</f>
        <v>0.5</v>
      </c>
      <c r="C19" s="2">
        <f>'Load Tests Data'!C19</f>
        <v>1</v>
      </c>
      <c r="D19" s="2">
        <f>'Load Tests Data'!D19</f>
        <v>0.3</v>
      </c>
      <c r="E19" s="2">
        <f>'Load Tests Data'!E19</f>
        <v>37.700000000000003</v>
      </c>
      <c r="F19" s="2">
        <f>'Load Tests Data'!F19</f>
        <v>10.199999999999999</v>
      </c>
      <c r="G19" s="2">
        <f>'Load Tests Data'!G19</f>
        <v>0.38999999999999879</v>
      </c>
      <c r="H19" s="2">
        <f>'Load Tests Data'!H19</f>
        <v>10.199999999999999</v>
      </c>
      <c r="I19" s="2">
        <f>'Load Tests Data'!I19</f>
        <v>0</v>
      </c>
      <c r="J19" s="2">
        <f t="shared" si="8"/>
        <v>3.0599999999999996</v>
      </c>
      <c r="K19" s="2">
        <f t="shared" si="0"/>
        <v>59.557500658846195</v>
      </c>
      <c r="L19" s="2">
        <f t="shared" si="1"/>
        <v>47.031267500566592</v>
      </c>
      <c r="M19" s="2">
        <f t="shared" si="2"/>
        <v>74.245564311854849</v>
      </c>
      <c r="N19" s="2">
        <f t="shared" si="3"/>
        <v>1.3948391636678004</v>
      </c>
      <c r="O19" s="2">
        <f t="shared" si="4"/>
        <v>1.3864439154712034</v>
      </c>
      <c r="P19" s="2">
        <f t="shared" si="5"/>
        <v>0.8</v>
      </c>
      <c r="Q19" s="2">
        <f t="shared" si="6"/>
        <v>0.6</v>
      </c>
      <c r="R19" s="2">
        <f t="shared" si="9"/>
        <v>1.24</v>
      </c>
      <c r="S19" s="2">
        <f t="shared" si="7"/>
        <v>1.1399649536081364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5">
        <f t="shared" si="10"/>
        <v>378.9193175845931</v>
      </c>
      <c r="AE19" s="2">
        <f>'Load Tests Data'!J19</f>
        <v>271</v>
      </c>
      <c r="AF19" s="4">
        <f>'Load Tests Data'!K19</f>
        <v>542</v>
      </c>
    </row>
    <row r="20" spans="1:32" x14ac:dyDescent="0.25">
      <c r="A20" s="2" t="str">
        <f>'Load Tests Data'!A20</f>
        <v>-</v>
      </c>
      <c r="B20" s="2">
        <f>'Load Tests Data'!B20</f>
        <v>0.5</v>
      </c>
      <c r="C20" s="2">
        <f>'Load Tests Data'!C20</f>
        <v>1</v>
      </c>
      <c r="D20" s="2">
        <f>'Load Tests Data'!D20</f>
        <v>0.3</v>
      </c>
      <c r="E20" s="2">
        <f>'Load Tests Data'!E20</f>
        <v>37.700000000000003</v>
      </c>
      <c r="F20" s="2">
        <f>'Load Tests Data'!F20</f>
        <v>10.199999999999999</v>
      </c>
      <c r="G20" s="2">
        <f>'Load Tests Data'!G20</f>
        <v>0.38999999999999879</v>
      </c>
      <c r="H20" s="2">
        <f>'Load Tests Data'!H20</f>
        <v>10.199999999999999</v>
      </c>
      <c r="I20" s="2">
        <f>'Load Tests Data'!I20</f>
        <v>0</v>
      </c>
      <c r="J20" s="2">
        <f t="shared" si="8"/>
        <v>3.0599999999999996</v>
      </c>
      <c r="K20" s="2">
        <f t="shared" si="0"/>
        <v>59.557500658846195</v>
      </c>
      <c r="L20" s="2">
        <f t="shared" si="1"/>
        <v>47.031267500566592</v>
      </c>
      <c r="M20" s="2">
        <f t="shared" si="2"/>
        <v>74.245564311854849</v>
      </c>
      <c r="N20" s="2">
        <f t="shared" si="3"/>
        <v>1.3948391636678004</v>
      </c>
      <c r="O20" s="2">
        <f t="shared" si="4"/>
        <v>1.3864439154712034</v>
      </c>
      <c r="P20" s="2">
        <f t="shared" si="5"/>
        <v>0.8</v>
      </c>
      <c r="Q20" s="2">
        <f t="shared" si="6"/>
        <v>0.6</v>
      </c>
      <c r="R20" s="2">
        <f t="shared" si="9"/>
        <v>1.24</v>
      </c>
      <c r="S20" s="2">
        <f t="shared" si="7"/>
        <v>1.1399649536081364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5">
        <f t="shared" si="10"/>
        <v>378.9193175845931</v>
      </c>
      <c r="AE20" s="2">
        <f>'Load Tests Data'!J20</f>
        <v>265</v>
      </c>
      <c r="AF20" s="4">
        <f>'Load Tests Data'!K20</f>
        <v>530</v>
      </c>
    </row>
    <row r="21" spans="1:32" x14ac:dyDescent="0.25">
      <c r="A21" s="2" t="str">
        <f>'Load Tests Data'!A21</f>
        <v>-</v>
      </c>
      <c r="B21" s="2">
        <f>'Load Tests Data'!B21</f>
        <v>0.5</v>
      </c>
      <c r="C21" s="2">
        <f>'Load Tests Data'!C21</f>
        <v>1.5</v>
      </c>
      <c r="D21" s="2">
        <f>'Load Tests Data'!D21</f>
        <v>0.3</v>
      </c>
      <c r="E21" s="2">
        <f>'Load Tests Data'!E21</f>
        <v>37.700000000000003</v>
      </c>
      <c r="F21" s="2">
        <f>'Load Tests Data'!F21</f>
        <v>10.199999999999999</v>
      </c>
      <c r="G21" s="2">
        <f>'Load Tests Data'!G21</f>
        <v>0.38999999999999879</v>
      </c>
      <c r="H21" s="2">
        <f>'Load Tests Data'!H21</f>
        <v>10.199999999999999</v>
      </c>
      <c r="I21" s="2">
        <f>'Load Tests Data'!I21</f>
        <v>0</v>
      </c>
      <c r="J21" s="2">
        <f t="shared" si="8"/>
        <v>3.0599999999999996</v>
      </c>
      <c r="K21" s="2">
        <f t="shared" si="0"/>
        <v>59.557500658846195</v>
      </c>
      <c r="L21" s="2">
        <f t="shared" si="1"/>
        <v>47.031267500566592</v>
      </c>
      <c r="M21" s="2">
        <f t="shared" si="2"/>
        <v>74.245564311854849</v>
      </c>
      <c r="N21" s="2">
        <f t="shared" si="3"/>
        <v>1.2632261091118668</v>
      </c>
      <c r="O21" s="2">
        <f t="shared" si="4"/>
        <v>1.2576292769808022</v>
      </c>
      <c r="P21" s="2">
        <f t="shared" si="5"/>
        <v>0.8666666666666667</v>
      </c>
      <c r="Q21" s="2">
        <f t="shared" si="6"/>
        <v>0.6</v>
      </c>
      <c r="R21" s="2">
        <f t="shared" si="9"/>
        <v>1.24</v>
      </c>
      <c r="S21" s="2">
        <f t="shared" si="7"/>
        <v>1.1399649536081364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5">
        <f t="shared" si="10"/>
        <v>370.40788466270885</v>
      </c>
      <c r="AE21" s="2">
        <f>'Load Tests Data'!J21</f>
        <v>301.5</v>
      </c>
      <c r="AF21" s="4">
        <f>'Load Tests Data'!K21</f>
        <v>402</v>
      </c>
    </row>
    <row r="22" spans="1:32" x14ac:dyDescent="0.25">
      <c r="A22" s="2" t="str">
        <f>'Load Tests Data'!A22</f>
        <v>-</v>
      </c>
      <c r="B22" s="2">
        <f>'Load Tests Data'!B22</f>
        <v>0.52</v>
      </c>
      <c r="C22" s="2">
        <f>'Load Tests Data'!C22</f>
        <v>2.0020000000000002</v>
      </c>
      <c r="D22" s="2">
        <f>'Load Tests Data'!D22</f>
        <v>0.3</v>
      </c>
      <c r="E22" s="2">
        <f>'Load Tests Data'!E22</f>
        <v>37.700000000000003</v>
      </c>
      <c r="F22" s="2">
        <f>'Load Tests Data'!F22</f>
        <v>10.199999999999999</v>
      </c>
      <c r="G22" s="2">
        <f>'Load Tests Data'!G22</f>
        <v>0.38999999999999879</v>
      </c>
      <c r="H22" s="2">
        <f>'Load Tests Data'!H22</f>
        <v>10.199999999999999</v>
      </c>
      <c r="I22" s="2">
        <f>'Load Tests Data'!I22</f>
        <v>0</v>
      </c>
      <c r="J22" s="2">
        <f t="shared" si="8"/>
        <v>3.0599999999999996</v>
      </c>
      <c r="K22" s="2">
        <f t="shared" si="0"/>
        <v>59.557500658846195</v>
      </c>
      <c r="L22" s="2">
        <f t="shared" si="1"/>
        <v>47.031267500566592</v>
      </c>
      <c r="M22" s="2">
        <f t="shared" si="2"/>
        <v>74.245564311854849</v>
      </c>
      <c r="N22" s="2">
        <f t="shared" si="3"/>
        <v>1.2051112538534028</v>
      </c>
      <c r="O22" s="2">
        <f t="shared" si="4"/>
        <v>1.2007500859590667</v>
      </c>
      <c r="P22" s="2">
        <f t="shared" si="5"/>
        <v>0.89610389610389607</v>
      </c>
      <c r="Q22" s="2">
        <f t="shared" si="6"/>
        <v>0.57692307692307687</v>
      </c>
      <c r="R22" s="2">
        <f t="shared" si="9"/>
        <v>1.2307692307692308</v>
      </c>
      <c r="S22" s="2">
        <f t="shared" si="7"/>
        <v>1.1345816861616695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5">
        <f t="shared" si="10"/>
        <v>372.50556200612095</v>
      </c>
      <c r="AE22" s="2">
        <f>'Load Tests Data'!J22</f>
        <v>429.94952000000006</v>
      </c>
      <c r="AF22" s="4">
        <f>'Load Tests Data'!K22</f>
        <v>413</v>
      </c>
    </row>
    <row r="23" spans="1:32" x14ac:dyDescent="0.25">
      <c r="A23" s="2" t="str">
        <f>'Load Tests Data'!A23</f>
        <v>-</v>
      </c>
      <c r="B23" s="2">
        <f>'Load Tests Data'!B23</f>
        <v>0.5</v>
      </c>
      <c r="C23" s="2">
        <f>'Load Tests Data'!C23</f>
        <v>0.5</v>
      </c>
      <c r="D23" s="2">
        <f>'Load Tests Data'!D23</f>
        <v>0</v>
      </c>
      <c r="E23" s="2">
        <f>'Load Tests Data'!E23</f>
        <v>37</v>
      </c>
      <c r="F23" s="2">
        <f>'Load Tests Data'!F23</f>
        <v>11.7</v>
      </c>
      <c r="G23" s="2">
        <f>'Load Tests Data'!G23</f>
        <v>1.8899999999999988</v>
      </c>
      <c r="H23" s="2">
        <f>'Load Tests Data'!H23</f>
        <v>11.7</v>
      </c>
      <c r="I23" s="2">
        <f>'Load Tests Data'!I23</f>
        <v>0</v>
      </c>
      <c r="J23" s="2">
        <f t="shared" si="8"/>
        <v>0</v>
      </c>
      <c r="K23" s="2">
        <f t="shared" si="0"/>
        <v>55.629601684001244</v>
      </c>
      <c r="L23" s="2">
        <f t="shared" si="1"/>
        <v>42.919911654584354</v>
      </c>
      <c r="M23" s="2">
        <f t="shared" si="2"/>
        <v>66.192054614937902</v>
      </c>
      <c r="N23" s="2">
        <f t="shared" si="3"/>
        <v>1.7715300910904754</v>
      </c>
      <c r="O23" s="2">
        <f t="shared" si="4"/>
        <v>1.7535540501027942</v>
      </c>
      <c r="P23" s="2">
        <f t="shared" si="5"/>
        <v>0.6</v>
      </c>
      <c r="Q23" s="2">
        <f t="shared" si="6"/>
        <v>0</v>
      </c>
      <c r="R23" s="2">
        <f t="shared" si="9"/>
        <v>1</v>
      </c>
      <c r="S23" s="2">
        <f t="shared" si="7"/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5">
        <f t="shared" si="10"/>
        <v>116.167055849216</v>
      </c>
      <c r="AE23" s="2">
        <f>'Load Tests Data'!J23</f>
        <v>27.75</v>
      </c>
      <c r="AF23" s="4">
        <f>'Load Tests Data'!K23</f>
        <v>111</v>
      </c>
    </row>
    <row r="24" spans="1:32" x14ac:dyDescent="0.25">
      <c r="A24" s="2" t="str">
        <f>'Load Tests Data'!A24</f>
        <v>-</v>
      </c>
      <c r="B24" s="2">
        <f>'Load Tests Data'!B24</f>
        <v>0.5</v>
      </c>
      <c r="C24" s="2">
        <f>'Load Tests Data'!C24</f>
        <v>0.5</v>
      </c>
      <c r="D24" s="2">
        <f>'Load Tests Data'!D24</f>
        <v>0</v>
      </c>
      <c r="E24" s="2">
        <f>'Load Tests Data'!E24</f>
        <v>37</v>
      </c>
      <c r="F24" s="2">
        <f>'Load Tests Data'!F24</f>
        <v>11.7</v>
      </c>
      <c r="G24" s="2">
        <f>'Load Tests Data'!G24</f>
        <v>1.8899999999999988</v>
      </c>
      <c r="H24" s="2">
        <f>'Load Tests Data'!H24</f>
        <v>11.7</v>
      </c>
      <c r="I24" s="2">
        <f>'Load Tests Data'!I24</f>
        <v>0</v>
      </c>
      <c r="J24" s="2">
        <f t="shared" si="8"/>
        <v>0</v>
      </c>
      <c r="K24" s="2">
        <f t="shared" si="0"/>
        <v>55.629601684001244</v>
      </c>
      <c r="L24" s="2">
        <f t="shared" si="1"/>
        <v>42.919911654584354</v>
      </c>
      <c r="M24" s="2">
        <f t="shared" si="2"/>
        <v>66.192054614937902</v>
      </c>
      <c r="N24" s="2">
        <f t="shared" si="3"/>
        <v>1.7715300910904754</v>
      </c>
      <c r="O24" s="2">
        <f t="shared" si="4"/>
        <v>1.7535540501027942</v>
      </c>
      <c r="P24" s="2">
        <f t="shared" si="5"/>
        <v>0.6</v>
      </c>
      <c r="Q24" s="2">
        <f t="shared" si="6"/>
        <v>0</v>
      </c>
      <c r="R24" s="2">
        <f t="shared" si="9"/>
        <v>1</v>
      </c>
      <c r="S24" s="2">
        <f t="shared" si="7"/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5">
        <f t="shared" si="10"/>
        <v>116.167055849216</v>
      </c>
      <c r="AE24" s="2">
        <f>'Load Tests Data'!J24</f>
        <v>33</v>
      </c>
      <c r="AF24" s="4">
        <f>'Load Tests Data'!K24</f>
        <v>132</v>
      </c>
    </row>
    <row r="25" spans="1:32" x14ac:dyDescent="0.25">
      <c r="A25" s="2" t="str">
        <f>'Load Tests Data'!A25</f>
        <v>-</v>
      </c>
      <c r="B25" s="2">
        <f>'Load Tests Data'!B25</f>
        <v>0.5</v>
      </c>
      <c r="C25" s="2">
        <f>'Load Tests Data'!C25</f>
        <v>1</v>
      </c>
      <c r="D25" s="2">
        <f>'Load Tests Data'!D25</f>
        <v>0</v>
      </c>
      <c r="E25" s="2">
        <f>'Load Tests Data'!E25</f>
        <v>37</v>
      </c>
      <c r="F25" s="2">
        <f>'Load Tests Data'!F25</f>
        <v>11.7</v>
      </c>
      <c r="G25" s="2">
        <f>'Load Tests Data'!G25</f>
        <v>1.8899999999999988</v>
      </c>
      <c r="H25" s="2">
        <f>'Load Tests Data'!H25</f>
        <v>11.7</v>
      </c>
      <c r="I25" s="2">
        <f>'Load Tests Data'!I25</f>
        <v>0</v>
      </c>
      <c r="J25" s="2">
        <f t="shared" si="8"/>
        <v>0</v>
      </c>
      <c r="K25" s="2">
        <f t="shared" si="0"/>
        <v>55.629601684001244</v>
      </c>
      <c r="L25" s="2">
        <f t="shared" si="1"/>
        <v>42.919911654584354</v>
      </c>
      <c r="M25" s="2">
        <f t="shared" si="2"/>
        <v>66.192054614937902</v>
      </c>
      <c r="N25" s="2">
        <f t="shared" si="3"/>
        <v>1.3857650455452377</v>
      </c>
      <c r="O25" s="2">
        <f t="shared" si="4"/>
        <v>1.3767770250513971</v>
      </c>
      <c r="P25" s="2">
        <f t="shared" si="5"/>
        <v>0.8</v>
      </c>
      <c r="Q25" s="2">
        <f t="shared" si="6"/>
        <v>0</v>
      </c>
      <c r="R25" s="2">
        <f t="shared" si="9"/>
        <v>1</v>
      </c>
      <c r="S25" s="2">
        <f t="shared" si="7"/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5">
        <f t="shared" si="10"/>
        <v>154.88940779895469</v>
      </c>
      <c r="AE25" s="2">
        <f>'Load Tests Data'!J25</f>
        <v>71.5</v>
      </c>
      <c r="AF25" s="4">
        <f>'Load Tests Data'!K25</f>
        <v>143</v>
      </c>
    </row>
    <row r="26" spans="1:32" x14ac:dyDescent="0.25">
      <c r="A26" s="2" t="str">
        <f>'Load Tests Data'!A26</f>
        <v>-</v>
      </c>
      <c r="B26" s="2">
        <f>'Load Tests Data'!B26</f>
        <v>0.5</v>
      </c>
      <c r="C26" s="2">
        <f>'Load Tests Data'!C26</f>
        <v>0.5</v>
      </c>
      <c r="D26" s="2">
        <f>'Load Tests Data'!D26</f>
        <v>1.2999999999999999E-2</v>
      </c>
      <c r="E26" s="2">
        <f>'Load Tests Data'!E26</f>
        <v>37</v>
      </c>
      <c r="F26" s="2">
        <f>'Load Tests Data'!F26</f>
        <v>11.7</v>
      </c>
      <c r="G26" s="2">
        <f>'Load Tests Data'!G26</f>
        <v>1.8899999999999988</v>
      </c>
      <c r="H26" s="2">
        <f>'Load Tests Data'!H26</f>
        <v>11.7</v>
      </c>
      <c r="I26" s="2">
        <f>'Load Tests Data'!I26</f>
        <v>0</v>
      </c>
      <c r="J26" s="2">
        <f t="shared" si="8"/>
        <v>0.15209999999999999</v>
      </c>
      <c r="K26" s="2">
        <f t="shared" si="0"/>
        <v>55.629601684001244</v>
      </c>
      <c r="L26" s="2">
        <f t="shared" si="1"/>
        <v>42.919911654584354</v>
      </c>
      <c r="M26" s="2">
        <f t="shared" si="2"/>
        <v>66.192054614937902</v>
      </c>
      <c r="N26" s="2">
        <f t="shared" si="3"/>
        <v>1.7715300910904754</v>
      </c>
      <c r="O26" s="2">
        <f t="shared" si="4"/>
        <v>1.7535540501027942</v>
      </c>
      <c r="P26" s="2">
        <f t="shared" si="5"/>
        <v>0.6</v>
      </c>
      <c r="Q26" s="2">
        <f t="shared" si="6"/>
        <v>2.5999999999999999E-2</v>
      </c>
      <c r="R26" s="2">
        <f t="shared" si="9"/>
        <v>1.0104</v>
      </c>
      <c r="S26" s="2">
        <f t="shared" si="7"/>
        <v>1.0062128017129652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5">
        <f t="shared" si="10"/>
        <v>127.68558507498429</v>
      </c>
      <c r="AE26" s="2">
        <f>'Load Tests Data'!J26</f>
        <v>34.25</v>
      </c>
      <c r="AF26" s="4">
        <f>'Load Tests Data'!K26</f>
        <v>137</v>
      </c>
    </row>
    <row r="27" spans="1:32" x14ac:dyDescent="0.25">
      <c r="A27" s="2" t="str">
        <f>'Load Tests Data'!A27</f>
        <v>-</v>
      </c>
      <c r="B27" s="2">
        <f>'Load Tests Data'!B27</f>
        <v>0.5</v>
      </c>
      <c r="C27" s="2">
        <f>'Load Tests Data'!C27</f>
        <v>2</v>
      </c>
      <c r="D27" s="2">
        <f>'Load Tests Data'!D27</f>
        <v>2.9000000000000001E-2</v>
      </c>
      <c r="E27" s="2">
        <f>'Load Tests Data'!E27</f>
        <v>37</v>
      </c>
      <c r="F27" s="2">
        <f>'Load Tests Data'!F27</f>
        <v>11.7</v>
      </c>
      <c r="G27" s="2">
        <f>'Load Tests Data'!G27</f>
        <v>1.8899999999999988</v>
      </c>
      <c r="H27" s="2">
        <f>'Load Tests Data'!H27</f>
        <v>11.7</v>
      </c>
      <c r="I27" s="2">
        <f>'Load Tests Data'!I27</f>
        <v>0</v>
      </c>
      <c r="J27" s="2">
        <f t="shared" si="8"/>
        <v>0.33929999999999999</v>
      </c>
      <c r="K27" s="2">
        <f t="shared" si="0"/>
        <v>55.629601684001244</v>
      </c>
      <c r="L27" s="2">
        <f t="shared" si="1"/>
        <v>42.919911654584354</v>
      </c>
      <c r="M27" s="2">
        <f t="shared" si="2"/>
        <v>66.192054614937902</v>
      </c>
      <c r="N27" s="2">
        <f t="shared" si="3"/>
        <v>1.192882522772619</v>
      </c>
      <c r="O27" s="2">
        <f t="shared" si="4"/>
        <v>1.1883885125256985</v>
      </c>
      <c r="P27" s="2">
        <f t="shared" si="5"/>
        <v>0.9</v>
      </c>
      <c r="Q27" s="2">
        <f t="shared" si="6"/>
        <v>5.8000000000000003E-2</v>
      </c>
      <c r="R27" s="2">
        <f t="shared" si="9"/>
        <v>1.0232000000000001</v>
      </c>
      <c r="S27" s="2">
        <f t="shared" si="7"/>
        <v>1.0138593268981533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5">
        <f t="shared" si="10"/>
        <v>191.79661204723513</v>
      </c>
      <c r="AE27" s="2">
        <f>'Load Tests Data'!J27</f>
        <v>109</v>
      </c>
      <c r="AF27" s="4">
        <f>'Load Tests Data'!K27</f>
        <v>109</v>
      </c>
    </row>
    <row r="28" spans="1:32" x14ac:dyDescent="0.25">
      <c r="A28" s="2" t="str">
        <f>'Load Tests Data'!A28</f>
        <v>-</v>
      </c>
      <c r="B28" s="2">
        <f>'Load Tests Data'!B28</f>
        <v>0.5</v>
      </c>
      <c r="C28" s="2">
        <f>'Load Tests Data'!C28</f>
        <v>2</v>
      </c>
      <c r="D28" s="2">
        <f>'Load Tests Data'!D28</f>
        <v>0.127</v>
      </c>
      <c r="E28" s="2">
        <f>'Load Tests Data'!E28</f>
        <v>37</v>
      </c>
      <c r="F28" s="2">
        <f>'Load Tests Data'!F28</f>
        <v>11.7</v>
      </c>
      <c r="G28" s="2">
        <f>'Load Tests Data'!G28</f>
        <v>1.8899999999999988</v>
      </c>
      <c r="H28" s="2">
        <f>'Load Tests Data'!H28</f>
        <v>11.7</v>
      </c>
      <c r="I28" s="2">
        <f>'Load Tests Data'!I28</f>
        <v>0</v>
      </c>
      <c r="J28" s="2">
        <f t="shared" si="8"/>
        <v>1.4859</v>
      </c>
      <c r="K28" s="2">
        <f t="shared" si="0"/>
        <v>55.629601684001244</v>
      </c>
      <c r="L28" s="2">
        <f t="shared" si="1"/>
        <v>42.919911654584354</v>
      </c>
      <c r="M28" s="2">
        <f t="shared" si="2"/>
        <v>66.192054614937902</v>
      </c>
      <c r="N28" s="2">
        <f t="shared" si="3"/>
        <v>1.192882522772619</v>
      </c>
      <c r="O28" s="2">
        <f t="shared" si="4"/>
        <v>1.1883885125256985</v>
      </c>
      <c r="P28" s="2">
        <f t="shared" si="5"/>
        <v>0.9</v>
      </c>
      <c r="Q28" s="2">
        <f t="shared" si="6"/>
        <v>0.254</v>
      </c>
      <c r="R28" s="2">
        <f t="shared" si="9"/>
        <v>1.1015999999999999</v>
      </c>
      <c r="S28" s="2">
        <f t="shared" si="7"/>
        <v>1.0606942936574302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5">
        <f t="shared" si="10"/>
        <v>254.63966767672264</v>
      </c>
      <c r="AE28" s="2">
        <f>'Load Tests Data'!J28</f>
        <v>187</v>
      </c>
      <c r="AF28" s="4">
        <f>'Load Tests Data'!K28</f>
        <v>187</v>
      </c>
    </row>
    <row r="29" spans="1:32" x14ac:dyDescent="0.25">
      <c r="A29" s="2" t="str">
        <f>'Load Tests Data'!A29</f>
        <v>-</v>
      </c>
      <c r="B29" s="2">
        <f>'Load Tests Data'!B29</f>
        <v>0.5</v>
      </c>
      <c r="C29" s="2">
        <f>'Load Tests Data'!C29</f>
        <v>0.5</v>
      </c>
      <c r="D29" s="2">
        <f>'Load Tests Data'!D29</f>
        <v>0.3</v>
      </c>
      <c r="E29" s="2">
        <f>'Load Tests Data'!E29</f>
        <v>37</v>
      </c>
      <c r="F29" s="2">
        <f>'Load Tests Data'!F29</f>
        <v>11.7</v>
      </c>
      <c r="G29" s="2">
        <f>'Load Tests Data'!G29</f>
        <v>1.8899999999999988</v>
      </c>
      <c r="H29" s="2">
        <f>'Load Tests Data'!H29</f>
        <v>11.7</v>
      </c>
      <c r="I29" s="2">
        <f>'Load Tests Data'!I29</f>
        <v>0</v>
      </c>
      <c r="J29" s="2">
        <f t="shared" si="8"/>
        <v>3.51</v>
      </c>
      <c r="K29" s="2">
        <f t="shared" si="0"/>
        <v>55.629601684001244</v>
      </c>
      <c r="L29" s="2">
        <f t="shared" si="1"/>
        <v>42.919911654584354</v>
      </c>
      <c r="M29" s="2">
        <f t="shared" si="2"/>
        <v>66.192054614937902</v>
      </c>
      <c r="N29" s="2">
        <f t="shared" si="3"/>
        <v>1.7715300910904754</v>
      </c>
      <c r="O29" s="2">
        <f t="shared" si="4"/>
        <v>1.7535540501027942</v>
      </c>
      <c r="P29" s="2">
        <f t="shared" si="5"/>
        <v>0.6</v>
      </c>
      <c r="Q29" s="2">
        <f t="shared" si="6"/>
        <v>0.6</v>
      </c>
      <c r="R29" s="2">
        <f t="shared" si="9"/>
        <v>1.24</v>
      </c>
      <c r="S29" s="2">
        <f t="shared" si="7"/>
        <v>1.1433723472222759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5">
        <f t="shared" si="10"/>
        <v>418.21283907629061</v>
      </c>
      <c r="AE29" s="2">
        <f>'Load Tests Data'!J29</f>
        <v>101.5</v>
      </c>
      <c r="AF29" s="4">
        <f>'Load Tests Data'!K29</f>
        <v>406</v>
      </c>
    </row>
    <row r="30" spans="1:32" x14ac:dyDescent="0.25">
      <c r="A30" s="2" t="str">
        <f>'Load Tests Data'!A30</f>
        <v>-</v>
      </c>
      <c r="B30" s="2">
        <f>'Load Tests Data'!B30</f>
        <v>0.5</v>
      </c>
      <c r="C30" s="2">
        <f>'Load Tests Data'!C30</f>
        <v>0.5</v>
      </c>
      <c r="D30" s="2">
        <f>'Load Tests Data'!D30</f>
        <v>0.3</v>
      </c>
      <c r="E30" s="2">
        <f>'Load Tests Data'!E30</f>
        <v>37</v>
      </c>
      <c r="F30" s="2">
        <f>'Load Tests Data'!F30</f>
        <v>11.7</v>
      </c>
      <c r="G30" s="2">
        <f>'Load Tests Data'!G30</f>
        <v>1.8899999999999988</v>
      </c>
      <c r="H30" s="2">
        <f>'Load Tests Data'!H30</f>
        <v>11.7</v>
      </c>
      <c r="I30" s="2">
        <f>'Load Tests Data'!I30</f>
        <v>0</v>
      </c>
      <c r="J30" s="2">
        <f t="shared" si="8"/>
        <v>3.51</v>
      </c>
      <c r="K30" s="2">
        <f t="shared" si="0"/>
        <v>55.629601684001244</v>
      </c>
      <c r="L30" s="2">
        <f t="shared" si="1"/>
        <v>42.919911654584354</v>
      </c>
      <c r="M30" s="2">
        <f t="shared" si="2"/>
        <v>66.192054614937902</v>
      </c>
      <c r="N30" s="2">
        <f t="shared" si="3"/>
        <v>1.7715300910904754</v>
      </c>
      <c r="O30" s="2">
        <f t="shared" si="4"/>
        <v>1.7535540501027942</v>
      </c>
      <c r="P30" s="2">
        <f t="shared" si="5"/>
        <v>0.6</v>
      </c>
      <c r="Q30" s="2">
        <f t="shared" si="6"/>
        <v>0.6</v>
      </c>
      <c r="R30" s="2">
        <f t="shared" si="9"/>
        <v>1.24</v>
      </c>
      <c r="S30" s="2">
        <f t="shared" si="7"/>
        <v>1.1433723472222759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5">
        <f t="shared" si="10"/>
        <v>418.21283907629061</v>
      </c>
      <c r="AE30" s="2">
        <f>'Load Tests Data'!J30</f>
        <v>111.5</v>
      </c>
      <c r="AF30" s="4">
        <f>'Load Tests Data'!K30</f>
        <v>446</v>
      </c>
    </row>
    <row r="31" spans="1:32" x14ac:dyDescent="0.25">
      <c r="A31" s="2" t="str">
        <f>'Load Tests Data'!A31</f>
        <v>-</v>
      </c>
      <c r="B31" s="2">
        <f>'Load Tests Data'!B31</f>
        <v>0.5</v>
      </c>
      <c r="C31" s="2">
        <f>'Load Tests Data'!C31</f>
        <v>2</v>
      </c>
      <c r="D31" s="2">
        <f>'Load Tests Data'!D31</f>
        <v>0.3</v>
      </c>
      <c r="E31" s="2">
        <f>'Load Tests Data'!E31</f>
        <v>37</v>
      </c>
      <c r="F31" s="2">
        <f>'Load Tests Data'!F31</f>
        <v>11.7</v>
      </c>
      <c r="G31" s="2">
        <f>'Load Tests Data'!G31</f>
        <v>1.8899999999999988</v>
      </c>
      <c r="H31" s="2">
        <f>'Load Tests Data'!H31</f>
        <v>11.7</v>
      </c>
      <c r="I31" s="2">
        <f>'Load Tests Data'!I31</f>
        <v>0</v>
      </c>
      <c r="J31" s="2">
        <f t="shared" si="8"/>
        <v>3.51</v>
      </c>
      <c r="K31" s="2">
        <f t="shared" si="0"/>
        <v>55.629601684001244</v>
      </c>
      <c r="L31" s="2">
        <f t="shared" si="1"/>
        <v>42.919911654584354</v>
      </c>
      <c r="M31" s="2">
        <f t="shared" si="2"/>
        <v>66.192054614937902</v>
      </c>
      <c r="N31" s="2">
        <f t="shared" si="3"/>
        <v>1.192882522772619</v>
      </c>
      <c r="O31" s="2">
        <f t="shared" si="4"/>
        <v>1.1883885125256985</v>
      </c>
      <c r="P31" s="2">
        <f t="shared" si="5"/>
        <v>0.9</v>
      </c>
      <c r="Q31" s="2">
        <f t="shared" si="6"/>
        <v>0.6</v>
      </c>
      <c r="R31" s="2">
        <f t="shared" si="9"/>
        <v>1.24</v>
      </c>
      <c r="S31" s="2">
        <f t="shared" si="7"/>
        <v>1.1433723472222759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5">
        <f t="shared" si="10"/>
        <v>378.94786072564716</v>
      </c>
      <c r="AE31" s="2">
        <f>'Load Tests Data'!J31</f>
        <v>322</v>
      </c>
      <c r="AF31" s="4">
        <f>'Load Tests Data'!K31</f>
        <v>322</v>
      </c>
    </row>
    <row r="32" spans="1:32" x14ac:dyDescent="0.25">
      <c r="A32" s="2" t="str">
        <f>'Load Tests Data'!A32</f>
        <v>-</v>
      </c>
      <c r="B32" s="2">
        <f>'Load Tests Data'!B32</f>
        <v>0.5</v>
      </c>
      <c r="C32" s="2">
        <f>'Load Tests Data'!C32</f>
        <v>1</v>
      </c>
      <c r="D32" s="2">
        <f>'Load Tests Data'!D32</f>
        <v>0.5</v>
      </c>
      <c r="E32" s="2">
        <f>'Load Tests Data'!E32</f>
        <v>37</v>
      </c>
      <c r="F32" s="2">
        <f>'Load Tests Data'!F32</f>
        <v>11.7</v>
      </c>
      <c r="G32" s="2">
        <f>'Load Tests Data'!G32</f>
        <v>1.8899999999999988</v>
      </c>
      <c r="H32" s="2">
        <f>'Load Tests Data'!H32</f>
        <v>11.7</v>
      </c>
      <c r="I32" s="2">
        <f>'Load Tests Data'!I32</f>
        <v>0</v>
      </c>
      <c r="J32" s="2">
        <f t="shared" si="8"/>
        <v>5.85</v>
      </c>
      <c r="K32" s="2">
        <f t="shared" si="0"/>
        <v>55.629601684001244</v>
      </c>
      <c r="L32" s="2">
        <f t="shared" si="1"/>
        <v>42.919911654584354</v>
      </c>
      <c r="M32" s="2">
        <f t="shared" si="2"/>
        <v>66.192054614937902</v>
      </c>
      <c r="N32" s="2">
        <f t="shared" si="3"/>
        <v>1.3857650455452377</v>
      </c>
      <c r="O32" s="2">
        <f t="shared" si="4"/>
        <v>1.3767770250513971</v>
      </c>
      <c r="P32" s="2">
        <f t="shared" si="5"/>
        <v>0.8</v>
      </c>
      <c r="Q32" s="2">
        <f t="shared" si="6"/>
        <v>1</v>
      </c>
      <c r="R32" s="2">
        <f t="shared" si="9"/>
        <v>1.4</v>
      </c>
      <c r="S32" s="2">
        <f t="shared" si="7"/>
        <v>1.2389539120371265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5">
        <f t="shared" si="10"/>
        <v>583.17498239302734</v>
      </c>
      <c r="AE32" s="2">
        <f>'Load Tests Data'!J32</f>
        <v>282.5</v>
      </c>
      <c r="AF32" s="4">
        <f>'Load Tests Data'!K32</f>
        <v>565</v>
      </c>
    </row>
    <row r="33" spans="1:32" x14ac:dyDescent="0.25">
      <c r="A33" s="2" t="str">
        <f>'Load Tests Data'!A33</f>
        <v>-</v>
      </c>
      <c r="B33" s="2">
        <f>'Load Tests Data'!B33</f>
        <v>0.5</v>
      </c>
      <c r="C33" s="2">
        <f>'Load Tests Data'!C33</f>
        <v>2</v>
      </c>
      <c r="D33" s="2">
        <f>'Load Tests Data'!D33</f>
        <v>0.5</v>
      </c>
      <c r="E33" s="2">
        <f>'Load Tests Data'!E33</f>
        <v>37</v>
      </c>
      <c r="F33" s="2">
        <f>'Load Tests Data'!F33</f>
        <v>11.7</v>
      </c>
      <c r="G33" s="2">
        <f>'Load Tests Data'!G33</f>
        <v>1.8899999999999988</v>
      </c>
      <c r="H33" s="2">
        <f>'Load Tests Data'!H33</f>
        <v>11.7</v>
      </c>
      <c r="I33" s="2">
        <f>'Load Tests Data'!I33</f>
        <v>0</v>
      </c>
      <c r="J33" s="2">
        <f t="shared" si="8"/>
        <v>5.85</v>
      </c>
      <c r="K33" s="2">
        <f t="shared" si="0"/>
        <v>55.629601684001244</v>
      </c>
      <c r="L33" s="2">
        <f t="shared" si="1"/>
        <v>42.919911654584354</v>
      </c>
      <c r="M33" s="2">
        <f t="shared" si="2"/>
        <v>66.192054614937902</v>
      </c>
      <c r="N33" s="2">
        <f t="shared" si="3"/>
        <v>1.192882522772619</v>
      </c>
      <c r="O33" s="2">
        <f t="shared" si="4"/>
        <v>1.1883885125256985</v>
      </c>
      <c r="P33" s="2">
        <f t="shared" si="5"/>
        <v>0.9</v>
      </c>
      <c r="Q33" s="2">
        <f t="shared" si="6"/>
        <v>1</v>
      </c>
      <c r="R33" s="2">
        <f t="shared" si="9"/>
        <v>1.4</v>
      </c>
      <c r="S33" s="2">
        <f t="shared" si="7"/>
        <v>1.2389539120371265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5">
        <f t="shared" si="10"/>
        <v>543.93256398341066</v>
      </c>
      <c r="AE33" s="2">
        <f>'Load Tests Data'!J33</f>
        <v>425</v>
      </c>
      <c r="AF33" s="4">
        <f>'Load Tests Data'!K33</f>
        <v>425</v>
      </c>
    </row>
    <row r="34" spans="1:32" x14ac:dyDescent="0.25">
      <c r="A34" s="2" t="str">
        <f>'Load Tests Data'!A34</f>
        <v>-</v>
      </c>
      <c r="B34" s="2">
        <f>'Load Tests Data'!B34</f>
        <v>0.5</v>
      </c>
      <c r="C34" s="2">
        <f>'Load Tests Data'!C34</f>
        <v>0.5</v>
      </c>
      <c r="D34" s="2">
        <f>'Load Tests Data'!D34</f>
        <v>0</v>
      </c>
      <c r="E34" s="2">
        <f>'Load Tests Data'!E34</f>
        <v>44</v>
      </c>
      <c r="F34" s="2">
        <f>'Load Tests Data'!F34</f>
        <v>12.41</v>
      </c>
      <c r="G34" s="2">
        <f>'Load Tests Data'!G34</f>
        <v>2.5999999999999996</v>
      </c>
      <c r="H34" s="2">
        <f>'Load Tests Data'!H34</f>
        <v>12.41</v>
      </c>
      <c r="I34" s="2">
        <f>'Load Tests Data'!I34</f>
        <v>0</v>
      </c>
      <c r="J34" s="2">
        <f t="shared" si="8"/>
        <v>0</v>
      </c>
      <c r="K34" s="2">
        <f t="shared" si="0"/>
        <v>118.369297976531</v>
      </c>
      <c r="L34" s="2">
        <f t="shared" si="1"/>
        <v>115.30790233772969</v>
      </c>
      <c r="M34" s="2">
        <f t="shared" si="2"/>
        <v>224.63447141780597</v>
      </c>
      <c r="N34" s="2">
        <f t="shared" si="3"/>
        <v>1.9741369114193081</v>
      </c>
      <c r="O34" s="2">
        <f t="shared" si="4"/>
        <v>1.9656887748070739</v>
      </c>
      <c r="P34" s="2">
        <f t="shared" si="5"/>
        <v>0.6</v>
      </c>
      <c r="Q34" s="2">
        <f t="shared" si="6"/>
        <v>0</v>
      </c>
      <c r="R34" s="2">
        <f t="shared" si="9"/>
        <v>1</v>
      </c>
      <c r="S34" s="2">
        <f t="shared" si="7"/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5">
        <f t="shared" si="10"/>
        <v>418.15706854424582</v>
      </c>
      <c r="AE34" s="2">
        <f>'Load Tests Data'!J34</f>
        <v>195.5</v>
      </c>
      <c r="AF34" s="4">
        <f>'Load Tests Data'!K34</f>
        <v>782</v>
      </c>
    </row>
    <row r="35" spans="1:32" x14ac:dyDescent="0.25">
      <c r="A35" s="2" t="str">
        <f>'Load Tests Data'!A35</f>
        <v>-</v>
      </c>
      <c r="B35" s="2">
        <f>'Load Tests Data'!B35</f>
        <v>0.5</v>
      </c>
      <c r="C35" s="2">
        <f>'Load Tests Data'!C35</f>
        <v>2</v>
      </c>
      <c r="D35" s="2">
        <f>'Load Tests Data'!D35</f>
        <v>0</v>
      </c>
      <c r="E35" s="2">
        <f>'Load Tests Data'!E35</f>
        <v>44</v>
      </c>
      <c r="F35" s="2">
        <f>'Load Tests Data'!F35</f>
        <v>12.41</v>
      </c>
      <c r="G35" s="2">
        <f>'Load Tests Data'!G35</f>
        <v>2.5999999999999996</v>
      </c>
      <c r="H35" s="2">
        <f>'Load Tests Data'!H35</f>
        <v>12.41</v>
      </c>
      <c r="I35" s="2">
        <f>'Load Tests Data'!I35</f>
        <v>0</v>
      </c>
      <c r="J35" s="2">
        <f t="shared" si="8"/>
        <v>0</v>
      </c>
      <c r="K35" s="2">
        <f t="shared" si="0"/>
        <v>118.369297976531</v>
      </c>
      <c r="L35" s="2">
        <f t="shared" si="1"/>
        <v>115.30790233772969</v>
      </c>
      <c r="M35" s="2">
        <f t="shared" si="2"/>
        <v>224.63447141780597</v>
      </c>
      <c r="N35" s="2">
        <f t="shared" si="3"/>
        <v>1.2435342278548271</v>
      </c>
      <c r="O35" s="2">
        <f t="shared" si="4"/>
        <v>1.2414221937017684</v>
      </c>
      <c r="P35" s="2">
        <f t="shared" si="5"/>
        <v>0.9</v>
      </c>
      <c r="Q35" s="2">
        <f t="shared" si="6"/>
        <v>0</v>
      </c>
      <c r="R35" s="2">
        <f t="shared" si="9"/>
        <v>1</v>
      </c>
      <c r="S35" s="2">
        <f t="shared" si="7"/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5">
        <f t="shared" si="10"/>
        <v>627.23560281636878</v>
      </c>
      <c r="AE35" s="2">
        <f>'Load Tests Data'!J35</f>
        <v>797</v>
      </c>
      <c r="AF35" s="4">
        <f>'Load Tests Data'!K35</f>
        <v>797</v>
      </c>
    </row>
    <row r="36" spans="1:32" x14ac:dyDescent="0.25">
      <c r="A36" s="2" t="str">
        <f>'Load Tests Data'!A36</f>
        <v>-</v>
      </c>
      <c r="B36" s="2">
        <f>'Load Tests Data'!B36</f>
        <v>0.5</v>
      </c>
      <c r="C36" s="2">
        <f>'Load Tests Data'!C36</f>
        <v>0.5</v>
      </c>
      <c r="D36" s="2">
        <f>'Load Tests Data'!D36</f>
        <v>0.3</v>
      </c>
      <c r="E36" s="2">
        <f>'Load Tests Data'!E36</f>
        <v>44</v>
      </c>
      <c r="F36" s="2">
        <f>'Load Tests Data'!F36</f>
        <v>12.41</v>
      </c>
      <c r="G36" s="2">
        <f>'Load Tests Data'!G36</f>
        <v>2.5999999999999996</v>
      </c>
      <c r="H36" s="2">
        <f>'Load Tests Data'!H36</f>
        <v>12.41</v>
      </c>
      <c r="I36" s="2">
        <f>'Load Tests Data'!I36</f>
        <v>0</v>
      </c>
      <c r="J36" s="2">
        <f t="shared" si="8"/>
        <v>3.7229999999999999</v>
      </c>
      <c r="K36" s="2">
        <f t="shared" si="0"/>
        <v>118.369297976531</v>
      </c>
      <c r="L36" s="2">
        <f t="shared" si="1"/>
        <v>115.30790233772969</v>
      </c>
      <c r="M36" s="2">
        <f t="shared" si="2"/>
        <v>224.63447141780597</v>
      </c>
      <c r="N36" s="2">
        <f t="shared" si="3"/>
        <v>1.9741369114193081</v>
      </c>
      <c r="O36" s="2">
        <f t="shared" si="4"/>
        <v>1.9656887748070739</v>
      </c>
      <c r="P36" s="2">
        <f t="shared" si="5"/>
        <v>0.6</v>
      </c>
      <c r="Q36" s="2">
        <f t="shared" si="6"/>
        <v>0.6</v>
      </c>
      <c r="R36" s="2">
        <f t="shared" si="9"/>
        <v>1.24</v>
      </c>
      <c r="S36" s="2">
        <f t="shared" si="7"/>
        <v>1.108041465698254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5">
        <f t="shared" si="10"/>
        <v>1353.1813271435094</v>
      </c>
      <c r="AE36" s="2">
        <f>'Load Tests Data'!J36</f>
        <v>485</v>
      </c>
      <c r="AF36" s="4">
        <f>'Load Tests Data'!K36</f>
        <v>1940</v>
      </c>
    </row>
    <row r="37" spans="1:32" x14ac:dyDescent="0.25">
      <c r="A37" s="2" t="str">
        <f>'Load Tests Data'!A37</f>
        <v>-</v>
      </c>
      <c r="B37" s="2">
        <f>'Load Tests Data'!B37</f>
        <v>0.5</v>
      </c>
      <c r="C37" s="2">
        <f>'Load Tests Data'!C37</f>
        <v>0.5</v>
      </c>
      <c r="D37" s="2">
        <f>'Load Tests Data'!D37</f>
        <v>0.3</v>
      </c>
      <c r="E37" s="2">
        <f>'Load Tests Data'!E37</f>
        <v>44</v>
      </c>
      <c r="F37" s="2">
        <f>'Load Tests Data'!F37</f>
        <v>12.41</v>
      </c>
      <c r="G37" s="2">
        <f>'Load Tests Data'!G37</f>
        <v>2.5999999999999996</v>
      </c>
      <c r="H37" s="2">
        <f>'Load Tests Data'!H37</f>
        <v>12.41</v>
      </c>
      <c r="I37" s="2">
        <f>'Load Tests Data'!I37</f>
        <v>0</v>
      </c>
      <c r="J37" s="2">
        <f t="shared" si="8"/>
        <v>3.7229999999999999</v>
      </c>
      <c r="K37" s="2">
        <f t="shared" si="0"/>
        <v>118.369297976531</v>
      </c>
      <c r="L37" s="2">
        <f t="shared" si="1"/>
        <v>115.30790233772969</v>
      </c>
      <c r="M37" s="2">
        <f t="shared" si="2"/>
        <v>224.63447141780597</v>
      </c>
      <c r="N37" s="2">
        <f t="shared" si="3"/>
        <v>1.9741369114193081</v>
      </c>
      <c r="O37" s="2">
        <f t="shared" si="4"/>
        <v>1.9656887748070739</v>
      </c>
      <c r="P37" s="2">
        <f t="shared" si="5"/>
        <v>0.6</v>
      </c>
      <c r="Q37" s="2">
        <f t="shared" si="6"/>
        <v>0.6</v>
      </c>
      <c r="R37" s="2">
        <f t="shared" si="9"/>
        <v>1.24</v>
      </c>
      <c r="S37" s="2">
        <f t="shared" si="7"/>
        <v>1.108041465698254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5">
        <f t="shared" si="10"/>
        <v>1353.1813271435094</v>
      </c>
      <c r="AE37" s="2">
        <f>'Load Tests Data'!J37</f>
        <v>566.5</v>
      </c>
      <c r="AF37" s="4">
        <f>'Load Tests Data'!K37</f>
        <v>2266</v>
      </c>
    </row>
    <row r="38" spans="1:32" x14ac:dyDescent="0.25">
      <c r="A38" s="2" t="str">
        <f>'Load Tests Data'!A38</f>
        <v>-</v>
      </c>
      <c r="B38" s="2">
        <f>'Load Tests Data'!B38</f>
        <v>0.5</v>
      </c>
      <c r="C38" s="2">
        <f>'Load Tests Data'!C38</f>
        <v>1</v>
      </c>
      <c r="D38" s="2">
        <f>'Load Tests Data'!D38</f>
        <v>0.5</v>
      </c>
      <c r="E38" s="2">
        <f>'Load Tests Data'!E38</f>
        <v>44</v>
      </c>
      <c r="F38" s="2">
        <f>'Load Tests Data'!F38</f>
        <v>12.41</v>
      </c>
      <c r="G38" s="2">
        <f>'Load Tests Data'!G38</f>
        <v>2.5999999999999996</v>
      </c>
      <c r="H38" s="2">
        <f>'Load Tests Data'!H38</f>
        <v>12.41</v>
      </c>
      <c r="I38" s="2">
        <f>'Load Tests Data'!I38</f>
        <v>0</v>
      </c>
      <c r="J38" s="2">
        <f t="shared" si="8"/>
        <v>6.2050000000000001</v>
      </c>
      <c r="K38" s="2">
        <f t="shared" si="0"/>
        <v>118.369297976531</v>
      </c>
      <c r="L38" s="2">
        <f t="shared" si="1"/>
        <v>115.30790233772969</v>
      </c>
      <c r="M38" s="2">
        <f t="shared" si="2"/>
        <v>224.63447141780597</v>
      </c>
      <c r="N38" s="2">
        <f t="shared" si="3"/>
        <v>1.4870684557096541</v>
      </c>
      <c r="O38" s="2">
        <f t="shared" si="4"/>
        <v>1.4828443874035369</v>
      </c>
      <c r="P38" s="2">
        <f t="shared" si="5"/>
        <v>0.8</v>
      </c>
      <c r="Q38" s="2">
        <f t="shared" si="6"/>
        <v>1</v>
      </c>
      <c r="R38" s="2">
        <f t="shared" si="9"/>
        <v>1.4</v>
      </c>
      <c r="S38" s="2">
        <f t="shared" si="7"/>
        <v>1.1800691094970899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5">
        <f t="shared" si="10"/>
        <v>1809.5414559112169</v>
      </c>
      <c r="AE38" s="2">
        <f>'Load Tests Data'!J38</f>
        <v>1423.5</v>
      </c>
      <c r="AF38" s="4">
        <f>'Load Tests Data'!K38</f>
        <v>2847</v>
      </c>
    </row>
    <row r="39" spans="1:32" x14ac:dyDescent="0.25">
      <c r="A39" s="2" t="str">
        <f>'Load Tests Data'!A39</f>
        <v>-</v>
      </c>
      <c r="B39" s="2">
        <f>'Load Tests Data'!B39</f>
        <v>0.5</v>
      </c>
      <c r="C39" s="2">
        <f>'Load Tests Data'!C39</f>
        <v>2</v>
      </c>
      <c r="D39" s="2">
        <f>'Load Tests Data'!D39</f>
        <v>0.5</v>
      </c>
      <c r="E39" s="2">
        <f>'Load Tests Data'!E39</f>
        <v>44</v>
      </c>
      <c r="F39" s="2">
        <f>'Load Tests Data'!F39</f>
        <v>12.41</v>
      </c>
      <c r="G39" s="2">
        <f>'Load Tests Data'!G39</f>
        <v>2.5999999999999996</v>
      </c>
      <c r="H39" s="2">
        <f>'Load Tests Data'!H39</f>
        <v>12.41</v>
      </c>
      <c r="I39" s="2">
        <f>'Load Tests Data'!I39</f>
        <v>0</v>
      </c>
      <c r="J39" s="2">
        <f t="shared" si="8"/>
        <v>6.2050000000000001</v>
      </c>
      <c r="K39" s="2">
        <f t="shared" si="0"/>
        <v>118.369297976531</v>
      </c>
      <c r="L39" s="2">
        <f t="shared" si="1"/>
        <v>115.30790233772969</v>
      </c>
      <c r="M39" s="2">
        <f t="shared" si="2"/>
        <v>224.63447141780597</v>
      </c>
      <c r="N39" s="2">
        <f t="shared" si="3"/>
        <v>1.2435342278548271</v>
      </c>
      <c r="O39" s="2">
        <f t="shared" si="4"/>
        <v>1.2414221937017684</v>
      </c>
      <c r="P39" s="2">
        <f t="shared" si="5"/>
        <v>0.9</v>
      </c>
      <c r="Q39" s="2">
        <f t="shared" si="6"/>
        <v>1</v>
      </c>
      <c r="R39" s="2">
        <f t="shared" si="9"/>
        <v>1.4</v>
      </c>
      <c r="S39" s="2">
        <f t="shared" si="7"/>
        <v>1.1800691094970899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5">
        <f t="shared" si="10"/>
        <v>1675.3961402285067</v>
      </c>
      <c r="AE39" s="2">
        <f>'Load Tests Data'!J39</f>
        <v>2033</v>
      </c>
      <c r="AF39" s="4">
        <f>'Load Tests Data'!K39</f>
        <v>2033</v>
      </c>
    </row>
    <row r="40" spans="1:32" x14ac:dyDescent="0.25">
      <c r="A40" s="2" t="str">
        <f>'Load Tests Data'!A40</f>
        <v>-</v>
      </c>
      <c r="B40" s="2">
        <f>'Load Tests Data'!B40</f>
        <v>0.5</v>
      </c>
      <c r="C40" s="2">
        <f>'Load Tests Data'!C40</f>
        <v>2</v>
      </c>
      <c r="D40" s="2">
        <f>'Load Tests Data'!D40</f>
        <v>0.49</v>
      </c>
      <c r="E40" s="2">
        <f>'Load Tests Data'!E40</f>
        <v>42</v>
      </c>
      <c r="F40" s="2">
        <f>'Load Tests Data'!F40</f>
        <v>12.27</v>
      </c>
      <c r="G40" s="2">
        <f>'Load Tests Data'!G40</f>
        <v>2.4599999999999991</v>
      </c>
      <c r="H40" s="2">
        <f>'Load Tests Data'!H40</f>
        <v>12.27</v>
      </c>
      <c r="I40" s="2">
        <f>'Load Tests Data'!I40</f>
        <v>0</v>
      </c>
      <c r="J40" s="2">
        <f t="shared" si="8"/>
        <v>6.0122999999999998</v>
      </c>
      <c r="K40" s="2">
        <f t="shared" si="0"/>
        <v>93.706401663749205</v>
      </c>
      <c r="L40" s="2">
        <f t="shared" si="1"/>
        <v>85.373623034637617</v>
      </c>
      <c r="M40" s="2">
        <f t="shared" si="2"/>
        <v>155.54231900208956</v>
      </c>
      <c r="N40" s="2">
        <f t="shared" si="3"/>
        <v>1.2277689184485696</v>
      </c>
      <c r="O40" s="2">
        <f t="shared" si="4"/>
        <v>1.22510101107446</v>
      </c>
      <c r="P40" s="2">
        <f t="shared" si="5"/>
        <v>0.9</v>
      </c>
      <c r="Q40" s="2">
        <f t="shared" si="6"/>
        <v>0.98</v>
      </c>
      <c r="R40" s="2">
        <f t="shared" si="9"/>
        <v>1.3919999999999999</v>
      </c>
      <c r="S40" s="2">
        <f t="shared" si="7"/>
        <v>1.1931998120010157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5">
        <f t="shared" si="10"/>
        <v>1179.7384788571633</v>
      </c>
      <c r="AE40" s="2">
        <f>'Load Tests Data'!J40</f>
        <v>1492</v>
      </c>
      <c r="AF40" s="4">
        <f>'Load Tests Data'!K40</f>
        <v>1492</v>
      </c>
    </row>
    <row r="41" spans="1:32" x14ac:dyDescent="0.25">
      <c r="A41" s="2" t="str">
        <f>'Load Tests Data'!A41</f>
        <v>-</v>
      </c>
      <c r="B41" s="2">
        <f>'Load Tests Data'!B41</f>
        <v>0.5</v>
      </c>
      <c r="C41" s="2">
        <f>'Load Tests Data'!C41</f>
        <v>0.5</v>
      </c>
      <c r="D41" s="2">
        <f>'Load Tests Data'!D41</f>
        <v>0</v>
      </c>
      <c r="E41" s="2">
        <f>'Load Tests Data'!E41</f>
        <v>37</v>
      </c>
      <c r="F41" s="2">
        <f>'Load Tests Data'!F41</f>
        <v>11.77</v>
      </c>
      <c r="G41" s="2">
        <f>'Load Tests Data'!G41</f>
        <v>1.9599999999999991</v>
      </c>
      <c r="H41" s="2">
        <f>'Load Tests Data'!H41</f>
        <v>11.77</v>
      </c>
      <c r="I41" s="2">
        <f>'Load Tests Data'!I41</f>
        <v>0</v>
      </c>
      <c r="J41" s="2">
        <f t="shared" si="8"/>
        <v>0</v>
      </c>
      <c r="K41" s="2">
        <f t="shared" si="0"/>
        <v>55.629601684001244</v>
      </c>
      <c r="L41" s="2">
        <f t="shared" si="1"/>
        <v>42.919911654584354</v>
      </c>
      <c r="M41" s="2">
        <f t="shared" si="2"/>
        <v>66.192054614937902</v>
      </c>
      <c r="N41" s="2">
        <f t="shared" si="3"/>
        <v>1.7715300910904754</v>
      </c>
      <c r="O41" s="2">
        <f t="shared" si="4"/>
        <v>1.7535540501027942</v>
      </c>
      <c r="P41" s="2">
        <f t="shared" si="5"/>
        <v>0.6</v>
      </c>
      <c r="Q41" s="2">
        <f t="shared" si="6"/>
        <v>0</v>
      </c>
      <c r="R41" s="2">
        <f t="shared" si="9"/>
        <v>1</v>
      </c>
      <c r="S41" s="2">
        <f t="shared" si="7"/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5">
        <f t="shared" si="10"/>
        <v>116.86207242267285</v>
      </c>
      <c r="AE41" s="2">
        <f>'Load Tests Data'!J41</f>
        <v>30.75</v>
      </c>
      <c r="AF41" s="4">
        <f>'Load Tests Data'!K41</f>
        <v>123</v>
      </c>
    </row>
    <row r="42" spans="1:32" x14ac:dyDescent="0.25">
      <c r="A42" s="2" t="str">
        <f>'Load Tests Data'!A42</f>
        <v>-</v>
      </c>
      <c r="B42" s="2">
        <f>'Load Tests Data'!B42</f>
        <v>0.5</v>
      </c>
      <c r="C42" s="2">
        <f>'Load Tests Data'!C42</f>
        <v>1</v>
      </c>
      <c r="D42" s="2">
        <f>'Load Tests Data'!D42</f>
        <v>0</v>
      </c>
      <c r="E42" s="2">
        <f>'Load Tests Data'!E42</f>
        <v>37</v>
      </c>
      <c r="F42" s="2">
        <f>'Load Tests Data'!F42</f>
        <v>11.77</v>
      </c>
      <c r="G42" s="2">
        <f>'Load Tests Data'!G42</f>
        <v>1.9599999999999991</v>
      </c>
      <c r="H42" s="2">
        <f>'Load Tests Data'!H42</f>
        <v>11.77</v>
      </c>
      <c r="I42" s="2">
        <f>'Load Tests Data'!I42</f>
        <v>0</v>
      </c>
      <c r="J42" s="2">
        <f t="shared" si="8"/>
        <v>0</v>
      </c>
      <c r="K42" s="2">
        <f t="shared" si="0"/>
        <v>55.629601684001244</v>
      </c>
      <c r="L42" s="2">
        <f t="shared" si="1"/>
        <v>42.919911654584354</v>
      </c>
      <c r="M42" s="2">
        <f t="shared" si="2"/>
        <v>66.192054614937902</v>
      </c>
      <c r="N42" s="2">
        <f t="shared" si="3"/>
        <v>1.3857650455452377</v>
      </c>
      <c r="O42" s="2">
        <f t="shared" si="4"/>
        <v>1.3767770250513971</v>
      </c>
      <c r="P42" s="2">
        <f t="shared" si="5"/>
        <v>0.8</v>
      </c>
      <c r="Q42" s="2">
        <f t="shared" si="6"/>
        <v>0</v>
      </c>
      <c r="R42" s="2">
        <f t="shared" si="9"/>
        <v>1</v>
      </c>
      <c r="S42" s="2">
        <f t="shared" si="7"/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5">
        <f t="shared" si="10"/>
        <v>155.81609656356383</v>
      </c>
      <c r="AE42" s="2">
        <f>'Load Tests Data'!J42</f>
        <v>67</v>
      </c>
      <c r="AF42" s="4">
        <f>'Load Tests Data'!K42</f>
        <v>134</v>
      </c>
    </row>
    <row r="43" spans="1:32" x14ac:dyDescent="0.25">
      <c r="A43" s="2" t="str">
        <f>'Load Tests Data'!A43</f>
        <v>-</v>
      </c>
      <c r="B43" s="2">
        <f>'Load Tests Data'!B43</f>
        <v>0.5</v>
      </c>
      <c r="C43" s="2">
        <f>'Load Tests Data'!C43</f>
        <v>0.5</v>
      </c>
      <c r="D43" s="2">
        <f>'Load Tests Data'!D43</f>
        <v>0.3</v>
      </c>
      <c r="E43" s="2">
        <f>'Load Tests Data'!E43</f>
        <v>37</v>
      </c>
      <c r="F43" s="2">
        <f>'Load Tests Data'!F43</f>
        <v>11.77</v>
      </c>
      <c r="G43" s="2">
        <f>'Load Tests Data'!G43</f>
        <v>1.9599999999999991</v>
      </c>
      <c r="H43" s="2">
        <f>'Load Tests Data'!H43</f>
        <v>11.77</v>
      </c>
      <c r="I43" s="2">
        <f>'Load Tests Data'!I43</f>
        <v>0</v>
      </c>
      <c r="J43" s="2">
        <f t="shared" ref="J43:J106" si="11">IF(A43&lt;D43,F43*A43+G43*(D43-A43),F43*D43)</f>
        <v>3.5309999999999997</v>
      </c>
      <c r="K43" s="2">
        <f t="shared" ref="K43:K106" si="12">IF(E43=0,5.14,(L43-1)*_xlfn.COT(RADIANS(E43)))</f>
        <v>55.629601684001244</v>
      </c>
      <c r="L43" s="2">
        <f t="shared" ref="L43:L106" si="13">EXP(PI()*TAN(RADIANS(E43)))*((TAN(RADIANS(45+(E43/2))))^2)</f>
        <v>42.919911654584354</v>
      </c>
      <c r="M43" s="2">
        <f t="shared" ref="M43:M106" si="14">2*(L43+1)*TAN(RADIANS(E43))</f>
        <v>66.192054614937902</v>
      </c>
      <c r="N43" s="2">
        <f t="shared" ref="N43:N106" si="15">1+(B43/C43)*(L43/K43)</f>
        <v>1.7715300910904754</v>
      </c>
      <c r="O43" s="2">
        <f t="shared" ref="O43:O106" si="16">1+(B43/C43)*TAN(RADIANS(E43))</f>
        <v>1.7535540501027942</v>
      </c>
      <c r="P43" s="2">
        <f t="shared" ref="P43:P106" si="17">1-0.4*(B43/C43)</f>
        <v>0.6</v>
      </c>
      <c r="Q43" s="2">
        <f t="shared" ref="Q43:Q106" si="18">IF((D43/B43)&lt;=1,D43/B43,ATAN(D43/B43))</f>
        <v>0.6</v>
      </c>
      <c r="R43" s="2">
        <f t="shared" ref="R43:R106" si="19">1+(0.4*Q43)</f>
        <v>1.24</v>
      </c>
      <c r="S43" s="2">
        <f t="shared" ref="S43:S106" si="20">1+(2*Q43*TAN(RADIANS(E43))*((1-SIN(RADIANS(E43)))^2))</f>
        <v>1.1433723472222759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5">
        <f t="shared" ref="AD43:AD106" si="21">(I43*K43*N43*R43*U43*X43*AA43)+(J43*L43*O43*S43*V43*Y43*AB43)+(0.5*H43*B43*M43*P43*T43*W43*Z43*AC43)</f>
        <v>420.71496717332826</v>
      </c>
      <c r="AE43" s="2">
        <f>'Load Tests Data'!J43</f>
        <v>92.5</v>
      </c>
      <c r="AF43" s="4">
        <f>'Load Tests Data'!K43</f>
        <v>370</v>
      </c>
    </row>
    <row r="44" spans="1:32" x14ac:dyDescent="0.25">
      <c r="A44" s="2" t="str">
        <f>'Load Tests Data'!A44</f>
        <v>-</v>
      </c>
      <c r="B44" s="2">
        <f>'Load Tests Data'!B44</f>
        <v>0.5</v>
      </c>
      <c r="C44" s="2">
        <f>'Load Tests Data'!C44</f>
        <v>1</v>
      </c>
      <c r="D44" s="2">
        <f>'Load Tests Data'!D44</f>
        <v>0.5</v>
      </c>
      <c r="E44" s="2">
        <f>'Load Tests Data'!E44</f>
        <v>37</v>
      </c>
      <c r="F44" s="2">
        <f>'Load Tests Data'!F44</f>
        <v>11.77</v>
      </c>
      <c r="G44" s="2">
        <f>'Load Tests Data'!G44</f>
        <v>1.9599999999999991</v>
      </c>
      <c r="H44" s="2">
        <f>'Load Tests Data'!H44</f>
        <v>11.77</v>
      </c>
      <c r="I44" s="2">
        <f>'Load Tests Data'!I44</f>
        <v>0</v>
      </c>
      <c r="J44" s="2">
        <f t="shared" si="11"/>
        <v>5.8849999999999998</v>
      </c>
      <c r="K44" s="2">
        <f t="shared" si="12"/>
        <v>55.629601684001244</v>
      </c>
      <c r="L44" s="2">
        <f t="shared" si="13"/>
        <v>42.919911654584354</v>
      </c>
      <c r="M44" s="2">
        <f t="shared" si="14"/>
        <v>66.192054614937902</v>
      </c>
      <c r="N44" s="2">
        <f t="shared" si="15"/>
        <v>1.3857650455452377</v>
      </c>
      <c r="O44" s="2">
        <f t="shared" si="16"/>
        <v>1.3767770250513971</v>
      </c>
      <c r="P44" s="2">
        <f t="shared" si="17"/>
        <v>0.8</v>
      </c>
      <c r="Q44" s="2">
        <f t="shared" si="18"/>
        <v>1</v>
      </c>
      <c r="R44" s="2">
        <f t="shared" si="19"/>
        <v>1.4</v>
      </c>
      <c r="S44" s="2">
        <f t="shared" si="20"/>
        <v>1.2389539120371265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5">
        <f t="shared" si="21"/>
        <v>586.66406348426767</v>
      </c>
      <c r="AE44" s="2">
        <f>'Load Tests Data'!J44</f>
        <v>232</v>
      </c>
      <c r="AF44" s="4">
        <f>'Load Tests Data'!K44</f>
        <v>464</v>
      </c>
    </row>
    <row r="45" spans="1:32" x14ac:dyDescent="0.25">
      <c r="A45" s="2" t="str">
        <f>'Load Tests Data'!A45</f>
        <v>-</v>
      </c>
      <c r="B45" s="2">
        <f>'Load Tests Data'!B45</f>
        <v>0.5</v>
      </c>
      <c r="C45" s="2">
        <f>'Load Tests Data'!C45</f>
        <v>2</v>
      </c>
      <c r="D45" s="2">
        <f>'Load Tests Data'!D45</f>
        <v>0</v>
      </c>
      <c r="E45" s="2">
        <f>'Load Tests Data'!E45</f>
        <v>40</v>
      </c>
      <c r="F45" s="2">
        <f>'Load Tests Data'!F45</f>
        <v>12</v>
      </c>
      <c r="G45" s="2">
        <f>'Load Tests Data'!G45</f>
        <v>2.1899999999999995</v>
      </c>
      <c r="H45" s="2">
        <f>'Load Tests Data'!H45</f>
        <v>12</v>
      </c>
      <c r="I45" s="2">
        <f>'Load Tests Data'!I45</f>
        <v>0</v>
      </c>
      <c r="J45" s="2">
        <f t="shared" si="11"/>
        <v>0</v>
      </c>
      <c r="K45" s="2">
        <f t="shared" si="12"/>
        <v>75.313114248782526</v>
      </c>
      <c r="L45" s="2">
        <f t="shared" si="13"/>
        <v>64.195206388965772</v>
      </c>
      <c r="M45" s="2">
        <f t="shared" si="14"/>
        <v>109.41054727101564</v>
      </c>
      <c r="N45" s="2">
        <f t="shared" si="15"/>
        <v>1.2130943827953693</v>
      </c>
      <c r="O45" s="2">
        <f t="shared" si="16"/>
        <v>1.2097749077943201</v>
      </c>
      <c r="P45" s="2">
        <f t="shared" si="17"/>
        <v>0.9</v>
      </c>
      <c r="Q45" s="2">
        <f t="shared" si="18"/>
        <v>0</v>
      </c>
      <c r="R45" s="2">
        <f t="shared" si="19"/>
        <v>1</v>
      </c>
      <c r="S45" s="2">
        <f t="shared" si="20"/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5">
        <f t="shared" si="21"/>
        <v>295.4084776317423</v>
      </c>
      <c r="AE45" s="2">
        <f>'Load Tests Data'!J45</f>
        <v>461</v>
      </c>
      <c r="AF45" s="4">
        <f>'Load Tests Data'!K45</f>
        <v>461</v>
      </c>
    </row>
    <row r="46" spans="1:32" x14ac:dyDescent="0.25">
      <c r="A46" s="2" t="str">
        <f>'Load Tests Data'!A46</f>
        <v>-</v>
      </c>
      <c r="B46" s="2">
        <f>'Load Tests Data'!B46</f>
        <v>0.5</v>
      </c>
      <c r="C46" s="2">
        <f>'Load Tests Data'!C46</f>
        <v>2</v>
      </c>
      <c r="D46" s="2">
        <f>'Load Tests Data'!D46</f>
        <v>0.5</v>
      </c>
      <c r="E46" s="2">
        <f>'Load Tests Data'!E46</f>
        <v>40</v>
      </c>
      <c r="F46" s="2">
        <f>'Load Tests Data'!F46</f>
        <v>12</v>
      </c>
      <c r="G46" s="2">
        <f>'Load Tests Data'!G46</f>
        <v>2.1899999999999995</v>
      </c>
      <c r="H46" s="2">
        <f>'Load Tests Data'!H46</f>
        <v>12</v>
      </c>
      <c r="I46" s="2">
        <f>'Load Tests Data'!I46</f>
        <v>0</v>
      </c>
      <c r="J46" s="2">
        <f t="shared" si="11"/>
        <v>6</v>
      </c>
      <c r="K46" s="2">
        <f t="shared" si="12"/>
        <v>75.313114248782526</v>
      </c>
      <c r="L46" s="2">
        <f t="shared" si="13"/>
        <v>64.195206388965772</v>
      </c>
      <c r="M46" s="2">
        <f t="shared" si="14"/>
        <v>109.41054727101564</v>
      </c>
      <c r="N46" s="2">
        <f t="shared" si="15"/>
        <v>1.2130943827953693</v>
      </c>
      <c r="O46" s="2">
        <f t="shared" si="16"/>
        <v>1.2097749077943201</v>
      </c>
      <c r="P46" s="2">
        <f t="shared" si="17"/>
        <v>0.9</v>
      </c>
      <c r="Q46" s="2">
        <f t="shared" si="18"/>
        <v>1</v>
      </c>
      <c r="R46" s="2">
        <f t="shared" si="19"/>
        <v>1.4</v>
      </c>
      <c r="S46" s="2">
        <f t="shared" si="20"/>
        <v>1.2141393868437098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5">
        <f t="shared" si="21"/>
        <v>861.16161398801978</v>
      </c>
      <c r="AE46" s="2">
        <f>'Load Tests Data'!J46</f>
        <v>1140</v>
      </c>
      <c r="AF46" s="4">
        <f>'Load Tests Data'!K46</f>
        <v>1140</v>
      </c>
    </row>
    <row r="47" spans="1:32" x14ac:dyDescent="0.25">
      <c r="A47" s="2" t="str">
        <f>'Load Tests Data'!A47</f>
        <v>-</v>
      </c>
      <c r="B47" s="2">
        <f>'Load Tests Data'!B47</f>
        <v>1</v>
      </c>
      <c r="C47" s="2">
        <f>'Load Tests Data'!C47</f>
        <v>3</v>
      </c>
      <c r="D47" s="2">
        <f>'Load Tests Data'!D47</f>
        <v>0.2</v>
      </c>
      <c r="E47" s="2">
        <f>'Load Tests Data'!E47</f>
        <v>39</v>
      </c>
      <c r="F47" s="2">
        <f>'Load Tests Data'!F47</f>
        <v>11.97</v>
      </c>
      <c r="G47" s="2">
        <f>'Load Tests Data'!G47</f>
        <v>2.16</v>
      </c>
      <c r="H47" s="2">
        <f>'Load Tests Data'!H47</f>
        <v>11.97</v>
      </c>
      <c r="I47" s="2">
        <f>'Load Tests Data'!I47</f>
        <v>0</v>
      </c>
      <c r="J47" s="2">
        <f t="shared" si="11"/>
        <v>2.3940000000000001</v>
      </c>
      <c r="K47" s="2">
        <f t="shared" si="12"/>
        <v>67.866809533955191</v>
      </c>
      <c r="L47" s="2">
        <f t="shared" si="13"/>
        <v>55.957458744483588</v>
      </c>
      <c r="M47" s="2">
        <f t="shared" si="14"/>
        <v>92.24648132529228</v>
      </c>
      <c r="N47" s="2">
        <f t="shared" si="15"/>
        <v>1.2748395920811477</v>
      </c>
      <c r="O47" s="2">
        <f t="shared" si="16"/>
        <v>1.2699280110650024</v>
      </c>
      <c r="P47" s="2">
        <f t="shared" si="17"/>
        <v>0.8666666666666667</v>
      </c>
      <c r="Q47" s="2">
        <f t="shared" si="18"/>
        <v>0.2</v>
      </c>
      <c r="R47" s="2">
        <f t="shared" si="19"/>
        <v>1.08</v>
      </c>
      <c r="S47" s="2">
        <f t="shared" si="20"/>
        <v>1.0445068228602874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5">
        <f t="shared" si="21"/>
        <v>656.17639609032938</v>
      </c>
      <c r="AE47" s="2">
        <f>'Load Tests Data'!J47</f>
        <v>2130</v>
      </c>
      <c r="AF47" s="4">
        <f>'Load Tests Data'!K47</f>
        <v>710</v>
      </c>
    </row>
    <row r="48" spans="1:32" x14ac:dyDescent="0.25">
      <c r="A48" s="2" t="str">
        <f>'Load Tests Data'!A48</f>
        <v>-</v>
      </c>
      <c r="B48" s="2">
        <f>'Load Tests Data'!B48</f>
        <v>1</v>
      </c>
      <c r="C48" s="2">
        <f>'Load Tests Data'!C48</f>
        <v>3</v>
      </c>
      <c r="D48" s="2">
        <f>'Load Tests Data'!D48</f>
        <v>0</v>
      </c>
      <c r="E48" s="2">
        <f>'Load Tests Data'!E48</f>
        <v>40</v>
      </c>
      <c r="F48" s="2">
        <f>'Load Tests Data'!F48</f>
        <v>11.93</v>
      </c>
      <c r="G48" s="2">
        <f>'Load Tests Data'!G48</f>
        <v>2.1199999999999992</v>
      </c>
      <c r="H48" s="2">
        <f>'Load Tests Data'!H48</f>
        <v>11.93</v>
      </c>
      <c r="I48" s="2">
        <f>'Load Tests Data'!I48</f>
        <v>0</v>
      </c>
      <c r="J48" s="2">
        <f t="shared" si="11"/>
        <v>0</v>
      </c>
      <c r="K48" s="2">
        <f t="shared" si="12"/>
        <v>75.313114248782526</v>
      </c>
      <c r="L48" s="2">
        <f t="shared" si="13"/>
        <v>64.195206388965772</v>
      </c>
      <c r="M48" s="2">
        <f t="shared" si="14"/>
        <v>109.41054727101564</v>
      </c>
      <c r="N48" s="2">
        <f t="shared" si="15"/>
        <v>1.284125843727159</v>
      </c>
      <c r="O48" s="2">
        <f t="shared" si="16"/>
        <v>1.2796998770590933</v>
      </c>
      <c r="P48" s="2">
        <f t="shared" si="17"/>
        <v>0.8666666666666667</v>
      </c>
      <c r="Q48" s="2">
        <f t="shared" si="18"/>
        <v>0</v>
      </c>
      <c r="R48" s="2">
        <f t="shared" si="19"/>
        <v>1</v>
      </c>
      <c r="S48" s="2">
        <f t="shared" si="20"/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5">
        <f t="shared" si="21"/>
        <v>565.61605920872717</v>
      </c>
      <c r="AE48" s="2">
        <f>'Load Tests Data'!J48</f>
        <v>1890</v>
      </c>
      <c r="AF48" s="4">
        <f>'Load Tests Data'!K48</f>
        <v>630</v>
      </c>
    </row>
    <row r="49" spans="1:32" x14ac:dyDescent="0.25">
      <c r="A49" s="2" t="str">
        <f>'Load Tests Data'!A49</f>
        <v>-</v>
      </c>
      <c r="B49" s="2">
        <f>'Load Tests Data'!B49</f>
        <v>0.99099999999999999</v>
      </c>
      <c r="C49" s="2">
        <f>'Load Tests Data'!C49</f>
        <v>0.99099999999999999</v>
      </c>
      <c r="D49" s="2">
        <f>'Load Tests Data'!D49</f>
        <v>0.71099999999999997</v>
      </c>
      <c r="E49" s="2">
        <f>'Load Tests Data'!E49</f>
        <v>32</v>
      </c>
      <c r="F49" s="2">
        <f>'Load Tests Data'!F49</f>
        <v>15.8</v>
      </c>
      <c r="G49" s="2">
        <f>'Load Tests Data'!G49</f>
        <v>5.99</v>
      </c>
      <c r="H49" s="2">
        <f>'Load Tests Data'!H49</f>
        <v>15.8</v>
      </c>
      <c r="I49" s="2">
        <f>'Load Tests Data'!I49</f>
        <v>0</v>
      </c>
      <c r="J49" s="2">
        <f t="shared" si="11"/>
        <v>11.2338</v>
      </c>
      <c r="K49" s="2">
        <f t="shared" si="12"/>
        <v>35.490260706898333</v>
      </c>
      <c r="L49" s="2">
        <f t="shared" si="13"/>
        <v>23.176776207012633</v>
      </c>
      <c r="M49" s="2">
        <f t="shared" si="14"/>
        <v>30.214652959465663</v>
      </c>
      <c r="N49" s="2">
        <f t="shared" si="15"/>
        <v>1.6530460961789357</v>
      </c>
      <c r="O49" s="2">
        <f t="shared" si="16"/>
        <v>1.6248693519093274</v>
      </c>
      <c r="P49" s="2">
        <f t="shared" si="17"/>
        <v>0.6</v>
      </c>
      <c r="Q49" s="2">
        <f t="shared" si="18"/>
        <v>0.71745711402623613</v>
      </c>
      <c r="R49" s="2">
        <f t="shared" si="19"/>
        <v>1.2869828456104946</v>
      </c>
      <c r="S49" s="2">
        <f t="shared" si="20"/>
        <v>1.1981344865978738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5">
        <f t="shared" si="21"/>
        <v>648.80683526788368</v>
      </c>
      <c r="AE49" s="2">
        <f>'Load Tests Data'!J49</f>
        <v>1741.9170697</v>
      </c>
      <c r="AF49" s="4">
        <f>'Load Tests Data'!K49</f>
        <v>1773.7</v>
      </c>
    </row>
    <row r="50" spans="1:32" x14ac:dyDescent="0.25">
      <c r="A50" s="2" t="str">
        <f>'Load Tests Data'!A50</f>
        <v>-</v>
      </c>
      <c r="B50" s="2">
        <f>'Load Tests Data'!B50</f>
        <v>3.004</v>
      </c>
      <c r="C50" s="2">
        <f>'Load Tests Data'!C50</f>
        <v>3.004</v>
      </c>
      <c r="D50" s="2">
        <f>'Load Tests Data'!D50</f>
        <v>0.76200000000000001</v>
      </c>
      <c r="E50" s="2">
        <f>'Load Tests Data'!E50</f>
        <v>32</v>
      </c>
      <c r="F50" s="2">
        <f>'Load Tests Data'!F50</f>
        <v>15.8</v>
      </c>
      <c r="G50" s="2">
        <f>'Load Tests Data'!G50</f>
        <v>5.99</v>
      </c>
      <c r="H50" s="2">
        <f>'Load Tests Data'!H50</f>
        <v>15.8</v>
      </c>
      <c r="I50" s="2">
        <f>'Load Tests Data'!I50</f>
        <v>0</v>
      </c>
      <c r="J50" s="2">
        <f t="shared" si="11"/>
        <v>12.0396</v>
      </c>
      <c r="K50" s="2">
        <f t="shared" si="12"/>
        <v>35.490260706898333</v>
      </c>
      <c r="L50" s="2">
        <f t="shared" si="13"/>
        <v>23.176776207012633</v>
      </c>
      <c r="M50" s="2">
        <f t="shared" si="14"/>
        <v>30.214652959465663</v>
      </c>
      <c r="N50" s="2">
        <f t="shared" si="15"/>
        <v>1.6530460961789357</v>
      </c>
      <c r="O50" s="2">
        <f t="shared" si="16"/>
        <v>1.6248693519093274</v>
      </c>
      <c r="P50" s="2">
        <f t="shared" si="17"/>
        <v>0.6</v>
      </c>
      <c r="Q50" s="2">
        <f t="shared" si="18"/>
        <v>0.25366178428761649</v>
      </c>
      <c r="R50" s="2">
        <f t="shared" si="19"/>
        <v>1.1014647137150466</v>
      </c>
      <c r="S50" s="2">
        <f t="shared" si="20"/>
        <v>1.0700517792865452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5">
        <f t="shared" si="21"/>
        <v>915.38896479542188</v>
      </c>
      <c r="AE50" s="2">
        <f>'Load Tests Data'!J50</f>
        <v>9199.0819104000002</v>
      </c>
      <c r="AF50" s="4">
        <f>'Load Tests Data'!K50</f>
        <v>1019.4</v>
      </c>
    </row>
    <row r="51" spans="1:32" x14ac:dyDescent="0.25">
      <c r="A51" s="2" t="str">
        <f>'Load Tests Data'!A51</f>
        <v>-</v>
      </c>
      <c r="B51" s="2">
        <f>'Load Tests Data'!B51</f>
        <v>2.4889999999999999</v>
      </c>
      <c r="C51" s="2">
        <f>'Load Tests Data'!C51</f>
        <v>2.4889999999999999</v>
      </c>
      <c r="D51" s="2">
        <f>'Load Tests Data'!D51</f>
        <v>0.76200000000000001</v>
      </c>
      <c r="E51" s="2">
        <f>'Load Tests Data'!E51</f>
        <v>32</v>
      </c>
      <c r="F51" s="2">
        <f>'Load Tests Data'!F51</f>
        <v>15.8</v>
      </c>
      <c r="G51" s="2">
        <f>'Load Tests Data'!G51</f>
        <v>5.99</v>
      </c>
      <c r="H51" s="2">
        <f>'Load Tests Data'!H51</f>
        <v>15.8</v>
      </c>
      <c r="I51" s="2">
        <f>'Load Tests Data'!I51</f>
        <v>0</v>
      </c>
      <c r="J51" s="2">
        <f t="shared" si="11"/>
        <v>12.0396</v>
      </c>
      <c r="K51" s="2">
        <f t="shared" si="12"/>
        <v>35.490260706898333</v>
      </c>
      <c r="L51" s="2">
        <f t="shared" si="13"/>
        <v>23.176776207012633</v>
      </c>
      <c r="M51" s="2">
        <f t="shared" si="14"/>
        <v>30.214652959465663</v>
      </c>
      <c r="N51" s="2">
        <f t="shared" si="15"/>
        <v>1.6530460961789357</v>
      </c>
      <c r="O51" s="2">
        <f t="shared" si="16"/>
        <v>1.6248693519093274</v>
      </c>
      <c r="P51" s="2">
        <f t="shared" si="17"/>
        <v>0.6</v>
      </c>
      <c r="Q51" s="2">
        <f t="shared" si="18"/>
        <v>0.3061470470068301</v>
      </c>
      <c r="R51" s="2">
        <f t="shared" si="19"/>
        <v>1.122458818802732</v>
      </c>
      <c r="S51" s="2">
        <f t="shared" si="20"/>
        <v>1.0845462213647175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5">
        <f t="shared" si="21"/>
        <v>848.20378601465279</v>
      </c>
      <c r="AE51" s="2">
        <f>'Load Tests Data'!J51</f>
        <v>7173.9501179999997</v>
      </c>
      <c r="AF51" s="4">
        <f>'Load Tests Data'!K51</f>
        <v>1158</v>
      </c>
    </row>
    <row r="52" spans="1:32" x14ac:dyDescent="0.25">
      <c r="A52" s="2" t="str">
        <f>'Load Tests Data'!A52</f>
        <v>-</v>
      </c>
      <c r="B52" s="2">
        <f>'Load Tests Data'!B52</f>
        <v>1.492</v>
      </c>
      <c r="C52" s="2">
        <f>'Load Tests Data'!C52</f>
        <v>1.492</v>
      </c>
      <c r="D52" s="2">
        <f>'Load Tests Data'!D52</f>
        <v>0.76200000000000001</v>
      </c>
      <c r="E52" s="2">
        <f>'Load Tests Data'!E52</f>
        <v>32</v>
      </c>
      <c r="F52" s="2">
        <f>'Load Tests Data'!F52</f>
        <v>15.8</v>
      </c>
      <c r="G52" s="2">
        <f>'Load Tests Data'!G52</f>
        <v>5.99</v>
      </c>
      <c r="H52" s="2">
        <f>'Load Tests Data'!H52</f>
        <v>15.8</v>
      </c>
      <c r="I52" s="2">
        <f>'Load Tests Data'!I52</f>
        <v>0</v>
      </c>
      <c r="J52" s="2">
        <f t="shared" si="11"/>
        <v>12.0396</v>
      </c>
      <c r="K52" s="2">
        <f t="shared" si="12"/>
        <v>35.490260706898333</v>
      </c>
      <c r="L52" s="2">
        <f t="shared" si="13"/>
        <v>23.176776207012633</v>
      </c>
      <c r="M52" s="2">
        <f t="shared" si="14"/>
        <v>30.214652959465663</v>
      </c>
      <c r="N52" s="2">
        <f t="shared" si="15"/>
        <v>1.6530460961789357</v>
      </c>
      <c r="O52" s="2">
        <f t="shared" si="16"/>
        <v>1.6248693519093274</v>
      </c>
      <c r="P52" s="2">
        <f t="shared" si="17"/>
        <v>0.6</v>
      </c>
      <c r="Q52" s="2">
        <f t="shared" si="18"/>
        <v>0.51072386058981234</v>
      </c>
      <c r="R52" s="2">
        <f t="shared" si="19"/>
        <v>1.2042895442359249</v>
      </c>
      <c r="S52" s="2">
        <f t="shared" si="20"/>
        <v>1.1410425904670118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5">
        <f t="shared" si="21"/>
        <v>731.03155606488633</v>
      </c>
      <c r="AE52" s="2">
        <f>'Load Tests Data'!J52</f>
        <v>3428.1385599999999</v>
      </c>
      <c r="AF52" s="4">
        <f>'Load Tests Data'!K52</f>
        <v>1540</v>
      </c>
    </row>
    <row r="53" spans="1:32" x14ac:dyDescent="0.25">
      <c r="A53" s="2" t="str">
        <f>'Load Tests Data'!A53</f>
        <v>-</v>
      </c>
      <c r="B53" s="2">
        <f>'Load Tests Data'!B53</f>
        <v>3.016</v>
      </c>
      <c r="C53" s="2">
        <f>'Load Tests Data'!C53</f>
        <v>3.016</v>
      </c>
      <c r="D53" s="2">
        <f>'Load Tests Data'!D53</f>
        <v>0.88900000000000001</v>
      </c>
      <c r="E53" s="2">
        <f>'Load Tests Data'!E53</f>
        <v>32</v>
      </c>
      <c r="F53" s="2">
        <f>'Load Tests Data'!F53</f>
        <v>15.8</v>
      </c>
      <c r="G53" s="2">
        <f>'Load Tests Data'!G53</f>
        <v>5.99</v>
      </c>
      <c r="H53" s="2">
        <f>'Load Tests Data'!H53</f>
        <v>15.8</v>
      </c>
      <c r="I53" s="2">
        <f>'Load Tests Data'!I53</f>
        <v>0</v>
      </c>
      <c r="J53" s="2">
        <f t="shared" si="11"/>
        <v>14.046200000000001</v>
      </c>
      <c r="K53" s="2">
        <f t="shared" si="12"/>
        <v>35.490260706898333</v>
      </c>
      <c r="L53" s="2">
        <f t="shared" si="13"/>
        <v>23.176776207012633</v>
      </c>
      <c r="M53" s="2">
        <f t="shared" si="14"/>
        <v>30.214652959465663</v>
      </c>
      <c r="N53" s="2">
        <f t="shared" si="15"/>
        <v>1.6530460961789357</v>
      </c>
      <c r="O53" s="2">
        <f t="shared" si="16"/>
        <v>1.6248693519093274</v>
      </c>
      <c r="P53" s="2">
        <f t="shared" si="17"/>
        <v>0.6</v>
      </c>
      <c r="Q53" s="2">
        <f t="shared" si="18"/>
        <v>0.29476127320954909</v>
      </c>
      <c r="R53" s="2">
        <f t="shared" si="19"/>
        <v>1.1179045092838196</v>
      </c>
      <c r="S53" s="2">
        <f t="shared" si="20"/>
        <v>1.0814019017925216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5">
        <f t="shared" si="21"/>
        <v>1003.9720602553427</v>
      </c>
      <c r="AE53" s="2">
        <f>'Load Tests Data'!J53</f>
        <v>10562.572467200001</v>
      </c>
      <c r="AF53" s="4">
        <f>'Load Tests Data'!K53</f>
        <v>1161.2</v>
      </c>
    </row>
    <row r="54" spans="1:32" x14ac:dyDescent="0.25">
      <c r="A54" s="2" t="str">
        <f>'Load Tests Data'!A54</f>
        <v>-</v>
      </c>
      <c r="B54" s="2">
        <f>'Load Tests Data'!B54</f>
        <v>5.8500000000000003E-2</v>
      </c>
      <c r="C54" s="2">
        <f>'Load Tests Data'!C54</f>
        <v>0.34807500000000002</v>
      </c>
      <c r="D54" s="2">
        <f>'Load Tests Data'!D54</f>
        <v>2.9000000000000001E-2</v>
      </c>
      <c r="E54" s="2">
        <f>'Load Tests Data'!E54</f>
        <v>34</v>
      </c>
      <c r="F54" s="2">
        <f>'Load Tests Data'!F54</f>
        <v>15.7</v>
      </c>
      <c r="G54" s="2">
        <f>'Load Tests Data'!G54</f>
        <v>5.8899999999999988</v>
      </c>
      <c r="H54" s="2">
        <f>'Load Tests Data'!H54</f>
        <v>15.7</v>
      </c>
      <c r="I54" s="2">
        <f>'Load Tests Data'!I54</f>
        <v>0</v>
      </c>
      <c r="J54" s="2">
        <f t="shared" si="11"/>
        <v>0.45529999999999998</v>
      </c>
      <c r="K54" s="2">
        <f t="shared" si="12"/>
        <v>42.163726119839886</v>
      </c>
      <c r="L54" s="2">
        <f t="shared" si="13"/>
        <v>29.439792369643488</v>
      </c>
      <c r="M54" s="2">
        <f t="shared" si="14"/>
        <v>41.063798408479293</v>
      </c>
      <c r="N54" s="2">
        <f t="shared" si="15"/>
        <v>1.1173488379500085</v>
      </c>
      <c r="O54" s="2">
        <f t="shared" si="16"/>
        <v>1.1133627759399036</v>
      </c>
      <c r="P54" s="2">
        <f t="shared" si="17"/>
        <v>0.9327731092436975</v>
      </c>
      <c r="Q54" s="2">
        <f t="shared" si="18"/>
        <v>0.49572649572649574</v>
      </c>
      <c r="R54" s="2">
        <f t="shared" si="19"/>
        <v>1.1982905982905983</v>
      </c>
      <c r="S54" s="2">
        <f t="shared" si="20"/>
        <v>1.1299441463455806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5">
        <f t="shared" si="21"/>
        <v>34.452449547240519</v>
      </c>
      <c r="AE54" s="2">
        <f>'Load Tests Data'!J54</f>
        <v>1.1911996687500002</v>
      </c>
      <c r="AF54" s="4">
        <f>'Load Tests Data'!K54</f>
        <v>58.5</v>
      </c>
    </row>
    <row r="55" spans="1:32" x14ac:dyDescent="0.25">
      <c r="A55" s="2" t="str">
        <f>'Load Tests Data'!A55</f>
        <v>-</v>
      </c>
      <c r="B55" s="2">
        <f>'Load Tests Data'!B55</f>
        <v>5.8500000000000003E-2</v>
      </c>
      <c r="C55" s="2">
        <f>'Load Tests Data'!C55</f>
        <v>0.34807500000000002</v>
      </c>
      <c r="D55" s="2">
        <f>'Load Tests Data'!D55</f>
        <v>5.8000000000000003E-2</v>
      </c>
      <c r="E55" s="2">
        <f>'Load Tests Data'!E55</f>
        <v>34</v>
      </c>
      <c r="F55" s="2">
        <f>'Load Tests Data'!F55</f>
        <v>15.7</v>
      </c>
      <c r="G55" s="2">
        <f>'Load Tests Data'!G55</f>
        <v>5.8899999999999988</v>
      </c>
      <c r="H55" s="2">
        <f>'Load Tests Data'!H55</f>
        <v>15.7</v>
      </c>
      <c r="I55" s="2">
        <f>'Load Tests Data'!I55</f>
        <v>0</v>
      </c>
      <c r="J55" s="2">
        <f t="shared" si="11"/>
        <v>0.91059999999999997</v>
      </c>
      <c r="K55" s="2">
        <f t="shared" si="12"/>
        <v>42.163726119839886</v>
      </c>
      <c r="L55" s="2">
        <f t="shared" si="13"/>
        <v>29.439792369643488</v>
      </c>
      <c r="M55" s="2">
        <f t="shared" si="14"/>
        <v>41.063798408479293</v>
      </c>
      <c r="N55" s="2">
        <f t="shared" si="15"/>
        <v>1.1173488379500085</v>
      </c>
      <c r="O55" s="2">
        <f t="shared" si="16"/>
        <v>1.1133627759399036</v>
      </c>
      <c r="P55" s="2">
        <f t="shared" si="17"/>
        <v>0.9327731092436975</v>
      </c>
      <c r="Q55" s="2">
        <f t="shared" si="18"/>
        <v>0.99145299145299148</v>
      </c>
      <c r="R55" s="2">
        <f t="shared" si="19"/>
        <v>1.3965811965811965</v>
      </c>
      <c r="S55" s="2">
        <f t="shared" si="20"/>
        <v>1.2598882926911612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5">
        <f t="shared" si="21"/>
        <v>55.193537545942291</v>
      </c>
      <c r="AE55" s="2">
        <f>'Load Tests Data'!J55</f>
        <v>1.4438968976250002</v>
      </c>
      <c r="AF55" s="4">
        <f>'Load Tests Data'!K55</f>
        <v>70.91</v>
      </c>
    </row>
    <row r="56" spans="1:32" x14ac:dyDescent="0.25">
      <c r="A56" s="2" t="str">
        <f>'Load Tests Data'!A56</f>
        <v>-</v>
      </c>
      <c r="B56" s="2">
        <f>'Load Tests Data'!B56</f>
        <v>5.8500000000000003E-2</v>
      </c>
      <c r="C56" s="2">
        <f>'Load Tests Data'!C56</f>
        <v>0.34807500000000002</v>
      </c>
      <c r="D56" s="2">
        <f>'Load Tests Data'!D56</f>
        <v>2.9000000000000001E-2</v>
      </c>
      <c r="E56" s="2">
        <f>'Load Tests Data'!E56</f>
        <v>37</v>
      </c>
      <c r="F56" s="2">
        <f>'Load Tests Data'!F56</f>
        <v>16.100000000000001</v>
      </c>
      <c r="G56" s="2">
        <f>'Load Tests Data'!G56</f>
        <v>6.2900000000000009</v>
      </c>
      <c r="H56" s="2">
        <f>'Load Tests Data'!H56</f>
        <v>16.100000000000001</v>
      </c>
      <c r="I56" s="2">
        <f>'Load Tests Data'!I56</f>
        <v>0</v>
      </c>
      <c r="J56" s="2">
        <f t="shared" si="11"/>
        <v>0.46690000000000004</v>
      </c>
      <c r="K56" s="2">
        <f t="shared" si="12"/>
        <v>55.629601684001244</v>
      </c>
      <c r="L56" s="2">
        <f t="shared" si="13"/>
        <v>42.919911654584354</v>
      </c>
      <c r="M56" s="2">
        <f t="shared" si="14"/>
        <v>66.192054614937902</v>
      </c>
      <c r="N56" s="2">
        <f t="shared" si="15"/>
        <v>1.1296689228723489</v>
      </c>
      <c r="O56" s="2">
        <f t="shared" si="16"/>
        <v>1.1266477395130747</v>
      </c>
      <c r="P56" s="2">
        <f t="shared" si="17"/>
        <v>0.9327731092436975</v>
      </c>
      <c r="Q56" s="2">
        <f t="shared" si="18"/>
        <v>0.49572649572649574</v>
      </c>
      <c r="R56" s="2">
        <f t="shared" si="19"/>
        <v>1.1982905982905983</v>
      </c>
      <c r="S56" s="2">
        <f t="shared" si="20"/>
        <v>1.118455785454302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5">
        <f t="shared" si="21"/>
        <v>54.327575052939295</v>
      </c>
      <c r="AE56" s="2">
        <f>'Load Tests Data'!J56</f>
        <v>1.6798969687500003</v>
      </c>
      <c r="AF56" s="4">
        <f>'Load Tests Data'!K56</f>
        <v>82.5</v>
      </c>
    </row>
    <row r="57" spans="1:32" x14ac:dyDescent="0.25">
      <c r="A57" s="2" t="str">
        <f>'Load Tests Data'!A57</f>
        <v>-</v>
      </c>
      <c r="B57" s="2">
        <f>'Load Tests Data'!B57</f>
        <v>5.8500000000000003E-2</v>
      </c>
      <c r="C57" s="2">
        <f>'Load Tests Data'!C57</f>
        <v>0.34807500000000002</v>
      </c>
      <c r="D57" s="2">
        <f>'Load Tests Data'!D57</f>
        <v>5.8000000000000003E-2</v>
      </c>
      <c r="E57" s="2">
        <f>'Load Tests Data'!E57</f>
        <v>37</v>
      </c>
      <c r="F57" s="2">
        <f>'Load Tests Data'!F57</f>
        <v>16.100000000000001</v>
      </c>
      <c r="G57" s="2">
        <f>'Load Tests Data'!G57</f>
        <v>6.2900000000000009</v>
      </c>
      <c r="H57" s="2">
        <f>'Load Tests Data'!H57</f>
        <v>16.100000000000001</v>
      </c>
      <c r="I57" s="2">
        <f>'Load Tests Data'!I57</f>
        <v>0</v>
      </c>
      <c r="J57" s="2">
        <f t="shared" si="11"/>
        <v>0.93380000000000007</v>
      </c>
      <c r="K57" s="2">
        <f t="shared" si="12"/>
        <v>55.629601684001244</v>
      </c>
      <c r="L57" s="2">
        <f t="shared" si="13"/>
        <v>42.919911654584354</v>
      </c>
      <c r="M57" s="2">
        <f t="shared" si="14"/>
        <v>66.192054614937902</v>
      </c>
      <c r="N57" s="2">
        <f t="shared" si="15"/>
        <v>1.1296689228723489</v>
      </c>
      <c r="O57" s="2">
        <f t="shared" si="16"/>
        <v>1.1266477395130747</v>
      </c>
      <c r="P57" s="2">
        <f t="shared" si="17"/>
        <v>0.9327731092436975</v>
      </c>
      <c r="Q57" s="2">
        <f t="shared" si="18"/>
        <v>0.99145299145299148</v>
      </c>
      <c r="R57" s="2">
        <f t="shared" si="19"/>
        <v>1.3965811965811965</v>
      </c>
      <c r="S57" s="2">
        <f t="shared" si="20"/>
        <v>1.236911570908604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5">
        <f t="shared" si="21"/>
        <v>84.928028675418318</v>
      </c>
      <c r="AE57" s="2">
        <f>'Load Tests Data'!J57</f>
        <v>2.0144509953750003</v>
      </c>
      <c r="AF57" s="4">
        <f>'Load Tests Data'!K57</f>
        <v>98.93</v>
      </c>
    </row>
    <row r="58" spans="1:32" x14ac:dyDescent="0.25">
      <c r="A58" s="2" t="str">
        <f>'Load Tests Data'!A58</f>
        <v>-</v>
      </c>
      <c r="B58" s="2">
        <f>'Load Tests Data'!B58</f>
        <v>5.8500000000000003E-2</v>
      </c>
      <c r="C58" s="2">
        <f>'Load Tests Data'!C58</f>
        <v>0.34807500000000002</v>
      </c>
      <c r="D58" s="2">
        <f>'Load Tests Data'!D58</f>
        <v>2.9000000000000001E-2</v>
      </c>
      <c r="E58" s="2">
        <f>'Load Tests Data'!E58</f>
        <v>39.5</v>
      </c>
      <c r="F58" s="2">
        <f>'Load Tests Data'!F58</f>
        <v>16.5</v>
      </c>
      <c r="G58" s="2">
        <f>'Load Tests Data'!G58</f>
        <v>6.6899999999999995</v>
      </c>
      <c r="H58" s="2">
        <f>'Load Tests Data'!H58</f>
        <v>16.5</v>
      </c>
      <c r="I58" s="2">
        <f>'Load Tests Data'!I58</f>
        <v>0</v>
      </c>
      <c r="J58" s="2">
        <f t="shared" si="11"/>
        <v>0.47850000000000004</v>
      </c>
      <c r="K58" s="2">
        <f t="shared" si="12"/>
        <v>71.463840445857727</v>
      </c>
      <c r="L58" s="2">
        <f t="shared" si="13"/>
        <v>59.910243949776529</v>
      </c>
      <c r="M58" s="2">
        <f t="shared" si="14"/>
        <v>100.42106071364154</v>
      </c>
      <c r="N58" s="2">
        <f t="shared" si="15"/>
        <v>1.1408957103364192</v>
      </c>
      <c r="O58" s="2">
        <f t="shared" si="16"/>
        <v>1.1385439303894951</v>
      </c>
      <c r="P58" s="2">
        <f t="shared" si="17"/>
        <v>0.9327731092436975</v>
      </c>
      <c r="Q58" s="2">
        <f t="shared" si="18"/>
        <v>0.49572649572649574</v>
      </c>
      <c r="R58" s="2">
        <f t="shared" si="19"/>
        <v>1.1982905982905983</v>
      </c>
      <c r="S58" s="2">
        <f t="shared" si="20"/>
        <v>1.108241223513361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5">
        <f t="shared" si="21"/>
        <v>81.379065465302119</v>
      </c>
      <c r="AE58" s="2">
        <f>'Load Tests Data'!J58</f>
        <v>2.4740300812500005</v>
      </c>
      <c r="AF58" s="4">
        <f>'Load Tests Data'!K58</f>
        <v>121.5</v>
      </c>
    </row>
    <row r="59" spans="1:32" x14ac:dyDescent="0.25">
      <c r="A59" s="2" t="str">
        <f>'Load Tests Data'!A59</f>
        <v>-</v>
      </c>
      <c r="B59" s="2">
        <f>'Load Tests Data'!B59</f>
        <v>5.8500000000000003E-2</v>
      </c>
      <c r="C59" s="2">
        <f>'Load Tests Data'!C59</f>
        <v>0.34807500000000002</v>
      </c>
      <c r="D59" s="2">
        <f>'Load Tests Data'!D59</f>
        <v>5.8000000000000003E-2</v>
      </c>
      <c r="E59" s="2">
        <f>'Load Tests Data'!E59</f>
        <v>39.5</v>
      </c>
      <c r="F59" s="2">
        <f>'Load Tests Data'!F59</f>
        <v>16.5</v>
      </c>
      <c r="G59" s="2">
        <f>'Load Tests Data'!G59</f>
        <v>6.6899999999999995</v>
      </c>
      <c r="H59" s="2">
        <f>'Load Tests Data'!H59</f>
        <v>16.5</v>
      </c>
      <c r="I59" s="2">
        <f>'Load Tests Data'!I59</f>
        <v>0</v>
      </c>
      <c r="J59" s="2">
        <f t="shared" si="11"/>
        <v>0.95700000000000007</v>
      </c>
      <c r="K59" s="2">
        <f t="shared" si="12"/>
        <v>71.463840445857727</v>
      </c>
      <c r="L59" s="2">
        <f t="shared" si="13"/>
        <v>59.910243949776529</v>
      </c>
      <c r="M59" s="2">
        <f t="shared" si="14"/>
        <v>100.42106071364154</v>
      </c>
      <c r="N59" s="2">
        <f t="shared" si="15"/>
        <v>1.1408957103364192</v>
      </c>
      <c r="O59" s="2">
        <f t="shared" si="16"/>
        <v>1.1385439303894951</v>
      </c>
      <c r="P59" s="2">
        <f t="shared" si="17"/>
        <v>0.9327731092436975</v>
      </c>
      <c r="Q59" s="2">
        <f t="shared" si="18"/>
        <v>0.99145299145299148</v>
      </c>
      <c r="R59" s="2">
        <f t="shared" si="19"/>
        <v>1.3965811965811965</v>
      </c>
      <c r="S59" s="2">
        <f t="shared" si="20"/>
        <v>1.2164824470267219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5">
        <f t="shared" si="21"/>
        <v>124.61632094942544</v>
      </c>
      <c r="AE59" s="2">
        <f>'Load Tests Data'!J59</f>
        <v>2.9097851737500005</v>
      </c>
      <c r="AF59" s="4">
        <f>'Load Tests Data'!K59</f>
        <v>142.9</v>
      </c>
    </row>
    <row r="60" spans="1:32" x14ac:dyDescent="0.25">
      <c r="A60" s="2" t="str">
        <f>'Load Tests Data'!A60</f>
        <v>-</v>
      </c>
      <c r="B60" s="2">
        <f>'Load Tests Data'!B60</f>
        <v>5.8500000000000003E-2</v>
      </c>
      <c r="C60" s="2">
        <f>'Load Tests Data'!C60</f>
        <v>0.34807500000000002</v>
      </c>
      <c r="D60" s="2">
        <f>'Load Tests Data'!D60</f>
        <v>2.9000000000000001E-2</v>
      </c>
      <c r="E60" s="2">
        <f>'Load Tests Data'!E60</f>
        <v>41.5</v>
      </c>
      <c r="F60" s="2">
        <f>'Load Tests Data'!F60</f>
        <v>16.8</v>
      </c>
      <c r="G60" s="2">
        <f>'Load Tests Data'!G60</f>
        <v>6.99</v>
      </c>
      <c r="H60" s="2">
        <f>'Load Tests Data'!H60</f>
        <v>16.8</v>
      </c>
      <c r="I60" s="2">
        <f>'Load Tests Data'!I60</f>
        <v>0</v>
      </c>
      <c r="J60" s="2">
        <f t="shared" si="11"/>
        <v>0.48720000000000002</v>
      </c>
      <c r="K60" s="2">
        <f t="shared" si="12"/>
        <v>88.605051771421302</v>
      </c>
      <c r="L60" s="2">
        <f t="shared" si="13"/>
        <v>79.391127869463801</v>
      </c>
      <c r="M60" s="2">
        <f t="shared" si="14"/>
        <v>142.24812374452415</v>
      </c>
      <c r="N60" s="2">
        <f t="shared" si="15"/>
        <v>1.1505901349188523</v>
      </c>
      <c r="O60" s="2">
        <f t="shared" si="16"/>
        <v>1.1486933217741082</v>
      </c>
      <c r="P60" s="2">
        <f t="shared" si="17"/>
        <v>0.9327731092436975</v>
      </c>
      <c r="Q60" s="2">
        <f t="shared" si="18"/>
        <v>0.49572649572649574</v>
      </c>
      <c r="R60" s="2">
        <f t="shared" si="19"/>
        <v>1.1982905982905983</v>
      </c>
      <c r="S60" s="2">
        <f t="shared" si="20"/>
        <v>1.0998433399280894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5">
        <f t="shared" si="21"/>
        <v>114.06835049605615</v>
      </c>
      <c r="AE60" s="2">
        <f>'Load Tests Data'!J60</f>
        <v>3.2070760312500002</v>
      </c>
      <c r="AF60" s="4">
        <f>'Load Tests Data'!K60</f>
        <v>157.5</v>
      </c>
    </row>
    <row r="61" spans="1:32" x14ac:dyDescent="0.25">
      <c r="A61" s="2" t="str">
        <f>'Load Tests Data'!A61</f>
        <v>-</v>
      </c>
      <c r="B61" s="2">
        <f>'Load Tests Data'!B61</f>
        <v>5.8500000000000003E-2</v>
      </c>
      <c r="C61" s="2">
        <f>'Load Tests Data'!C61</f>
        <v>0.34807500000000002</v>
      </c>
      <c r="D61" s="2">
        <f>'Load Tests Data'!D61</f>
        <v>5.8000000000000003E-2</v>
      </c>
      <c r="E61" s="2">
        <f>'Load Tests Data'!E61</f>
        <v>41.5</v>
      </c>
      <c r="F61" s="2">
        <f>'Load Tests Data'!F61</f>
        <v>16.8</v>
      </c>
      <c r="G61" s="2">
        <f>'Load Tests Data'!G61</f>
        <v>6.99</v>
      </c>
      <c r="H61" s="2">
        <f>'Load Tests Data'!H61</f>
        <v>16.8</v>
      </c>
      <c r="I61" s="2">
        <f>'Load Tests Data'!I61</f>
        <v>0</v>
      </c>
      <c r="J61" s="2">
        <f t="shared" si="11"/>
        <v>0.97440000000000004</v>
      </c>
      <c r="K61" s="2">
        <f t="shared" si="12"/>
        <v>88.605051771421302</v>
      </c>
      <c r="L61" s="2">
        <f t="shared" si="13"/>
        <v>79.391127869463801</v>
      </c>
      <c r="M61" s="2">
        <f t="shared" si="14"/>
        <v>142.24812374452415</v>
      </c>
      <c r="N61" s="2">
        <f t="shared" si="15"/>
        <v>1.1505901349188523</v>
      </c>
      <c r="O61" s="2">
        <f t="shared" si="16"/>
        <v>1.1486933217741082</v>
      </c>
      <c r="P61" s="2">
        <f t="shared" si="17"/>
        <v>0.9327731092436975</v>
      </c>
      <c r="Q61" s="2">
        <f t="shared" si="18"/>
        <v>0.99145299145299148</v>
      </c>
      <c r="R61" s="2">
        <f t="shared" si="19"/>
        <v>1.3965811965811965</v>
      </c>
      <c r="S61" s="2">
        <f t="shared" si="20"/>
        <v>1.1996866798561789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5">
        <f t="shared" si="21"/>
        <v>171.80740447986045</v>
      </c>
      <c r="AE61" s="2">
        <f>'Load Tests Data'!J61</f>
        <v>3.7650054487500006</v>
      </c>
      <c r="AF61" s="4">
        <f>'Load Tests Data'!K61</f>
        <v>184.9</v>
      </c>
    </row>
    <row r="62" spans="1:32" x14ac:dyDescent="0.25">
      <c r="A62" s="2" t="str">
        <f>'Load Tests Data'!A62</f>
        <v>-</v>
      </c>
      <c r="B62" s="2">
        <f>'Load Tests Data'!B62</f>
        <v>5.8500000000000003E-2</v>
      </c>
      <c r="C62" s="2">
        <f>'Load Tests Data'!C62</f>
        <v>0.34807500000000002</v>
      </c>
      <c r="D62" s="2">
        <f>'Load Tests Data'!D62</f>
        <v>2.9000000000000001E-2</v>
      </c>
      <c r="E62" s="2">
        <f>'Load Tests Data'!E62</f>
        <v>42.5</v>
      </c>
      <c r="F62" s="2">
        <f>'Load Tests Data'!F62</f>
        <v>17.100000000000001</v>
      </c>
      <c r="G62" s="2">
        <f>'Load Tests Data'!G62</f>
        <v>7.2900000000000009</v>
      </c>
      <c r="H62" s="2">
        <f>'Load Tests Data'!H62</f>
        <v>17.100000000000001</v>
      </c>
      <c r="I62" s="2">
        <f>'Load Tests Data'!I62</f>
        <v>0</v>
      </c>
      <c r="J62" s="2">
        <f t="shared" si="11"/>
        <v>0.49590000000000006</v>
      </c>
      <c r="K62" s="2">
        <f t="shared" si="12"/>
        <v>99.19507795814657</v>
      </c>
      <c r="L62" s="2">
        <f t="shared" si="13"/>
        <v>91.895542242138291</v>
      </c>
      <c r="M62" s="2">
        <f t="shared" si="14"/>
        <v>170.24616256744744</v>
      </c>
      <c r="N62" s="2">
        <f t="shared" si="15"/>
        <v>1.1556995494753792</v>
      </c>
      <c r="O62" s="2">
        <f t="shared" si="16"/>
        <v>1.1540052393306595</v>
      </c>
      <c r="P62" s="2">
        <f t="shared" si="17"/>
        <v>0.9327731092436975</v>
      </c>
      <c r="Q62" s="2">
        <f t="shared" si="18"/>
        <v>0.49572649572649574</v>
      </c>
      <c r="R62" s="2">
        <f t="shared" si="19"/>
        <v>1.1982905982905983</v>
      </c>
      <c r="S62" s="2">
        <f t="shared" si="20"/>
        <v>1.0956120212283946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5">
        <f t="shared" si="21"/>
        <v>137.0456404825492</v>
      </c>
      <c r="AE62" s="2">
        <f>'Load Tests Data'!J62</f>
        <v>3.6754109437500002</v>
      </c>
      <c r="AF62" s="4">
        <f>'Load Tests Data'!K62</f>
        <v>180.5</v>
      </c>
    </row>
    <row r="63" spans="1:32" x14ac:dyDescent="0.25">
      <c r="A63" s="2" t="str">
        <f>'Load Tests Data'!A63</f>
        <v>-</v>
      </c>
      <c r="B63" s="2">
        <f>'Load Tests Data'!B63</f>
        <v>5.8500000000000003E-2</v>
      </c>
      <c r="C63" s="2">
        <f>'Load Tests Data'!C63</f>
        <v>0.34807500000000002</v>
      </c>
      <c r="D63" s="2">
        <f>'Load Tests Data'!D63</f>
        <v>5.8000000000000003E-2</v>
      </c>
      <c r="E63" s="2">
        <f>'Load Tests Data'!E63</f>
        <v>42.5</v>
      </c>
      <c r="F63" s="2">
        <f>'Load Tests Data'!F63</f>
        <v>17.100000000000001</v>
      </c>
      <c r="G63" s="2">
        <f>'Load Tests Data'!G63</f>
        <v>7.2900000000000009</v>
      </c>
      <c r="H63" s="2">
        <f>'Load Tests Data'!H63</f>
        <v>17.100000000000001</v>
      </c>
      <c r="I63" s="2">
        <f>'Load Tests Data'!I63</f>
        <v>0</v>
      </c>
      <c r="J63" s="2">
        <f t="shared" si="11"/>
        <v>0.99180000000000013</v>
      </c>
      <c r="K63" s="2">
        <f t="shared" si="12"/>
        <v>99.19507795814657</v>
      </c>
      <c r="L63" s="2">
        <f t="shared" si="13"/>
        <v>91.895542242138291</v>
      </c>
      <c r="M63" s="2">
        <f t="shared" si="14"/>
        <v>170.24616256744744</v>
      </c>
      <c r="N63" s="2">
        <f t="shared" si="15"/>
        <v>1.1556995494753792</v>
      </c>
      <c r="O63" s="2">
        <f t="shared" si="16"/>
        <v>1.1540052393306595</v>
      </c>
      <c r="P63" s="2">
        <f t="shared" si="17"/>
        <v>0.9327731092436975</v>
      </c>
      <c r="Q63" s="2">
        <f t="shared" si="18"/>
        <v>0.99145299145299148</v>
      </c>
      <c r="R63" s="2">
        <f t="shared" si="19"/>
        <v>1.3965811965811965</v>
      </c>
      <c r="S63" s="2">
        <f t="shared" si="20"/>
        <v>1.1912240424567895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5">
        <f t="shared" si="21"/>
        <v>204.71928365730327</v>
      </c>
      <c r="AE63" s="2">
        <f>'Load Tests Data'!J63</f>
        <v>4.2964637625000002</v>
      </c>
      <c r="AF63" s="4">
        <f>'Load Tests Data'!K63</f>
        <v>211</v>
      </c>
    </row>
    <row r="64" spans="1:32" x14ac:dyDescent="0.25">
      <c r="A64" s="2" t="str">
        <f>'Load Tests Data'!A64</f>
        <v>-</v>
      </c>
      <c r="B64" s="2">
        <f>'Load Tests Data'!B64</f>
        <v>9.4E-2</v>
      </c>
      <c r="C64" s="2">
        <f>'Load Tests Data'!C64</f>
        <v>0.56400000000000006</v>
      </c>
      <c r="D64" s="2">
        <f>'Load Tests Data'!D64</f>
        <v>4.7E-2</v>
      </c>
      <c r="E64" s="2">
        <f>'Load Tests Data'!E64</f>
        <v>34</v>
      </c>
      <c r="F64" s="2">
        <f>'Load Tests Data'!F64</f>
        <v>15.7</v>
      </c>
      <c r="G64" s="2">
        <f>'Load Tests Data'!G64</f>
        <v>5.8899999999999988</v>
      </c>
      <c r="H64" s="2">
        <f>'Load Tests Data'!H64</f>
        <v>15.7</v>
      </c>
      <c r="I64" s="2">
        <f>'Load Tests Data'!I64</f>
        <v>0</v>
      </c>
      <c r="J64" s="2">
        <f t="shared" si="11"/>
        <v>0.7379</v>
      </c>
      <c r="K64" s="2">
        <f t="shared" si="12"/>
        <v>42.163726119839886</v>
      </c>
      <c r="L64" s="2">
        <f t="shared" si="13"/>
        <v>29.439792369643488</v>
      </c>
      <c r="M64" s="2">
        <f t="shared" si="14"/>
        <v>41.063798408479293</v>
      </c>
      <c r="N64" s="2">
        <f t="shared" si="15"/>
        <v>1.1163709309670917</v>
      </c>
      <c r="O64" s="2">
        <f t="shared" si="16"/>
        <v>1.1124180861404045</v>
      </c>
      <c r="P64" s="2">
        <f t="shared" si="17"/>
        <v>0.93333333333333335</v>
      </c>
      <c r="Q64" s="2">
        <f t="shared" si="18"/>
        <v>0.5</v>
      </c>
      <c r="R64" s="2">
        <f t="shared" si="19"/>
        <v>1.2</v>
      </c>
      <c r="S64" s="2">
        <f t="shared" si="20"/>
        <v>1.1310643545037322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5">
        <f t="shared" si="21"/>
        <v>55.613931151355146</v>
      </c>
      <c r="AE64" s="2">
        <f>'Load Tests Data'!J64</f>
        <v>3.9602952000000009</v>
      </c>
      <c r="AF64" s="4">
        <f>'Load Tests Data'!K64</f>
        <v>74.7</v>
      </c>
    </row>
    <row r="65" spans="1:32" x14ac:dyDescent="0.25">
      <c r="A65" s="2" t="str">
        <f>'Load Tests Data'!A65</f>
        <v>-</v>
      </c>
      <c r="B65" s="2">
        <f>'Load Tests Data'!B65</f>
        <v>9.4E-2</v>
      </c>
      <c r="C65" s="2">
        <f>'Load Tests Data'!C65</f>
        <v>0.56400000000000006</v>
      </c>
      <c r="D65" s="2">
        <f>'Load Tests Data'!D65</f>
        <v>9.4E-2</v>
      </c>
      <c r="E65" s="2">
        <f>'Load Tests Data'!E65</f>
        <v>34</v>
      </c>
      <c r="F65" s="2">
        <f>'Load Tests Data'!F65</f>
        <v>15.7</v>
      </c>
      <c r="G65" s="2">
        <f>'Load Tests Data'!G65</f>
        <v>5.8899999999999988</v>
      </c>
      <c r="H65" s="2">
        <f>'Load Tests Data'!H65</f>
        <v>15.7</v>
      </c>
      <c r="I65" s="2">
        <f>'Load Tests Data'!I65</f>
        <v>0</v>
      </c>
      <c r="J65" s="2">
        <f t="shared" si="11"/>
        <v>1.4758</v>
      </c>
      <c r="K65" s="2">
        <f t="shared" si="12"/>
        <v>42.163726119839886</v>
      </c>
      <c r="L65" s="2">
        <f t="shared" si="13"/>
        <v>29.439792369643488</v>
      </c>
      <c r="M65" s="2">
        <f t="shared" si="14"/>
        <v>41.063798408479293</v>
      </c>
      <c r="N65" s="2">
        <f t="shared" si="15"/>
        <v>1.1163709309670917</v>
      </c>
      <c r="O65" s="2">
        <f t="shared" si="16"/>
        <v>1.1124180861404045</v>
      </c>
      <c r="P65" s="2">
        <f t="shared" si="17"/>
        <v>0.93333333333333335</v>
      </c>
      <c r="Q65" s="2">
        <f t="shared" si="18"/>
        <v>1</v>
      </c>
      <c r="R65" s="2">
        <f t="shared" si="19"/>
        <v>1.4</v>
      </c>
      <c r="S65" s="2">
        <f t="shared" si="20"/>
        <v>1.2621287090074644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5">
        <f t="shared" si="21"/>
        <v>89.281487662496687</v>
      </c>
      <c r="AE65" s="2">
        <f>'Load Tests Data'!J65</f>
        <v>4.8509640000000003</v>
      </c>
      <c r="AF65" s="4">
        <f>'Load Tests Data'!K65</f>
        <v>91.5</v>
      </c>
    </row>
    <row r="66" spans="1:32" x14ac:dyDescent="0.25">
      <c r="A66" s="2" t="str">
        <f>'Load Tests Data'!A66</f>
        <v>-</v>
      </c>
      <c r="B66" s="2">
        <f>'Load Tests Data'!B66</f>
        <v>9.4E-2</v>
      </c>
      <c r="C66" s="2">
        <f>'Load Tests Data'!C66</f>
        <v>0.56400000000000006</v>
      </c>
      <c r="D66" s="2">
        <f>'Load Tests Data'!D66</f>
        <v>4.7E-2</v>
      </c>
      <c r="E66" s="2">
        <f>'Load Tests Data'!E66</f>
        <v>37</v>
      </c>
      <c r="F66" s="2">
        <f>'Load Tests Data'!F66</f>
        <v>16.100000000000001</v>
      </c>
      <c r="G66" s="2">
        <f>'Load Tests Data'!G66</f>
        <v>6.2900000000000009</v>
      </c>
      <c r="H66" s="2">
        <f>'Load Tests Data'!H66</f>
        <v>16.100000000000001</v>
      </c>
      <c r="I66" s="2">
        <f>'Load Tests Data'!I66</f>
        <v>0</v>
      </c>
      <c r="J66" s="2">
        <f t="shared" si="11"/>
        <v>0.75670000000000004</v>
      </c>
      <c r="K66" s="2">
        <f t="shared" si="12"/>
        <v>55.629601684001244</v>
      </c>
      <c r="L66" s="2">
        <f t="shared" si="13"/>
        <v>42.919911654584354</v>
      </c>
      <c r="M66" s="2">
        <f t="shared" si="14"/>
        <v>66.192054614937902</v>
      </c>
      <c r="N66" s="2">
        <f t="shared" si="15"/>
        <v>1.1285883485150792</v>
      </c>
      <c r="O66" s="2">
        <f t="shared" si="16"/>
        <v>1.125592341683799</v>
      </c>
      <c r="P66" s="2">
        <f t="shared" si="17"/>
        <v>0.93333333333333335</v>
      </c>
      <c r="Q66" s="2">
        <f t="shared" si="18"/>
        <v>0.5</v>
      </c>
      <c r="R66" s="2">
        <f t="shared" si="19"/>
        <v>1.2</v>
      </c>
      <c r="S66" s="2">
        <f t="shared" si="20"/>
        <v>1.1194769560185633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5">
        <f t="shared" si="21"/>
        <v>87.672431311595091</v>
      </c>
      <c r="AE66" s="2">
        <f>'Load Tests Data'!J66</f>
        <v>5.5560768000000005</v>
      </c>
      <c r="AF66" s="4">
        <f>'Load Tests Data'!K66</f>
        <v>104.8</v>
      </c>
    </row>
    <row r="67" spans="1:32" x14ac:dyDescent="0.25">
      <c r="A67" s="2" t="str">
        <f>'Load Tests Data'!A67</f>
        <v>-</v>
      </c>
      <c r="B67" s="2">
        <f>'Load Tests Data'!B67</f>
        <v>9.4E-2</v>
      </c>
      <c r="C67" s="2">
        <f>'Load Tests Data'!C67</f>
        <v>0.56400000000000006</v>
      </c>
      <c r="D67" s="2">
        <f>'Load Tests Data'!D67</f>
        <v>9.4E-2</v>
      </c>
      <c r="E67" s="2">
        <f>'Load Tests Data'!E67</f>
        <v>37</v>
      </c>
      <c r="F67" s="2">
        <f>'Load Tests Data'!F67</f>
        <v>16.100000000000001</v>
      </c>
      <c r="G67" s="2">
        <f>'Load Tests Data'!G67</f>
        <v>6.2900000000000009</v>
      </c>
      <c r="H67" s="2">
        <f>'Load Tests Data'!H67</f>
        <v>16.100000000000001</v>
      </c>
      <c r="I67" s="2">
        <f>'Load Tests Data'!I67</f>
        <v>0</v>
      </c>
      <c r="J67" s="2">
        <f t="shared" si="11"/>
        <v>1.5134000000000001</v>
      </c>
      <c r="K67" s="2">
        <f t="shared" si="12"/>
        <v>55.629601684001244</v>
      </c>
      <c r="L67" s="2">
        <f t="shared" si="13"/>
        <v>42.919911654584354</v>
      </c>
      <c r="M67" s="2">
        <f t="shared" si="14"/>
        <v>66.192054614937902</v>
      </c>
      <c r="N67" s="2">
        <f t="shared" si="15"/>
        <v>1.1285883485150792</v>
      </c>
      <c r="O67" s="2">
        <f t="shared" si="16"/>
        <v>1.125592341683799</v>
      </c>
      <c r="P67" s="2">
        <f t="shared" si="17"/>
        <v>0.93333333333333335</v>
      </c>
      <c r="Q67" s="2">
        <f t="shared" si="18"/>
        <v>1</v>
      </c>
      <c r="R67" s="2">
        <f t="shared" si="19"/>
        <v>1.4</v>
      </c>
      <c r="S67" s="2">
        <f t="shared" si="20"/>
        <v>1.2389539120371265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5">
        <f t="shared" si="21"/>
        <v>137.33180347443687</v>
      </c>
      <c r="AE67" s="2">
        <f>'Load Tests Data'!J67</f>
        <v>6.7595400000000012</v>
      </c>
      <c r="AF67" s="4">
        <f>'Load Tests Data'!K67</f>
        <v>127.5</v>
      </c>
    </row>
    <row r="68" spans="1:32" x14ac:dyDescent="0.25">
      <c r="A68" s="2" t="str">
        <f>'Load Tests Data'!A68</f>
        <v>-</v>
      </c>
      <c r="B68" s="2">
        <f>'Load Tests Data'!B68</f>
        <v>9.4E-2</v>
      </c>
      <c r="C68" s="2">
        <f>'Load Tests Data'!C68</f>
        <v>0.56400000000000006</v>
      </c>
      <c r="D68" s="2">
        <f>'Load Tests Data'!D68</f>
        <v>4.7E-2</v>
      </c>
      <c r="E68" s="2">
        <f>'Load Tests Data'!E68</f>
        <v>39.5</v>
      </c>
      <c r="F68" s="2">
        <f>'Load Tests Data'!F68</f>
        <v>16.5</v>
      </c>
      <c r="G68" s="2">
        <f>'Load Tests Data'!G68</f>
        <v>6.6899999999999995</v>
      </c>
      <c r="H68" s="2">
        <f>'Load Tests Data'!H68</f>
        <v>16.5</v>
      </c>
      <c r="I68" s="2">
        <f>'Load Tests Data'!I68</f>
        <v>0</v>
      </c>
      <c r="J68" s="2">
        <f t="shared" si="11"/>
        <v>0.77549999999999997</v>
      </c>
      <c r="K68" s="2">
        <f t="shared" si="12"/>
        <v>71.463840445857727</v>
      </c>
      <c r="L68" s="2">
        <f t="shared" si="13"/>
        <v>59.910243949776529</v>
      </c>
      <c r="M68" s="2">
        <f t="shared" si="14"/>
        <v>100.42106071364154</v>
      </c>
      <c r="N68" s="2">
        <f t="shared" si="15"/>
        <v>1.1397215794169491</v>
      </c>
      <c r="O68" s="2">
        <f t="shared" si="16"/>
        <v>1.1373893976362492</v>
      </c>
      <c r="P68" s="2">
        <f t="shared" si="17"/>
        <v>0.93333333333333335</v>
      </c>
      <c r="Q68" s="2">
        <f t="shared" si="18"/>
        <v>0.5</v>
      </c>
      <c r="R68" s="2">
        <f t="shared" si="19"/>
        <v>1.2</v>
      </c>
      <c r="S68" s="2">
        <f t="shared" si="20"/>
        <v>1.1091743375091658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5">
        <f t="shared" si="21"/>
        <v>131.29748412608515</v>
      </c>
      <c r="AE68" s="2">
        <f>'Load Tests Data'!J68</f>
        <v>8.2598928000000011</v>
      </c>
      <c r="AF68" s="4">
        <f>'Load Tests Data'!K68</f>
        <v>155.80000000000001</v>
      </c>
    </row>
    <row r="69" spans="1:32" x14ac:dyDescent="0.25">
      <c r="A69" s="2" t="str">
        <f>'Load Tests Data'!A69</f>
        <v>-</v>
      </c>
      <c r="B69" s="2">
        <f>'Load Tests Data'!B69</f>
        <v>9.4E-2</v>
      </c>
      <c r="C69" s="2">
        <f>'Load Tests Data'!C69</f>
        <v>0.56400000000000006</v>
      </c>
      <c r="D69" s="2">
        <f>'Load Tests Data'!D69</f>
        <v>9.4E-2</v>
      </c>
      <c r="E69" s="2">
        <f>'Load Tests Data'!E69</f>
        <v>39.5</v>
      </c>
      <c r="F69" s="2">
        <f>'Load Tests Data'!F69</f>
        <v>16.5</v>
      </c>
      <c r="G69" s="2">
        <f>'Load Tests Data'!G69</f>
        <v>6.6899999999999995</v>
      </c>
      <c r="H69" s="2">
        <f>'Load Tests Data'!H69</f>
        <v>16.5</v>
      </c>
      <c r="I69" s="2">
        <f>'Load Tests Data'!I69</f>
        <v>0</v>
      </c>
      <c r="J69" s="2">
        <f t="shared" si="11"/>
        <v>1.5509999999999999</v>
      </c>
      <c r="K69" s="2">
        <f t="shared" si="12"/>
        <v>71.463840445857727</v>
      </c>
      <c r="L69" s="2">
        <f t="shared" si="13"/>
        <v>59.910243949776529</v>
      </c>
      <c r="M69" s="2">
        <f t="shared" si="14"/>
        <v>100.42106071364154</v>
      </c>
      <c r="N69" s="2">
        <f t="shared" si="15"/>
        <v>1.1397215794169491</v>
      </c>
      <c r="O69" s="2">
        <f t="shared" si="16"/>
        <v>1.1373893976362492</v>
      </c>
      <c r="P69" s="2">
        <f t="shared" si="17"/>
        <v>0.93333333333333335</v>
      </c>
      <c r="Q69" s="2">
        <f t="shared" si="18"/>
        <v>1</v>
      </c>
      <c r="R69" s="2">
        <f t="shared" si="19"/>
        <v>1.4</v>
      </c>
      <c r="S69" s="2">
        <f t="shared" si="20"/>
        <v>1.2183486750183317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5">
        <f t="shared" si="21"/>
        <v>201.4485257631317</v>
      </c>
      <c r="AE69" s="2">
        <f>'Load Tests Data'!J69</f>
        <v>9.8397696000000003</v>
      </c>
      <c r="AF69" s="4">
        <f>'Load Tests Data'!K69</f>
        <v>185.6</v>
      </c>
    </row>
    <row r="70" spans="1:32" x14ac:dyDescent="0.25">
      <c r="A70" s="2" t="str">
        <f>'Load Tests Data'!A70</f>
        <v>-</v>
      </c>
      <c r="B70" s="2">
        <f>'Load Tests Data'!B70</f>
        <v>9.4E-2</v>
      </c>
      <c r="C70" s="2">
        <f>'Load Tests Data'!C70</f>
        <v>0.56400000000000006</v>
      </c>
      <c r="D70" s="2">
        <f>'Load Tests Data'!D70</f>
        <v>4.7E-2</v>
      </c>
      <c r="E70" s="2">
        <f>'Load Tests Data'!E70</f>
        <v>41.5</v>
      </c>
      <c r="F70" s="2">
        <f>'Load Tests Data'!F70</f>
        <v>16.8</v>
      </c>
      <c r="G70" s="2">
        <f>'Load Tests Data'!G70</f>
        <v>6.99</v>
      </c>
      <c r="H70" s="2">
        <f>'Load Tests Data'!H70</f>
        <v>16.8</v>
      </c>
      <c r="I70" s="2">
        <f>'Load Tests Data'!I70</f>
        <v>0</v>
      </c>
      <c r="J70" s="2">
        <f t="shared" si="11"/>
        <v>0.78960000000000008</v>
      </c>
      <c r="K70" s="2">
        <f t="shared" si="12"/>
        <v>88.605051771421302</v>
      </c>
      <c r="L70" s="2">
        <f t="shared" si="13"/>
        <v>79.391127869463801</v>
      </c>
      <c r="M70" s="2">
        <f t="shared" si="14"/>
        <v>142.24812374452415</v>
      </c>
      <c r="N70" s="2">
        <f t="shared" si="15"/>
        <v>1.1493352171278617</v>
      </c>
      <c r="O70" s="2">
        <f t="shared" si="16"/>
        <v>1.147454210759324</v>
      </c>
      <c r="P70" s="2">
        <f t="shared" si="17"/>
        <v>0.93333333333333335</v>
      </c>
      <c r="Q70" s="2">
        <f t="shared" si="18"/>
        <v>0.5</v>
      </c>
      <c r="R70" s="2">
        <f t="shared" si="19"/>
        <v>1.2</v>
      </c>
      <c r="S70" s="2">
        <f t="shared" si="20"/>
        <v>1.1007040583757455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5">
        <f t="shared" si="21"/>
        <v>184.00562509821697</v>
      </c>
      <c r="AE70" s="2">
        <f>'Load Tests Data'!J70</f>
        <v>10.963708800000003</v>
      </c>
      <c r="AF70" s="4">
        <f>'Load Tests Data'!K70</f>
        <v>206.8</v>
      </c>
    </row>
    <row r="71" spans="1:32" x14ac:dyDescent="0.25">
      <c r="A71" s="2" t="str">
        <f>'Load Tests Data'!A71</f>
        <v>-</v>
      </c>
      <c r="B71" s="2">
        <f>'Load Tests Data'!B71</f>
        <v>9.4E-2</v>
      </c>
      <c r="C71" s="2">
        <f>'Load Tests Data'!C71</f>
        <v>0.56400000000000006</v>
      </c>
      <c r="D71" s="2">
        <f>'Load Tests Data'!D71</f>
        <v>9.4E-2</v>
      </c>
      <c r="E71" s="2">
        <f>'Load Tests Data'!E71</f>
        <v>41.5</v>
      </c>
      <c r="F71" s="2">
        <f>'Load Tests Data'!F71</f>
        <v>16.8</v>
      </c>
      <c r="G71" s="2">
        <f>'Load Tests Data'!G71</f>
        <v>6.99</v>
      </c>
      <c r="H71" s="2">
        <f>'Load Tests Data'!H71</f>
        <v>16.8</v>
      </c>
      <c r="I71" s="2">
        <f>'Load Tests Data'!I71</f>
        <v>0</v>
      </c>
      <c r="J71" s="2">
        <f t="shared" si="11"/>
        <v>1.5792000000000002</v>
      </c>
      <c r="K71" s="2">
        <f t="shared" si="12"/>
        <v>88.605051771421302</v>
      </c>
      <c r="L71" s="2">
        <f t="shared" si="13"/>
        <v>79.391127869463801</v>
      </c>
      <c r="M71" s="2">
        <f t="shared" si="14"/>
        <v>142.24812374452415</v>
      </c>
      <c r="N71" s="2">
        <f t="shared" si="15"/>
        <v>1.1493352171278617</v>
      </c>
      <c r="O71" s="2">
        <f t="shared" si="16"/>
        <v>1.147454210759324</v>
      </c>
      <c r="P71" s="2">
        <f t="shared" si="17"/>
        <v>0.93333333333333335</v>
      </c>
      <c r="Q71" s="2">
        <f t="shared" si="18"/>
        <v>1</v>
      </c>
      <c r="R71" s="2">
        <f t="shared" si="19"/>
        <v>1.4</v>
      </c>
      <c r="S71" s="2">
        <f t="shared" si="20"/>
        <v>1.2014081167514907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5">
        <f t="shared" si="21"/>
        <v>277.66750604196881</v>
      </c>
      <c r="AE71" s="2">
        <f>'Load Tests Data'!J71</f>
        <v>12.967713600000002</v>
      </c>
      <c r="AF71" s="4">
        <f>'Load Tests Data'!K71</f>
        <v>244.6</v>
      </c>
    </row>
    <row r="72" spans="1:32" x14ac:dyDescent="0.25">
      <c r="A72" s="2" t="str">
        <f>'Load Tests Data'!A72</f>
        <v>-</v>
      </c>
      <c r="B72" s="2">
        <f>'Load Tests Data'!B72</f>
        <v>9.4E-2</v>
      </c>
      <c r="C72" s="2">
        <f>'Load Tests Data'!C72</f>
        <v>0.56400000000000006</v>
      </c>
      <c r="D72" s="2">
        <f>'Load Tests Data'!D72</f>
        <v>4.7E-2</v>
      </c>
      <c r="E72" s="2">
        <f>'Load Tests Data'!E72</f>
        <v>42.5</v>
      </c>
      <c r="F72" s="2">
        <f>'Load Tests Data'!F72</f>
        <v>17.100000000000001</v>
      </c>
      <c r="G72" s="2">
        <f>'Load Tests Data'!G72</f>
        <v>7.2900000000000009</v>
      </c>
      <c r="H72" s="2">
        <f>'Load Tests Data'!H72</f>
        <v>17.100000000000001</v>
      </c>
      <c r="I72" s="2">
        <f>'Load Tests Data'!I72</f>
        <v>0</v>
      </c>
      <c r="J72" s="2">
        <f t="shared" si="11"/>
        <v>0.80370000000000008</v>
      </c>
      <c r="K72" s="2">
        <f t="shared" si="12"/>
        <v>99.19507795814657</v>
      </c>
      <c r="L72" s="2">
        <f t="shared" si="13"/>
        <v>91.895542242138291</v>
      </c>
      <c r="M72" s="2">
        <f t="shared" si="14"/>
        <v>170.24616256744744</v>
      </c>
      <c r="N72" s="2">
        <f t="shared" si="15"/>
        <v>1.154402053229751</v>
      </c>
      <c r="O72" s="2">
        <f t="shared" si="16"/>
        <v>1.1527218623362372</v>
      </c>
      <c r="P72" s="2">
        <f t="shared" si="17"/>
        <v>0.93333333333333335</v>
      </c>
      <c r="Q72" s="2">
        <f t="shared" si="18"/>
        <v>0.5</v>
      </c>
      <c r="R72" s="2">
        <f t="shared" si="19"/>
        <v>1.2</v>
      </c>
      <c r="S72" s="2">
        <f t="shared" si="20"/>
        <v>1.0964362627907085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5">
        <f t="shared" si="21"/>
        <v>221.05118496752522</v>
      </c>
      <c r="AE72" s="2">
        <f>'Load Tests Data'!J72</f>
        <v>12.490569600000001</v>
      </c>
      <c r="AF72" s="4">
        <f>'Load Tests Data'!K72</f>
        <v>235.6</v>
      </c>
    </row>
    <row r="73" spans="1:32" x14ac:dyDescent="0.25">
      <c r="A73" s="2" t="str">
        <f>'Load Tests Data'!A73</f>
        <v>-</v>
      </c>
      <c r="B73" s="2">
        <f>'Load Tests Data'!B73</f>
        <v>9.4E-2</v>
      </c>
      <c r="C73" s="2">
        <f>'Load Tests Data'!C73</f>
        <v>0.56400000000000006</v>
      </c>
      <c r="D73" s="2">
        <f>'Load Tests Data'!D73</f>
        <v>9.4E-2</v>
      </c>
      <c r="E73" s="2">
        <f>'Load Tests Data'!E73</f>
        <v>42.5</v>
      </c>
      <c r="F73" s="2">
        <f>'Load Tests Data'!F73</f>
        <v>17.100000000000001</v>
      </c>
      <c r="G73" s="2">
        <f>'Load Tests Data'!G73</f>
        <v>7.2900000000000009</v>
      </c>
      <c r="H73" s="2">
        <f>'Load Tests Data'!H73</f>
        <v>17.100000000000001</v>
      </c>
      <c r="I73" s="2">
        <f>'Load Tests Data'!I73</f>
        <v>0</v>
      </c>
      <c r="J73" s="2">
        <f t="shared" si="11"/>
        <v>1.6074000000000002</v>
      </c>
      <c r="K73" s="2">
        <f t="shared" si="12"/>
        <v>99.19507795814657</v>
      </c>
      <c r="L73" s="2">
        <f t="shared" si="13"/>
        <v>91.895542242138291</v>
      </c>
      <c r="M73" s="2">
        <f t="shared" si="14"/>
        <v>170.24616256744744</v>
      </c>
      <c r="N73" s="2">
        <f t="shared" si="15"/>
        <v>1.154402053229751</v>
      </c>
      <c r="O73" s="2">
        <f t="shared" si="16"/>
        <v>1.1527218623362372</v>
      </c>
      <c r="P73" s="2">
        <f t="shared" si="17"/>
        <v>0.93333333333333335</v>
      </c>
      <c r="Q73" s="2">
        <f t="shared" si="18"/>
        <v>1</v>
      </c>
      <c r="R73" s="2">
        <f t="shared" si="19"/>
        <v>1.4</v>
      </c>
      <c r="S73" s="2">
        <f t="shared" si="20"/>
        <v>1.192872525581417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5">
        <f t="shared" si="21"/>
        <v>330.81770252041633</v>
      </c>
      <c r="AE73" s="2">
        <f>'Load Tests Data'!J73</f>
        <v>14.823273600000004</v>
      </c>
      <c r="AF73" s="4">
        <f>'Load Tests Data'!K73</f>
        <v>279.60000000000002</v>
      </c>
    </row>
    <row r="74" spans="1:32" x14ac:dyDescent="0.25">
      <c r="A74" s="2" t="str">
        <f>'Load Tests Data'!A74</f>
        <v>-</v>
      </c>
      <c r="B74" s="2">
        <f>'Load Tests Data'!B74</f>
        <v>0.152</v>
      </c>
      <c r="C74" s="2">
        <f>'Load Tests Data'!C74</f>
        <v>0.90439999999999998</v>
      </c>
      <c r="D74" s="2">
        <f>'Load Tests Data'!D74</f>
        <v>7.4999999999999997E-2</v>
      </c>
      <c r="E74" s="2">
        <f>'Load Tests Data'!E74</f>
        <v>34</v>
      </c>
      <c r="F74" s="2">
        <f>'Load Tests Data'!F74</f>
        <v>15.7</v>
      </c>
      <c r="G74" s="2">
        <f>'Load Tests Data'!G74</f>
        <v>5.8899999999999988</v>
      </c>
      <c r="H74" s="2">
        <f>'Load Tests Data'!H74</f>
        <v>15.7</v>
      </c>
      <c r="I74" s="2">
        <f>'Load Tests Data'!I74</f>
        <v>0</v>
      </c>
      <c r="J74" s="2">
        <f t="shared" si="11"/>
        <v>1.1775</v>
      </c>
      <c r="K74" s="2">
        <f t="shared" si="12"/>
        <v>42.163726119839886</v>
      </c>
      <c r="L74" s="2">
        <f t="shared" si="13"/>
        <v>29.439792369643488</v>
      </c>
      <c r="M74" s="2">
        <f t="shared" si="14"/>
        <v>41.063798408479293</v>
      </c>
      <c r="N74" s="2">
        <f t="shared" si="15"/>
        <v>1.1173488379500085</v>
      </c>
      <c r="O74" s="2">
        <f t="shared" si="16"/>
        <v>1.1133627759399036</v>
      </c>
      <c r="P74" s="2">
        <f t="shared" si="17"/>
        <v>0.9327731092436975</v>
      </c>
      <c r="Q74" s="2">
        <f t="shared" si="18"/>
        <v>0.49342105263157893</v>
      </c>
      <c r="R74" s="2">
        <f t="shared" si="19"/>
        <v>1.1973684210526316</v>
      </c>
      <c r="S74" s="2">
        <f t="shared" si="20"/>
        <v>1.12933982352342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5">
        <f t="shared" si="21"/>
        <v>89.290388490875415</v>
      </c>
      <c r="AE74" s="2">
        <f>'Load Tests Data'!J74</f>
        <v>13.49943616</v>
      </c>
      <c r="AF74" s="4">
        <f>'Load Tests Data'!K74</f>
        <v>98.2</v>
      </c>
    </row>
    <row r="75" spans="1:32" x14ac:dyDescent="0.25">
      <c r="A75" s="2" t="str">
        <f>'Load Tests Data'!A75</f>
        <v>-</v>
      </c>
      <c r="B75" s="2">
        <f>'Load Tests Data'!B75</f>
        <v>0.152</v>
      </c>
      <c r="C75" s="2">
        <f>'Load Tests Data'!C75</f>
        <v>0.90439999999999998</v>
      </c>
      <c r="D75" s="2">
        <f>'Load Tests Data'!D75</f>
        <v>0.15</v>
      </c>
      <c r="E75" s="2">
        <f>'Load Tests Data'!E75</f>
        <v>34</v>
      </c>
      <c r="F75" s="2">
        <f>'Load Tests Data'!F75</f>
        <v>15.7</v>
      </c>
      <c r="G75" s="2">
        <f>'Load Tests Data'!G75</f>
        <v>5.8899999999999988</v>
      </c>
      <c r="H75" s="2">
        <f>'Load Tests Data'!H75</f>
        <v>15.7</v>
      </c>
      <c r="I75" s="2">
        <f>'Load Tests Data'!I75</f>
        <v>0</v>
      </c>
      <c r="J75" s="2">
        <f t="shared" si="11"/>
        <v>2.355</v>
      </c>
      <c r="K75" s="2">
        <f t="shared" si="12"/>
        <v>42.163726119839886</v>
      </c>
      <c r="L75" s="2">
        <f t="shared" si="13"/>
        <v>29.439792369643488</v>
      </c>
      <c r="M75" s="2">
        <f t="shared" si="14"/>
        <v>41.063798408479293</v>
      </c>
      <c r="N75" s="2">
        <f t="shared" si="15"/>
        <v>1.1173488379500085</v>
      </c>
      <c r="O75" s="2">
        <f t="shared" si="16"/>
        <v>1.1133627759399036</v>
      </c>
      <c r="P75" s="2">
        <f t="shared" si="17"/>
        <v>0.9327731092436975</v>
      </c>
      <c r="Q75" s="2">
        <f t="shared" si="18"/>
        <v>0.98684210526315785</v>
      </c>
      <c r="R75" s="2">
        <f t="shared" si="19"/>
        <v>1.3947368421052633</v>
      </c>
      <c r="S75" s="2">
        <f t="shared" si="20"/>
        <v>1.2586796470468398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5">
        <f t="shared" si="21"/>
        <v>142.8611615860284</v>
      </c>
      <c r="AE75" s="2">
        <f>'Load Tests Data'!J75</f>
        <v>16.812434239999998</v>
      </c>
      <c r="AF75" s="4">
        <f>'Load Tests Data'!K75</f>
        <v>122.3</v>
      </c>
    </row>
    <row r="76" spans="1:32" x14ac:dyDescent="0.25">
      <c r="A76" s="2" t="str">
        <f>'Load Tests Data'!A76</f>
        <v>-</v>
      </c>
      <c r="B76" s="2">
        <f>'Load Tests Data'!B76</f>
        <v>0.152</v>
      </c>
      <c r="C76" s="2">
        <f>'Load Tests Data'!C76</f>
        <v>0.90439999999999998</v>
      </c>
      <c r="D76" s="2">
        <f>'Load Tests Data'!D76</f>
        <v>7.4999999999999997E-2</v>
      </c>
      <c r="E76" s="2">
        <f>'Load Tests Data'!E76</f>
        <v>37</v>
      </c>
      <c r="F76" s="2">
        <f>'Load Tests Data'!F76</f>
        <v>16.100000000000001</v>
      </c>
      <c r="G76" s="2">
        <f>'Load Tests Data'!G76</f>
        <v>6.2900000000000009</v>
      </c>
      <c r="H76" s="2">
        <f>'Load Tests Data'!H76</f>
        <v>16.100000000000001</v>
      </c>
      <c r="I76" s="2">
        <f>'Load Tests Data'!I76</f>
        <v>0</v>
      </c>
      <c r="J76" s="2">
        <f t="shared" si="11"/>
        <v>1.2075</v>
      </c>
      <c r="K76" s="2">
        <f t="shared" si="12"/>
        <v>55.629601684001244</v>
      </c>
      <c r="L76" s="2">
        <f t="shared" si="13"/>
        <v>42.919911654584354</v>
      </c>
      <c r="M76" s="2">
        <f t="shared" si="14"/>
        <v>66.192054614937902</v>
      </c>
      <c r="N76" s="2">
        <f t="shared" si="15"/>
        <v>1.1296689228723489</v>
      </c>
      <c r="O76" s="2">
        <f t="shared" si="16"/>
        <v>1.1266477395130747</v>
      </c>
      <c r="P76" s="2">
        <f t="shared" si="17"/>
        <v>0.9327731092436975</v>
      </c>
      <c r="Q76" s="2">
        <f t="shared" si="18"/>
        <v>0.49342105263157893</v>
      </c>
      <c r="R76" s="2">
        <f t="shared" si="19"/>
        <v>1.1973684210526316</v>
      </c>
      <c r="S76" s="2">
        <f t="shared" si="20"/>
        <v>1.1179048908077927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5">
        <f t="shared" si="21"/>
        <v>140.82152773474974</v>
      </c>
      <c r="AE76" s="2">
        <f>'Load Tests Data'!J76</f>
        <v>19.69927904</v>
      </c>
      <c r="AF76" s="4">
        <f>'Load Tests Data'!K76</f>
        <v>143.30000000000001</v>
      </c>
    </row>
    <row r="77" spans="1:32" x14ac:dyDescent="0.25">
      <c r="A77" s="2" t="str">
        <f>'Load Tests Data'!A77</f>
        <v>-</v>
      </c>
      <c r="B77" s="2">
        <f>'Load Tests Data'!B77</f>
        <v>0.152</v>
      </c>
      <c r="C77" s="2">
        <f>'Load Tests Data'!C77</f>
        <v>0.90439999999999998</v>
      </c>
      <c r="D77" s="2">
        <f>'Load Tests Data'!D77</f>
        <v>0.15</v>
      </c>
      <c r="E77" s="2">
        <f>'Load Tests Data'!E77</f>
        <v>37</v>
      </c>
      <c r="F77" s="2">
        <f>'Load Tests Data'!F77</f>
        <v>16.100000000000001</v>
      </c>
      <c r="G77" s="2">
        <f>'Load Tests Data'!G77</f>
        <v>6.2900000000000009</v>
      </c>
      <c r="H77" s="2">
        <f>'Load Tests Data'!H77</f>
        <v>16.100000000000001</v>
      </c>
      <c r="I77" s="2">
        <f>'Load Tests Data'!I77</f>
        <v>0</v>
      </c>
      <c r="J77" s="2">
        <f t="shared" si="11"/>
        <v>2.415</v>
      </c>
      <c r="K77" s="2">
        <f t="shared" si="12"/>
        <v>55.629601684001244</v>
      </c>
      <c r="L77" s="2">
        <f t="shared" si="13"/>
        <v>42.919911654584354</v>
      </c>
      <c r="M77" s="2">
        <f t="shared" si="14"/>
        <v>66.192054614937902</v>
      </c>
      <c r="N77" s="2">
        <f t="shared" si="15"/>
        <v>1.1296689228723489</v>
      </c>
      <c r="O77" s="2">
        <f t="shared" si="16"/>
        <v>1.1266477395130747</v>
      </c>
      <c r="P77" s="2">
        <f t="shared" si="17"/>
        <v>0.9327731092436975</v>
      </c>
      <c r="Q77" s="2">
        <f t="shared" si="18"/>
        <v>0.98684210526315785</v>
      </c>
      <c r="R77" s="2">
        <f t="shared" si="19"/>
        <v>1.3947368421052633</v>
      </c>
      <c r="S77" s="2">
        <f t="shared" si="20"/>
        <v>1.2358097816155853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5">
        <f t="shared" si="21"/>
        <v>219.86413268588495</v>
      </c>
      <c r="AE77" s="2">
        <f>'Load Tests Data'!J77</f>
        <v>24.249496320000002</v>
      </c>
      <c r="AF77" s="4">
        <f>'Load Tests Data'!K77</f>
        <v>176.4</v>
      </c>
    </row>
    <row r="78" spans="1:32" x14ac:dyDescent="0.25">
      <c r="A78" s="2" t="str">
        <f>'Load Tests Data'!A78</f>
        <v>-</v>
      </c>
      <c r="B78" s="2">
        <f>'Load Tests Data'!B78</f>
        <v>0.152</v>
      </c>
      <c r="C78" s="2">
        <f>'Load Tests Data'!C78</f>
        <v>0.90439999999999998</v>
      </c>
      <c r="D78" s="2">
        <f>'Load Tests Data'!D78</f>
        <v>7.4999999999999997E-2</v>
      </c>
      <c r="E78" s="2">
        <f>'Load Tests Data'!E78</f>
        <v>39.5</v>
      </c>
      <c r="F78" s="2">
        <f>'Load Tests Data'!F78</f>
        <v>16.5</v>
      </c>
      <c r="G78" s="2">
        <f>'Load Tests Data'!G78</f>
        <v>6.6899999999999995</v>
      </c>
      <c r="H78" s="2">
        <f>'Load Tests Data'!H78</f>
        <v>16.5</v>
      </c>
      <c r="I78" s="2">
        <f>'Load Tests Data'!I78</f>
        <v>0</v>
      </c>
      <c r="J78" s="2">
        <f t="shared" si="11"/>
        <v>1.2375</v>
      </c>
      <c r="K78" s="2">
        <f t="shared" si="12"/>
        <v>71.463840445857727</v>
      </c>
      <c r="L78" s="2">
        <f t="shared" si="13"/>
        <v>59.910243949776529</v>
      </c>
      <c r="M78" s="2">
        <f t="shared" si="14"/>
        <v>100.42106071364154</v>
      </c>
      <c r="N78" s="2">
        <f t="shared" si="15"/>
        <v>1.1408957103364192</v>
      </c>
      <c r="O78" s="2">
        <f t="shared" si="16"/>
        <v>1.1385439303894951</v>
      </c>
      <c r="P78" s="2">
        <f t="shared" si="17"/>
        <v>0.9327731092436975</v>
      </c>
      <c r="Q78" s="2">
        <f t="shared" si="18"/>
        <v>0.49342105263157893</v>
      </c>
      <c r="R78" s="2">
        <f t="shared" si="19"/>
        <v>1.1973684210526316</v>
      </c>
      <c r="S78" s="2">
        <f t="shared" si="20"/>
        <v>1.1077378330682557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5">
        <f t="shared" si="21"/>
        <v>210.9668830690585</v>
      </c>
      <c r="AE78" s="2">
        <f>'Load Tests Data'!J78</f>
        <v>29.03341056</v>
      </c>
      <c r="AF78" s="4">
        <f>'Load Tests Data'!K78</f>
        <v>211.2</v>
      </c>
    </row>
    <row r="79" spans="1:32" x14ac:dyDescent="0.25">
      <c r="A79" s="2" t="str">
        <f>'Load Tests Data'!A79</f>
        <v>-</v>
      </c>
      <c r="B79" s="2">
        <f>'Load Tests Data'!B79</f>
        <v>0.152</v>
      </c>
      <c r="C79" s="2">
        <f>'Load Tests Data'!C79</f>
        <v>0.90439999999999998</v>
      </c>
      <c r="D79" s="2">
        <f>'Load Tests Data'!D79</f>
        <v>0.15</v>
      </c>
      <c r="E79" s="2">
        <f>'Load Tests Data'!E79</f>
        <v>39.5</v>
      </c>
      <c r="F79" s="2">
        <f>'Load Tests Data'!F79</f>
        <v>16.5</v>
      </c>
      <c r="G79" s="2">
        <f>'Load Tests Data'!G79</f>
        <v>6.6899999999999995</v>
      </c>
      <c r="H79" s="2">
        <f>'Load Tests Data'!H79</f>
        <v>16.5</v>
      </c>
      <c r="I79" s="2">
        <f>'Load Tests Data'!I79</f>
        <v>0</v>
      </c>
      <c r="J79" s="2">
        <f t="shared" si="11"/>
        <v>2.4750000000000001</v>
      </c>
      <c r="K79" s="2">
        <f t="shared" si="12"/>
        <v>71.463840445857727</v>
      </c>
      <c r="L79" s="2">
        <f t="shared" si="13"/>
        <v>59.910243949776529</v>
      </c>
      <c r="M79" s="2">
        <f t="shared" si="14"/>
        <v>100.42106071364154</v>
      </c>
      <c r="N79" s="2">
        <f t="shared" si="15"/>
        <v>1.1408957103364192</v>
      </c>
      <c r="O79" s="2">
        <f t="shared" si="16"/>
        <v>1.1385439303894951</v>
      </c>
      <c r="P79" s="2">
        <f t="shared" si="17"/>
        <v>0.9327731092436975</v>
      </c>
      <c r="Q79" s="2">
        <f t="shared" si="18"/>
        <v>0.98684210526315785</v>
      </c>
      <c r="R79" s="2">
        <f t="shared" si="19"/>
        <v>1.3947368421052633</v>
      </c>
      <c r="S79" s="2">
        <f t="shared" si="20"/>
        <v>1.2154756661365114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5">
        <f t="shared" si="21"/>
        <v>322.65989718550748</v>
      </c>
      <c r="AE79" s="2">
        <f>'Load Tests Data'!J79</f>
        <v>34.985809600000003</v>
      </c>
      <c r="AF79" s="4">
        <f>'Load Tests Data'!K79</f>
        <v>254.5</v>
      </c>
    </row>
    <row r="80" spans="1:32" x14ac:dyDescent="0.25">
      <c r="A80" s="2" t="str">
        <f>'Load Tests Data'!A80</f>
        <v>-</v>
      </c>
      <c r="B80" s="2">
        <f>'Load Tests Data'!B80</f>
        <v>0.152</v>
      </c>
      <c r="C80" s="2">
        <f>'Load Tests Data'!C80</f>
        <v>0.90439999999999998</v>
      </c>
      <c r="D80" s="2">
        <f>'Load Tests Data'!D80</f>
        <v>7.4999999999999997E-2</v>
      </c>
      <c r="E80" s="2">
        <f>'Load Tests Data'!E80</f>
        <v>41.5</v>
      </c>
      <c r="F80" s="2">
        <f>'Load Tests Data'!F80</f>
        <v>16.8</v>
      </c>
      <c r="G80" s="2">
        <f>'Load Tests Data'!G80</f>
        <v>6.99</v>
      </c>
      <c r="H80" s="2">
        <f>'Load Tests Data'!H80</f>
        <v>16.8</v>
      </c>
      <c r="I80" s="2">
        <f>'Load Tests Data'!I80</f>
        <v>0</v>
      </c>
      <c r="J80" s="2">
        <f t="shared" si="11"/>
        <v>1.26</v>
      </c>
      <c r="K80" s="2">
        <f t="shared" si="12"/>
        <v>88.605051771421302</v>
      </c>
      <c r="L80" s="2">
        <f t="shared" si="13"/>
        <v>79.391127869463801</v>
      </c>
      <c r="M80" s="2">
        <f t="shared" si="14"/>
        <v>142.24812374452415</v>
      </c>
      <c r="N80" s="2">
        <f t="shared" si="15"/>
        <v>1.1505901349188523</v>
      </c>
      <c r="O80" s="2">
        <f t="shared" si="16"/>
        <v>1.1486933217741082</v>
      </c>
      <c r="P80" s="2">
        <f t="shared" si="17"/>
        <v>0.9327731092436975</v>
      </c>
      <c r="Q80" s="2">
        <f t="shared" si="18"/>
        <v>0.49342105263157893</v>
      </c>
      <c r="R80" s="2">
        <f t="shared" si="19"/>
        <v>1.1973684210526316</v>
      </c>
      <c r="S80" s="2">
        <f t="shared" si="20"/>
        <v>1.0993790049760646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5">
        <f t="shared" si="21"/>
        <v>295.73887509263892</v>
      </c>
      <c r="AE80" s="2">
        <f>'Load Tests Data'!J80</f>
        <v>39.219848640000002</v>
      </c>
      <c r="AF80" s="4">
        <f>'Load Tests Data'!K80</f>
        <v>285.3</v>
      </c>
    </row>
    <row r="81" spans="1:32" x14ac:dyDescent="0.25">
      <c r="A81" s="2" t="str">
        <f>'Load Tests Data'!A81</f>
        <v>-</v>
      </c>
      <c r="B81" s="2">
        <f>'Load Tests Data'!B81</f>
        <v>0.152</v>
      </c>
      <c r="C81" s="2">
        <f>'Load Tests Data'!C81</f>
        <v>0.90439999999999998</v>
      </c>
      <c r="D81" s="2">
        <f>'Load Tests Data'!D81</f>
        <v>0.15</v>
      </c>
      <c r="E81" s="2">
        <f>'Load Tests Data'!E81</f>
        <v>41.5</v>
      </c>
      <c r="F81" s="2">
        <f>'Load Tests Data'!F81</f>
        <v>16.8</v>
      </c>
      <c r="G81" s="2">
        <f>'Load Tests Data'!G81</f>
        <v>6.99</v>
      </c>
      <c r="H81" s="2">
        <f>'Load Tests Data'!H81</f>
        <v>16.8</v>
      </c>
      <c r="I81" s="2">
        <f>'Load Tests Data'!I81</f>
        <v>0</v>
      </c>
      <c r="J81" s="2">
        <f t="shared" si="11"/>
        <v>2.52</v>
      </c>
      <c r="K81" s="2">
        <f t="shared" si="12"/>
        <v>88.605051771421302</v>
      </c>
      <c r="L81" s="2">
        <f t="shared" si="13"/>
        <v>79.391127869463801</v>
      </c>
      <c r="M81" s="2">
        <f t="shared" si="14"/>
        <v>142.24812374452415</v>
      </c>
      <c r="N81" s="2">
        <f t="shared" si="15"/>
        <v>1.1505901349188523</v>
      </c>
      <c r="O81" s="2">
        <f t="shared" si="16"/>
        <v>1.1486933217741082</v>
      </c>
      <c r="P81" s="2">
        <f t="shared" si="17"/>
        <v>0.9327731092436975</v>
      </c>
      <c r="Q81" s="2">
        <f t="shared" si="18"/>
        <v>0.98684210526315785</v>
      </c>
      <c r="R81" s="2">
        <f t="shared" si="19"/>
        <v>1.3947368421052633</v>
      </c>
      <c r="S81" s="2">
        <f t="shared" si="20"/>
        <v>1.1987580099521291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5">
        <f t="shared" si="21"/>
        <v>444.9039486501606</v>
      </c>
      <c r="AE81" s="2">
        <f>'Load Tests Data'!J81</f>
        <v>47.083064</v>
      </c>
      <c r="AF81" s="4">
        <f>'Load Tests Data'!K81</f>
        <v>342.5</v>
      </c>
    </row>
    <row r="82" spans="1:32" x14ac:dyDescent="0.25">
      <c r="A82" s="2" t="str">
        <f>'Load Tests Data'!A82</f>
        <v>-</v>
      </c>
      <c r="B82" s="2">
        <f>'Load Tests Data'!B82</f>
        <v>0.152</v>
      </c>
      <c r="C82" s="2">
        <f>'Load Tests Data'!C82</f>
        <v>0.90439999999999998</v>
      </c>
      <c r="D82" s="2">
        <f>'Load Tests Data'!D82</f>
        <v>7.4999999999999997E-2</v>
      </c>
      <c r="E82" s="2">
        <f>'Load Tests Data'!E82</f>
        <v>42.5</v>
      </c>
      <c r="F82" s="2">
        <f>'Load Tests Data'!F82</f>
        <v>17.100000000000001</v>
      </c>
      <c r="G82" s="2">
        <f>'Load Tests Data'!G82</f>
        <v>7.2900000000000009</v>
      </c>
      <c r="H82" s="2">
        <f>'Load Tests Data'!H82</f>
        <v>17.100000000000001</v>
      </c>
      <c r="I82" s="2">
        <f>'Load Tests Data'!I82</f>
        <v>0</v>
      </c>
      <c r="J82" s="2">
        <f t="shared" si="11"/>
        <v>1.2825</v>
      </c>
      <c r="K82" s="2">
        <f t="shared" si="12"/>
        <v>99.19507795814657</v>
      </c>
      <c r="L82" s="2">
        <f t="shared" si="13"/>
        <v>91.895542242138291</v>
      </c>
      <c r="M82" s="2">
        <f t="shared" si="14"/>
        <v>170.24616256744744</v>
      </c>
      <c r="N82" s="2">
        <f t="shared" si="15"/>
        <v>1.1556995494753792</v>
      </c>
      <c r="O82" s="2">
        <f t="shared" si="16"/>
        <v>1.1540052393306595</v>
      </c>
      <c r="P82" s="2">
        <f t="shared" si="17"/>
        <v>0.9327731092436975</v>
      </c>
      <c r="Q82" s="2">
        <f t="shared" si="18"/>
        <v>0.49342105263157893</v>
      </c>
      <c r="R82" s="2">
        <f t="shared" si="19"/>
        <v>1.1973684210526316</v>
      </c>
      <c r="S82" s="2">
        <f t="shared" si="20"/>
        <v>1.095167364596094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5">
        <f t="shared" si="21"/>
        <v>355.3276923995154</v>
      </c>
      <c r="AE82" s="2">
        <f>'Load Tests Data'!J82</f>
        <v>46.093288640000004</v>
      </c>
      <c r="AF82" s="4">
        <f>'Load Tests Data'!K82</f>
        <v>335.3</v>
      </c>
    </row>
    <row r="83" spans="1:32" x14ac:dyDescent="0.25">
      <c r="A83" s="2" t="str">
        <f>'Load Tests Data'!A83</f>
        <v>-</v>
      </c>
      <c r="B83" s="2">
        <f>'Load Tests Data'!B83</f>
        <v>0.152</v>
      </c>
      <c r="C83" s="2">
        <f>'Load Tests Data'!C83</f>
        <v>0.90439999999999998</v>
      </c>
      <c r="D83" s="2">
        <f>'Load Tests Data'!D83</f>
        <v>0.15</v>
      </c>
      <c r="E83" s="2">
        <f>'Load Tests Data'!E83</f>
        <v>42.5</v>
      </c>
      <c r="F83" s="2">
        <f>'Load Tests Data'!F83</f>
        <v>17.100000000000001</v>
      </c>
      <c r="G83" s="2">
        <f>'Load Tests Data'!G83</f>
        <v>7.2900000000000009</v>
      </c>
      <c r="H83" s="2">
        <f>'Load Tests Data'!H83</f>
        <v>17.100000000000001</v>
      </c>
      <c r="I83" s="2">
        <f>'Load Tests Data'!I83</f>
        <v>0</v>
      </c>
      <c r="J83" s="2">
        <f t="shared" si="11"/>
        <v>2.5649999999999999</v>
      </c>
      <c r="K83" s="2">
        <f t="shared" si="12"/>
        <v>99.19507795814657</v>
      </c>
      <c r="L83" s="2">
        <f t="shared" si="13"/>
        <v>91.895542242138291</v>
      </c>
      <c r="M83" s="2">
        <f t="shared" si="14"/>
        <v>170.24616256744744</v>
      </c>
      <c r="N83" s="2">
        <f t="shared" si="15"/>
        <v>1.1556995494753792</v>
      </c>
      <c r="O83" s="2">
        <f t="shared" si="16"/>
        <v>1.1540052393306595</v>
      </c>
      <c r="P83" s="2">
        <f t="shared" si="17"/>
        <v>0.9327731092436975</v>
      </c>
      <c r="Q83" s="2">
        <f t="shared" si="18"/>
        <v>0.98684210526315785</v>
      </c>
      <c r="R83" s="2">
        <f t="shared" si="19"/>
        <v>1.3947368421052633</v>
      </c>
      <c r="S83" s="2">
        <f t="shared" si="20"/>
        <v>1.1903347291921877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5">
        <f t="shared" si="21"/>
        <v>530.16430654343105</v>
      </c>
      <c r="AE83" s="2">
        <f>'Load Tests Data'!J83</f>
        <v>55.070001280000007</v>
      </c>
      <c r="AF83" s="4">
        <f>'Load Tests Data'!K83</f>
        <v>400.6</v>
      </c>
    </row>
    <row r="84" spans="1:32" x14ac:dyDescent="0.25">
      <c r="A84" s="2" t="str">
        <f>'Load Tests Data'!A84</f>
        <v>-</v>
      </c>
      <c r="B84" s="2">
        <f>'Load Tests Data'!B84</f>
        <v>9.4E-2</v>
      </c>
      <c r="C84" s="2">
        <f>'Load Tests Data'!C84</f>
        <v>9.4E-2</v>
      </c>
      <c r="D84" s="2">
        <f>'Load Tests Data'!D84</f>
        <v>4.7E-2</v>
      </c>
      <c r="E84" s="2">
        <f>'Load Tests Data'!E84</f>
        <v>34</v>
      </c>
      <c r="F84" s="2">
        <f>'Load Tests Data'!F84</f>
        <v>15.7</v>
      </c>
      <c r="G84" s="2">
        <f>'Load Tests Data'!G84</f>
        <v>5.8899999999999988</v>
      </c>
      <c r="H84" s="2">
        <f>'Load Tests Data'!H84</f>
        <v>15.7</v>
      </c>
      <c r="I84" s="2">
        <f>'Load Tests Data'!I84</f>
        <v>0</v>
      </c>
      <c r="J84" s="2">
        <f t="shared" si="11"/>
        <v>0.7379</v>
      </c>
      <c r="K84" s="2">
        <f t="shared" si="12"/>
        <v>42.163726119839886</v>
      </c>
      <c r="L84" s="2">
        <f t="shared" si="13"/>
        <v>29.439792369643488</v>
      </c>
      <c r="M84" s="2">
        <f t="shared" si="14"/>
        <v>41.063798408479293</v>
      </c>
      <c r="N84" s="2">
        <f t="shared" si="15"/>
        <v>1.6982255858025501</v>
      </c>
      <c r="O84" s="2">
        <f t="shared" si="16"/>
        <v>1.6745085168424267</v>
      </c>
      <c r="P84" s="2">
        <f t="shared" si="17"/>
        <v>0.6</v>
      </c>
      <c r="Q84" s="2">
        <f t="shared" si="18"/>
        <v>0.5</v>
      </c>
      <c r="R84" s="2">
        <f t="shared" si="19"/>
        <v>1.2</v>
      </c>
      <c r="S84" s="2">
        <f t="shared" si="20"/>
        <v>1.1310643545037322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5">
        <f t="shared" si="21"/>
        <v>59.324625740265688</v>
      </c>
      <c r="AE84" s="2">
        <f>'Load Tests Data'!J84</f>
        <v>0.59819719999999998</v>
      </c>
      <c r="AF84" s="4">
        <f>'Load Tests Data'!K84</f>
        <v>67.7</v>
      </c>
    </row>
    <row r="85" spans="1:32" x14ac:dyDescent="0.25">
      <c r="A85" s="2" t="str">
        <f>'Load Tests Data'!A85</f>
        <v>-</v>
      </c>
      <c r="B85" s="2">
        <f>'Load Tests Data'!B85</f>
        <v>9.4E-2</v>
      </c>
      <c r="C85" s="2">
        <f>'Load Tests Data'!C85</f>
        <v>9.4E-2</v>
      </c>
      <c r="D85" s="2">
        <f>'Load Tests Data'!D85</f>
        <v>9.4E-2</v>
      </c>
      <c r="E85" s="2">
        <f>'Load Tests Data'!E85</f>
        <v>34</v>
      </c>
      <c r="F85" s="2">
        <f>'Load Tests Data'!F85</f>
        <v>15.7</v>
      </c>
      <c r="G85" s="2">
        <f>'Load Tests Data'!G85</f>
        <v>5.8899999999999988</v>
      </c>
      <c r="H85" s="2">
        <f>'Load Tests Data'!H85</f>
        <v>15.7</v>
      </c>
      <c r="I85" s="2">
        <f>'Load Tests Data'!I85</f>
        <v>0</v>
      </c>
      <c r="J85" s="2">
        <f t="shared" si="11"/>
        <v>1.4758</v>
      </c>
      <c r="K85" s="2">
        <f t="shared" si="12"/>
        <v>42.163726119839886</v>
      </c>
      <c r="L85" s="2">
        <f t="shared" si="13"/>
        <v>29.439792369643488</v>
      </c>
      <c r="M85" s="2">
        <f t="shared" si="14"/>
        <v>41.063798408479293</v>
      </c>
      <c r="N85" s="2">
        <f t="shared" si="15"/>
        <v>1.6982255858025501</v>
      </c>
      <c r="O85" s="2">
        <f t="shared" si="16"/>
        <v>1.6745085168424267</v>
      </c>
      <c r="P85" s="2">
        <f t="shared" si="17"/>
        <v>0.6</v>
      </c>
      <c r="Q85" s="2">
        <f t="shared" si="18"/>
        <v>1</v>
      </c>
      <c r="R85" s="2">
        <f t="shared" si="19"/>
        <v>1.4</v>
      </c>
      <c r="S85" s="2">
        <f t="shared" si="20"/>
        <v>1.2621287090074644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5">
        <f t="shared" si="21"/>
        <v>110.00396188337169</v>
      </c>
      <c r="AE85" s="2">
        <f>'Load Tests Data'!J85</f>
        <v>0.79965799999999998</v>
      </c>
      <c r="AF85" s="4">
        <f>'Load Tests Data'!K85</f>
        <v>90.5</v>
      </c>
    </row>
    <row r="86" spans="1:32" x14ac:dyDescent="0.25">
      <c r="A86" s="2" t="str">
        <f>'Load Tests Data'!A86</f>
        <v>-</v>
      </c>
      <c r="B86" s="2">
        <f>'Load Tests Data'!B86</f>
        <v>9.4E-2</v>
      </c>
      <c r="C86" s="2">
        <f>'Load Tests Data'!C86</f>
        <v>9.4E-2</v>
      </c>
      <c r="D86" s="2">
        <f>'Load Tests Data'!D86</f>
        <v>4.7E-2</v>
      </c>
      <c r="E86" s="2">
        <f>'Load Tests Data'!E86</f>
        <v>37</v>
      </c>
      <c r="F86" s="2">
        <f>'Load Tests Data'!F86</f>
        <v>16.100000000000001</v>
      </c>
      <c r="G86" s="2">
        <f>'Load Tests Data'!G86</f>
        <v>6.2900000000000009</v>
      </c>
      <c r="H86" s="2">
        <f>'Load Tests Data'!H86</f>
        <v>16.100000000000001</v>
      </c>
      <c r="I86" s="2">
        <f>'Load Tests Data'!I86</f>
        <v>0</v>
      </c>
      <c r="J86" s="2">
        <f t="shared" si="11"/>
        <v>0.75670000000000004</v>
      </c>
      <c r="K86" s="2">
        <f t="shared" si="12"/>
        <v>55.629601684001244</v>
      </c>
      <c r="L86" s="2">
        <f t="shared" si="13"/>
        <v>42.919911654584354</v>
      </c>
      <c r="M86" s="2">
        <f t="shared" si="14"/>
        <v>66.192054614937902</v>
      </c>
      <c r="N86" s="2">
        <f t="shared" si="15"/>
        <v>1.7715300910904754</v>
      </c>
      <c r="O86" s="2">
        <f t="shared" si="16"/>
        <v>1.7535540501027942</v>
      </c>
      <c r="P86" s="2">
        <f t="shared" si="17"/>
        <v>0.6</v>
      </c>
      <c r="Q86" s="2">
        <f t="shared" si="18"/>
        <v>0.5</v>
      </c>
      <c r="R86" s="2">
        <f t="shared" si="19"/>
        <v>1.2</v>
      </c>
      <c r="S86" s="2">
        <f t="shared" si="20"/>
        <v>1.1194769560185633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5">
        <f t="shared" si="21"/>
        <v>93.80790099649829</v>
      </c>
      <c r="AE86" s="2">
        <f>'Load Tests Data'!J86</f>
        <v>0.87299680000000002</v>
      </c>
      <c r="AF86" s="4">
        <f>'Load Tests Data'!K86</f>
        <v>98.8</v>
      </c>
    </row>
    <row r="87" spans="1:32" x14ac:dyDescent="0.25">
      <c r="A87" s="2" t="str">
        <f>'Load Tests Data'!A87</f>
        <v>-</v>
      </c>
      <c r="B87" s="2">
        <f>'Load Tests Data'!B87</f>
        <v>9.4E-2</v>
      </c>
      <c r="C87" s="2">
        <f>'Load Tests Data'!C87</f>
        <v>9.4E-2</v>
      </c>
      <c r="D87" s="2">
        <f>'Load Tests Data'!D87</f>
        <v>9.4E-2</v>
      </c>
      <c r="E87" s="2">
        <f>'Load Tests Data'!E87</f>
        <v>37</v>
      </c>
      <c r="F87" s="2">
        <f>'Load Tests Data'!F87</f>
        <v>16.100000000000001</v>
      </c>
      <c r="G87" s="2">
        <f>'Load Tests Data'!G87</f>
        <v>6.2900000000000009</v>
      </c>
      <c r="H87" s="2">
        <f>'Load Tests Data'!H87</f>
        <v>16.100000000000001</v>
      </c>
      <c r="I87" s="2">
        <f>'Load Tests Data'!I87</f>
        <v>0</v>
      </c>
      <c r="J87" s="2">
        <f t="shared" si="11"/>
        <v>1.5134000000000001</v>
      </c>
      <c r="K87" s="2">
        <f t="shared" si="12"/>
        <v>55.629601684001244</v>
      </c>
      <c r="L87" s="2">
        <f t="shared" si="13"/>
        <v>42.919911654584354</v>
      </c>
      <c r="M87" s="2">
        <f t="shared" si="14"/>
        <v>66.192054614937902</v>
      </c>
      <c r="N87" s="2">
        <f t="shared" si="15"/>
        <v>1.7715300910904754</v>
      </c>
      <c r="O87" s="2">
        <f t="shared" si="16"/>
        <v>1.7535540501027942</v>
      </c>
      <c r="P87" s="2">
        <f t="shared" si="17"/>
        <v>0.6</v>
      </c>
      <c r="Q87" s="2">
        <f t="shared" si="18"/>
        <v>1</v>
      </c>
      <c r="R87" s="2">
        <f t="shared" si="19"/>
        <v>1.4</v>
      </c>
      <c r="S87" s="2">
        <f t="shared" si="20"/>
        <v>1.2389539120371265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5">
        <f t="shared" si="21"/>
        <v>171.17196075142488</v>
      </c>
      <c r="AE87" s="2">
        <f>'Load Tests Data'!J87</f>
        <v>1.161934</v>
      </c>
      <c r="AF87" s="4">
        <f>'Load Tests Data'!K87</f>
        <v>131.5</v>
      </c>
    </row>
    <row r="88" spans="1:32" x14ac:dyDescent="0.25">
      <c r="A88" s="2" t="str">
        <f>'Load Tests Data'!A88</f>
        <v>-</v>
      </c>
      <c r="B88" s="2">
        <f>'Load Tests Data'!B88</f>
        <v>9.4E-2</v>
      </c>
      <c r="C88" s="2">
        <f>'Load Tests Data'!C88</f>
        <v>9.4E-2</v>
      </c>
      <c r="D88" s="2">
        <f>'Load Tests Data'!D88</f>
        <v>4.7E-2</v>
      </c>
      <c r="E88" s="2">
        <f>'Load Tests Data'!E88</f>
        <v>39.5</v>
      </c>
      <c r="F88" s="2">
        <f>'Load Tests Data'!F88</f>
        <v>16.5</v>
      </c>
      <c r="G88" s="2">
        <f>'Load Tests Data'!G88</f>
        <v>6.6899999999999995</v>
      </c>
      <c r="H88" s="2">
        <f>'Load Tests Data'!H88</f>
        <v>16.5</v>
      </c>
      <c r="I88" s="2">
        <f>'Load Tests Data'!I88</f>
        <v>0</v>
      </c>
      <c r="J88" s="2">
        <f t="shared" si="11"/>
        <v>0.77549999999999997</v>
      </c>
      <c r="K88" s="2">
        <f t="shared" si="12"/>
        <v>71.463840445857727</v>
      </c>
      <c r="L88" s="2">
        <f t="shared" si="13"/>
        <v>59.910243949776529</v>
      </c>
      <c r="M88" s="2">
        <f t="shared" si="14"/>
        <v>100.42106071364154</v>
      </c>
      <c r="N88" s="2">
        <f t="shared" si="15"/>
        <v>1.8383294765016944</v>
      </c>
      <c r="O88" s="2">
        <f t="shared" si="16"/>
        <v>1.8243363858174957</v>
      </c>
      <c r="P88" s="2">
        <f t="shared" si="17"/>
        <v>0.6</v>
      </c>
      <c r="Q88" s="2">
        <f t="shared" si="18"/>
        <v>0.5</v>
      </c>
      <c r="R88" s="2">
        <f t="shared" si="19"/>
        <v>1.2</v>
      </c>
      <c r="S88" s="2">
        <f t="shared" si="20"/>
        <v>1.1091743375091658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5">
        <f t="shared" si="21"/>
        <v>140.73885714736062</v>
      </c>
      <c r="AE88" s="2">
        <f>'Load Tests Data'!J88</f>
        <v>1.3059608</v>
      </c>
      <c r="AF88" s="4">
        <f>'Load Tests Data'!K88</f>
        <v>147.80000000000001</v>
      </c>
    </row>
    <row r="89" spans="1:32" x14ac:dyDescent="0.25">
      <c r="A89" s="2" t="str">
        <f>'Load Tests Data'!A89</f>
        <v>-</v>
      </c>
      <c r="B89" s="2">
        <f>'Load Tests Data'!B89</f>
        <v>9.4E-2</v>
      </c>
      <c r="C89" s="2">
        <f>'Load Tests Data'!C89</f>
        <v>9.4E-2</v>
      </c>
      <c r="D89" s="2">
        <f>'Load Tests Data'!D89</f>
        <v>9.4E-2</v>
      </c>
      <c r="E89" s="2">
        <f>'Load Tests Data'!E89</f>
        <v>39.5</v>
      </c>
      <c r="F89" s="2">
        <f>'Load Tests Data'!F89</f>
        <v>16.5</v>
      </c>
      <c r="G89" s="2">
        <f>'Load Tests Data'!G89</f>
        <v>6.6899999999999995</v>
      </c>
      <c r="H89" s="2">
        <f>'Load Tests Data'!H89</f>
        <v>16.5</v>
      </c>
      <c r="I89" s="2">
        <f>'Load Tests Data'!I89</f>
        <v>0</v>
      </c>
      <c r="J89" s="2">
        <f t="shared" si="11"/>
        <v>1.5509999999999999</v>
      </c>
      <c r="K89" s="2">
        <f t="shared" si="12"/>
        <v>71.463840445857727</v>
      </c>
      <c r="L89" s="2">
        <f t="shared" si="13"/>
        <v>59.910243949776529</v>
      </c>
      <c r="M89" s="2">
        <f t="shared" si="14"/>
        <v>100.42106071364154</v>
      </c>
      <c r="N89" s="2">
        <f t="shared" si="15"/>
        <v>1.8383294765016944</v>
      </c>
      <c r="O89" s="2">
        <f t="shared" si="16"/>
        <v>1.8243363858174957</v>
      </c>
      <c r="P89" s="2">
        <f t="shared" si="17"/>
        <v>0.6</v>
      </c>
      <c r="Q89" s="2">
        <f t="shared" si="18"/>
        <v>1</v>
      </c>
      <c r="R89" s="2">
        <f t="shared" si="19"/>
        <v>1.4</v>
      </c>
      <c r="S89" s="2">
        <f t="shared" si="20"/>
        <v>1.2183486750183317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5">
        <f t="shared" si="21"/>
        <v>253.25889472414079</v>
      </c>
      <c r="AE89" s="2">
        <f>'Load Tests Data'!J89</f>
        <v>1.6929775999999999</v>
      </c>
      <c r="AF89" s="4">
        <f>'Load Tests Data'!K89</f>
        <v>191.6</v>
      </c>
    </row>
    <row r="90" spans="1:32" x14ac:dyDescent="0.25">
      <c r="A90" s="2" t="str">
        <f>'Load Tests Data'!A90</f>
        <v>-</v>
      </c>
      <c r="B90" s="2">
        <f>'Load Tests Data'!B90</f>
        <v>9.4E-2</v>
      </c>
      <c r="C90" s="2">
        <f>'Load Tests Data'!C90</f>
        <v>9.4E-2</v>
      </c>
      <c r="D90" s="2">
        <f>'Load Tests Data'!D90</f>
        <v>4.7E-2</v>
      </c>
      <c r="E90" s="2">
        <f>'Load Tests Data'!E90</f>
        <v>41.5</v>
      </c>
      <c r="F90" s="2">
        <f>'Load Tests Data'!F90</f>
        <v>16.8</v>
      </c>
      <c r="G90" s="2">
        <f>'Load Tests Data'!G90</f>
        <v>6.99</v>
      </c>
      <c r="H90" s="2">
        <f>'Load Tests Data'!H90</f>
        <v>16.8</v>
      </c>
      <c r="I90" s="2">
        <f>'Load Tests Data'!I90</f>
        <v>0</v>
      </c>
      <c r="J90" s="2">
        <f t="shared" si="11"/>
        <v>0.78960000000000008</v>
      </c>
      <c r="K90" s="2">
        <f t="shared" si="12"/>
        <v>88.605051771421302</v>
      </c>
      <c r="L90" s="2">
        <f t="shared" si="13"/>
        <v>79.391127869463801</v>
      </c>
      <c r="M90" s="2">
        <f t="shared" si="14"/>
        <v>142.24812374452415</v>
      </c>
      <c r="N90" s="2">
        <f t="shared" si="15"/>
        <v>1.8960113027671706</v>
      </c>
      <c r="O90" s="2">
        <f t="shared" si="16"/>
        <v>1.8847252645559438</v>
      </c>
      <c r="P90" s="2">
        <f t="shared" si="17"/>
        <v>0.6</v>
      </c>
      <c r="Q90" s="2">
        <f t="shared" si="18"/>
        <v>0.5</v>
      </c>
      <c r="R90" s="2">
        <f t="shared" si="19"/>
        <v>1.2</v>
      </c>
      <c r="S90" s="2">
        <f t="shared" si="20"/>
        <v>1.1007040583757455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5">
        <f t="shared" si="21"/>
        <v>197.43769057167142</v>
      </c>
      <c r="AE90" s="2">
        <f>'Load Tests Data'!J90</f>
        <v>1.7389248000000002</v>
      </c>
      <c r="AF90" s="4">
        <f>'Load Tests Data'!K90</f>
        <v>196.8</v>
      </c>
    </row>
    <row r="91" spans="1:32" x14ac:dyDescent="0.25">
      <c r="A91" s="2" t="str">
        <f>'Load Tests Data'!A91</f>
        <v>-</v>
      </c>
      <c r="B91" s="2">
        <f>'Load Tests Data'!B91</f>
        <v>9.4E-2</v>
      </c>
      <c r="C91" s="2">
        <f>'Load Tests Data'!C91</f>
        <v>9.4E-2</v>
      </c>
      <c r="D91" s="2">
        <f>'Load Tests Data'!D91</f>
        <v>9.4E-2</v>
      </c>
      <c r="E91" s="2">
        <f>'Load Tests Data'!E91</f>
        <v>41.5</v>
      </c>
      <c r="F91" s="2">
        <f>'Load Tests Data'!F91</f>
        <v>16.8</v>
      </c>
      <c r="G91" s="2">
        <f>'Load Tests Data'!G91</f>
        <v>6.99</v>
      </c>
      <c r="H91" s="2">
        <f>'Load Tests Data'!H91</f>
        <v>16.8</v>
      </c>
      <c r="I91" s="2">
        <f>'Load Tests Data'!I91</f>
        <v>0</v>
      </c>
      <c r="J91" s="2">
        <f t="shared" si="11"/>
        <v>1.5792000000000002</v>
      </c>
      <c r="K91" s="2">
        <f t="shared" si="12"/>
        <v>88.605051771421302</v>
      </c>
      <c r="L91" s="2">
        <f t="shared" si="13"/>
        <v>79.391127869463801</v>
      </c>
      <c r="M91" s="2">
        <f t="shared" si="14"/>
        <v>142.24812374452415</v>
      </c>
      <c r="N91" s="2">
        <f t="shared" si="15"/>
        <v>1.8960113027671706</v>
      </c>
      <c r="O91" s="2">
        <f t="shared" si="16"/>
        <v>1.8847252645559438</v>
      </c>
      <c r="P91" s="2">
        <f t="shared" si="17"/>
        <v>0.6</v>
      </c>
      <c r="Q91" s="2">
        <f t="shared" si="18"/>
        <v>1</v>
      </c>
      <c r="R91" s="2">
        <f t="shared" si="19"/>
        <v>1.4</v>
      </c>
      <c r="S91" s="2">
        <f t="shared" si="20"/>
        <v>1.2014081167514907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5">
        <f t="shared" si="21"/>
        <v>351.27991946872157</v>
      </c>
      <c r="AE91" s="2">
        <f>'Load Tests Data'!J91</f>
        <v>2.2408096</v>
      </c>
      <c r="AF91" s="4">
        <f>'Load Tests Data'!K91</f>
        <v>253.6</v>
      </c>
    </row>
    <row r="92" spans="1:32" x14ac:dyDescent="0.25">
      <c r="A92" s="2" t="str">
        <f>'Load Tests Data'!A92</f>
        <v>-</v>
      </c>
      <c r="B92" s="2">
        <f>'Load Tests Data'!B92</f>
        <v>9.4E-2</v>
      </c>
      <c r="C92" s="2">
        <f>'Load Tests Data'!C92</f>
        <v>9.4E-2</v>
      </c>
      <c r="D92" s="2">
        <f>'Load Tests Data'!D92</f>
        <v>4.7E-2</v>
      </c>
      <c r="E92" s="2">
        <f>'Load Tests Data'!E92</f>
        <v>42.5</v>
      </c>
      <c r="F92" s="2">
        <f>'Load Tests Data'!F92</f>
        <v>17.100000000000001</v>
      </c>
      <c r="G92" s="2">
        <f>'Load Tests Data'!G92</f>
        <v>7.2900000000000009</v>
      </c>
      <c r="H92" s="2">
        <f>'Load Tests Data'!H92</f>
        <v>17.100000000000001</v>
      </c>
      <c r="I92" s="2">
        <f>'Load Tests Data'!I92</f>
        <v>0</v>
      </c>
      <c r="J92" s="2">
        <f t="shared" si="11"/>
        <v>0.80370000000000008</v>
      </c>
      <c r="K92" s="2">
        <f t="shared" si="12"/>
        <v>99.19507795814657</v>
      </c>
      <c r="L92" s="2">
        <f t="shared" si="13"/>
        <v>91.895542242138291</v>
      </c>
      <c r="M92" s="2">
        <f t="shared" si="14"/>
        <v>170.24616256744744</v>
      </c>
      <c r="N92" s="2">
        <f t="shared" si="15"/>
        <v>1.9264123193785061</v>
      </c>
      <c r="O92" s="2">
        <f t="shared" si="16"/>
        <v>1.9163311740174234</v>
      </c>
      <c r="P92" s="2">
        <f t="shared" si="17"/>
        <v>0.6</v>
      </c>
      <c r="Q92" s="2">
        <f t="shared" si="18"/>
        <v>0.5</v>
      </c>
      <c r="R92" s="2">
        <f t="shared" si="19"/>
        <v>1.2</v>
      </c>
      <c r="S92" s="2">
        <f t="shared" si="20"/>
        <v>1.0964362627907085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5">
        <f t="shared" si="21"/>
        <v>237.27847022477312</v>
      </c>
      <c r="AE92" s="2">
        <f>'Load Tests Data'!J92</f>
        <v>2.0216768000000003</v>
      </c>
      <c r="AF92" s="4">
        <f>'Load Tests Data'!K92</f>
        <v>228.8</v>
      </c>
    </row>
    <row r="93" spans="1:32" x14ac:dyDescent="0.25">
      <c r="A93" s="2" t="str">
        <f>'Load Tests Data'!A93</f>
        <v>-</v>
      </c>
      <c r="B93" s="2">
        <f>'Load Tests Data'!B93</f>
        <v>9.4E-2</v>
      </c>
      <c r="C93" s="2">
        <f>'Load Tests Data'!C93</f>
        <v>9.4E-2</v>
      </c>
      <c r="D93" s="2">
        <f>'Load Tests Data'!D93</f>
        <v>9.4E-2</v>
      </c>
      <c r="E93" s="2">
        <f>'Load Tests Data'!E93</f>
        <v>42.5</v>
      </c>
      <c r="F93" s="2">
        <f>'Load Tests Data'!F93</f>
        <v>17.100000000000001</v>
      </c>
      <c r="G93" s="2">
        <f>'Load Tests Data'!G93</f>
        <v>7.2900000000000009</v>
      </c>
      <c r="H93" s="2">
        <f>'Load Tests Data'!H93</f>
        <v>17.100000000000001</v>
      </c>
      <c r="I93" s="2">
        <f>'Load Tests Data'!I93</f>
        <v>0</v>
      </c>
      <c r="J93" s="2">
        <f t="shared" si="11"/>
        <v>1.6074000000000002</v>
      </c>
      <c r="K93" s="2">
        <f t="shared" si="12"/>
        <v>99.19507795814657</v>
      </c>
      <c r="L93" s="2">
        <f t="shared" si="13"/>
        <v>91.895542242138291</v>
      </c>
      <c r="M93" s="2">
        <f t="shared" si="14"/>
        <v>170.24616256744744</v>
      </c>
      <c r="N93" s="2">
        <f t="shared" si="15"/>
        <v>1.9264123193785061</v>
      </c>
      <c r="O93" s="2">
        <f t="shared" si="16"/>
        <v>1.9163311740174234</v>
      </c>
      <c r="P93" s="2">
        <f t="shared" si="17"/>
        <v>0.6</v>
      </c>
      <c r="Q93" s="2">
        <f t="shared" si="18"/>
        <v>1</v>
      </c>
      <c r="R93" s="2">
        <f t="shared" si="19"/>
        <v>1.4</v>
      </c>
      <c r="S93" s="2">
        <f t="shared" si="20"/>
        <v>1.192872525581417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5">
        <f t="shared" si="21"/>
        <v>419.75874263291394</v>
      </c>
      <c r="AE93" s="2">
        <f>'Load Tests Data'!J93</f>
        <v>2.6119216000000001</v>
      </c>
      <c r="AF93" s="4">
        <f>'Load Tests Data'!K93</f>
        <v>295.60000000000002</v>
      </c>
    </row>
    <row r="94" spans="1:32" x14ac:dyDescent="0.25">
      <c r="A94" s="2" t="str">
        <f>'Load Tests Data'!A94</f>
        <v>-</v>
      </c>
      <c r="B94" s="2">
        <f>'Load Tests Data'!B94</f>
        <v>0.152</v>
      </c>
      <c r="C94" s="2">
        <f>'Load Tests Data'!C94</f>
        <v>0.152</v>
      </c>
      <c r="D94" s="2">
        <f>'Load Tests Data'!D94</f>
        <v>7.4999999999999997E-2</v>
      </c>
      <c r="E94" s="2">
        <f>'Load Tests Data'!E94</f>
        <v>34</v>
      </c>
      <c r="F94" s="2">
        <f>'Load Tests Data'!F94</f>
        <v>15.7</v>
      </c>
      <c r="G94" s="2">
        <f>'Load Tests Data'!G94</f>
        <v>5.8899999999999988</v>
      </c>
      <c r="H94" s="2">
        <f>'Load Tests Data'!H94</f>
        <v>15.7</v>
      </c>
      <c r="I94" s="2">
        <f>'Load Tests Data'!I94</f>
        <v>0</v>
      </c>
      <c r="J94" s="2">
        <f t="shared" si="11"/>
        <v>1.1775</v>
      </c>
      <c r="K94" s="2">
        <f t="shared" si="12"/>
        <v>42.163726119839886</v>
      </c>
      <c r="L94" s="2">
        <f t="shared" si="13"/>
        <v>29.439792369643488</v>
      </c>
      <c r="M94" s="2">
        <f t="shared" si="14"/>
        <v>41.063798408479293</v>
      </c>
      <c r="N94" s="2">
        <f t="shared" si="15"/>
        <v>1.6982255858025501</v>
      </c>
      <c r="O94" s="2">
        <f t="shared" si="16"/>
        <v>1.6745085168424267</v>
      </c>
      <c r="P94" s="2">
        <f t="shared" si="17"/>
        <v>0.6</v>
      </c>
      <c r="Q94" s="2">
        <f t="shared" si="18"/>
        <v>0.49342105263157893</v>
      </c>
      <c r="R94" s="2">
        <f t="shared" si="19"/>
        <v>1.1973684210526316</v>
      </c>
      <c r="S94" s="2">
        <f t="shared" si="20"/>
        <v>1.12933982352342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5">
        <f t="shared" si="21"/>
        <v>94.953672352895197</v>
      </c>
      <c r="AE94" s="2">
        <f>'Load Tests Data'!J94</f>
        <v>2.1070848</v>
      </c>
      <c r="AF94" s="4">
        <f>'Load Tests Data'!K94</f>
        <v>91.2</v>
      </c>
    </row>
    <row r="95" spans="1:32" x14ac:dyDescent="0.25">
      <c r="A95" s="2" t="str">
        <f>'Load Tests Data'!A95</f>
        <v>-</v>
      </c>
      <c r="B95" s="2">
        <f>'Load Tests Data'!B95</f>
        <v>0.152</v>
      </c>
      <c r="C95" s="2">
        <f>'Load Tests Data'!C95</f>
        <v>0.152</v>
      </c>
      <c r="D95" s="2">
        <f>'Load Tests Data'!D95</f>
        <v>0.15</v>
      </c>
      <c r="E95" s="2">
        <f>'Load Tests Data'!E95</f>
        <v>34</v>
      </c>
      <c r="F95" s="2">
        <f>'Load Tests Data'!F95</f>
        <v>15.7</v>
      </c>
      <c r="G95" s="2">
        <f>'Load Tests Data'!G95</f>
        <v>5.8899999999999988</v>
      </c>
      <c r="H95" s="2">
        <f>'Load Tests Data'!H95</f>
        <v>15.7</v>
      </c>
      <c r="I95" s="2">
        <f>'Load Tests Data'!I95</f>
        <v>0</v>
      </c>
      <c r="J95" s="2">
        <f t="shared" si="11"/>
        <v>2.355</v>
      </c>
      <c r="K95" s="2">
        <f t="shared" si="12"/>
        <v>42.163726119839886</v>
      </c>
      <c r="L95" s="2">
        <f t="shared" si="13"/>
        <v>29.439792369643488</v>
      </c>
      <c r="M95" s="2">
        <f t="shared" si="14"/>
        <v>41.063798408479293</v>
      </c>
      <c r="N95" s="2">
        <f t="shared" si="15"/>
        <v>1.6982255858025501</v>
      </c>
      <c r="O95" s="2">
        <f t="shared" si="16"/>
        <v>1.6745085168424267</v>
      </c>
      <c r="P95" s="2">
        <f t="shared" si="17"/>
        <v>0.6</v>
      </c>
      <c r="Q95" s="2">
        <f t="shared" si="18"/>
        <v>0.98684210526315785</v>
      </c>
      <c r="R95" s="2">
        <f t="shared" si="19"/>
        <v>1.3947368421052633</v>
      </c>
      <c r="S95" s="2">
        <f t="shared" si="20"/>
        <v>1.2586796470468398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5">
        <f t="shared" si="21"/>
        <v>175.52463964245442</v>
      </c>
      <c r="AE95" s="2">
        <f>'Load Tests Data'!J95</f>
        <v>2.8741376000000001</v>
      </c>
      <c r="AF95" s="4">
        <f>'Load Tests Data'!K95</f>
        <v>124.4</v>
      </c>
    </row>
    <row r="96" spans="1:32" x14ac:dyDescent="0.25">
      <c r="A96" s="2" t="str">
        <f>'Load Tests Data'!A96</f>
        <v>-</v>
      </c>
      <c r="B96" s="2">
        <f>'Load Tests Data'!B96</f>
        <v>0.152</v>
      </c>
      <c r="C96" s="2">
        <f>'Load Tests Data'!C96</f>
        <v>0.152</v>
      </c>
      <c r="D96" s="2">
        <f>'Load Tests Data'!D96</f>
        <v>7.4999999999999997E-2</v>
      </c>
      <c r="E96" s="2">
        <f>'Load Tests Data'!E96</f>
        <v>37</v>
      </c>
      <c r="F96" s="2">
        <f>'Load Tests Data'!F96</f>
        <v>16.100000000000001</v>
      </c>
      <c r="G96" s="2">
        <f>'Load Tests Data'!G96</f>
        <v>6.2900000000000009</v>
      </c>
      <c r="H96" s="2">
        <f>'Load Tests Data'!H96</f>
        <v>16.100000000000001</v>
      </c>
      <c r="I96" s="2">
        <f>'Load Tests Data'!I96</f>
        <v>0</v>
      </c>
      <c r="J96" s="2">
        <f t="shared" si="11"/>
        <v>1.2075</v>
      </c>
      <c r="K96" s="2">
        <f t="shared" si="12"/>
        <v>55.629601684001244</v>
      </c>
      <c r="L96" s="2">
        <f t="shared" si="13"/>
        <v>42.919911654584354</v>
      </c>
      <c r="M96" s="2">
        <f t="shared" si="14"/>
        <v>66.192054614937902</v>
      </c>
      <c r="N96" s="2">
        <f t="shared" si="15"/>
        <v>1.7715300910904754</v>
      </c>
      <c r="O96" s="2">
        <f t="shared" si="16"/>
        <v>1.7535540501027942</v>
      </c>
      <c r="P96" s="2">
        <f t="shared" si="17"/>
        <v>0.6</v>
      </c>
      <c r="Q96" s="2">
        <f t="shared" si="18"/>
        <v>0.49342105263157893</v>
      </c>
      <c r="R96" s="2">
        <f t="shared" si="19"/>
        <v>1.1973684210526316</v>
      </c>
      <c r="S96" s="2">
        <f t="shared" si="20"/>
        <v>1.1179048908077927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5">
        <f t="shared" si="21"/>
        <v>150.1900060518185</v>
      </c>
      <c r="AE96" s="2">
        <f>'Load Tests Data'!J96</f>
        <v>3.1236607999999997</v>
      </c>
      <c r="AF96" s="4">
        <f>'Load Tests Data'!K96</f>
        <v>135.19999999999999</v>
      </c>
    </row>
    <row r="97" spans="1:32" x14ac:dyDescent="0.25">
      <c r="A97" s="2" t="str">
        <f>'Load Tests Data'!A97</f>
        <v>-</v>
      </c>
      <c r="B97" s="2">
        <f>'Load Tests Data'!B97</f>
        <v>0.152</v>
      </c>
      <c r="C97" s="2">
        <f>'Load Tests Data'!C97</f>
        <v>0.152</v>
      </c>
      <c r="D97" s="2">
        <f>'Load Tests Data'!D97</f>
        <v>0.15</v>
      </c>
      <c r="E97" s="2">
        <f>'Load Tests Data'!E97</f>
        <v>37</v>
      </c>
      <c r="F97" s="2">
        <f>'Load Tests Data'!F97</f>
        <v>16.100000000000001</v>
      </c>
      <c r="G97" s="2">
        <f>'Load Tests Data'!G97</f>
        <v>6.2900000000000009</v>
      </c>
      <c r="H97" s="2">
        <f>'Load Tests Data'!H97</f>
        <v>16.100000000000001</v>
      </c>
      <c r="I97" s="2">
        <f>'Load Tests Data'!I97</f>
        <v>0</v>
      </c>
      <c r="J97" s="2">
        <f t="shared" si="11"/>
        <v>2.415</v>
      </c>
      <c r="K97" s="2">
        <f t="shared" si="12"/>
        <v>55.629601684001244</v>
      </c>
      <c r="L97" s="2">
        <f t="shared" si="13"/>
        <v>42.919911654584354</v>
      </c>
      <c r="M97" s="2">
        <f t="shared" si="14"/>
        <v>66.192054614937902</v>
      </c>
      <c r="N97" s="2">
        <f t="shared" si="15"/>
        <v>1.7715300910904754</v>
      </c>
      <c r="O97" s="2">
        <f t="shared" si="16"/>
        <v>1.7535540501027942</v>
      </c>
      <c r="P97" s="2">
        <f t="shared" si="17"/>
        <v>0.6</v>
      </c>
      <c r="Q97" s="2">
        <f t="shared" si="18"/>
        <v>0.98684210526315785</v>
      </c>
      <c r="R97" s="2">
        <f t="shared" si="19"/>
        <v>1.3947368421052633</v>
      </c>
      <c r="S97" s="2">
        <f t="shared" si="20"/>
        <v>1.2358097816155853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5">
        <f t="shared" si="21"/>
        <v>273.21468819660504</v>
      </c>
      <c r="AE97" s="2">
        <f>'Load Tests Data'!J97</f>
        <v>4.2141696</v>
      </c>
      <c r="AF97" s="4">
        <f>'Load Tests Data'!K97</f>
        <v>182.4</v>
      </c>
    </row>
    <row r="98" spans="1:32" x14ac:dyDescent="0.25">
      <c r="A98" s="2" t="str">
        <f>'Load Tests Data'!A98</f>
        <v>-</v>
      </c>
      <c r="B98" s="2">
        <f>'Load Tests Data'!B98</f>
        <v>0.152</v>
      </c>
      <c r="C98" s="2">
        <f>'Load Tests Data'!C98</f>
        <v>0.152</v>
      </c>
      <c r="D98" s="2">
        <f>'Load Tests Data'!D98</f>
        <v>7.4999999999999997E-2</v>
      </c>
      <c r="E98" s="2">
        <f>'Load Tests Data'!E98</f>
        <v>39.5</v>
      </c>
      <c r="F98" s="2">
        <f>'Load Tests Data'!F98</f>
        <v>16.5</v>
      </c>
      <c r="G98" s="2">
        <f>'Load Tests Data'!G98</f>
        <v>6.6899999999999995</v>
      </c>
      <c r="H98" s="2">
        <f>'Load Tests Data'!H98</f>
        <v>16.5</v>
      </c>
      <c r="I98" s="2">
        <f>'Load Tests Data'!I98</f>
        <v>0</v>
      </c>
      <c r="J98" s="2">
        <f t="shared" si="11"/>
        <v>1.2375</v>
      </c>
      <c r="K98" s="2">
        <f t="shared" si="12"/>
        <v>71.463840445857727</v>
      </c>
      <c r="L98" s="2">
        <f t="shared" si="13"/>
        <v>59.910243949776529</v>
      </c>
      <c r="M98" s="2">
        <f t="shared" si="14"/>
        <v>100.42106071364154</v>
      </c>
      <c r="N98" s="2">
        <f t="shared" si="15"/>
        <v>1.8383294765016944</v>
      </c>
      <c r="O98" s="2">
        <f t="shared" si="16"/>
        <v>1.8243363858174957</v>
      </c>
      <c r="P98" s="2">
        <f t="shared" si="17"/>
        <v>0.6</v>
      </c>
      <c r="Q98" s="2">
        <f t="shared" si="18"/>
        <v>0.49342105263157893</v>
      </c>
      <c r="R98" s="2">
        <f t="shared" si="19"/>
        <v>1.1973684210526316</v>
      </c>
      <c r="S98" s="2">
        <f t="shared" si="20"/>
        <v>1.1077378330682557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5">
        <f t="shared" si="21"/>
        <v>225.38315772019303</v>
      </c>
      <c r="AE98" s="2">
        <f>'Load Tests Data'!J98</f>
        <v>4.6485247999999997</v>
      </c>
      <c r="AF98" s="4">
        <f>'Load Tests Data'!K98</f>
        <v>201.2</v>
      </c>
    </row>
    <row r="99" spans="1:32" x14ac:dyDescent="0.25">
      <c r="A99" s="2" t="str">
        <f>'Load Tests Data'!A99</f>
        <v>-</v>
      </c>
      <c r="B99" s="2">
        <f>'Load Tests Data'!B99</f>
        <v>0.152</v>
      </c>
      <c r="C99" s="2">
        <f>'Load Tests Data'!C99</f>
        <v>0.152</v>
      </c>
      <c r="D99" s="2">
        <f>'Load Tests Data'!D99</f>
        <v>0.15</v>
      </c>
      <c r="E99" s="2">
        <f>'Load Tests Data'!E99</f>
        <v>39.5</v>
      </c>
      <c r="F99" s="2">
        <f>'Load Tests Data'!F99</f>
        <v>16.5</v>
      </c>
      <c r="G99" s="2">
        <f>'Load Tests Data'!G99</f>
        <v>6.6899999999999995</v>
      </c>
      <c r="H99" s="2">
        <f>'Load Tests Data'!H99</f>
        <v>16.5</v>
      </c>
      <c r="I99" s="2">
        <f>'Load Tests Data'!I99</f>
        <v>0</v>
      </c>
      <c r="J99" s="2">
        <f t="shared" si="11"/>
        <v>2.4750000000000001</v>
      </c>
      <c r="K99" s="2">
        <f t="shared" si="12"/>
        <v>71.463840445857727</v>
      </c>
      <c r="L99" s="2">
        <f t="shared" si="13"/>
        <v>59.910243949776529</v>
      </c>
      <c r="M99" s="2">
        <f t="shared" si="14"/>
        <v>100.42106071364154</v>
      </c>
      <c r="N99" s="2">
        <f t="shared" si="15"/>
        <v>1.8383294765016944</v>
      </c>
      <c r="O99" s="2">
        <f t="shared" si="16"/>
        <v>1.8243363858174957</v>
      </c>
      <c r="P99" s="2">
        <f t="shared" si="17"/>
        <v>0.6</v>
      </c>
      <c r="Q99" s="2">
        <f t="shared" si="18"/>
        <v>0.98684210526315785</v>
      </c>
      <c r="R99" s="2">
        <f t="shared" si="19"/>
        <v>1.3947368421052633</v>
      </c>
      <c r="S99" s="2">
        <f t="shared" si="20"/>
        <v>1.2154756661365114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5">
        <f t="shared" si="21"/>
        <v>404.35352878401039</v>
      </c>
      <c r="AE99" s="2">
        <f>'Load Tests Data'!J99</f>
        <v>6.111008</v>
      </c>
      <c r="AF99" s="4">
        <f>'Load Tests Data'!K99</f>
        <v>264.5</v>
      </c>
    </row>
    <row r="100" spans="1:32" x14ac:dyDescent="0.25">
      <c r="A100" s="2" t="str">
        <f>'Load Tests Data'!A100</f>
        <v>-</v>
      </c>
      <c r="B100" s="2">
        <f>'Load Tests Data'!B100</f>
        <v>0.152</v>
      </c>
      <c r="C100" s="2">
        <f>'Load Tests Data'!C100</f>
        <v>0.152</v>
      </c>
      <c r="D100" s="2">
        <f>'Load Tests Data'!D100</f>
        <v>7.4999999999999997E-2</v>
      </c>
      <c r="E100" s="2">
        <f>'Load Tests Data'!E100</f>
        <v>41.5</v>
      </c>
      <c r="F100" s="2">
        <f>'Load Tests Data'!F100</f>
        <v>16.8</v>
      </c>
      <c r="G100" s="2">
        <f>'Load Tests Data'!G100</f>
        <v>6.99</v>
      </c>
      <c r="H100" s="2">
        <f>'Load Tests Data'!H100</f>
        <v>16.8</v>
      </c>
      <c r="I100" s="2">
        <f>'Load Tests Data'!I100</f>
        <v>0</v>
      </c>
      <c r="J100" s="2">
        <f t="shared" si="11"/>
        <v>1.26</v>
      </c>
      <c r="K100" s="2">
        <f t="shared" si="12"/>
        <v>88.605051771421302</v>
      </c>
      <c r="L100" s="2">
        <f t="shared" si="13"/>
        <v>79.391127869463801</v>
      </c>
      <c r="M100" s="2">
        <f t="shared" si="14"/>
        <v>142.24812374452415</v>
      </c>
      <c r="N100" s="2">
        <f t="shared" si="15"/>
        <v>1.8960113027671706</v>
      </c>
      <c r="O100" s="2">
        <f t="shared" si="16"/>
        <v>1.8847252645559438</v>
      </c>
      <c r="P100" s="2">
        <f t="shared" si="17"/>
        <v>0.6</v>
      </c>
      <c r="Q100" s="2">
        <f t="shared" si="18"/>
        <v>0.49342105263157893</v>
      </c>
      <c r="R100" s="2">
        <f t="shared" si="19"/>
        <v>1.1973684210526316</v>
      </c>
      <c r="S100" s="2">
        <f t="shared" si="20"/>
        <v>1.0993790049760646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5">
        <f t="shared" si="21"/>
        <v>316.244187488487</v>
      </c>
      <c r="AE100" s="2">
        <f>'Load Tests Data'!J100</f>
        <v>6.3836352000000005</v>
      </c>
      <c r="AF100" s="4">
        <f>'Load Tests Data'!K100</f>
        <v>276.3</v>
      </c>
    </row>
    <row r="101" spans="1:32" x14ac:dyDescent="0.25">
      <c r="A101" s="2" t="str">
        <f>'Load Tests Data'!A101</f>
        <v>-</v>
      </c>
      <c r="B101" s="2">
        <f>'Load Tests Data'!B101</f>
        <v>0.152</v>
      </c>
      <c r="C101" s="2">
        <f>'Load Tests Data'!C101</f>
        <v>0.152</v>
      </c>
      <c r="D101" s="2">
        <f>'Load Tests Data'!D101</f>
        <v>0.15</v>
      </c>
      <c r="E101" s="2">
        <f>'Load Tests Data'!E101</f>
        <v>41.5</v>
      </c>
      <c r="F101" s="2">
        <f>'Load Tests Data'!F101</f>
        <v>16.8</v>
      </c>
      <c r="G101" s="2">
        <f>'Load Tests Data'!G101</f>
        <v>6.99</v>
      </c>
      <c r="H101" s="2">
        <f>'Load Tests Data'!H101</f>
        <v>16.8</v>
      </c>
      <c r="I101" s="2">
        <f>'Load Tests Data'!I101</f>
        <v>0</v>
      </c>
      <c r="J101" s="2">
        <f t="shared" si="11"/>
        <v>2.52</v>
      </c>
      <c r="K101" s="2">
        <f t="shared" si="12"/>
        <v>88.605051771421302</v>
      </c>
      <c r="L101" s="2">
        <f t="shared" si="13"/>
        <v>79.391127869463801</v>
      </c>
      <c r="M101" s="2">
        <f t="shared" si="14"/>
        <v>142.24812374452415</v>
      </c>
      <c r="N101" s="2">
        <f t="shared" si="15"/>
        <v>1.8960113027671706</v>
      </c>
      <c r="O101" s="2">
        <f t="shared" si="16"/>
        <v>1.8847252645559438</v>
      </c>
      <c r="P101" s="2">
        <f t="shared" si="17"/>
        <v>0.6</v>
      </c>
      <c r="Q101" s="2">
        <f t="shared" si="18"/>
        <v>0.98684210526315785</v>
      </c>
      <c r="R101" s="2">
        <f t="shared" si="19"/>
        <v>1.3947368421052633</v>
      </c>
      <c r="S101" s="2">
        <f t="shared" si="20"/>
        <v>1.1987580099521291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5">
        <f t="shared" si="21"/>
        <v>560.98765155686476</v>
      </c>
      <c r="AE101" s="2">
        <f>'Load Tests Data'!J101</f>
        <v>8.3520959999999995</v>
      </c>
      <c r="AF101" s="4">
        <f>'Load Tests Data'!K101</f>
        <v>361.5</v>
      </c>
    </row>
    <row r="102" spans="1:32" x14ac:dyDescent="0.25">
      <c r="A102" s="2" t="str">
        <f>'Load Tests Data'!A102</f>
        <v>-</v>
      </c>
      <c r="B102" s="2">
        <f>'Load Tests Data'!B102</f>
        <v>0.152</v>
      </c>
      <c r="C102" s="2">
        <f>'Load Tests Data'!C102</f>
        <v>0.152</v>
      </c>
      <c r="D102" s="2">
        <f>'Load Tests Data'!D102</f>
        <v>7.4999999999999997E-2</v>
      </c>
      <c r="E102" s="2">
        <f>'Load Tests Data'!E102</f>
        <v>42.5</v>
      </c>
      <c r="F102" s="2">
        <f>'Load Tests Data'!F102</f>
        <v>17.100000000000001</v>
      </c>
      <c r="G102" s="2">
        <f>'Load Tests Data'!G102</f>
        <v>7.2900000000000009</v>
      </c>
      <c r="H102" s="2">
        <f>'Load Tests Data'!H102</f>
        <v>17.100000000000001</v>
      </c>
      <c r="I102" s="2">
        <f>'Load Tests Data'!I102</f>
        <v>0</v>
      </c>
      <c r="J102" s="2">
        <f t="shared" si="11"/>
        <v>1.2825</v>
      </c>
      <c r="K102" s="2">
        <f t="shared" si="12"/>
        <v>99.19507795814657</v>
      </c>
      <c r="L102" s="2">
        <f t="shared" si="13"/>
        <v>91.895542242138291</v>
      </c>
      <c r="M102" s="2">
        <f t="shared" si="14"/>
        <v>170.24616256744744</v>
      </c>
      <c r="N102" s="2">
        <f t="shared" si="15"/>
        <v>1.9264123193785061</v>
      </c>
      <c r="O102" s="2">
        <f t="shared" si="16"/>
        <v>1.9163311740174234</v>
      </c>
      <c r="P102" s="2">
        <f t="shared" si="17"/>
        <v>0.6</v>
      </c>
      <c r="Q102" s="2">
        <f t="shared" si="18"/>
        <v>0.49342105263157893</v>
      </c>
      <c r="R102" s="2">
        <f t="shared" si="19"/>
        <v>1.1973684210526316</v>
      </c>
      <c r="S102" s="2">
        <f t="shared" si="20"/>
        <v>1.095167364596094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5">
        <f t="shared" si="21"/>
        <v>380.09600020243323</v>
      </c>
      <c r="AE102" s="2">
        <f>'Load Tests Data'!J102</f>
        <v>7.5157312000000003</v>
      </c>
      <c r="AF102" s="4">
        <f>'Load Tests Data'!K102</f>
        <v>325.3</v>
      </c>
    </row>
    <row r="103" spans="1:32" x14ac:dyDescent="0.25">
      <c r="A103" s="2" t="str">
        <f>'Load Tests Data'!A103</f>
        <v>-</v>
      </c>
      <c r="B103" s="2">
        <f>'Load Tests Data'!B103</f>
        <v>0.152</v>
      </c>
      <c r="C103" s="2">
        <f>'Load Tests Data'!C103</f>
        <v>0.152</v>
      </c>
      <c r="D103" s="2">
        <f>'Load Tests Data'!D103</f>
        <v>0.15</v>
      </c>
      <c r="E103" s="2">
        <f>'Load Tests Data'!E103</f>
        <v>42.5</v>
      </c>
      <c r="F103" s="2">
        <f>'Load Tests Data'!F103</f>
        <v>17.100000000000001</v>
      </c>
      <c r="G103" s="2">
        <f>'Load Tests Data'!G103</f>
        <v>7.2900000000000009</v>
      </c>
      <c r="H103" s="2">
        <f>'Load Tests Data'!H103</f>
        <v>17.100000000000001</v>
      </c>
      <c r="I103" s="2">
        <f>'Load Tests Data'!I103</f>
        <v>0</v>
      </c>
      <c r="J103" s="2">
        <f t="shared" si="11"/>
        <v>2.5649999999999999</v>
      </c>
      <c r="K103" s="2">
        <f t="shared" si="12"/>
        <v>99.19507795814657</v>
      </c>
      <c r="L103" s="2">
        <f t="shared" si="13"/>
        <v>91.895542242138291</v>
      </c>
      <c r="M103" s="2">
        <f t="shared" si="14"/>
        <v>170.24616256744744</v>
      </c>
      <c r="N103" s="2">
        <f t="shared" si="15"/>
        <v>1.9264123193785061</v>
      </c>
      <c r="O103" s="2">
        <f t="shared" si="16"/>
        <v>1.9163311740174234</v>
      </c>
      <c r="P103" s="2">
        <f t="shared" si="17"/>
        <v>0.6</v>
      </c>
      <c r="Q103" s="2">
        <f t="shared" si="18"/>
        <v>0.98684210526315785</v>
      </c>
      <c r="R103" s="2">
        <f t="shared" si="19"/>
        <v>1.3947368421052633</v>
      </c>
      <c r="S103" s="2">
        <f t="shared" si="20"/>
        <v>1.1903347291921877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5">
        <f t="shared" si="21"/>
        <v>670.42817775647291</v>
      </c>
      <c r="AE103" s="2">
        <f>'Load Tests Data'!J103</f>
        <v>9.7868544000000011</v>
      </c>
      <c r="AF103" s="4">
        <f>'Load Tests Data'!K103</f>
        <v>423.6</v>
      </c>
    </row>
    <row r="104" spans="1:32" x14ac:dyDescent="0.25">
      <c r="A104" s="2" t="str">
        <f>'Load Tests Data'!A104</f>
        <v>-</v>
      </c>
      <c r="B104" s="2">
        <f>'Load Tests Data'!B104</f>
        <v>0.08</v>
      </c>
      <c r="C104" s="2">
        <f>'Load Tests Data'!C104</f>
        <v>0.08</v>
      </c>
      <c r="D104" s="2">
        <f>'Load Tests Data'!D104</f>
        <v>0</v>
      </c>
      <c r="E104" s="2">
        <f>'Load Tests Data'!E104</f>
        <v>42.8</v>
      </c>
      <c r="F104" s="2">
        <f>'Load Tests Data'!F104</f>
        <v>17.2</v>
      </c>
      <c r="G104" s="2">
        <f>'Load Tests Data'!G104</f>
        <v>7.3899999999999988</v>
      </c>
      <c r="H104" s="2">
        <f>'Load Tests Data'!H104</f>
        <v>17.2</v>
      </c>
      <c r="I104" s="2">
        <f>'Load Tests Data'!I104</f>
        <v>0</v>
      </c>
      <c r="J104" s="2">
        <f t="shared" si="11"/>
        <v>0</v>
      </c>
      <c r="K104" s="2">
        <f t="shared" si="12"/>
        <v>102.68915654538776</v>
      </c>
      <c r="L104" s="2">
        <f t="shared" si="13"/>
        <v>96.091201588183111</v>
      </c>
      <c r="M104" s="2">
        <f t="shared" si="14"/>
        <v>179.8148769209171</v>
      </c>
      <c r="N104" s="2">
        <f t="shared" si="15"/>
        <v>1.935748279768094</v>
      </c>
      <c r="O104" s="2">
        <f t="shared" si="16"/>
        <v>1.9260101532351528</v>
      </c>
      <c r="P104" s="2">
        <f t="shared" si="17"/>
        <v>0.6</v>
      </c>
      <c r="Q104" s="2">
        <f t="shared" si="18"/>
        <v>0</v>
      </c>
      <c r="R104" s="2">
        <f t="shared" si="19"/>
        <v>1</v>
      </c>
      <c r="S104" s="2">
        <f t="shared" si="20"/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5">
        <f t="shared" si="21"/>
        <v>74.227581192954574</v>
      </c>
      <c r="AE104" s="2">
        <f>'Load Tests Data'!J104</f>
        <v>0.85120000000000007</v>
      </c>
      <c r="AF104" s="4">
        <f>'Load Tests Data'!K104</f>
        <v>133</v>
      </c>
    </row>
    <row r="105" spans="1:32" x14ac:dyDescent="0.25">
      <c r="A105" s="2" t="str">
        <f>'Load Tests Data'!A105</f>
        <v>-</v>
      </c>
      <c r="B105" s="2">
        <f>'Load Tests Data'!B105</f>
        <v>0.15</v>
      </c>
      <c r="C105" s="2">
        <f>'Load Tests Data'!C105</f>
        <v>0.15</v>
      </c>
      <c r="D105" s="2">
        <f>'Load Tests Data'!D105</f>
        <v>0</v>
      </c>
      <c r="E105" s="2">
        <f>'Load Tests Data'!E105</f>
        <v>42.8</v>
      </c>
      <c r="F105" s="2">
        <f>'Load Tests Data'!F105</f>
        <v>17.2</v>
      </c>
      <c r="G105" s="2">
        <f>'Load Tests Data'!G105</f>
        <v>7.3899999999999988</v>
      </c>
      <c r="H105" s="2">
        <f>'Load Tests Data'!H105</f>
        <v>17.2</v>
      </c>
      <c r="I105" s="2">
        <f>'Load Tests Data'!I105</f>
        <v>0</v>
      </c>
      <c r="J105" s="2">
        <f t="shared" si="11"/>
        <v>0</v>
      </c>
      <c r="K105" s="2">
        <f t="shared" si="12"/>
        <v>102.68915654538776</v>
      </c>
      <c r="L105" s="2">
        <f t="shared" si="13"/>
        <v>96.091201588183111</v>
      </c>
      <c r="M105" s="2">
        <f t="shared" si="14"/>
        <v>179.8148769209171</v>
      </c>
      <c r="N105" s="2">
        <f t="shared" si="15"/>
        <v>1.935748279768094</v>
      </c>
      <c r="O105" s="2">
        <f t="shared" si="16"/>
        <v>1.9260101532351528</v>
      </c>
      <c r="P105" s="2">
        <f t="shared" si="17"/>
        <v>0.6</v>
      </c>
      <c r="Q105" s="2">
        <f t="shared" si="18"/>
        <v>0</v>
      </c>
      <c r="R105" s="2">
        <f t="shared" si="19"/>
        <v>1</v>
      </c>
      <c r="S105" s="2">
        <f t="shared" si="20"/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5">
        <f t="shared" si="21"/>
        <v>139.17671473678982</v>
      </c>
      <c r="AE105" s="2">
        <f>'Load Tests Data'!J105</f>
        <v>5.5350000000000001</v>
      </c>
      <c r="AF105" s="4">
        <f>'Load Tests Data'!K105</f>
        <v>246</v>
      </c>
    </row>
    <row r="106" spans="1:32" x14ac:dyDescent="0.25">
      <c r="A106" s="2" t="str">
        <f>'Load Tests Data'!A106</f>
        <v>-</v>
      </c>
      <c r="B106" s="2">
        <f>'Load Tests Data'!B106</f>
        <v>0.05</v>
      </c>
      <c r="C106" s="2">
        <f>'Load Tests Data'!C106</f>
        <v>0.05</v>
      </c>
      <c r="D106" s="2">
        <f>'Load Tests Data'!D106</f>
        <v>0</v>
      </c>
      <c r="E106" s="2">
        <f>'Load Tests Data'!E106</f>
        <v>42.8</v>
      </c>
      <c r="F106" s="2">
        <f>'Load Tests Data'!F106</f>
        <v>17.2</v>
      </c>
      <c r="G106" s="2">
        <f>'Load Tests Data'!G106</f>
        <v>7.3899999999999988</v>
      </c>
      <c r="H106" s="2">
        <f>'Load Tests Data'!H106</f>
        <v>17.2</v>
      </c>
      <c r="I106" s="2">
        <f>'Load Tests Data'!I106</f>
        <v>0</v>
      </c>
      <c r="J106" s="2">
        <f t="shared" si="11"/>
        <v>0</v>
      </c>
      <c r="K106" s="2">
        <f t="shared" si="12"/>
        <v>102.68915654538776</v>
      </c>
      <c r="L106" s="2">
        <f t="shared" si="13"/>
        <v>96.091201588183111</v>
      </c>
      <c r="M106" s="2">
        <f t="shared" si="14"/>
        <v>179.8148769209171</v>
      </c>
      <c r="N106" s="2">
        <f t="shared" si="15"/>
        <v>1.935748279768094</v>
      </c>
      <c r="O106" s="2">
        <f t="shared" si="16"/>
        <v>1.9260101532351528</v>
      </c>
      <c r="P106" s="2">
        <f t="shared" si="17"/>
        <v>0.6</v>
      </c>
      <c r="Q106" s="2">
        <f t="shared" si="18"/>
        <v>0</v>
      </c>
      <c r="R106" s="2">
        <f t="shared" si="19"/>
        <v>1</v>
      </c>
      <c r="S106" s="2">
        <f t="shared" si="20"/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5">
        <f t="shared" si="21"/>
        <v>46.392238245596609</v>
      </c>
      <c r="AE106" s="2">
        <f>'Load Tests Data'!J106</f>
        <v>0.27250000000000008</v>
      </c>
      <c r="AF106" s="4">
        <f>'Load Tests Data'!K106</f>
        <v>109</v>
      </c>
    </row>
    <row r="107" spans="1:32" x14ac:dyDescent="0.25">
      <c r="A107" s="2" t="str">
        <f>'Load Tests Data'!A107</f>
        <v>-</v>
      </c>
      <c r="B107" s="2">
        <f>'Load Tests Data'!B107</f>
        <v>0.08</v>
      </c>
      <c r="C107" s="2">
        <f>'Load Tests Data'!C107</f>
        <v>0.08</v>
      </c>
      <c r="D107" s="2">
        <f>'Load Tests Data'!D107</f>
        <v>0</v>
      </c>
      <c r="E107" s="2">
        <f>'Load Tests Data'!E107</f>
        <v>42.8</v>
      </c>
      <c r="F107" s="2">
        <f>'Load Tests Data'!F107</f>
        <v>17.100000000000001</v>
      </c>
      <c r="G107" s="2">
        <f>'Load Tests Data'!G107</f>
        <v>7.2900000000000009</v>
      </c>
      <c r="H107" s="2">
        <f>'Load Tests Data'!H107</f>
        <v>17.100000000000001</v>
      </c>
      <c r="I107" s="2">
        <f>'Load Tests Data'!I107</f>
        <v>0</v>
      </c>
      <c r="J107" s="2">
        <f t="shared" ref="J107:J170" si="22">IF(A107&lt;D107,F107*A107+G107*(D107-A107),F107*D107)</f>
        <v>0</v>
      </c>
      <c r="K107" s="2">
        <f t="shared" ref="K107:K170" si="23">IF(E107=0,5.14,(L107-1)*_xlfn.COT(RADIANS(E107)))</f>
        <v>102.68915654538776</v>
      </c>
      <c r="L107" s="2">
        <f t="shared" ref="L107:L170" si="24">EXP(PI()*TAN(RADIANS(E107)))*((TAN(RADIANS(45+(E107/2))))^2)</f>
        <v>96.091201588183111</v>
      </c>
      <c r="M107" s="2">
        <f t="shared" ref="M107:M170" si="25">2*(L107+1)*TAN(RADIANS(E107))</f>
        <v>179.8148769209171</v>
      </c>
      <c r="N107" s="2">
        <f t="shared" ref="N107:N170" si="26">1+(B107/C107)*(L107/K107)</f>
        <v>1.935748279768094</v>
      </c>
      <c r="O107" s="2">
        <f t="shared" ref="O107:O170" si="27">1+(B107/C107)*TAN(RADIANS(E107))</f>
        <v>1.9260101532351528</v>
      </c>
      <c r="P107" s="2">
        <f t="shared" ref="P107:P170" si="28">1-0.4*(B107/C107)</f>
        <v>0.6</v>
      </c>
      <c r="Q107" s="2">
        <f t="shared" ref="Q107:Q170" si="29">IF((D107/B107)&lt;=1,D107/B107,ATAN(D107/B107))</f>
        <v>0</v>
      </c>
      <c r="R107" s="2">
        <f t="shared" ref="R107:R170" si="30">1+(0.4*Q107)</f>
        <v>1</v>
      </c>
      <c r="S107" s="2">
        <f t="shared" ref="S107:S170" si="31">1+(2*Q107*TAN(RADIANS(E107))*((1-SIN(RADIANS(E107)))^2))</f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5">
        <f t="shared" ref="AD107:AD170" si="32">(I107*K107*N107*R107*U107*X107*AA107)+(J107*L107*O107*S107*V107*Y107*AB107)+(0.5*H107*B107*M107*P107*T107*W107*Z107*AC107)</f>
        <v>73.796025488344384</v>
      </c>
      <c r="AE107" s="2">
        <f>'Load Tests Data'!J107</f>
        <v>0.83200000000000007</v>
      </c>
      <c r="AF107" s="4">
        <f>'Load Tests Data'!K107</f>
        <v>130</v>
      </c>
    </row>
    <row r="108" spans="1:32" x14ac:dyDescent="0.25">
      <c r="A108" s="2" t="str">
        <f>'Load Tests Data'!A108</f>
        <v>-</v>
      </c>
      <c r="B108" s="2">
        <f>'Load Tests Data'!B108</f>
        <v>0.1</v>
      </c>
      <c r="C108" s="2">
        <f>'Load Tests Data'!C108</f>
        <v>0.1</v>
      </c>
      <c r="D108" s="2">
        <f>'Load Tests Data'!D108</f>
        <v>0</v>
      </c>
      <c r="E108" s="2">
        <f>'Load Tests Data'!E108</f>
        <v>42.8</v>
      </c>
      <c r="F108" s="2">
        <f>'Load Tests Data'!F108</f>
        <v>17.100000000000001</v>
      </c>
      <c r="G108" s="2">
        <f>'Load Tests Data'!G108</f>
        <v>7.2900000000000009</v>
      </c>
      <c r="H108" s="2">
        <f>'Load Tests Data'!H108</f>
        <v>17.100000000000001</v>
      </c>
      <c r="I108" s="2">
        <f>'Load Tests Data'!I108</f>
        <v>0</v>
      </c>
      <c r="J108" s="2">
        <f t="shared" si="22"/>
        <v>0</v>
      </c>
      <c r="K108" s="2">
        <f t="shared" si="23"/>
        <v>102.68915654538776</v>
      </c>
      <c r="L108" s="2">
        <f t="shared" si="24"/>
        <v>96.091201588183111</v>
      </c>
      <c r="M108" s="2">
        <f t="shared" si="25"/>
        <v>179.8148769209171</v>
      </c>
      <c r="N108" s="2">
        <f t="shared" si="26"/>
        <v>1.935748279768094</v>
      </c>
      <c r="O108" s="2">
        <f t="shared" si="27"/>
        <v>1.9260101532351528</v>
      </c>
      <c r="P108" s="2">
        <f t="shared" si="28"/>
        <v>0.6</v>
      </c>
      <c r="Q108" s="2">
        <f t="shared" si="29"/>
        <v>0</v>
      </c>
      <c r="R108" s="2">
        <f t="shared" si="30"/>
        <v>1</v>
      </c>
      <c r="S108" s="2">
        <f t="shared" si="31"/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5">
        <f t="shared" si="32"/>
        <v>92.245031860430473</v>
      </c>
      <c r="AE108" s="2">
        <f>'Load Tests Data'!J108</f>
        <v>1.5200000000000002</v>
      </c>
      <c r="AF108" s="4">
        <f>'Load Tests Data'!K108</f>
        <v>152</v>
      </c>
    </row>
    <row r="109" spans="1:32" x14ac:dyDescent="0.25">
      <c r="A109" s="2" t="str">
        <f>'Load Tests Data'!A109</f>
        <v>-</v>
      </c>
      <c r="B109" s="2">
        <f>'Load Tests Data'!B109</f>
        <v>0.15</v>
      </c>
      <c r="C109" s="2">
        <f>'Load Tests Data'!C109</f>
        <v>0.15</v>
      </c>
      <c r="D109" s="2">
        <f>'Load Tests Data'!D109</f>
        <v>0</v>
      </c>
      <c r="E109" s="2">
        <f>'Load Tests Data'!E109</f>
        <v>42.8</v>
      </c>
      <c r="F109" s="2">
        <f>'Load Tests Data'!F109</f>
        <v>17.100000000000001</v>
      </c>
      <c r="G109" s="2">
        <f>'Load Tests Data'!G109</f>
        <v>7.2900000000000009</v>
      </c>
      <c r="H109" s="2">
        <f>'Load Tests Data'!H109</f>
        <v>17.100000000000001</v>
      </c>
      <c r="I109" s="2">
        <f>'Load Tests Data'!I109</f>
        <v>0</v>
      </c>
      <c r="J109" s="2">
        <f t="shared" si="22"/>
        <v>0</v>
      </c>
      <c r="K109" s="2">
        <f t="shared" si="23"/>
        <v>102.68915654538776</v>
      </c>
      <c r="L109" s="2">
        <f t="shared" si="24"/>
        <v>96.091201588183111</v>
      </c>
      <c r="M109" s="2">
        <f t="shared" si="25"/>
        <v>179.8148769209171</v>
      </c>
      <c r="N109" s="2">
        <f t="shared" si="26"/>
        <v>1.935748279768094</v>
      </c>
      <c r="O109" s="2">
        <f t="shared" si="27"/>
        <v>1.9260101532351528</v>
      </c>
      <c r="P109" s="2">
        <f t="shared" si="28"/>
        <v>0.6</v>
      </c>
      <c r="Q109" s="2">
        <f t="shared" si="29"/>
        <v>0</v>
      </c>
      <c r="R109" s="2">
        <f t="shared" si="30"/>
        <v>1</v>
      </c>
      <c r="S109" s="2">
        <f t="shared" si="31"/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5">
        <f t="shared" si="32"/>
        <v>138.36754779064569</v>
      </c>
      <c r="AE109" s="2">
        <f>'Load Tests Data'!J109</f>
        <v>4.8149999999999995</v>
      </c>
      <c r="AF109" s="4">
        <f>'Load Tests Data'!K109</f>
        <v>214</v>
      </c>
    </row>
    <row r="110" spans="1:32" x14ac:dyDescent="0.25">
      <c r="A110" s="2" t="str">
        <f>'Load Tests Data'!A110</f>
        <v>-</v>
      </c>
      <c r="B110" s="2">
        <f>'Load Tests Data'!B110</f>
        <v>0.2</v>
      </c>
      <c r="C110" s="2">
        <f>'Load Tests Data'!C110</f>
        <v>0.2</v>
      </c>
      <c r="D110" s="2">
        <f>'Load Tests Data'!D110</f>
        <v>0</v>
      </c>
      <c r="E110" s="2">
        <f>'Load Tests Data'!E110</f>
        <v>42.8</v>
      </c>
      <c r="F110" s="2">
        <f>'Load Tests Data'!F110</f>
        <v>17.100000000000001</v>
      </c>
      <c r="G110" s="2">
        <f>'Load Tests Data'!G110</f>
        <v>7.2900000000000009</v>
      </c>
      <c r="H110" s="2">
        <f>'Load Tests Data'!H110</f>
        <v>17.100000000000001</v>
      </c>
      <c r="I110" s="2">
        <f>'Load Tests Data'!I110</f>
        <v>0</v>
      </c>
      <c r="J110" s="2">
        <f t="shared" si="22"/>
        <v>0</v>
      </c>
      <c r="K110" s="2">
        <f t="shared" si="23"/>
        <v>102.68915654538776</v>
      </c>
      <c r="L110" s="2">
        <f t="shared" si="24"/>
        <v>96.091201588183111</v>
      </c>
      <c r="M110" s="2">
        <f t="shared" si="25"/>
        <v>179.8148769209171</v>
      </c>
      <c r="N110" s="2">
        <f t="shared" si="26"/>
        <v>1.935748279768094</v>
      </c>
      <c r="O110" s="2">
        <f t="shared" si="27"/>
        <v>1.9260101532351528</v>
      </c>
      <c r="P110" s="2">
        <f t="shared" si="28"/>
        <v>0.6</v>
      </c>
      <c r="Q110" s="2">
        <f t="shared" si="29"/>
        <v>0</v>
      </c>
      <c r="R110" s="2">
        <f t="shared" si="30"/>
        <v>1</v>
      </c>
      <c r="S110" s="2">
        <f t="shared" si="31"/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5">
        <f t="shared" si="32"/>
        <v>184.49006372086095</v>
      </c>
      <c r="AE110" s="2">
        <f>'Load Tests Data'!J110</f>
        <v>10.640000000000002</v>
      </c>
      <c r="AF110" s="4">
        <f>'Load Tests Data'!K110</f>
        <v>266</v>
      </c>
    </row>
    <row r="111" spans="1:32" x14ac:dyDescent="0.25">
      <c r="A111" s="2" t="str">
        <f>'Load Tests Data'!A111</f>
        <v>-</v>
      </c>
      <c r="B111" s="2">
        <f>'Load Tests Data'!B111</f>
        <v>0.25</v>
      </c>
      <c r="C111" s="2">
        <f>'Load Tests Data'!C111</f>
        <v>0.25</v>
      </c>
      <c r="D111" s="2">
        <f>'Load Tests Data'!D111</f>
        <v>0</v>
      </c>
      <c r="E111" s="2">
        <f>'Load Tests Data'!E111</f>
        <v>42.8</v>
      </c>
      <c r="F111" s="2">
        <f>'Load Tests Data'!F111</f>
        <v>17.100000000000001</v>
      </c>
      <c r="G111" s="2">
        <f>'Load Tests Data'!G111</f>
        <v>7.2900000000000009</v>
      </c>
      <c r="H111" s="2">
        <f>'Load Tests Data'!H111</f>
        <v>17.100000000000001</v>
      </c>
      <c r="I111" s="2">
        <f>'Load Tests Data'!I111</f>
        <v>0</v>
      </c>
      <c r="J111" s="2">
        <f t="shared" si="22"/>
        <v>0</v>
      </c>
      <c r="K111" s="2">
        <f t="shared" si="23"/>
        <v>102.68915654538776</v>
      </c>
      <c r="L111" s="2">
        <f t="shared" si="24"/>
        <v>96.091201588183111</v>
      </c>
      <c r="M111" s="2">
        <f t="shared" si="25"/>
        <v>179.8148769209171</v>
      </c>
      <c r="N111" s="2">
        <f t="shared" si="26"/>
        <v>1.935748279768094</v>
      </c>
      <c r="O111" s="2">
        <f t="shared" si="27"/>
        <v>1.9260101532351528</v>
      </c>
      <c r="P111" s="2">
        <f t="shared" si="28"/>
        <v>0.6</v>
      </c>
      <c r="Q111" s="2">
        <f t="shared" si="29"/>
        <v>0</v>
      </c>
      <c r="R111" s="2">
        <f t="shared" si="30"/>
        <v>1</v>
      </c>
      <c r="S111" s="2">
        <f t="shared" si="31"/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5">
        <f t="shared" si="32"/>
        <v>230.6125796510762</v>
      </c>
      <c r="AE111" s="2">
        <f>'Load Tests Data'!J111</f>
        <v>20.8125</v>
      </c>
      <c r="AF111" s="4">
        <f>'Load Tests Data'!K111</f>
        <v>333</v>
      </c>
    </row>
    <row r="112" spans="1:32" x14ac:dyDescent="0.25">
      <c r="A112" s="2" t="str">
        <f>'Load Tests Data'!A112</f>
        <v>-</v>
      </c>
      <c r="B112" s="2">
        <f>'Load Tests Data'!B112</f>
        <v>0.3</v>
      </c>
      <c r="C112" s="2">
        <f>'Load Tests Data'!C112</f>
        <v>0.3</v>
      </c>
      <c r="D112" s="2">
        <f>'Load Tests Data'!D112</f>
        <v>0</v>
      </c>
      <c r="E112" s="2">
        <f>'Load Tests Data'!E112</f>
        <v>42.8</v>
      </c>
      <c r="F112" s="2">
        <f>'Load Tests Data'!F112</f>
        <v>17.100000000000001</v>
      </c>
      <c r="G112" s="2">
        <f>'Load Tests Data'!G112</f>
        <v>7.2900000000000009</v>
      </c>
      <c r="H112" s="2">
        <f>'Load Tests Data'!H112</f>
        <v>17.100000000000001</v>
      </c>
      <c r="I112" s="2">
        <f>'Load Tests Data'!I112</f>
        <v>0</v>
      </c>
      <c r="J112" s="2">
        <f t="shared" si="22"/>
        <v>0</v>
      </c>
      <c r="K112" s="2">
        <f t="shared" si="23"/>
        <v>102.68915654538776</v>
      </c>
      <c r="L112" s="2">
        <f t="shared" si="24"/>
        <v>96.091201588183111</v>
      </c>
      <c r="M112" s="2">
        <f t="shared" si="25"/>
        <v>179.8148769209171</v>
      </c>
      <c r="N112" s="2">
        <f t="shared" si="26"/>
        <v>1.935748279768094</v>
      </c>
      <c r="O112" s="2">
        <f t="shared" si="27"/>
        <v>1.9260101532351528</v>
      </c>
      <c r="P112" s="2">
        <f t="shared" si="28"/>
        <v>0.6</v>
      </c>
      <c r="Q112" s="2">
        <f t="shared" si="29"/>
        <v>0</v>
      </c>
      <c r="R112" s="2">
        <f t="shared" si="30"/>
        <v>1</v>
      </c>
      <c r="S112" s="2">
        <f t="shared" si="31"/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5">
        <f t="shared" si="32"/>
        <v>276.73509558129138</v>
      </c>
      <c r="AE112" s="2">
        <f>'Load Tests Data'!J112</f>
        <v>36.36</v>
      </c>
      <c r="AF112" s="4">
        <f>'Load Tests Data'!K112</f>
        <v>404</v>
      </c>
    </row>
    <row r="113" spans="1:32" x14ac:dyDescent="0.25">
      <c r="A113" s="2" t="str">
        <f>'Load Tests Data'!A113</f>
        <v>-</v>
      </c>
      <c r="B113" s="2">
        <f>'Load Tests Data'!B113</f>
        <v>0.03</v>
      </c>
      <c r="C113" s="2">
        <f>'Load Tests Data'!C113</f>
        <v>0.03</v>
      </c>
      <c r="D113" s="2">
        <f>'Load Tests Data'!D113</f>
        <v>0</v>
      </c>
      <c r="E113" s="2">
        <f>'Load Tests Data'!E113</f>
        <v>42</v>
      </c>
      <c r="F113" s="2">
        <f>'Load Tests Data'!F113</f>
        <v>15.89</v>
      </c>
      <c r="G113" s="2">
        <f>'Load Tests Data'!G113</f>
        <v>6.08</v>
      </c>
      <c r="H113" s="2">
        <f>'Load Tests Data'!H113</f>
        <v>15.89</v>
      </c>
      <c r="I113" s="2">
        <f>'Load Tests Data'!I113</f>
        <v>0</v>
      </c>
      <c r="J113" s="2">
        <f t="shared" si="22"/>
        <v>0</v>
      </c>
      <c r="K113" s="2">
        <f t="shared" si="23"/>
        <v>93.706401663749205</v>
      </c>
      <c r="L113" s="2">
        <f t="shared" si="24"/>
        <v>85.373623034637617</v>
      </c>
      <c r="M113" s="2">
        <f t="shared" si="25"/>
        <v>155.54231900208956</v>
      </c>
      <c r="N113" s="2">
        <f t="shared" si="26"/>
        <v>1.9110756737942787</v>
      </c>
      <c r="O113" s="2">
        <f t="shared" si="27"/>
        <v>1.90040404429784</v>
      </c>
      <c r="P113" s="2">
        <f t="shared" si="28"/>
        <v>0.6</v>
      </c>
      <c r="Q113" s="2">
        <f t="shared" si="29"/>
        <v>0</v>
      </c>
      <c r="R113" s="2">
        <f t="shared" si="30"/>
        <v>1</v>
      </c>
      <c r="S113" s="2">
        <f t="shared" si="31"/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5">
        <f t="shared" si="32"/>
        <v>22.244107040488828</v>
      </c>
      <c r="AE113" s="2">
        <f>'Load Tests Data'!J113</f>
        <v>4.6800000000000001E-2</v>
      </c>
      <c r="AF113" s="4">
        <f>'Load Tests Data'!K113</f>
        <v>52</v>
      </c>
    </row>
    <row r="114" spans="1:32" x14ac:dyDescent="0.25">
      <c r="A114" s="2" t="str">
        <f>'Load Tests Data'!A114</f>
        <v>-</v>
      </c>
      <c r="B114" s="2">
        <f>'Load Tests Data'!B114</f>
        <v>0.04</v>
      </c>
      <c r="C114" s="2">
        <f>'Load Tests Data'!C114</f>
        <v>0.04</v>
      </c>
      <c r="D114" s="2">
        <f>'Load Tests Data'!D114</f>
        <v>0</v>
      </c>
      <c r="E114" s="2">
        <f>'Load Tests Data'!E114</f>
        <v>42</v>
      </c>
      <c r="F114" s="2">
        <f>'Load Tests Data'!F114</f>
        <v>15.89</v>
      </c>
      <c r="G114" s="2">
        <f>'Load Tests Data'!G114</f>
        <v>6.08</v>
      </c>
      <c r="H114" s="2">
        <f>'Load Tests Data'!H114</f>
        <v>15.89</v>
      </c>
      <c r="I114" s="2">
        <f>'Load Tests Data'!I114</f>
        <v>0</v>
      </c>
      <c r="J114" s="2">
        <f t="shared" si="22"/>
        <v>0</v>
      </c>
      <c r="K114" s="2">
        <f t="shared" si="23"/>
        <v>93.706401663749205</v>
      </c>
      <c r="L114" s="2">
        <f t="shared" si="24"/>
        <v>85.373623034637617</v>
      </c>
      <c r="M114" s="2">
        <f t="shared" si="25"/>
        <v>155.54231900208956</v>
      </c>
      <c r="N114" s="2">
        <f t="shared" si="26"/>
        <v>1.9110756737942787</v>
      </c>
      <c r="O114" s="2">
        <f t="shared" si="27"/>
        <v>1.90040404429784</v>
      </c>
      <c r="P114" s="2">
        <f t="shared" si="28"/>
        <v>0.6</v>
      </c>
      <c r="Q114" s="2">
        <f t="shared" si="29"/>
        <v>0</v>
      </c>
      <c r="R114" s="2">
        <f t="shared" si="30"/>
        <v>1</v>
      </c>
      <c r="S114" s="2">
        <f t="shared" si="31"/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5">
        <f t="shared" si="32"/>
        <v>29.658809387318438</v>
      </c>
      <c r="AE114" s="2">
        <f>'Load Tests Data'!J114</f>
        <v>0.1472</v>
      </c>
      <c r="AF114" s="4">
        <f>'Load Tests Data'!K114</f>
        <v>92</v>
      </c>
    </row>
    <row r="115" spans="1:32" x14ac:dyDescent="0.25">
      <c r="A115" s="2" t="str">
        <f>'Load Tests Data'!A115</f>
        <v>-</v>
      </c>
      <c r="B115" s="2">
        <f>'Load Tests Data'!B115</f>
        <v>0.05</v>
      </c>
      <c r="C115" s="2">
        <f>'Load Tests Data'!C115</f>
        <v>0.05</v>
      </c>
      <c r="D115" s="2">
        <f>'Load Tests Data'!D115</f>
        <v>0</v>
      </c>
      <c r="E115" s="2">
        <f>'Load Tests Data'!E115</f>
        <v>42</v>
      </c>
      <c r="F115" s="2">
        <f>'Load Tests Data'!F115</f>
        <v>15.89</v>
      </c>
      <c r="G115" s="2">
        <f>'Load Tests Data'!G115</f>
        <v>6.08</v>
      </c>
      <c r="H115" s="2">
        <f>'Load Tests Data'!H115</f>
        <v>15.89</v>
      </c>
      <c r="I115" s="2">
        <f>'Load Tests Data'!I115</f>
        <v>0</v>
      </c>
      <c r="J115" s="2">
        <f t="shared" si="22"/>
        <v>0</v>
      </c>
      <c r="K115" s="2">
        <f t="shared" si="23"/>
        <v>93.706401663749205</v>
      </c>
      <c r="L115" s="2">
        <f t="shared" si="24"/>
        <v>85.373623034637617</v>
      </c>
      <c r="M115" s="2">
        <f t="shared" si="25"/>
        <v>155.54231900208956</v>
      </c>
      <c r="N115" s="2">
        <f t="shared" si="26"/>
        <v>1.9110756737942787</v>
      </c>
      <c r="O115" s="2">
        <f t="shared" si="27"/>
        <v>1.90040404429784</v>
      </c>
      <c r="P115" s="2">
        <f t="shared" si="28"/>
        <v>0.6</v>
      </c>
      <c r="Q115" s="2">
        <f t="shared" si="29"/>
        <v>0</v>
      </c>
      <c r="R115" s="2">
        <f t="shared" si="30"/>
        <v>1</v>
      </c>
      <c r="S115" s="2">
        <f t="shared" si="31"/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5">
        <f t="shared" si="32"/>
        <v>37.073511734148049</v>
      </c>
      <c r="AE115" s="2">
        <f>'Load Tests Data'!J115</f>
        <v>0.23750000000000004</v>
      </c>
      <c r="AF115" s="4">
        <f>'Load Tests Data'!K115</f>
        <v>95</v>
      </c>
    </row>
    <row r="116" spans="1:32" x14ac:dyDescent="0.25">
      <c r="A116" s="2" t="str">
        <f>'Load Tests Data'!A116</f>
        <v>-</v>
      </c>
      <c r="B116" s="2">
        <f>'Load Tests Data'!B116</f>
        <v>0.06</v>
      </c>
      <c r="C116" s="2">
        <f>'Load Tests Data'!C116</f>
        <v>0.06</v>
      </c>
      <c r="D116" s="2">
        <f>'Load Tests Data'!D116</f>
        <v>0</v>
      </c>
      <c r="E116" s="2">
        <f>'Load Tests Data'!E116</f>
        <v>32</v>
      </c>
      <c r="F116" s="2">
        <f>'Load Tests Data'!F116</f>
        <v>13.2</v>
      </c>
      <c r="G116" s="2">
        <f>'Load Tests Data'!G116</f>
        <v>3.3899999999999988</v>
      </c>
      <c r="H116" s="2">
        <f>'Load Tests Data'!H116</f>
        <v>13.2</v>
      </c>
      <c r="I116" s="2">
        <f>'Load Tests Data'!I116</f>
        <v>0</v>
      </c>
      <c r="J116" s="2">
        <f t="shared" si="22"/>
        <v>0</v>
      </c>
      <c r="K116" s="2">
        <f t="shared" si="23"/>
        <v>35.490260706898333</v>
      </c>
      <c r="L116" s="2">
        <f t="shared" si="24"/>
        <v>23.176776207012633</v>
      </c>
      <c r="M116" s="2">
        <f t="shared" si="25"/>
        <v>30.214652959465663</v>
      </c>
      <c r="N116" s="2">
        <f t="shared" si="26"/>
        <v>1.6530460961789357</v>
      </c>
      <c r="O116" s="2">
        <f t="shared" si="27"/>
        <v>1.6248693519093274</v>
      </c>
      <c r="P116" s="2">
        <f t="shared" si="28"/>
        <v>0.6</v>
      </c>
      <c r="Q116" s="2">
        <f t="shared" si="29"/>
        <v>0</v>
      </c>
      <c r="R116" s="2">
        <f t="shared" si="30"/>
        <v>1</v>
      </c>
      <c r="S116" s="2">
        <f t="shared" si="31"/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5">
        <f t="shared" si="32"/>
        <v>7.1790015431690408</v>
      </c>
      <c r="AE116" s="2">
        <f>'Load Tests Data'!J116</f>
        <v>5.04E-2</v>
      </c>
      <c r="AF116" s="4">
        <f>'Load Tests Data'!K116</f>
        <v>14</v>
      </c>
    </row>
    <row r="117" spans="1:32" x14ac:dyDescent="0.25">
      <c r="A117" s="2" t="str">
        <f>'Load Tests Data'!A117</f>
        <v>-</v>
      </c>
      <c r="B117" s="2">
        <f>'Load Tests Data'!B117</f>
        <v>0.06</v>
      </c>
      <c r="C117" s="2">
        <f>'Load Tests Data'!C117</f>
        <v>0.06</v>
      </c>
      <c r="D117" s="2">
        <f>'Load Tests Data'!D117</f>
        <v>0</v>
      </c>
      <c r="E117" s="2">
        <f>'Load Tests Data'!E117</f>
        <v>42</v>
      </c>
      <c r="F117" s="2">
        <f>'Load Tests Data'!F117</f>
        <v>14.8</v>
      </c>
      <c r="G117" s="2">
        <f>'Load Tests Data'!G117</f>
        <v>4.99</v>
      </c>
      <c r="H117" s="2">
        <f>'Load Tests Data'!H117</f>
        <v>14.8</v>
      </c>
      <c r="I117" s="2">
        <f>'Load Tests Data'!I117</f>
        <v>0</v>
      </c>
      <c r="J117" s="2">
        <f t="shared" si="22"/>
        <v>0</v>
      </c>
      <c r="K117" s="2">
        <f t="shared" si="23"/>
        <v>93.706401663749205</v>
      </c>
      <c r="L117" s="2">
        <f t="shared" si="24"/>
        <v>85.373623034637617</v>
      </c>
      <c r="M117" s="2">
        <f t="shared" si="25"/>
        <v>155.54231900208956</v>
      </c>
      <c r="N117" s="2">
        <f t="shared" si="26"/>
        <v>1.9110756737942787</v>
      </c>
      <c r="O117" s="2">
        <f t="shared" si="27"/>
        <v>1.90040404429784</v>
      </c>
      <c r="P117" s="2">
        <f t="shared" si="28"/>
        <v>0.6</v>
      </c>
      <c r="Q117" s="2">
        <f t="shared" si="29"/>
        <v>0</v>
      </c>
      <c r="R117" s="2">
        <f t="shared" si="30"/>
        <v>1</v>
      </c>
      <c r="S117" s="2">
        <f t="shared" si="31"/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5">
        <f t="shared" si="32"/>
        <v>41.436473782156661</v>
      </c>
      <c r="AE117" s="2">
        <f>'Load Tests Data'!J117</f>
        <v>0.25919999999999999</v>
      </c>
      <c r="AF117" s="4">
        <f>'Load Tests Data'!K117</f>
        <v>72</v>
      </c>
    </row>
    <row r="118" spans="1:32" x14ac:dyDescent="0.25">
      <c r="A118" s="2" t="str">
        <f>'Load Tests Data'!A118</f>
        <v>-</v>
      </c>
      <c r="B118" s="2">
        <f>'Load Tests Data'!B118</f>
        <v>0.06</v>
      </c>
      <c r="C118" s="2">
        <f>'Load Tests Data'!C118</f>
        <v>0.06</v>
      </c>
      <c r="D118" s="2">
        <f>'Load Tests Data'!D118</f>
        <v>0</v>
      </c>
      <c r="E118" s="2">
        <f>'Load Tests Data'!E118</f>
        <v>42</v>
      </c>
      <c r="F118" s="2">
        <f>'Load Tests Data'!F118</f>
        <v>15.4</v>
      </c>
      <c r="G118" s="2">
        <f>'Load Tests Data'!G118</f>
        <v>5.59</v>
      </c>
      <c r="H118" s="2">
        <f>'Load Tests Data'!H118</f>
        <v>15.4</v>
      </c>
      <c r="I118" s="2">
        <f>'Load Tests Data'!I118</f>
        <v>0</v>
      </c>
      <c r="J118" s="2">
        <f t="shared" si="22"/>
        <v>0</v>
      </c>
      <c r="K118" s="2">
        <f t="shared" si="23"/>
        <v>93.706401663749205</v>
      </c>
      <c r="L118" s="2">
        <f t="shared" si="24"/>
        <v>85.373623034637617</v>
      </c>
      <c r="M118" s="2">
        <f t="shared" si="25"/>
        <v>155.54231900208956</v>
      </c>
      <c r="N118" s="2">
        <f t="shared" si="26"/>
        <v>1.9110756737942787</v>
      </c>
      <c r="O118" s="2">
        <f t="shared" si="27"/>
        <v>1.90040404429784</v>
      </c>
      <c r="P118" s="2">
        <f t="shared" si="28"/>
        <v>0.6</v>
      </c>
      <c r="Q118" s="2">
        <f t="shared" si="29"/>
        <v>0</v>
      </c>
      <c r="R118" s="2">
        <f t="shared" si="30"/>
        <v>1</v>
      </c>
      <c r="S118" s="2">
        <f t="shared" si="31"/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5">
        <f t="shared" si="32"/>
        <v>43.116330827379223</v>
      </c>
      <c r="AE118" s="2">
        <f>'Load Tests Data'!J118</f>
        <v>0.38159999999999999</v>
      </c>
      <c r="AF118" s="4">
        <f>'Load Tests Data'!K118</f>
        <v>106</v>
      </c>
    </row>
    <row r="119" spans="1:32" x14ac:dyDescent="0.25">
      <c r="A119" s="2">
        <f>'Load Tests Data'!A119</f>
        <v>0.9</v>
      </c>
      <c r="B119" s="2">
        <f>'Load Tests Data'!B119</f>
        <v>1.05</v>
      </c>
      <c r="C119" s="2">
        <f>'Load Tests Data'!C119</f>
        <v>1.05</v>
      </c>
      <c r="D119" s="2">
        <f>'Load Tests Data'!D119</f>
        <v>1.6</v>
      </c>
      <c r="E119" s="2">
        <f>'Load Tests Data'!E119</f>
        <v>0</v>
      </c>
      <c r="F119" s="2">
        <f>'Load Tests Data'!F119</f>
        <v>11.555555555555552</v>
      </c>
      <c r="G119" s="2">
        <f>'Load Tests Data'!G119</f>
        <v>1.7455555555555513</v>
      </c>
      <c r="H119" s="2">
        <f>'Load Tests Data'!H119</f>
        <v>1.7455555555555513</v>
      </c>
      <c r="I119" s="2">
        <f>'Load Tests Data'!I119</f>
        <v>21</v>
      </c>
      <c r="J119" s="2">
        <f>IF(A119&lt;D119,F119*A119+G119*(D119-A119),F119*D119)</f>
        <v>11.621888888888883</v>
      </c>
      <c r="K119" s="2">
        <f t="shared" si="23"/>
        <v>5.14</v>
      </c>
      <c r="L119" s="2">
        <f t="shared" si="24"/>
        <v>0.99999999999999978</v>
      </c>
      <c r="M119" s="2">
        <f t="shared" si="25"/>
        <v>0</v>
      </c>
      <c r="N119" s="2">
        <f t="shared" si="26"/>
        <v>1.1945525291828794</v>
      </c>
      <c r="O119" s="2">
        <f t="shared" si="27"/>
        <v>1</v>
      </c>
      <c r="P119" s="2">
        <f t="shared" si="28"/>
        <v>0.6</v>
      </c>
      <c r="Q119" s="2">
        <f t="shared" si="29"/>
        <v>0.99003997322722614</v>
      </c>
      <c r="R119" s="2">
        <f t="shared" si="30"/>
        <v>1.3960159892908905</v>
      </c>
      <c r="S119" s="2">
        <f t="shared" si="31"/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5">
        <f t="shared" si="32"/>
        <v>191.6241905480563</v>
      </c>
      <c r="AE119" s="2">
        <f>'Load Tests Data'!J119</f>
        <v>195.14250000000001</v>
      </c>
      <c r="AF119" s="4">
        <f>'Load Tests Data'!K119</f>
        <v>177</v>
      </c>
    </row>
    <row r="120" spans="1:32" x14ac:dyDescent="0.25">
      <c r="A120" s="2">
        <f>'Load Tests Data'!A120</f>
        <v>0.9</v>
      </c>
      <c r="B120" s="2">
        <f>'Load Tests Data'!B120</f>
        <v>0.9</v>
      </c>
      <c r="C120" s="2">
        <f>'Load Tests Data'!C120</f>
        <v>0.9</v>
      </c>
      <c r="D120" s="2">
        <f>'Load Tests Data'!D120</f>
        <v>1.6</v>
      </c>
      <c r="E120" s="2">
        <f>'Load Tests Data'!E120</f>
        <v>0</v>
      </c>
      <c r="F120" s="2">
        <f>'Load Tests Data'!F120</f>
        <v>11.555555555555552</v>
      </c>
      <c r="G120" s="2">
        <f>'Load Tests Data'!G120</f>
        <v>1.7455555555555513</v>
      </c>
      <c r="H120" s="2">
        <f>'Load Tests Data'!H120</f>
        <v>1.7455555555555513</v>
      </c>
      <c r="I120" s="2">
        <f>'Load Tests Data'!I120</f>
        <v>25</v>
      </c>
      <c r="J120" s="2">
        <f t="shared" si="22"/>
        <v>11.621888888888883</v>
      </c>
      <c r="K120" s="2">
        <f t="shared" si="23"/>
        <v>5.14</v>
      </c>
      <c r="L120" s="2">
        <f t="shared" si="24"/>
        <v>0.99999999999999978</v>
      </c>
      <c r="M120" s="2">
        <f t="shared" si="25"/>
        <v>0</v>
      </c>
      <c r="N120" s="2">
        <f t="shared" si="26"/>
        <v>1.1945525291828794</v>
      </c>
      <c r="O120" s="2">
        <f t="shared" si="27"/>
        <v>1</v>
      </c>
      <c r="P120" s="2">
        <f t="shared" si="28"/>
        <v>0.6</v>
      </c>
      <c r="Q120" s="2">
        <f t="shared" si="29"/>
        <v>1.058406866484159</v>
      </c>
      <c r="R120" s="2">
        <f t="shared" si="30"/>
        <v>1.4233627465936636</v>
      </c>
      <c r="S120" s="2">
        <f t="shared" si="31"/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5">
        <f t="shared" si="32"/>
        <v>230.10807049101624</v>
      </c>
      <c r="AE120" s="2">
        <f>'Load Tests Data'!J120</f>
        <v>172.53</v>
      </c>
      <c r="AF120" s="4">
        <f>'Load Tests Data'!K120</f>
        <v>213</v>
      </c>
    </row>
    <row r="121" spans="1:32" x14ac:dyDescent="0.25">
      <c r="A121" s="2">
        <f>'Load Tests Data'!A121</f>
        <v>0.9</v>
      </c>
      <c r="B121" s="2">
        <f>'Load Tests Data'!B121</f>
        <v>0.75</v>
      </c>
      <c r="C121" s="2">
        <f>'Load Tests Data'!C121</f>
        <v>0.75</v>
      </c>
      <c r="D121" s="2">
        <f>'Load Tests Data'!D121</f>
        <v>1.6</v>
      </c>
      <c r="E121" s="2">
        <f>'Load Tests Data'!E121</f>
        <v>0</v>
      </c>
      <c r="F121" s="2">
        <f>'Load Tests Data'!F121</f>
        <v>11.555555555555552</v>
      </c>
      <c r="G121" s="2">
        <f>'Load Tests Data'!G121</f>
        <v>1.7455555555555513</v>
      </c>
      <c r="H121" s="2">
        <f>'Load Tests Data'!H121</f>
        <v>1.7455555555555513</v>
      </c>
      <c r="I121" s="2">
        <f>'Load Tests Data'!I121</f>
        <v>26</v>
      </c>
      <c r="J121" s="2">
        <f t="shared" si="22"/>
        <v>11.621888888888883</v>
      </c>
      <c r="K121" s="2">
        <f t="shared" si="23"/>
        <v>5.14</v>
      </c>
      <c r="L121" s="2">
        <f t="shared" si="24"/>
        <v>0.99999999999999978</v>
      </c>
      <c r="M121" s="2">
        <f t="shared" si="25"/>
        <v>0</v>
      </c>
      <c r="N121" s="2">
        <f t="shared" si="26"/>
        <v>1.1945525291828794</v>
      </c>
      <c r="O121" s="2">
        <f t="shared" si="27"/>
        <v>1</v>
      </c>
      <c r="P121" s="2">
        <f t="shared" si="28"/>
        <v>0.6</v>
      </c>
      <c r="Q121" s="2">
        <f t="shared" si="29"/>
        <v>1.1324597669369387</v>
      </c>
      <c r="R121" s="2">
        <f t="shared" si="30"/>
        <v>1.4529839067747754</v>
      </c>
      <c r="S121" s="2">
        <f t="shared" si="31"/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5">
        <f t="shared" si="32"/>
        <v>243.57623976641401</v>
      </c>
      <c r="AE121" s="2">
        <f>'Load Tests Data'!J121</f>
        <v>128.25</v>
      </c>
      <c r="AF121" s="4">
        <f>'Load Tests Data'!K121</f>
        <v>228</v>
      </c>
    </row>
    <row r="122" spans="1:32" x14ac:dyDescent="0.25">
      <c r="A122" s="2">
        <f>'Load Tests Data'!A122</f>
        <v>0.9</v>
      </c>
      <c r="B122" s="2">
        <f>'Load Tests Data'!B122</f>
        <v>0.67500000000000004</v>
      </c>
      <c r="C122" s="2">
        <f>'Load Tests Data'!C122</f>
        <v>0.67500000000000004</v>
      </c>
      <c r="D122" s="2">
        <f>'Load Tests Data'!D122</f>
        <v>1.6</v>
      </c>
      <c r="E122" s="2">
        <f>'Load Tests Data'!E122</f>
        <v>0</v>
      </c>
      <c r="F122" s="2">
        <f>'Load Tests Data'!F122</f>
        <v>11.555555555555552</v>
      </c>
      <c r="G122" s="2">
        <f>'Load Tests Data'!G122</f>
        <v>1.7455555555555513</v>
      </c>
      <c r="H122" s="2">
        <f>'Load Tests Data'!H122</f>
        <v>1.7455555555555513</v>
      </c>
      <c r="I122" s="2">
        <f>'Load Tests Data'!I122</f>
        <v>25</v>
      </c>
      <c r="J122" s="2">
        <f t="shared" si="22"/>
        <v>11.621888888888883</v>
      </c>
      <c r="K122" s="2">
        <f t="shared" si="23"/>
        <v>5.14</v>
      </c>
      <c r="L122" s="2">
        <f t="shared" si="24"/>
        <v>0.99999999999999978</v>
      </c>
      <c r="M122" s="2">
        <f t="shared" si="25"/>
        <v>0</v>
      </c>
      <c r="N122" s="2">
        <f t="shared" si="26"/>
        <v>1.1945525291828794</v>
      </c>
      <c r="O122" s="2">
        <f t="shared" si="27"/>
        <v>1</v>
      </c>
      <c r="P122" s="2">
        <f t="shared" si="28"/>
        <v>0.6</v>
      </c>
      <c r="Q122" s="2">
        <f t="shared" si="29"/>
        <v>1.171575557219644</v>
      </c>
      <c r="R122" s="2">
        <f t="shared" si="30"/>
        <v>1.4686302228878576</v>
      </c>
      <c r="S122" s="2">
        <f t="shared" si="31"/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5">
        <f t="shared" si="32"/>
        <v>237.05662810217504</v>
      </c>
      <c r="AE122" s="2">
        <f>'Load Tests Data'!J122</f>
        <v>103.42687500000001</v>
      </c>
      <c r="AF122" s="4">
        <f>'Load Tests Data'!K122</f>
        <v>227</v>
      </c>
    </row>
    <row r="123" spans="1:32" x14ac:dyDescent="0.25">
      <c r="A123" s="2">
        <f>'Load Tests Data'!A123</f>
        <v>0.9</v>
      </c>
      <c r="B123" s="2">
        <f>'Load Tests Data'!B123</f>
        <v>0.6</v>
      </c>
      <c r="C123" s="2">
        <f>'Load Tests Data'!C123</f>
        <v>0.6</v>
      </c>
      <c r="D123" s="2">
        <f>'Load Tests Data'!D123</f>
        <v>1.6</v>
      </c>
      <c r="E123" s="2">
        <f>'Load Tests Data'!E123</f>
        <v>0</v>
      </c>
      <c r="F123" s="2">
        <f>'Load Tests Data'!F123</f>
        <v>11.555555555555552</v>
      </c>
      <c r="G123" s="2">
        <f>'Load Tests Data'!G123</f>
        <v>1.7455555555555513</v>
      </c>
      <c r="H123" s="2">
        <f>'Load Tests Data'!H123</f>
        <v>1.7455555555555513</v>
      </c>
      <c r="I123" s="2">
        <f>'Load Tests Data'!I123</f>
        <v>30</v>
      </c>
      <c r="J123" s="2">
        <f t="shared" si="22"/>
        <v>11.621888888888883</v>
      </c>
      <c r="K123" s="2">
        <f t="shared" si="23"/>
        <v>5.14</v>
      </c>
      <c r="L123" s="2">
        <f t="shared" si="24"/>
        <v>0.99999999999999978</v>
      </c>
      <c r="M123" s="2">
        <f t="shared" si="25"/>
        <v>0</v>
      </c>
      <c r="N123" s="2">
        <f t="shared" si="26"/>
        <v>1.1945525291828794</v>
      </c>
      <c r="O123" s="2">
        <f t="shared" si="27"/>
        <v>1</v>
      </c>
      <c r="P123" s="2">
        <f t="shared" si="28"/>
        <v>0.6</v>
      </c>
      <c r="Q123" s="2">
        <f t="shared" si="29"/>
        <v>1.2120256565243244</v>
      </c>
      <c r="R123" s="2">
        <f t="shared" si="30"/>
        <v>1.4848102626097297</v>
      </c>
      <c r="S123" s="2">
        <f t="shared" si="31"/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5">
        <f t="shared" si="32"/>
        <v>285.12393926160104</v>
      </c>
      <c r="AE123" s="2">
        <f>'Load Tests Data'!J123</f>
        <v>97.56</v>
      </c>
      <c r="AF123" s="4">
        <f>'Load Tests Data'!K123</f>
        <v>271</v>
      </c>
    </row>
    <row r="124" spans="1:32" x14ac:dyDescent="0.25">
      <c r="A124" s="2">
        <f>'Load Tests Data'!A124</f>
        <v>50</v>
      </c>
      <c r="B124" s="2">
        <f>'Load Tests Data'!B124</f>
        <v>0.91</v>
      </c>
      <c r="C124" s="2">
        <f>'Load Tests Data'!C124</f>
        <v>0.91</v>
      </c>
      <c r="D124" s="2">
        <f>'Load Tests Data'!D124</f>
        <v>0.61</v>
      </c>
      <c r="E124" s="2">
        <f>'Load Tests Data'!E124</f>
        <v>0</v>
      </c>
      <c r="F124" s="2">
        <f>'Load Tests Data'!F124</f>
        <v>18.524590163934427</v>
      </c>
      <c r="G124" s="2">
        <f>'Load Tests Data'!G124</f>
        <v>8.7145901639344263</v>
      </c>
      <c r="H124" s="2">
        <f>'Load Tests Data'!H124</f>
        <v>18.524590163934427</v>
      </c>
      <c r="I124" s="2">
        <f>'Load Tests Data'!I124</f>
        <v>41</v>
      </c>
      <c r="J124" s="2">
        <f t="shared" si="22"/>
        <v>11.3</v>
      </c>
      <c r="K124" s="2">
        <f t="shared" si="23"/>
        <v>5.14</v>
      </c>
      <c r="L124" s="2">
        <f t="shared" si="24"/>
        <v>0.99999999999999978</v>
      </c>
      <c r="M124" s="2">
        <f t="shared" si="25"/>
        <v>0</v>
      </c>
      <c r="N124" s="2">
        <f t="shared" si="26"/>
        <v>1.1945525291828794</v>
      </c>
      <c r="O124" s="2">
        <f t="shared" si="27"/>
        <v>1</v>
      </c>
      <c r="P124" s="2">
        <f t="shared" si="28"/>
        <v>0.6</v>
      </c>
      <c r="Q124" s="2">
        <f t="shared" si="29"/>
        <v>0.67032967032967028</v>
      </c>
      <c r="R124" s="2">
        <f t="shared" si="30"/>
        <v>1.2681318681318681</v>
      </c>
      <c r="S124" s="2">
        <f t="shared" si="31"/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5">
        <f t="shared" si="32"/>
        <v>330.53951648351648</v>
      </c>
      <c r="AE124" s="2">
        <f>'Load Tests Data'!J124</f>
        <v>259.19530000000003</v>
      </c>
      <c r="AF124" s="4">
        <f>'Load Tests Data'!K124</f>
        <v>313</v>
      </c>
    </row>
    <row r="125" spans="1:32" x14ac:dyDescent="0.25">
      <c r="A125" s="2">
        <f>'Load Tests Data'!A125</f>
        <v>0.31</v>
      </c>
      <c r="B125" s="2">
        <f>'Load Tests Data'!B125</f>
        <v>0.52</v>
      </c>
      <c r="C125" s="2">
        <f>'Load Tests Data'!C125</f>
        <v>0.52</v>
      </c>
      <c r="D125" s="2">
        <f>'Load Tests Data'!D125</f>
        <v>0.38</v>
      </c>
      <c r="E125" s="2">
        <f>'Load Tests Data'!E125</f>
        <v>0</v>
      </c>
      <c r="F125" s="2">
        <f>'Load Tests Data'!F125</f>
        <v>16.129032258064516</v>
      </c>
      <c r="G125" s="2">
        <f>'Load Tests Data'!G125</f>
        <v>6.3190322580645155</v>
      </c>
      <c r="H125" s="2">
        <f>'Load Tests Data'!H125</f>
        <v>6.3190322580645155</v>
      </c>
      <c r="I125" s="2">
        <f>'Load Tests Data'!I125</f>
        <v>62</v>
      </c>
      <c r="J125" s="2">
        <f t="shared" si="22"/>
        <v>5.4423322580645159</v>
      </c>
      <c r="K125" s="2">
        <f t="shared" si="23"/>
        <v>5.14</v>
      </c>
      <c r="L125" s="2">
        <f t="shared" si="24"/>
        <v>0.99999999999999978</v>
      </c>
      <c r="M125" s="2">
        <f t="shared" si="25"/>
        <v>0</v>
      </c>
      <c r="N125" s="2">
        <f t="shared" si="26"/>
        <v>1.1945525291828794</v>
      </c>
      <c r="O125" s="2">
        <f t="shared" si="27"/>
        <v>1</v>
      </c>
      <c r="P125" s="2">
        <f t="shared" si="28"/>
        <v>0.6</v>
      </c>
      <c r="Q125" s="2">
        <f t="shared" si="29"/>
        <v>0.73076923076923073</v>
      </c>
      <c r="R125" s="2">
        <f t="shared" si="30"/>
        <v>1.2923076923076924</v>
      </c>
      <c r="S125" s="2">
        <f t="shared" si="31"/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5">
        <f t="shared" si="32"/>
        <v>497.39802456575688</v>
      </c>
      <c r="AE125" s="2">
        <f>'Load Tests Data'!J125</f>
        <v>112.21600000000001</v>
      </c>
      <c r="AF125" s="4">
        <f>'Load Tests Data'!K125</f>
        <v>415</v>
      </c>
    </row>
    <row r="126" spans="1:32" x14ac:dyDescent="0.25">
      <c r="A126" s="2">
        <f>'Load Tests Data'!A126</f>
        <v>0.31</v>
      </c>
      <c r="B126" s="2">
        <f>'Load Tests Data'!B126</f>
        <v>0.43</v>
      </c>
      <c r="C126" s="2">
        <f>'Load Tests Data'!C126</f>
        <v>0.43</v>
      </c>
      <c r="D126" s="2">
        <f>'Load Tests Data'!D126</f>
        <v>0.38</v>
      </c>
      <c r="E126" s="2">
        <f>'Load Tests Data'!E126</f>
        <v>0</v>
      </c>
      <c r="F126" s="2">
        <f>'Load Tests Data'!F126</f>
        <v>16.129032258064516</v>
      </c>
      <c r="G126" s="2">
        <f>'Load Tests Data'!G126</f>
        <v>6.3190322580645155</v>
      </c>
      <c r="H126" s="2">
        <f>'Load Tests Data'!H126</f>
        <v>6.3190322580645155</v>
      </c>
      <c r="I126" s="2">
        <f>'Load Tests Data'!I126</f>
        <v>31</v>
      </c>
      <c r="J126" s="2">
        <f t="shared" si="22"/>
        <v>5.4423322580645159</v>
      </c>
      <c r="K126" s="2">
        <f t="shared" si="23"/>
        <v>5.14</v>
      </c>
      <c r="L126" s="2">
        <f t="shared" si="24"/>
        <v>0.99999999999999978</v>
      </c>
      <c r="M126" s="2">
        <f t="shared" si="25"/>
        <v>0</v>
      </c>
      <c r="N126" s="2">
        <f t="shared" si="26"/>
        <v>1.1945525291828794</v>
      </c>
      <c r="O126" s="2">
        <f t="shared" si="27"/>
        <v>1</v>
      </c>
      <c r="P126" s="2">
        <f t="shared" si="28"/>
        <v>0.6</v>
      </c>
      <c r="Q126" s="2">
        <f t="shared" si="29"/>
        <v>0.88372093023255816</v>
      </c>
      <c r="R126" s="2">
        <f t="shared" si="30"/>
        <v>1.3534883720930233</v>
      </c>
      <c r="S126" s="2">
        <f t="shared" si="31"/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5">
        <f t="shared" si="32"/>
        <v>263.06530900225061</v>
      </c>
      <c r="AE126" s="2">
        <f>'Load Tests Data'!J126</f>
        <v>40.862899999999996</v>
      </c>
      <c r="AF126" s="4">
        <f>'Load Tests Data'!K126</f>
        <v>221</v>
      </c>
    </row>
    <row r="127" spans="1:32" x14ac:dyDescent="0.25">
      <c r="A127" s="2">
        <f>'Load Tests Data'!A127</f>
        <v>0.31</v>
      </c>
      <c r="B127" s="2">
        <f>'Load Tests Data'!B127</f>
        <v>0.3</v>
      </c>
      <c r="C127" s="2">
        <f>'Load Tests Data'!C127</f>
        <v>0.3</v>
      </c>
      <c r="D127" s="2">
        <f>'Load Tests Data'!D127</f>
        <v>0.38</v>
      </c>
      <c r="E127" s="2">
        <f>'Load Tests Data'!E127</f>
        <v>0</v>
      </c>
      <c r="F127" s="2">
        <f>'Load Tests Data'!F127</f>
        <v>16.129032258064516</v>
      </c>
      <c r="G127" s="2">
        <f>'Load Tests Data'!G127</f>
        <v>6.3190322580645155</v>
      </c>
      <c r="H127" s="2">
        <f>'Load Tests Data'!H127</f>
        <v>6.3190322580645155</v>
      </c>
      <c r="I127" s="2">
        <f>'Load Tests Data'!I127</f>
        <v>42</v>
      </c>
      <c r="J127" s="2">
        <f t="shared" si="22"/>
        <v>5.4423322580645159</v>
      </c>
      <c r="K127" s="2">
        <f t="shared" si="23"/>
        <v>5.14</v>
      </c>
      <c r="L127" s="2">
        <f t="shared" si="24"/>
        <v>0.99999999999999978</v>
      </c>
      <c r="M127" s="2">
        <f t="shared" si="25"/>
        <v>0</v>
      </c>
      <c r="N127" s="2">
        <f t="shared" si="26"/>
        <v>1.1945525291828794</v>
      </c>
      <c r="O127" s="2">
        <f t="shared" si="27"/>
        <v>1</v>
      </c>
      <c r="P127" s="2">
        <f t="shared" si="28"/>
        <v>0.6</v>
      </c>
      <c r="Q127" s="2">
        <f t="shared" si="29"/>
        <v>0.90250690796431265</v>
      </c>
      <c r="R127" s="2">
        <f t="shared" si="30"/>
        <v>1.3610027631857251</v>
      </c>
      <c r="S127" s="2">
        <f t="shared" si="31"/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5">
        <f t="shared" si="32"/>
        <v>356.41772482839934</v>
      </c>
      <c r="AE127" s="2">
        <f>'Load Tests Data'!J127</f>
        <v>30.779999999999998</v>
      </c>
      <c r="AF127" s="4">
        <f>'Load Tests Data'!K127</f>
        <v>342</v>
      </c>
    </row>
    <row r="128" spans="1:32" x14ac:dyDescent="0.25">
      <c r="A128" s="2">
        <f>'Load Tests Data'!A128</f>
        <v>1.8</v>
      </c>
      <c r="B128" s="2">
        <f>'Load Tests Data'!B128</f>
        <v>0.41</v>
      </c>
      <c r="C128" s="2">
        <f>'Load Tests Data'!C128</f>
        <v>0.41</v>
      </c>
      <c r="D128" s="2">
        <f>'Load Tests Data'!D128</f>
        <v>2.6</v>
      </c>
      <c r="E128" s="2">
        <f>'Load Tests Data'!E128</f>
        <v>0</v>
      </c>
      <c r="F128" s="2">
        <f>'Load Tests Data'!F128</f>
        <v>0</v>
      </c>
      <c r="G128" s="2">
        <f>'Load Tests Data'!G128</f>
        <v>0</v>
      </c>
      <c r="H128" s="2">
        <f>'Load Tests Data'!H128</f>
        <v>0</v>
      </c>
      <c r="I128" s="2">
        <f>'Load Tests Data'!I128</f>
        <v>58</v>
      </c>
      <c r="J128" s="2">
        <f t="shared" si="22"/>
        <v>0</v>
      </c>
      <c r="K128" s="2">
        <f t="shared" si="23"/>
        <v>5.14</v>
      </c>
      <c r="L128" s="2">
        <f t="shared" si="24"/>
        <v>0.99999999999999978</v>
      </c>
      <c r="M128" s="2">
        <f t="shared" si="25"/>
        <v>0</v>
      </c>
      <c r="N128" s="2">
        <f t="shared" si="26"/>
        <v>1.1945525291828794</v>
      </c>
      <c r="O128" s="2">
        <f t="shared" si="27"/>
        <v>1</v>
      </c>
      <c r="P128" s="2">
        <f t="shared" si="28"/>
        <v>0.6</v>
      </c>
      <c r="Q128" s="2">
        <f t="shared" si="29"/>
        <v>1.414391961167216</v>
      </c>
      <c r="R128" s="2">
        <f t="shared" si="30"/>
        <v>1.5657567844668865</v>
      </c>
      <c r="S128" s="2">
        <f t="shared" si="31"/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5">
        <f t="shared" si="32"/>
        <v>557.59730608434768</v>
      </c>
      <c r="AE128" s="2">
        <f>'Load Tests Data'!J128</f>
        <v>94.135999999999981</v>
      </c>
      <c r="AF128" s="4">
        <f>'Load Tests Data'!K128</f>
        <v>560</v>
      </c>
    </row>
    <row r="129" spans="1:32" x14ac:dyDescent="0.25">
      <c r="A129" s="2">
        <f>'Load Tests Data'!A129</f>
        <v>1.8</v>
      </c>
      <c r="B129" s="2">
        <f>'Load Tests Data'!B129</f>
        <v>3.1</v>
      </c>
      <c r="C129" s="2">
        <f>'Load Tests Data'!C129</f>
        <v>3.1</v>
      </c>
      <c r="D129" s="2">
        <f>'Load Tests Data'!D129</f>
        <v>1.3</v>
      </c>
      <c r="E129" s="2">
        <f>'Load Tests Data'!E129</f>
        <v>0</v>
      </c>
      <c r="F129" s="2">
        <f>'Load Tests Data'!F129</f>
        <v>9.0769230769230766</v>
      </c>
      <c r="G129" s="2">
        <f>'Load Tests Data'!G129</f>
        <v>-0.73307692307692385</v>
      </c>
      <c r="H129" s="2">
        <f>'Load Tests Data'!H129</f>
        <v>0.84918114143920509</v>
      </c>
      <c r="I129" s="2">
        <f>'Load Tests Data'!I129</f>
        <v>77</v>
      </c>
      <c r="J129" s="2">
        <f t="shared" si="22"/>
        <v>11.8</v>
      </c>
      <c r="K129" s="2">
        <f t="shared" si="23"/>
        <v>5.14</v>
      </c>
      <c r="L129" s="2">
        <f t="shared" si="24"/>
        <v>0.99999999999999978</v>
      </c>
      <c r="M129" s="2">
        <f t="shared" si="25"/>
        <v>0</v>
      </c>
      <c r="N129" s="2">
        <f t="shared" si="26"/>
        <v>1.1945525291828794</v>
      </c>
      <c r="O129" s="2">
        <f t="shared" si="27"/>
        <v>1</v>
      </c>
      <c r="P129" s="2">
        <f t="shared" si="28"/>
        <v>0.6</v>
      </c>
      <c r="Q129" s="2">
        <f t="shared" si="29"/>
        <v>0.41935483870967744</v>
      </c>
      <c r="R129" s="2">
        <f t="shared" si="30"/>
        <v>1.167741935483871</v>
      </c>
      <c r="S129" s="2">
        <f t="shared" si="31"/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5">
        <f t="shared" si="32"/>
        <v>563.88503225806448</v>
      </c>
      <c r="AE129" s="2">
        <f>'Load Tests Data'!J129</f>
        <v>4824.22</v>
      </c>
      <c r="AF129" s="4">
        <f>'Load Tests Data'!K129</f>
        <v>502</v>
      </c>
    </row>
    <row r="130" spans="1:32" x14ac:dyDescent="0.25">
      <c r="A130" s="2">
        <f>'Load Tests Data'!A130</f>
        <v>1</v>
      </c>
      <c r="B130" s="2">
        <f>'Load Tests Data'!B130</f>
        <v>0.77</v>
      </c>
      <c r="C130" s="2">
        <f>'Load Tests Data'!C130</f>
        <v>0.77</v>
      </c>
      <c r="D130" s="2">
        <f>'Load Tests Data'!D130</f>
        <v>3</v>
      </c>
      <c r="E130" s="2">
        <f>'Load Tests Data'!E130</f>
        <v>0</v>
      </c>
      <c r="F130" s="2">
        <f>'Load Tests Data'!F130</f>
        <v>0</v>
      </c>
      <c r="G130" s="2">
        <f>'Load Tests Data'!G130</f>
        <v>0</v>
      </c>
      <c r="H130" s="2">
        <f>'Load Tests Data'!H130</f>
        <v>0</v>
      </c>
      <c r="I130" s="2">
        <f>'Load Tests Data'!I130</f>
        <v>87</v>
      </c>
      <c r="J130" s="2">
        <f t="shared" si="22"/>
        <v>0</v>
      </c>
      <c r="K130" s="2">
        <f t="shared" si="23"/>
        <v>5.14</v>
      </c>
      <c r="L130" s="2">
        <f t="shared" si="24"/>
        <v>0.99999999999999978</v>
      </c>
      <c r="M130" s="2">
        <f t="shared" si="25"/>
        <v>0</v>
      </c>
      <c r="N130" s="2">
        <f t="shared" si="26"/>
        <v>1.1945525291828794</v>
      </c>
      <c r="O130" s="2">
        <f t="shared" si="27"/>
        <v>1</v>
      </c>
      <c r="P130" s="2">
        <f t="shared" si="28"/>
        <v>0.6</v>
      </c>
      <c r="Q130" s="2">
        <f t="shared" si="29"/>
        <v>1.3195530627707777</v>
      </c>
      <c r="R130" s="2">
        <f t="shared" si="30"/>
        <v>1.527821225108311</v>
      </c>
      <c r="S130" s="2">
        <f t="shared" si="31"/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5">
        <f t="shared" si="32"/>
        <v>816.13154202835744</v>
      </c>
      <c r="AE130" s="2">
        <f>'Load Tests Data'!J130</f>
        <v>319.57310000000001</v>
      </c>
      <c r="AF130" s="4">
        <f>'Load Tests Data'!K130</f>
        <v>539</v>
      </c>
    </row>
    <row r="131" spans="1:32" x14ac:dyDescent="0.25">
      <c r="A131" s="2">
        <f>'Load Tests Data'!A131</f>
        <v>10</v>
      </c>
      <c r="B131" s="2">
        <f>'Load Tests Data'!B131</f>
        <v>1</v>
      </c>
      <c r="C131" s="2">
        <f>'Load Tests Data'!C131</f>
        <v>1</v>
      </c>
      <c r="D131" s="2">
        <f>'Load Tests Data'!D131</f>
        <v>0</v>
      </c>
      <c r="E131" s="2">
        <f>'Load Tests Data'!E131</f>
        <v>0</v>
      </c>
      <c r="F131" s="2">
        <f>'Load Tests Data'!F131</f>
        <v>0</v>
      </c>
      <c r="G131" s="2">
        <f>'Load Tests Data'!G131</f>
        <v>0</v>
      </c>
      <c r="H131" s="2">
        <f>'Load Tests Data'!H131</f>
        <v>0</v>
      </c>
      <c r="I131" s="2">
        <f>'Load Tests Data'!I131</f>
        <v>71</v>
      </c>
      <c r="J131" s="2">
        <f t="shared" si="22"/>
        <v>0</v>
      </c>
      <c r="K131" s="2">
        <f t="shared" si="23"/>
        <v>5.14</v>
      </c>
      <c r="L131" s="2">
        <f t="shared" si="24"/>
        <v>0.99999999999999978</v>
      </c>
      <c r="M131" s="2">
        <f t="shared" si="25"/>
        <v>0</v>
      </c>
      <c r="N131" s="2">
        <f t="shared" si="26"/>
        <v>1.1945525291828794</v>
      </c>
      <c r="O131" s="2">
        <f t="shared" si="27"/>
        <v>1</v>
      </c>
      <c r="P131" s="2">
        <f t="shared" si="28"/>
        <v>0.6</v>
      </c>
      <c r="Q131" s="2">
        <f t="shared" si="29"/>
        <v>0</v>
      </c>
      <c r="R131" s="2">
        <f t="shared" si="30"/>
        <v>1</v>
      </c>
      <c r="S131" s="2">
        <f t="shared" si="31"/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5">
        <f t="shared" si="32"/>
        <v>435.94</v>
      </c>
      <c r="AE131" s="2">
        <f>'Load Tests Data'!J131</f>
        <v>440</v>
      </c>
      <c r="AF131" s="4">
        <f>'Load Tests Data'!K131</f>
        <v>440</v>
      </c>
    </row>
    <row r="132" spans="1:32" x14ac:dyDescent="0.25">
      <c r="A132" s="2">
        <f>'Load Tests Data'!A132</f>
        <v>10</v>
      </c>
      <c r="B132" s="2">
        <f>'Load Tests Data'!B132</f>
        <v>1</v>
      </c>
      <c r="C132" s="2">
        <f>'Load Tests Data'!C132</f>
        <v>1</v>
      </c>
      <c r="D132" s="2">
        <f>'Load Tests Data'!D132</f>
        <v>0</v>
      </c>
      <c r="E132" s="2">
        <f>'Load Tests Data'!E132</f>
        <v>0</v>
      </c>
      <c r="F132" s="2">
        <f>'Load Tests Data'!F132</f>
        <v>0</v>
      </c>
      <c r="G132" s="2">
        <f>'Load Tests Data'!G132</f>
        <v>0</v>
      </c>
      <c r="H132" s="2">
        <f>'Load Tests Data'!H132</f>
        <v>0</v>
      </c>
      <c r="I132" s="2">
        <f>'Load Tests Data'!I132</f>
        <v>76</v>
      </c>
      <c r="J132" s="2">
        <f t="shared" si="22"/>
        <v>0</v>
      </c>
      <c r="K132" s="2">
        <f t="shared" si="23"/>
        <v>5.14</v>
      </c>
      <c r="L132" s="2">
        <f t="shared" si="24"/>
        <v>0.99999999999999978</v>
      </c>
      <c r="M132" s="2">
        <f t="shared" si="25"/>
        <v>0</v>
      </c>
      <c r="N132" s="2">
        <f t="shared" si="26"/>
        <v>1.1945525291828794</v>
      </c>
      <c r="O132" s="2">
        <f t="shared" si="27"/>
        <v>1</v>
      </c>
      <c r="P132" s="2">
        <f t="shared" si="28"/>
        <v>0.6</v>
      </c>
      <c r="Q132" s="2">
        <f t="shared" si="29"/>
        <v>0</v>
      </c>
      <c r="R132" s="2">
        <f t="shared" si="30"/>
        <v>1</v>
      </c>
      <c r="S132" s="2">
        <f t="shared" si="31"/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5">
        <f t="shared" si="32"/>
        <v>466.64</v>
      </c>
      <c r="AE132" s="2">
        <f>'Load Tests Data'!J132</f>
        <v>518</v>
      </c>
      <c r="AF132" s="4">
        <f>'Load Tests Data'!K132</f>
        <v>518</v>
      </c>
    </row>
    <row r="133" spans="1:32" x14ac:dyDescent="0.25">
      <c r="A133" s="2">
        <f>'Load Tests Data'!A133</f>
        <v>1</v>
      </c>
      <c r="B133" s="2">
        <f>'Load Tests Data'!B133</f>
        <v>0.27</v>
      </c>
      <c r="C133" s="2">
        <f>'Load Tests Data'!C133</f>
        <v>0.27</v>
      </c>
      <c r="D133" s="2">
        <f>'Load Tests Data'!D133</f>
        <v>0</v>
      </c>
      <c r="E133" s="2">
        <f>'Load Tests Data'!E133</f>
        <v>0</v>
      </c>
      <c r="F133" s="2">
        <f>'Load Tests Data'!F133</f>
        <v>0</v>
      </c>
      <c r="G133" s="2">
        <f>'Load Tests Data'!G133</f>
        <v>0</v>
      </c>
      <c r="H133" s="2">
        <f>'Load Tests Data'!H133</f>
        <v>0</v>
      </c>
      <c r="I133" s="2">
        <f>'Load Tests Data'!I133</f>
        <v>29</v>
      </c>
      <c r="J133" s="2">
        <f t="shared" si="22"/>
        <v>0</v>
      </c>
      <c r="K133" s="2">
        <f t="shared" si="23"/>
        <v>5.14</v>
      </c>
      <c r="L133" s="2">
        <f t="shared" si="24"/>
        <v>0.99999999999999978</v>
      </c>
      <c r="M133" s="2">
        <f t="shared" si="25"/>
        <v>0</v>
      </c>
      <c r="N133" s="2">
        <f t="shared" si="26"/>
        <v>1.1945525291828794</v>
      </c>
      <c r="O133" s="2">
        <f t="shared" si="27"/>
        <v>1</v>
      </c>
      <c r="P133" s="2">
        <f t="shared" si="28"/>
        <v>0.6</v>
      </c>
      <c r="Q133" s="2">
        <f t="shared" si="29"/>
        <v>0</v>
      </c>
      <c r="R133" s="2">
        <f t="shared" si="30"/>
        <v>1</v>
      </c>
      <c r="S133" s="2">
        <f t="shared" si="31"/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5">
        <f t="shared" si="32"/>
        <v>178.06</v>
      </c>
      <c r="AE133" s="2">
        <f>'Load Tests Data'!J133</f>
        <v>13.122000000000002</v>
      </c>
      <c r="AF133" s="4">
        <f>'Load Tests Data'!K133</f>
        <v>180</v>
      </c>
    </row>
    <row r="134" spans="1:32" x14ac:dyDescent="0.25">
      <c r="A134" s="2">
        <f>'Load Tests Data'!A134</f>
        <v>0.9</v>
      </c>
      <c r="B134" s="2">
        <f>'Load Tests Data'!B134</f>
        <v>0.26</v>
      </c>
      <c r="C134" s="2">
        <f>'Load Tests Data'!C134</f>
        <v>0.26</v>
      </c>
      <c r="D134" s="2">
        <f>'Load Tests Data'!D134</f>
        <v>1.5</v>
      </c>
      <c r="E134" s="2">
        <f>'Load Tests Data'!E134</f>
        <v>0</v>
      </c>
      <c r="F134" s="2">
        <f>'Load Tests Data'!F134</f>
        <v>13.22222222222222</v>
      </c>
      <c r="G134" s="2">
        <f>'Load Tests Data'!G134</f>
        <v>3.4122222222222192</v>
      </c>
      <c r="H134" s="2">
        <f>'Load Tests Data'!H134</f>
        <v>3.4122222222222192</v>
      </c>
      <c r="I134" s="2">
        <f>'Load Tests Data'!I134</f>
        <v>89</v>
      </c>
      <c r="J134" s="2">
        <f t="shared" si="22"/>
        <v>13.947333333333329</v>
      </c>
      <c r="K134" s="2">
        <f t="shared" si="23"/>
        <v>5.14</v>
      </c>
      <c r="L134" s="2">
        <f t="shared" si="24"/>
        <v>0.99999999999999978</v>
      </c>
      <c r="M134" s="2">
        <f t="shared" si="25"/>
        <v>0</v>
      </c>
      <c r="N134" s="2">
        <f t="shared" si="26"/>
        <v>1.1945525291828794</v>
      </c>
      <c r="O134" s="2">
        <f t="shared" si="27"/>
        <v>1</v>
      </c>
      <c r="P134" s="2">
        <f t="shared" si="28"/>
        <v>0.6</v>
      </c>
      <c r="Q134" s="2">
        <f t="shared" si="29"/>
        <v>1.3991682584140166</v>
      </c>
      <c r="R134" s="2">
        <f t="shared" si="30"/>
        <v>1.5596673033656065</v>
      </c>
      <c r="S134" s="2">
        <f t="shared" si="31"/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5">
        <f t="shared" si="32"/>
        <v>866.24312793050251</v>
      </c>
      <c r="AE134" s="2">
        <f>'Load Tests Data'!J134</f>
        <v>54.958800000000004</v>
      </c>
      <c r="AF134" s="4">
        <f>'Load Tests Data'!K134</f>
        <v>813</v>
      </c>
    </row>
    <row r="135" spans="1:32" x14ac:dyDescent="0.25">
      <c r="A135" s="2">
        <f>'Load Tests Data'!A135</f>
        <v>0.9</v>
      </c>
      <c r="B135" s="2">
        <f>'Load Tests Data'!B135</f>
        <v>0.26</v>
      </c>
      <c r="C135" s="2">
        <f>'Load Tests Data'!C135</f>
        <v>0.26</v>
      </c>
      <c r="D135" s="2">
        <f>'Load Tests Data'!D135</f>
        <v>1.5</v>
      </c>
      <c r="E135" s="2">
        <f>'Load Tests Data'!E135</f>
        <v>0</v>
      </c>
      <c r="F135" s="2">
        <f>'Load Tests Data'!F135</f>
        <v>13.22222222222222</v>
      </c>
      <c r="G135" s="2">
        <f>'Load Tests Data'!G135</f>
        <v>3.4122222222222192</v>
      </c>
      <c r="H135" s="2">
        <f>'Load Tests Data'!H135</f>
        <v>3.4122222222222192</v>
      </c>
      <c r="I135" s="2">
        <f>'Load Tests Data'!I135</f>
        <v>97</v>
      </c>
      <c r="J135" s="2">
        <f t="shared" si="22"/>
        <v>13.947333333333329</v>
      </c>
      <c r="K135" s="2">
        <f t="shared" si="23"/>
        <v>5.14</v>
      </c>
      <c r="L135" s="2">
        <f t="shared" si="24"/>
        <v>0.99999999999999978</v>
      </c>
      <c r="M135" s="2">
        <f t="shared" si="25"/>
        <v>0</v>
      </c>
      <c r="N135" s="2">
        <f t="shared" si="26"/>
        <v>1.1945525291828794</v>
      </c>
      <c r="O135" s="2">
        <f t="shared" si="27"/>
        <v>1</v>
      </c>
      <c r="P135" s="2">
        <f t="shared" si="28"/>
        <v>0.6</v>
      </c>
      <c r="Q135" s="2">
        <f t="shared" si="29"/>
        <v>1.3991682584140166</v>
      </c>
      <c r="R135" s="2">
        <f t="shared" si="30"/>
        <v>1.5596673033656065</v>
      </c>
      <c r="S135" s="2">
        <f t="shared" si="31"/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5">
        <f t="shared" si="32"/>
        <v>942.85398587182112</v>
      </c>
      <c r="AE135" s="2">
        <f>'Load Tests Data'!J135</f>
        <v>59.623200000000004</v>
      </c>
      <c r="AF135" s="4">
        <f>'Load Tests Data'!K135</f>
        <v>882</v>
      </c>
    </row>
    <row r="136" spans="1:32" x14ac:dyDescent="0.25">
      <c r="A136" s="2">
        <f>'Load Tests Data'!A136</f>
        <v>0.9</v>
      </c>
      <c r="B136" s="2">
        <f>'Load Tests Data'!B136</f>
        <v>0.26</v>
      </c>
      <c r="C136" s="2">
        <f>'Load Tests Data'!C136</f>
        <v>0.26</v>
      </c>
      <c r="D136" s="2">
        <f>'Load Tests Data'!D136</f>
        <v>1.5</v>
      </c>
      <c r="E136" s="2">
        <f>'Load Tests Data'!E136</f>
        <v>0</v>
      </c>
      <c r="F136" s="2">
        <f>'Load Tests Data'!F136</f>
        <v>13.22222222222222</v>
      </c>
      <c r="G136" s="2">
        <f>'Load Tests Data'!G136</f>
        <v>3.4122222222222192</v>
      </c>
      <c r="H136" s="2">
        <f>'Load Tests Data'!H136</f>
        <v>3.4122222222222192</v>
      </c>
      <c r="I136" s="2">
        <f>'Load Tests Data'!I136</f>
        <v>80</v>
      </c>
      <c r="J136" s="2">
        <f t="shared" si="22"/>
        <v>13.947333333333329</v>
      </c>
      <c r="K136" s="2">
        <f t="shared" si="23"/>
        <v>5.14</v>
      </c>
      <c r="L136" s="2">
        <f t="shared" si="24"/>
        <v>0.99999999999999978</v>
      </c>
      <c r="M136" s="2">
        <f t="shared" si="25"/>
        <v>0</v>
      </c>
      <c r="N136" s="2">
        <f t="shared" si="26"/>
        <v>1.1945525291828794</v>
      </c>
      <c r="O136" s="2">
        <f t="shared" si="27"/>
        <v>1</v>
      </c>
      <c r="P136" s="2">
        <f t="shared" si="28"/>
        <v>0.6</v>
      </c>
      <c r="Q136" s="2">
        <f t="shared" si="29"/>
        <v>1.3991682584140166</v>
      </c>
      <c r="R136" s="2">
        <f t="shared" si="30"/>
        <v>1.5596673033656065</v>
      </c>
      <c r="S136" s="2">
        <f t="shared" si="31"/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5">
        <f t="shared" si="32"/>
        <v>780.0559127465192</v>
      </c>
      <c r="AE136" s="2">
        <f>'Load Tests Data'!J136</f>
        <v>49.618400000000008</v>
      </c>
      <c r="AF136" s="4">
        <f>'Load Tests Data'!K136</f>
        <v>734</v>
      </c>
    </row>
    <row r="137" spans="1:32" x14ac:dyDescent="0.25">
      <c r="A137" s="2">
        <f>'Load Tests Data'!A137</f>
        <v>0.9</v>
      </c>
      <c r="B137" s="2">
        <f>'Load Tests Data'!B137</f>
        <v>0.26</v>
      </c>
      <c r="C137" s="2">
        <f>'Load Tests Data'!C137</f>
        <v>0.26</v>
      </c>
      <c r="D137" s="2">
        <f>'Load Tests Data'!D137</f>
        <v>1.5</v>
      </c>
      <c r="E137" s="2">
        <f>'Load Tests Data'!E137</f>
        <v>0</v>
      </c>
      <c r="F137" s="2">
        <f>'Load Tests Data'!F137</f>
        <v>13.22222222222222</v>
      </c>
      <c r="G137" s="2">
        <f>'Load Tests Data'!G137</f>
        <v>3.4122222222222192</v>
      </c>
      <c r="H137" s="2">
        <f>'Load Tests Data'!H137</f>
        <v>3.4122222222222192</v>
      </c>
      <c r="I137" s="2">
        <f>'Load Tests Data'!I137</f>
        <v>42</v>
      </c>
      <c r="J137" s="2">
        <f t="shared" si="22"/>
        <v>13.947333333333329</v>
      </c>
      <c r="K137" s="2">
        <f t="shared" si="23"/>
        <v>5.14</v>
      </c>
      <c r="L137" s="2">
        <f t="shared" si="24"/>
        <v>0.99999999999999978</v>
      </c>
      <c r="M137" s="2">
        <f t="shared" si="25"/>
        <v>0</v>
      </c>
      <c r="N137" s="2">
        <f t="shared" si="26"/>
        <v>1.1945525291828794</v>
      </c>
      <c r="O137" s="2">
        <f t="shared" si="27"/>
        <v>1</v>
      </c>
      <c r="P137" s="2">
        <f t="shared" si="28"/>
        <v>0.6</v>
      </c>
      <c r="Q137" s="2">
        <f t="shared" si="29"/>
        <v>1.3991682584140166</v>
      </c>
      <c r="R137" s="2">
        <f t="shared" si="30"/>
        <v>1.5596673033656065</v>
      </c>
      <c r="S137" s="2">
        <f t="shared" si="31"/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5">
        <f t="shared" si="32"/>
        <v>416.15433752525598</v>
      </c>
      <c r="AE137" s="2">
        <f>'Load Tests Data'!J137</f>
        <v>25.823200000000003</v>
      </c>
      <c r="AF137" s="4">
        <f>'Load Tests Data'!K137</f>
        <v>382</v>
      </c>
    </row>
    <row r="138" spans="1:32" x14ac:dyDescent="0.25">
      <c r="A138" s="2">
        <f>'Load Tests Data'!A138</f>
        <v>0.9</v>
      </c>
      <c r="B138" s="2">
        <f>'Load Tests Data'!B138</f>
        <v>0.26</v>
      </c>
      <c r="C138" s="2">
        <f>'Load Tests Data'!C138</f>
        <v>0.26</v>
      </c>
      <c r="D138" s="2">
        <f>'Load Tests Data'!D138</f>
        <v>1.5</v>
      </c>
      <c r="E138" s="2">
        <f>'Load Tests Data'!E138</f>
        <v>0</v>
      </c>
      <c r="F138" s="2">
        <f>'Load Tests Data'!F138</f>
        <v>13.22222222222222</v>
      </c>
      <c r="G138" s="2">
        <f>'Load Tests Data'!G138</f>
        <v>3.4122222222222192</v>
      </c>
      <c r="H138" s="2">
        <f>'Load Tests Data'!H138</f>
        <v>3.4122222222222192</v>
      </c>
      <c r="I138" s="2">
        <f>'Load Tests Data'!I138</f>
        <v>25</v>
      </c>
      <c r="J138" s="2">
        <f t="shared" si="22"/>
        <v>13.947333333333329</v>
      </c>
      <c r="K138" s="2">
        <f t="shared" si="23"/>
        <v>5.14</v>
      </c>
      <c r="L138" s="2">
        <f t="shared" si="24"/>
        <v>0.99999999999999978</v>
      </c>
      <c r="M138" s="2">
        <f t="shared" si="25"/>
        <v>0</v>
      </c>
      <c r="N138" s="2">
        <f t="shared" si="26"/>
        <v>1.1945525291828794</v>
      </c>
      <c r="O138" s="2">
        <f t="shared" si="27"/>
        <v>1</v>
      </c>
      <c r="P138" s="2">
        <f t="shared" si="28"/>
        <v>0.6</v>
      </c>
      <c r="Q138" s="2">
        <f t="shared" si="29"/>
        <v>1.3991682584140166</v>
      </c>
      <c r="R138" s="2">
        <f t="shared" si="30"/>
        <v>1.5596673033656065</v>
      </c>
      <c r="S138" s="2">
        <f t="shared" si="31"/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5">
        <f t="shared" si="32"/>
        <v>253.35626439995391</v>
      </c>
      <c r="AE138" s="2">
        <f>'Load Tests Data'!J138</f>
        <v>15.21</v>
      </c>
      <c r="AF138" s="4">
        <f>'Load Tests Data'!K138</f>
        <v>225</v>
      </c>
    </row>
    <row r="139" spans="1:32" x14ac:dyDescent="0.25">
      <c r="A139" s="2">
        <f>'Load Tests Data'!A139</f>
        <v>1.1000000000000001</v>
      </c>
      <c r="B139" s="2">
        <f>'Load Tests Data'!B139</f>
        <v>0.26</v>
      </c>
      <c r="C139" s="2">
        <f>'Load Tests Data'!C139</f>
        <v>0.26</v>
      </c>
      <c r="D139" s="2">
        <f>'Load Tests Data'!D139</f>
        <v>1.5</v>
      </c>
      <c r="E139" s="2">
        <f>'Load Tests Data'!E139</f>
        <v>0</v>
      </c>
      <c r="F139" s="2">
        <f>'Load Tests Data'!F139</f>
        <v>16.27272727272727</v>
      </c>
      <c r="G139" s="2">
        <f>'Load Tests Data'!G139</f>
        <v>6.4627272727272693</v>
      </c>
      <c r="H139" s="2">
        <f>'Load Tests Data'!H139</f>
        <v>6.4627272727272693</v>
      </c>
      <c r="I139" s="2">
        <f>'Load Tests Data'!I139</f>
        <v>112</v>
      </c>
      <c r="J139" s="2">
        <f t="shared" si="22"/>
        <v>20.485090909090907</v>
      </c>
      <c r="K139" s="2">
        <f t="shared" si="23"/>
        <v>5.14</v>
      </c>
      <c r="L139" s="2">
        <f t="shared" si="24"/>
        <v>0.99999999999999978</v>
      </c>
      <c r="M139" s="2">
        <f t="shared" si="25"/>
        <v>0</v>
      </c>
      <c r="N139" s="2">
        <f t="shared" si="26"/>
        <v>1.1945525291828794</v>
      </c>
      <c r="O139" s="2">
        <f t="shared" si="27"/>
        <v>1</v>
      </c>
      <c r="P139" s="2">
        <f t="shared" si="28"/>
        <v>0.6</v>
      </c>
      <c r="Q139" s="2">
        <f t="shared" si="29"/>
        <v>1.3991682584140166</v>
      </c>
      <c r="R139" s="2">
        <f t="shared" si="30"/>
        <v>1.5596673033656065</v>
      </c>
      <c r="S139" s="2">
        <f t="shared" si="31"/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5">
        <f t="shared" si="32"/>
        <v>1093.0371020875511</v>
      </c>
      <c r="AE139" s="2">
        <f>'Load Tests Data'!J139</f>
        <v>69.019600000000011</v>
      </c>
      <c r="AF139" s="4">
        <f>'Load Tests Data'!K139</f>
        <v>1021</v>
      </c>
    </row>
    <row r="140" spans="1:32" x14ac:dyDescent="0.25">
      <c r="A140" s="2">
        <f>'Load Tests Data'!A140</f>
        <v>1.1000000000000001</v>
      </c>
      <c r="B140" s="2">
        <f>'Load Tests Data'!B140</f>
        <v>0.26</v>
      </c>
      <c r="C140" s="2">
        <f>'Load Tests Data'!C140</f>
        <v>0.26</v>
      </c>
      <c r="D140" s="2">
        <f>'Load Tests Data'!D140</f>
        <v>1.5</v>
      </c>
      <c r="E140" s="2">
        <f>'Load Tests Data'!E140</f>
        <v>0</v>
      </c>
      <c r="F140" s="2">
        <f>'Load Tests Data'!F140</f>
        <v>16.27272727272727</v>
      </c>
      <c r="G140" s="2">
        <f>'Load Tests Data'!G140</f>
        <v>6.4627272727272693</v>
      </c>
      <c r="H140" s="2">
        <f>'Load Tests Data'!H140</f>
        <v>6.4627272727272693</v>
      </c>
      <c r="I140" s="2">
        <f>'Load Tests Data'!I140</f>
        <v>105</v>
      </c>
      <c r="J140" s="2">
        <f t="shared" si="22"/>
        <v>20.485090909090907</v>
      </c>
      <c r="K140" s="2">
        <f t="shared" si="23"/>
        <v>5.14</v>
      </c>
      <c r="L140" s="2">
        <f t="shared" si="24"/>
        <v>0.99999999999999978</v>
      </c>
      <c r="M140" s="2">
        <f t="shared" si="25"/>
        <v>0</v>
      </c>
      <c r="N140" s="2">
        <f t="shared" si="26"/>
        <v>1.1945525291828794</v>
      </c>
      <c r="O140" s="2">
        <f t="shared" si="27"/>
        <v>1</v>
      </c>
      <c r="P140" s="2">
        <f t="shared" si="28"/>
        <v>0.6</v>
      </c>
      <c r="Q140" s="2">
        <f t="shared" si="29"/>
        <v>1.3991682584140166</v>
      </c>
      <c r="R140" s="2">
        <f t="shared" si="30"/>
        <v>1.5596673033656065</v>
      </c>
      <c r="S140" s="2">
        <f t="shared" si="31"/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5">
        <f t="shared" si="32"/>
        <v>1026.0026013888973</v>
      </c>
      <c r="AE140" s="2">
        <f>'Load Tests Data'!J140</f>
        <v>65.098800000000011</v>
      </c>
      <c r="AF140" s="4">
        <f>'Load Tests Data'!K140</f>
        <v>963</v>
      </c>
    </row>
    <row r="141" spans="1:32" x14ac:dyDescent="0.25">
      <c r="A141" s="2">
        <f>'Load Tests Data'!A141</f>
        <v>1.1000000000000001</v>
      </c>
      <c r="B141" s="2">
        <f>'Load Tests Data'!B141</f>
        <v>0.26</v>
      </c>
      <c r="C141" s="2">
        <f>'Load Tests Data'!C141</f>
        <v>0.26</v>
      </c>
      <c r="D141" s="2">
        <f>'Load Tests Data'!D141</f>
        <v>1.5</v>
      </c>
      <c r="E141" s="2">
        <f>'Load Tests Data'!E141</f>
        <v>0</v>
      </c>
      <c r="F141" s="2">
        <f>'Load Tests Data'!F141</f>
        <v>16.27272727272727</v>
      </c>
      <c r="G141" s="2">
        <f>'Load Tests Data'!G141</f>
        <v>6.4627272727272693</v>
      </c>
      <c r="H141" s="2">
        <f>'Load Tests Data'!H141</f>
        <v>6.4627272727272693</v>
      </c>
      <c r="I141" s="2">
        <f>'Load Tests Data'!I141</f>
        <v>92</v>
      </c>
      <c r="J141" s="2">
        <f t="shared" si="22"/>
        <v>20.485090909090907</v>
      </c>
      <c r="K141" s="2">
        <f t="shared" si="23"/>
        <v>5.14</v>
      </c>
      <c r="L141" s="2">
        <f t="shared" si="24"/>
        <v>0.99999999999999978</v>
      </c>
      <c r="M141" s="2">
        <f t="shared" si="25"/>
        <v>0</v>
      </c>
      <c r="N141" s="2">
        <f t="shared" si="26"/>
        <v>1.1945525291828794</v>
      </c>
      <c r="O141" s="2">
        <f t="shared" si="27"/>
        <v>1</v>
      </c>
      <c r="P141" s="2">
        <f t="shared" si="28"/>
        <v>0.6</v>
      </c>
      <c r="Q141" s="2">
        <f t="shared" si="29"/>
        <v>1.3991682584140166</v>
      </c>
      <c r="R141" s="2">
        <f t="shared" si="30"/>
        <v>1.5596673033656065</v>
      </c>
      <c r="S141" s="2">
        <f t="shared" si="31"/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5">
        <f t="shared" si="32"/>
        <v>901.50995723425467</v>
      </c>
      <c r="AE141" s="2">
        <f>'Load Tests Data'!J141</f>
        <v>57.054400000000008</v>
      </c>
      <c r="AF141" s="4">
        <f>'Load Tests Data'!K141</f>
        <v>844</v>
      </c>
    </row>
    <row r="142" spans="1:32" x14ac:dyDescent="0.25">
      <c r="A142" s="2">
        <f>'Load Tests Data'!A142</f>
        <v>0.9</v>
      </c>
      <c r="B142" s="2">
        <f>'Load Tests Data'!B142</f>
        <v>2.2000000000000002</v>
      </c>
      <c r="C142" s="2">
        <f>'Load Tests Data'!C142</f>
        <v>2.2000000000000002</v>
      </c>
      <c r="D142" s="2">
        <f>'Load Tests Data'!D142</f>
        <v>0.78</v>
      </c>
      <c r="E142" s="2">
        <f>'Load Tests Data'!E142</f>
        <v>0</v>
      </c>
      <c r="F142" s="2">
        <f>'Load Tests Data'!F142</f>
        <v>16.266666666666666</v>
      </c>
      <c r="G142" s="2">
        <f>'Load Tests Data'!G142</f>
        <v>6.4566666666666652</v>
      </c>
      <c r="H142" s="2">
        <f>'Load Tests Data'!H142</f>
        <v>6.9917575757575738</v>
      </c>
      <c r="I142" s="2">
        <f>'Load Tests Data'!I142</f>
        <v>30</v>
      </c>
      <c r="J142" s="2">
        <f t="shared" si="22"/>
        <v>12.687999999999999</v>
      </c>
      <c r="K142" s="2">
        <f t="shared" si="23"/>
        <v>5.14</v>
      </c>
      <c r="L142" s="2">
        <f t="shared" si="24"/>
        <v>0.99999999999999978</v>
      </c>
      <c r="M142" s="2">
        <f t="shared" si="25"/>
        <v>0</v>
      </c>
      <c r="N142" s="2">
        <f t="shared" si="26"/>
        <v>1.1945525291828794</v>
      </c>
      <c r="O142" s="2">
        <f t="shared" si="27"/>
        <v>1</v>
      </c>
      <c r="P142" s="2">
        <f t="shared" si="28"/>
        <v>0.6</v>
      </c>
      <c r="Q142" s="2">
        <f t="shared" si="29"/>
        <v>0.35454545454545455</v>
      </c>
      <c r="R142" s="2">
        <f t="shared" si="30"/>
        <v>1.1418181818181818</v>
      </c>
      <c r="S142" s="2">
        <f t="shared" si="31"/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5">
        <f t="shared" si="32"/>
        <v>223.01090909090908</v>
      </c>
      <c r="AE142" s="2">
        <f>'Load Tests Data'!J142</f>
        <v>992.20000000000016</v>
      </c>
      <c r="AF142" s="4">
        <f>'Load Tests Data'!K142</f>
        <v>205</v>
      </c>
    </row>
    <row r="143" spans="1:32" x14ac:dyDescent="0.25">
      <c r="A143" s="2">
        <f>'Load Tests Data'!A143</f>
        <v>0.6</v>
      </c>
      <c r="B143" s="2">
        <f>'Load Tests Data'!B143</f>
        <v>0.6</v>
      </c>
      <c r="C143" s="2">
        <f>'Load Tests Data'!C143</f>
        <v>0.6</v>
      </c>
      <c r="D143" s="2">
        <f>'Load Tests Data'!D143</f>
        <v>0</v>
      </c>
      <c r="E143" s="2">
        <f>'Load Tests Data'!E143</f>
        <v>0</v>
      </c>
      <c r="F143" s="2">
        <f>'Load Tests Data'!F143</f>
        <v>0</v>
      </c>
      <c r="G143" s="2">
        <f>'Load Tests Data'!G143</f>
        <v>0</v>
      </c>
      <c r="H143" s="2">
        <f>'Load Tests Data'!H143</f>
        <v>0</v>
      </c>
      <c r="I143" s="2">
        <f>'Load Tests Data'!I143</f>
        <v>31</v>
      </c>
      <c r="J143" s="2">
        <f t="shared" si="22"/>
        <v>0</v>
      </c>
      <c r="K143" s="2">
        <f t="shared" si="23"/>
        <v>5.14</v>
      </c>
      <c r="L143" s="2">
        <f t="shared" si="24"/>
        <v>0.99999999999999978</v>
      </c>
      <c r="M143" s="2">
        <f t="shared" si="25"/>
        <v>0</v>
      </c>
      <c r="N143" s="2">
        <f t="shared" si="26"/>
        <v>1.1945525291828794</v>
      </c>
      <c r="O143" s="2">
        <f t="shared" si="27"/>
        <v>1</v>
      </c>
      <c r="P143" s="2">
        <f t="shared" si="28"/>
        <v>0.6</v>
      </c>
      <c r="Q143" s="2">
        <f t="shared" si="29"/>
        <v>0</v>
      </c>
      <c r="R143" s="2">
        <f t="shared" si="30"/>
        <v>1</v>
      </c>
      <c r="S143" s="2">
        <f t="shared" si="31"/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5">
        <f t="shared" si="32"/>
        <v>190.34</v>
      </c>
      <c r="AE143" s="2">
        <f>'Load Tests Data'!J143</f>
        <v>94.32</v>
      </c>
      <c r="AF143" s="4">
        <f>'Load Tests Data'!K143</f>
        <v>262</v>
      </c>
    </row>
    <row r="144" spans="1:32" x14ac:dyDescent="0.25">
      <c r="A144" s="2">
        <f>'Load Tests Data'!A144</f>
        <v>0.6</v>
      </c>
      <c r="B144" s="2">
        <f>'Load Tests Data'!B144</f>
        <v>0.6</v>
      </c>
      <c r="C144" s="2">
        <f>'Load Tests Data'!C144</f>
        <v>0.6</v>
      </c>
      <c r="D144" s="2">
        <f>'Load Tests Data'!D144</f>
        <v>0</v>
      </c>
      <c r="E144" s="2">
        <f>'Load Tests Data'!E144</f>
        <v>0</v>
      </c>
      <c r="F144" s="2">
        <f>'Load Tests Data'!F144</f>
        <v>0</v>
      </c>
      <c r="G144" s="2">
        <f>'Load Tests Data'!G144</f>
        <v>0</v>
      </c>
      <c r="H144" s="2">
        <f>'Load Tests Data'!H144</f>
        <v>0</v>
      </c>
      <c r="I144" s="2">
        <f>'Load Tests Data'!I144</f>
        <v>44</v>
      </c>
      <c r="J144" s="2">
        <f t="shared" si="22"/>
        <v>0</v>
      </c>
      <c r="K144" s="2">
        <f t="shared" si="23"/>
        <v>5.14</v>
      </c>
      <c r="L144" s="2">
        <f t="shared" si="24"/>
        <v>0.99999999999999978</v>
      </c>
      <c r="M144" s="2">
        <f t="shared" si="25"/>
        <v>0</v>
      </c>
      <c r="N144" s="2">
        <f t="shared" si="26"/>
        <v>1.1945525291828794</v>
      </c>
      <c r="O144" s="2">
        <f t="shared" si="27"/>
        <v>1</v>
      </c>
      <c r="P144" s="2">
        <f t="shared" si="28"/>
        <v>0.6</v>
      </c>
      <c r="Q144" s="2">
        <f t="shared" si="29"/>
        <v>0</v>
      </c>
      <c r="R144" s="2">
        <f t="shared" si="30"/>
        <v>1</v>
      </c>
      <c r="S144" s="2">
        <f t="shared" si="31"/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  <c r="AD144" s="5">
        <f t="shared" si="32"/>
        <v>270.15999999999997</v>
      </c>
      <c r="AE144" s="2">
        <f>'Load Tests Data'!J144</f>
        <v>131.4</v>
      </c>
      <c r="AF144" s="4">
        <f>'Load Tests Data'!K144</f>
        <v>365</v>
      </c>
    </row>
    <row r="145" spans="1:32" x14ac:dyDescent="0.25">
      <c r="A145" s="2">
        <f>'Load Tests Data'!A145</f>
        <v>1.4</v>
      </c>
      <c r="B145" s="2">
        <f>'Load Tests Data'!B145</f>
        <v>2</v>
      </c>
      <c r="C145" s="2">
        <f>'Load Tests Data'!C145</f>
        <v>2</v>
      </c>
      <c r="D145" s="2">
        <f>'Load Tests Data'!D145</f>
        <v>1.6</v>
      </c>
      <c r="E145" s="2">
        <f>'Load Tests Data'!E145</f>
        <v>0</v>
      </c>
      <c r="F145" s="2">
        <f>'Load Tests Data'!F145</f>
        <v>15.571428571428571</v>
      </c>
      <c r="G145" s="2">
        <f>'Load Tests Data'!G145</f>
        <v>5.7614285714285707</v>
      </c>
      <c r="H145" s="2">
        <f>'Load Tests Data'!H145</f>
        <v>5.7614285714285707</v>
      </c>
      <c r="I145" s="2">
        <f>'Load Tests Data'!I145</f>
        <v>15</v>
      </c>
      <c r="J145" s="2">
        <f t="shared" si="22"/>
        <v>22.952285714285711</v>
      </c>
      <c r="K145" s="2">
        <f t="shared" si="23"/>
        <v>5.14</v>
      </c>
      <c r="L145" s="2">
        <f t="shared" si="24"/>
        <v>0.99999999999999978</v>
      </c>
      <c r="M145" s="2">
        <f t="shared" si="25"/>
        <v>0</v>
      </c>
      <c r="N145" s="2">
        <f t="shared" si="26"/>
        <v>1.1945525291828794</v>
      </c>
      <c r="O145" s="2">
        <f t="shared" si="27"/>
        <v>1</v>
      </c>
      <c r="P145" s="2">
        <f t="shared" si="28"/>
        <v>0.6</v>
      </c>
      <c r="Q145" s="2">
        <f t="shared" si="29"/>
        <v>0.8</v>
      </c>
      <c r="R145" s="2">
        <f t="shared" si="30"/>
        <v>1.32</v>
      </c>
      <c r="S145" s="2">
        <f t="shared" si="31"/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5">
        <f t="shared" si="32"/>
        <v>144.52428571428572</v>
      </c>
      <c r="AE145" s="2">
        <f>'Load Tests Data'!J145</f>
        <v>480</v>
      </c>
      <c r="AF145" s="4">
        <f>'Load Tests Data'!K145</f>
        <v>120</v>
      </c>
    </row>
    <row r="146" spans="1:32" x14ac:dyDescent="0.25">
      <c r="A146" s="2">
        <f>'Load Tests Data'!A146</f>
        <v>2.4</v>
      </c>
      <c r="B146" s="2">
        <f>'Load Tests Data'!B146</f>
        <v>0.67</v>
      </c>
      <c r="C146" s="2">
        <f>'Load Tests Data'!C146</f>
        <v>0.67</v>
      </c>
      <c r="D146" s="2">
        <f>'Load Tests Data'!D146</f>
        <v>0.61</v>
      </c>
      <c r="E146" s="2">
        <f>'Load Tests Data'!E146</f>
        <v>0</v>
      </c>
      <c r="F146" s="2">
        <f>'Load Tests Data'!F146</f>
        <v>19.672131147540984</v>
      </c>
      <c r="G146" s="2">
        <f>'Load Tests Data'!G146</f>
        <v>9.8621311475409836</v>
      </c>
      <c r="H146" s="2">
        <f>'Load Tests Data'!H146</f>
        <v>19.672131147540984</v>
      </c>
      <c r="I146" s="2">
        <f>'Load Tests Data'!I146</f>
        <v>93</v>
      </c>
      <c r="J146" s="2">
        <f t="shared" si="22"/>
        <v>12</v>
      </c>
      <c r="K146" s="2">
        <f t="shared" si="23"/>
        <v>5.14</v>
      </c>
      <c r="L146" s="2">
        <f t="shared" si="24"/>
        <v>0.99999999999999978</v>
      </c>
      <c r="M146" s="2">
        <f t="shared" si="25"/>
        <v>0</v>
      </c>
      <c r="N146" s="2">
        <f t="shared" si="26"/>
        <v>1.1945525291828794</v>
      </c>
      <c r="O146" s="2">
        <f t="shared" si="27"/>
        <v>1</v>
      </c>
      <c r="P146" s="2">
        <f t="shared" si="28"/>
        <v>0.6</v>
      </c>
      <c r="Q146" s="2">
        <f t="shared" si="29"/>
        <v>0.91044776119402981</v>
      </c>
      <c r="R146" s="2">
        <f t="shared" si="30"/>
        <v>1.3641791044776119</v>
      </c>
      <c r="S146" s="2">
        <f t="shared" si="31"/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5">
        <f t="shared" si="32"/>
        <v>790.97355223880595</v>
      </c>
      <c r="AE146" s="2">
        <f>'Load Tests Data'!J146</f>
        <v>338.47060000000005</v>
      </c>
      <c r="AF146" s="4">
        <f>'Load Tests Data'!K146</f>
        <v>754</v>
      </c>
    </row>
    <row r="147" spans="1:32" x14ac:dyDescent="0.25">
      <c r="A147" s="2">
        <f>'Load Tests Data'!A147</f>
        <v>2.4</v>
      </c>
      <c r="B147" s="2">
        <f>'Load Tests Data'!B147</f>
        <v>0.67</v>
      </c>
      <c r="C147" s="2">
        <f>'Load Tests Data'!C147</f>
        <v>0.67</v>
      </c>
      <c r="D147" s="2">
        <f>'Load Tests Data'!D147</f>
        <v>0.61</v>
      </c>
      <c r="E147" s="2">
        <f>'Load Tests Data'!E147</f>
        <v>0</v>
      </c>
      <c r="F147" s="2">
        <f>'Load Tests Data'!F147</f>
        <v>19.672131147540984</v>
      </c>
      <c r="G147" s="2">
        <f>'Load Tests Data'!G147</f>
        <v>9.8621311475409836</v>
      </c>
      <c r="H147" s="2">
        <f>'Load Tests Data'!H147</f>
        <v>19.672131147540984</v>
      </c>
      <c r="I147" s="2">
        <f>'Load Tests Data'!I147</f>
        <v>95</v>
      </c>
      <c r="J147" s="2">
        <f t="shared" si="22"/>
        <v>12</v>
      </c>
      <c r="K147" s="2">
        <f t="shared" si="23"/>
        <v>5.14</v>
      </c>
      <c r="L147" s="2">
        <f t="shared" si="24"/>
        <v>0.99999999999999978</v>
      </c>
      <c r="M147" s="2">
        <f t="shared" si="25"/>
        <v>0</v>
      </c>
      <c r="N147" s="2">
        <f t="shared" si="26"/>
        <v>1.1945525291828794</v>
      </c>
      <c r="O147" s="2">
        <f t="shared" si="27"/>
        <v>1</v>
      </c>
      <c r="P147" s="2">
        <f t="shared" si="28"/>
        <v>0.6</v>
      </c>
      <c r="Q147" s="2">
        <f t="shared" si="29"/>
        <v>0.91044776119402981</v>
      </c>
      <c r="R147" s="2">
        <f t="shared" si="30"/>
        <v>1.3641791044776119</v>
      </c>
      <c r="S147" s="2">
        <f t="shared" si="31"/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5">
        <f t="shared" si="32"/>
        <v>807.725671641791</v>
      </c>
      <c r="AE147" s="2">
        <f>'Load Tests Data'!J147</f>
        <v>347.44860000000006</v>
      </c>
      <c r="AF147" s="4">
        <f>'Load Tests Data'!K147</f>
        <v>774</v>
      </c>
    </row>
    <row r="148" spans="1:32" x14ac:dyDescent="0.25">
      <c r="A148" s="2">
        <f>'Load Tests Data'!A148</f>
        <v>2.4</v>
      </c>
      <c r="B148" s="2">
        <f>'Load Tests Data'!B148</f>
        <v>2.74</v>
      </c>
      <c r="C148" s="2">
        <f>'Load Tests Data'!C148</f>
        <v>2.74</v>
      </c>
      <c r="D148" s="2">
        <f>'Load Tests Data'!D148</f>
        <v>0</v>
      </c>
      <c r="E148" s="2">
        <f>'Load Tests Data'!E148</f>
        <v>0</v>
      </c>
      <c r="F148" s="2">
        <f>'Load Tests Data'!F148</f>
        <v>0</v>
      </c>
      <c r="G148" s="2">
        <f>'Load Tests Data'!G148</f>
        <v>0</v>
      </c>
      <c r="H148" s="2">
        <f>'Load Tests Data'!H148</f>
        <v>0</v>
      </c>
      <c r="I148" s="2">
        <f>'Load Tests Data'!I148</f>
        <v>92</v>
      </c>
      <c r="J148" s="2">
        <f t="shared" si="22"/>
        <v>0</v>
      </c>
      <c r="K148" s="2">
        <f t="shared" si="23"/>
        <v>5.14</v>
      </c>
      <c r="L148" s="2">
        <f t="shared" si="24"/>
        <v>0.99999999999999978</v>
      </c>
      <c r="M148" s="2">
        <f t="shared" si="25"/>
        <v>0</v>
      </c>
      <c r="N148" s="2">
        <f t="shared" si="26"/>
        <v>1.1945525291828794</v>
      </c>
      <c r="O148" s="2">
        <f t="shared" si="27"/>
        <v>1</v>
      </c>
      <c r="P148" s="2">
        <f t="shared" si="28"/>
        <v>0.6</v>
      </c>
      <c r="Q148" s="2">
        <f t="shared" si="29"/>
        <v>0</v>
      </c>
      <c r="R148" s="2">
        <f t="shared" si="30"/>
        <v>1</v>
      </c>
      <c r="S148" s="2">
        <f t="shared" si="31"/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5">
        <f t="shared" si="32"/>
        <v>564.88</v>
      </c>
      <c r="AE148" s="2">
        <f>'Load Tests Data'!J148</f>
        <v>4264.3168000000005</v>
      </c>
      <c r="AF148" s="4">
        <f>'Load Tests Data'!K148</f>
        <v>568</v>
      </c>
    </row>
    <row r="149" spans="1:32" x14ac:dyDescent="0.25">
      <c r="A149" s="2" t="str">
        <f>'Load Tests Data'!A149</f>
        <v>-</v>
      </c>
      <c r="B149" s="2">
        <f>'Load Tests Data'!B149</f>
        <v>0</v>
      </c>
      <c r="C149" s="2">
        <f>'Load Tests Data'!C149</f>
        <v>0</v>
      </c>
      <c r="D149" s="2">
        <f>'Load Tests Data'!D149</f>
        <v>0</v>
      </c>
      <c r="E149" s="2">
        <f>'Load Tests Data'!E149</f>
        <v>0</v>
      </c>
      <c r="F149" s="2" t="b">
        <f>'Load Tests Data'!F149</f>
        <v>1</v>
      </c>
      <c r="G149" s="2">
        <f>'Load Tests Data'!G149</f>
        <v>-8.81</v>
      </c>
      <c r="H149" s="2" t="b">
        <f>'Load Tests Data'!H149</f>
        <v>1</v>
      </c>
      <c r="I149" s="2">
        <f>'Load Tests Data'!I149</f>
        <v>0</v>
      </c>
      <c r="J149" s="2">
        <f t="shared" si="22"/>
        <v>0</v>
      </c>
      <c r="K149" s="2">
        <f t="shared" si="23"/>
        <v>5.14</v>
      </c>
      <c r="L149" s="2">
        <f t="shared" si="24"/>
        <v>0.99999999999999978</v>
      </c>
      <c r="M149" s="2">
        <f t="shared" si="25"/>
        <v>0</v>
      </c>
      <c r="N149" s="2" t="e">
        <f t="shared" si="26"/>
        <v>#DIV/0!</v>
      </c>
      <c r="O149" s="2" t="e">
        <f t="shared" si="27"/>
        <v>#DIV/0!</v>
      </c>
      <c r="P149" s="2" t="e">
        <f t="shared" si="28"/>
        <v>#DIV/0!</v>
      </c>
      <c r="Q149" s="2" t="e">
        <f t="shared" si="29"/>
        <v>#DIV/0!</v>
      </c>
      <c r="R149" s="2" t="e">
        <f t="shared" si="30"/>
        <v>#DIV/0!</v>
      </c>
      <c r="S149" s="2" t="e">
        <f t="shared" si="31"/>
        <v>#DIV/0!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2">
        <v>1</v>
      </c>
      <c r="AC149" s="2">
        <v>1</v>
      </c>
      <c r="AD149" s="5" t="e">
        <f t="shared" si="32"/>
        <v>#DIV/0!</v>
      </c>
      <c r="AE149" s="2">
        <f>'Load Tests Data'!J149</f>
        <v>0</v>
      </c>
      <c r="AF149" s="4">
        <f>'Load Tests Data'!K149</f>
        <v>0</v>
      </c>
    </row>
    <row r="150" spans="1:32" x14ac:dyDescent="0.25">
      <c r="A150" s="2" t="str">
        <f>'Load Tests Data'!A150</f>
        <v>-</v>
      </c>
      <c r="B150" s="2">
        <f>'Load Tests Data'!B150</f>
        <v>0</v>
      </c>
      <c r="C150" s="2">
        <f>'Load Tests Data'!C150</f>
        <v>0</v>
      </c>
      <c r="D150" s="2">
        <f>'Load Tests Data'!D150</f>
        <v>0</v>
      </c>
      <c r="E150" s="2">
        <f>'Load Tests Data'!E150</f>
        <v>0</v>
      </c>
      <c r="F150" s="2" t="b">
        <f>'Load Tests Data'!F150</f>
        <v>1</v>
      </c>
      <c r="G150" s="2">
        <f>'Load Tests Data'!G150</f>
        <v>-8.81</v>
      </c>
      <c r="H150" s="2" t="b">
        <f>'Load Tests Data'!H150</f>
        <v>1</v>
      </c>
      <c r="I150" s="2">
        <f>'Load Tests Data'!I150</f>
        <v>0</v>
      </c>
      <c r="J150" s="2">
        <f t="shared" si="22"/>
        <v>0</v>
      </c>
      <c r="K150" s="2">
        <f t="shared" si="23"/>
        <v>5.14</v>
      </c>
      <c r="L150" s="2">
        <f t="shared" si="24"/>
        <v>0.99999999999999978</v>
      </c>
      <c r="M150" s="2">
        <f t="shared" si="25"/>
        <v>0</v>
      </c>
      <c r="N150" s="2" t="e">
        <f t="shared" si="26"/>
        <v>#DIV/0!</v>
      </c>
      <c r="O150" s="2" t="e">
        <f t="shared" si="27"/>
        <v>#DIV/0!</v>
      </c>
      <c r="P150" s="2" t="e">
        <f t="shared" si="28"/>
        <v>#DIV/0!</v>
      </c>
      <c r="Q150" s="2" t="e">
        <f t="shared" si="29"/>
        <v>#DIV/0!</v>
      </c>
      <c r="R150" s="2" t="e">
        <f t="shared" si="30"/>
        <v>#DIV/0!</v>
      </c>
      <c r="S150" s="2" t="e">
        <f t="shared" si="31"/>
        <v>#DIV/0!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1</v>
      </c>
      <c r="AD150" s="5" t="e">
        <f t="shared" si="32"/>
        <v>#DIV/0!</v>
      </c>
      <c r="AE150" s="2">
        <f>'Load Tests Data'!J150</f>
        <v>0</v>
      </c>
      <c r="AF150" s="4">
        <f>'Load Tests Data'!K150</f>
        <v>0</v>
      </c>
    </row>
    <row r="151" spans="1:32" x14ac:dyDescent="0.25">
      <c r="A151" s="2" t="str">
        <f>'Load Tests Data'!A151</f>
        <v>-</v>
      </c>
      <c r="B151" s="2">
        <f>'Load Tests Data'!B151</f>
        <v>0</v>
      </c>
      <c r="C151" s="2">
        <f>'Load Tests Data'!C151</f>
        <v>0</v>
      </c>
      <c r="D151" s="2">
        <f>'Load Tests Data'!D151</f>
        <v>0</v>
      </c>
      <c r="E151" s="2">
        <f>'Load Tests Data'!E151</f>
        <v>0</v>
      </c>
      <c r="F151" s="2" t="b">
        <f>'Load Tests Data'!F151</f>
        <v>1</v>
      </c>
      <c r="G151" s="2">
        <f>'Load Tests Data'!G151</f>
        <v>-8.81</v>
      </c>
      <c r="H151" s="2" t="b">
        <f>'Load Tests Data'!H151</f>
        <v>1</v>
      </c>
      <c r="I151" s="2">
        <f>'Load Tests Data'!I151</f>
        <v>0</v>
      </c>
      <c r="J151" s="2">
        <f t="shared" si="22"/>
        <v>0</v>
      </c>
      <c r="K151" s="2">
        <f t="shared" si="23"/>
        <v>5.14</v>
      </c>
      <c r="L151" s="2">
        <f t="shared" si="24"/>
        <v>0.99999999999999978</v>
      </c>
      <c r="M151" s="2">
        <f t="shared" si="25"/>
        <v>0</v>
      </c>
      <c r="N151" s="2" t="e">
        <f t="shared" si="26"/>
        <v>#DIV/0!</v>
      </c>
      <c r="O151" s="2" t="e">
        <f t="shared" si="27"/>
        <v>#DIV/0!</v>
      </c>
      <c r="P151" s="2" t="e">
        <f t="shared" si="28"/>
        <v>#DIV/0!</v>
      </c>
      <c r="Q151" s="2" t="e">
        <f t="shared" si="29"/>
        <v>#DIV/0!</v>
      </c>
      <c r="R151" s="2" t="e">
        <f t="shared" si="30"/>
        <v>#DIV/0!</v>
      </c>
      <c r="S151" s="2" t="e">
        <f t="shared" si="31"/>
        <v>#DIV/0!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5" t="e">
        <f t="shared" si="32"/>
        <v>#DIV/0!</v>
      </c>
      <c r="AE151" s="2">
        <f>'Load Tests Data'!J151</f>
        <v>0</v>
      </c>
      <c r="AF151" s="4">
        <f>'Load Tests Data'!K151</f>
        <v>0</v>
      </c>
    </row>
    <row r="152" spans="1:32" x14ac:dyDescent="0.25">
      <c r="A152" s="2" t="str">
        <f>'Load Tests Data'!A152</f>
        <v>-</v>
      </c>
      <c r="B152" s="2">
        <f>'Load Tests Data'!B152</f>
        <v>0</v>
      </c>
      <c r="C152" s="2">
        <f>'Load Tests Data'!C152</f>
        <v>0</v>
      </c>
      <c r="D152" s="2">
        <f>'Load Tests Data'!D152</f>
        <v>0</v>
      </c>
      <c r="E152" s="2">
        <f>'Load Tests Data'!E152</f>
        <v>0</v>
      </c>
      <c r="F152" s="2" t="b">
        <f>'Load Tests Data'!F152</f>
        <v>1</v>
      </c>
      <c r="G152" s="2">
        <f>'Load Tests Data'!G152</f>
        <v>-8.81</v>
      </c>
      <c r="H152" s="2" t="b">
        <f>'Load Tests Data'!H152</f>
        <v>1</v>
      </c>
      <c r="I152" s="2">
        <f>'Load Tests Data'!I152</f>
        <v>0</v>
      </c>
      <c r="J152" s="2">
        <f t="shared" si="22"/>
        <v>0</v>
      </c>
      <c r="K152" s="2">
        <f t="shared" si="23"/>
        <v>5.14</v>
      </c>
      <c r="L152" s="2">
        <f t="shared" si="24"/>
        <v>0.99999999999999978</v>
      </c>
      <c r="M152" s="2">
        <f t="shared" si="25"/>
        <v>0</v>
      </c>
      <c r="N152" s="2" t="e">
        <f t="shared" si="26"/>
        <v>#DIV/0!</v>
      </c>
      <c r="O152" s="2" t="e">
        <f t="shared" si="27"/>
        <v>#DIV/0!</v>
      </c>
      <c r="P152" s="2" t="e">
        <f t="shared" si="28"/>
        <v>#DIV/0!</v>
      </c>
      <c r="Q152" s="2" t="e">
        <f t="shared" si="29"/>
        <v>#DIV/0!</v>
      </c>
      <c r="R152" s="2" t="e">
        <f t="shared" si="30"/>
        <v>#DIV/0!</v>
      </c>
      <c r="S152" s="2" t="e">
        <f t="shared" si="31"/>
        <v>#DIV/0!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5" t="e">
        <f t="shared" si="32"/>
        <v>#DIV/0!</v>
      </c>
      <c r="AE152" s="2">
        <f>'Load Tests Data'!J152</f>
        <v>0</v>
      </c>
      <c r="AF152" s="4">
        <f>'Load Tests Data'!K152</f>
        <v>0</v>
      </c>
    </row>
    <row r="153" spans="1:32" x14ac:dyDescent="0.25">
      <c r="A153" s="2" t="str">
        <f>'Load Tests Data'!A153</f>
        <v>-</v>
      </c>
      <c r="B153" s="2">
        <f>'Load Tests Data'!B153</f>
        <v>0</v>
      </c>
      <c r="C153" s="2">
        <f>'Load Tests Data'!C153</f>
        <v>0</v>
      </c>
      <c r="D153" s="2">
        <f>'Load Tests Data'!D153</f>
        <v>0</v>
      </c>
      <c r="E153" s="2">
        <f>'Load Tests Data'!E153</f>
        <v>0</v>
      </c>
      <c r="F153" s="2" t="b">
        <f>'Load Tests Data'!F153</f>
        <v>1</v>
      </c>
      <c r="G153" s="2">
        <f>'Load Tests Data'!G153</f>
        <v>-8.81</v>
      </c>
      <c r="H153" s="2" t="b">
        <f>'Load Tests Data'!H153</f>
        <v>1</v>
      </c>
      <c r="I153" s="2">
        <f>'Load Tests Data'!I153</f>
        <v>0</v>
      </c>
      <c r="J153" s="2">
        <f t="shared" si="22"/>
        <v>0</v>
      </c>
      <c r="K153" s="2">
        <f t="shared" si="23"/>
        <v>5.14</v>
      </c>
      <c r="L153" s="2">
        <f t="shared" si="24"/>
        <v>0.99999999999999978</v>
      </c>
      <c r="M153" s="2">
        <f t="shared" si="25"/>
        <v>0</v>
      </c>
      <c r="N153" s="2" t="e">
        <f t="shared" si="26"/>
        <v>#DIV/0!</v>
      </c>
      <c r="O153" s="2" t="e">
        <f t="shared" si="27"/>
        <v>#DIV/0!</v>
      </c>
      <c r="P153" s="2" t="e">
        <f t="shared" si="28"/>
        <v>#DIV/0!</v>
      </c>
      <c r="Q153" s="2" t="e">
        <f t="shared" si="29"/>
        <v>#DIV/0!</v>
      </c>
      <c r="R153" s="2" t="e">
        <f t="shared" si="30"/>
        <v>#DIV/0!</v>
      </c>
      <c r="S153" s="2" t="e">
        <f t="shared" si="31"/>
        <v>#DIV/0!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5" t="e">
        <f t="shared" si="32"/>
        <v>#DIV/0!</v>
      </c>
      <c r="AE153" s="2">
        <f>'Load Tests Data'!J153</f>
        <v>0</v>
      </c>
      <c r="AF153" s="4">
        <f>'Load Tests Data'!K153</f>
        <v>0</v>
      </c>
    </row>
    <row r="154" spans="1:32" x14ac:dyDescent="0.25">
      <c r="A154" s="2" t="str">
        <f>'Load Tests Data'!A154</f>
        <v>-</v>
      </c>
      <c r="B154" s="2">
        <f>'Load Tests Data'!B154</f>
        <v>0</v>
      </c>
      <c r="C154" s="2">
        <f>'Load Tests Data'!C154</f>
        <v>0</v>
      </c>
      <c r="D154" s="2">
        <f>'Load Tests Data'!D154</f>
        <v>0</v>
      </c>
      <c r="E154" s="2">
        <f>'Load Tests Data'!E154</f>
        <v>0</v>
      </c>
      <c r="F154" s="2" t="b">
        <f>'Load Tests Data'!F154</f>
        <v>1</v>
      </c>
      <c r="G154" s="2">
        <f>'Load Tests Data'!G154</f>
        <v>-8.81</v>
      </c>
      <c r="H154" s="2" t="b">
        <f>'Load Tests Data'!H154</f>
        <v>1</v>
      </c>
      <c r="I154" s="2">
        <f>'Load Tests Data'!I154</f>
        <v>0</v>
      </c>
      <c r="J154" s="2">
        <f t="shared" si="22"/>
        <v>0</v>
      </c>
      <c r="K154" s="2">
        <f t="shared" si="23"/>
        <v>5.14</v>
      </c>
      <c r="L154" s="2">
        <f t="shared" si="24"/>
        <v>0.99999999999999978</v>
      </c>
      <c r="M154" s="2">
        <f t="shared" si="25"/>
        <v>0</v>
      </c>
      <c r="N154" s="2" t="e">
        <f t="shared" si="26"/>
        <v>#DIV/0!</v>
      </c>
      <c r="O154" s="2" t="e">
        <f t="shared" si="27"/>
        <v>#DIV/0!</v>
      </c>
      <c r="P154" s="2" t="e">
        <f t="shared" si="28"/>
        <v>#DIV/0!</v>
      </c>
      <c r="Q154" s="2" t="e">
        <f t="shared" si="29"/>
        <v>#DIV/0!</v>
      </c>
      <c r="R154" s="2" t="e">
        <f t="shared" si="30"/>
        <v>#DIV/0!</v>
      </c>
      <c r="S154" s="2" t="e">
        <f t="shared" si="31"/>
        <v>#DIV/0!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5" t="e">
        <f t="shared" si="32"/>
        <v>#DIV/0!</v>
      </c>
      <c r="AE154" s="2">
        <f>'Load Tests Data'!J154</f>
        <v>0</v>
      </c>
      <c r="AF154" s="4">
        <f>'Load Tests Data'!K154</f>
        <v>0</v>
      </c>
    </row>
    <row r="155" spans="1:32" x14ac:dyDescent="0.25">
      <c r="A155" s="2" t="str">
        <f>'Load Tests Data'!A155</f>
        <v>-</v>
      </c>
      <c r="B155" s="2">
        <f>'Load Tests Data'!B155</f>
        <v>0</v>
      </c>
      <c r="C155" s="2">
        <f>'Load Tests Data'!C155</f>
        <v>0</v>
      </c>
      <c r="D155" s="2">
        <f>'Load Tests Data'!D155</f>
        <v>0</v>
      </c>
      <c r="E155" s="2">
        <f>'Load Tests Data'!E155</f>
        <v>0</v>
      </c>
      <c r="F155" s="2" t="b">
        <f>'Load Tests Data'!F155</f>
        <v>1</v>
      </c>
      <c r="G155" s="2">
        <f>'Load Tests Data'!G155</f>
        <v>-8.81</v>
      </c>
      <c r="H155" s="2" t="b">
        <f>'Load Tests Data'!H155</f>
        <v>1</v>
      </c>
      <c r="I155" s="2">
        <f>'Load Tests Data'!I155</f>
        <v>0</v>
      </c>
      <c r="J155" s="2">
        <f t="shared" si="22"/>
        <v>0</v>
      </c>
      <c r="K155" s="2">
        <f t="shared" si="23"/>
        <v>5.14</v>
      </c>
      <c r="L155" s="2">
        <f t="shared" si="24"/>
        <v>0.99999999999999978</v>
      </c>
      <c r="M155" s="2">
        <f t="shared" si="25"/>
        <v>0</v>
      </c>
      <c r="N155" s="2" t="e">
        <f t="shared" si="26"/>
        <v>#DIV/0!</v>
      </c>
      <c r="O155" s="2" t="e">
        <f t="shared" si="27"/>
        <v>#DIV/0!</v>
      </c>
      <c r="P155" s="2" t="e">
        <f t="shared" si="28"/>
        <v>#DIV/0!</v>
      </c>
      <c r="Q155" s="2" t="e">
        <f t="shared" si="29"/>
        <v>#DIV/0!</v>
      </c>
      <c r="R155" s="2" t="e">
        <f t="shared" si="30"/>
        <v>#DIV/0!</v>
      </c>
      <c r="S155" s="2" t="e">
        <f t="shared" si="31"/>
        <v>#DIV/0!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5" t="e">
        <f t="shared" si="32"/>
        <v>#DIV/0!</v>
      </c>
      <c r="AE155" s="2">
        <f>'Load Tests Data'!J155</f>
        <v>0</v>
      </c>
      <c r="AF155" s="4">
        <f>'Load Tests Data'!K155</f>
        <v>0</v>
      </c>
    </row>
    <row r="156" spans="1:32" x14ac:dyDescent="0.25">
      <c r="A156" s="2" t="str">
        <f>'Load Tests Data'!A156</f>
        <v>-</v>
      </c>
      <c r="B156" s="2">
        <f>'Load Tests Data'!B156</f>
        <v>0</v>
      </c>
      <c r="C156" s="2">
        <f>'Load Tests Data'!C156</f>
        <v>0</v>
      </c>
      <c r="D156" s="2">
        <f>'Load Tests Data'!D156</f>
        <v>0</v>
      </c>
      <c r="E156" s="2">
        <f>'Load Tests Data'!E156</f>
        <v>0</v>
      </c>
      <c r="F156" s="2" t="b">
        <f>'Load Tests Data'!F156</f>
        <v>1</v>
      </c>
      <c r="G156" s="2">
        <f>'Load Tests Data'!G156</f>
        <v>-8.81</v>
      </c>
      <c r="H156" s="2" t="b">
        <f>'Load Tests Data'!H156</f>
        <v>1</v>
      </c>
      <c r="I156" s="2">
        <f>'Load Tests Data'!I156</f>
        <v>0</v>
      </c>
      <c r="J156" s="2">
        <f t="shared" si="22"/>
        <v>0</v>
      </c>
      <c r="K156" s="2">
        <f t="shared" si="23"/>
        <v>5.14</v>
      </c>
      <c r="L156" s="2">
        <f t="shared" si="24"/>
        <v>0.99999999999999978</v>
      </c>
      <c r="M156" s="2">
        <f t="shared" si="25"/>
        <v>0</v>
      </c>
      <c r="N156" s="2" t="e">
        <f t="shared" si="26"/>
        <v>#DIV/0!</v>
      </c>
      <c r="O156" s="2" t="e">
        <f t="shared" si="27"/>
        <v>#DIV/0!</v>
      </c>
      <c r="P156" s="2" t="e">
        <f t="shared" si="28"/>
        <v>#DIV/0!</v>
      </c>
      <c r="Q156" s="2" t="e">
        <f t="shared" si="29"/>
        <v>#DIV/0!</v>
      </c>
      <c r="R156" s="2" t="e">
        <f t="shared" si="30"/>
        <v>#DIV/0!</v>
      </c>
      <c r="S156" s="2" t="e">
        <f t="shared" si="31"/>
        <v>#DIV/0!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D156" s="5" t="e">
        <f t="shared" si="32"/>
        <v>#DIV/0!</v>
      </c>
      <c r="AE156" s="2">
        <f>'Load Tests Data'!J156</f>
        <v>0</v>
      </c>
      <c r="AF156" s="4">
        <f>'Load Tests Data'!K156</f>
        <v>0</v>
      </c>
    </row>
    <row r="157" spans="1:32" x14ac:dyDescent="0.25">
      <c r="A157" s="2" t="str">
        <f>'Load Tests Data'!A157</f>
        <v>-</v>
      </c>
      <c r="B157" s="2">
        <f>'Load Tests Data'!B157</f>
        <v>0</v>
      </c>
      <c r="C157" s="2">
        <f>'Load Tests Data'!C157</f>
        <v>0</v>
      </c>
      <c r="D157" s="2">
        <f>'Load Tests Data'!D157</f>
        <v>0</v>
      </c>
      <c r="E157" s="2">
        <f>'Load Tests Data'!E157</f>
        <v>0</v>
      </c>
      <c r="F157" s="2" t="b">
        <f>'Load Tests Data'!F157</f>
        <v>1</v>
      </c>
      <c r="G157" s="2">
        <f>'Load Tests Data'!G157</f>
        <v>-8.81</v>
      </c>
      <c r="H157" s="2" t="b">
        <f>'Load Tests Data'!H157</f>
        <v>1</v>
      </c>
      <c r="I157" s="2">
        <f>'Load Tests Data'!I157</f>
        <v>0</v>
      </c>
      <c r="J157" s="2">
        <f t="shared" si="22"/>
        <v>0</v>
      </c>
      <c r="K157" s="2">
        <f t="shared" si="23"/>
        <v>5.14</v>
      </c>
      <c r="L157" s="2">
        <f t="shared" si="24"/>
        <v>0.99999999999999978</v>
      </c>
      <c r="M157" s="2">
        <f t="shared" si="25"/>
        <v>0</v>
      </c>
      <c r="N157" s="2" t="e">
        <f t="shared" si="26"/>
        <v>#DIV/0!</v>
      </c>
      <c r="O157" s="2" t="e">
        <f t="shared" si="27"/>
        <v>#DIV/0!</v>
      </c>
      <c r="P157" s="2" t="e">
        <f t="shared" si="28"/>
        <v>#DIV/0!</v>
      </c>
      <c r="Q157" s="2" t="e">
        <f t="shared" si="29"/>
        <v>#DIV/0!</v>
      </c>
      <c r="R157" s="2" t="e">
        <f t="shared" si="30"/>
        <v>#DIV/0!</v>
      </c>
      <c r="S157" s="2" t="e">
        <f t="shared" si="31"/>
        <v>#DIV/0!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5" t="e">
        <f t="shared" si="32"/>
        <v>#DIV/0!</v>
      </c>
      <c r="AE157" s="2">
        <f>'Load Tests Data'!J157</f>
        <v>0</v>
      </c>
      <c r="AF157" s="4">
        <f>'Load Tests Data'!K157</f>
        <v>0</v>
      </c>
    </row>
    <row r="158" spans="1:32" x14ac:dyDescent="0.25">
      <c r="A158" s="2" t="str">
        <f>'Load Tests Data'!A158</f>
        <v>-</v>
      </c>
      <c r="B158" s="2">
        <f>'Load Tests Data'!B158</f>
        <v>0</v>
      </c>
      <c r="C158" s="2">
        <f>'Load Tests Data'!C158</f>
        <v>0</v>
      </c>
      <c r="D158" s="2">
        <f>'Load Tests Data'!D158</f>
        <v>0</v>
      </c>
      <c r="E158" s="2">
        <f>'Load Tests Data'!E158</f>
        <v>0</v>
      </c>
      <c r="F158" s="2" t="b">
        <f>'Load Tests Data'!F158</f>
        <v>1</v>
      </c>
      <c r="G158" s="2">
        <f>'Load Tests Data'!G158</f>
        <v>-8.81</v>
      </c>
      <c r="H158" s="2" t="b">
        <f>'Load Tests Data'!H158</f>
        <v>1</v>
      </c>
      <c r="I158" s="2">
        <f>'Load Tests Data'!I158</f>
        <v>0</v>
      </c>
      <c r="J158" s="2">
        <f t="shared" si="22"/>
        <v>0</v>
      </c>
      <c r="K158" s="2">
        <f t="shared" si="23"/>
        <v>5.14</v>
      </c>
      <c r="L158" s="2">
        <f t="shared" si="24"/>
        <v>0.99999999999999978</v>
      </c>
      <c r="M158" s="2">
        <f t="shared" si="25"/>
        <v>0</v>
      </c>
      <c r="N158" s="2" t="e">
        <f t="shared" si="26"/>
        <v>#DIV/0!</v>
      </c>
      <c r="O158" s="2" t="e">
        <f t="shared" si="27"/>
        <v>#DIV/0!</v>
      </c>
      <c r="P158" s="2" t="e">
        <f t="shared" si="28"/>
        <v>#DIV/0!</v>
      </c>
      <c r="Q158" s="2" t="e">
        <f t="shared" si="29"/>
        <v>#DIV/0!</v>
      </c>
      <c r="R158" s="2" t="e">
        <f t="shared" si="30"/>
        <v>#DIV/0!</v>
      </c>
      <c r="S158" s="2" t="e">
        <f t="shared" si="31"/>
        <v>#DIV/0!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5" t="e">
        <f t="shared" si="32"/>
        <v>#DIV/0!</v>
      </c>
      <c r="AE158" s="2">
        <f>'Load Tests Data'!J158</f>
        <v>0</v>
      </c>
      <c r="AF158" s="4">
        <f>'Load Tests Data'!K158</f>
        <v>0</v>
      </c>
    </row>
    <row r="159" spans="1:32" x14ac:dyDescent="0.25">
      <c r="A159" s="2" t="str">
        <f>'Load Tests Data'!A159</f>
        <v>-</v>
      </c>
      <c r="B159" s="2">
        <f>'Load Tests Data'!B159</f>
        <v>0</v>
      </c>
      <c r="C159" s="2">
        <f>'Load Tests Data'!C159</f>
        <v>0</v>
      </c>
      <c r="D159" s="2">
        <f>'Load Tests Data'!D159</f>
        <v>0</v>
      </c>
      <c r="E159" s="2">
        <f>'Load Tests Data'!E159</f>
        <v>0</v>
      </c>
      <c r="F159" s="2" t="b">
        <f>'Load Tests Data'!F159</f>
        <v>1</v>
      </c>
      <c r="G159" s="2">
        <f>'Load Tests Data'!G159</f>
        <v>-8.81</v>
      </c>
      <c r="H159" s="2" t="b">
        <f>'Load Tests Data'!H159</f>
        <v>1</v>
      </c>
      <c r="I159" s="2">
        <f>'Load Tests Data'!I159</f>
        <v>0</v>
      </c>
      <c r="J159" s="2">
        <f t="shared" si="22"/>
        <v>0</v>
      </c>
      <c r="K159" s="2">
        <f t="shared" si="23"/>
        <v>5.14</v>
      </c>
      <c r="L159" s="2">
        <f t="shared" si="24"/>
        <v>0.99999999999999978</v>
      </c>
      <c r="M159" s="2">
        <f t="shared" si="25"/>
        <v>0</v>
      </c>
      <c r="N159" s="2" t="e">
        <f t="shared" si="26"/>
        <v>#DIV/0!</v>
      </c>
      <c r="O159" s="2" t="e">
        <f t="shared" si="27"/>
        <v>#DIV/0!</v>
      </c>
      <c r="P159" s="2" t="e">
        <f t="shared" si="28"/>
        <v>#DIV/0!</v>
      </c>
      <c r="Q159" s="2" t="e">
        <f t="shared" si="29"/>
        <v>#DIV/0!</v>
      </c>
      <c r="R159" s="2" t="e">
        <f t="shared" si="30"/>
        <v>#DIV/0!</v>
      </c>
      <c r="S159" s="2" t="e">
        <f t="shared" si="31"/>
        <v>#DIV/0!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5" t="e">
        <f t="shared" si="32"/>
        <v>#DIV/0!</v>
      </c>
      <c r="AE159" s="2">
        <f>'Load Tests Data'!J159</f>
        <v>0</v>
      </c>
      <c r="AF159" s="4">
        <f>'Load Tests Data'!K159</f>
        <v>0</v>
      </c>
    </row>
    <row r="160" spans="1:32" x14ac:dyDescent="0.25">
      <c r="A160" s="2" t="str">
        <f>'Load Tests Data'!A160</f>
        <v>-</v>
      </c>
      <c r="B160" s="2">
        <f>'Load Tests Data'!B160</f>
        <v>0</v>
      </c>
      <c r="C160" s="2">
        <f>'Load Tests Data'!C160</f>
        <v>0</v>
      </c>
      <c r="D160" s="2">
        <f>'Load Tests Data'!D160</f>
        <v>0</v>
      </c>
      <c r="E160" s="2">
        <f>'Load Tests Data'!E160</f>
        <v>0</v>
      </c>
      <c r="F160" s="2" t="b">
        <f>'Load Tests Data'!F160</f>
        <v>1</v>
      </c>
      <c r="G160" s="2">
        <f>'Load Tests Data'!G160</f>
        <v>-8.81</v>
      </c>
      <c r="H160" s="2" t="b">
        <f>'Load Tests Data'!H160</f>
        <v>1</v>
      </c>
      <c r="I160" s="2">
        <f>'Load Tests Data'!I160</f>
        <v>0</v>
      </c>
      <c r="J160" s="2">
        <f t="shared" si="22"/>
        <v>0</v>
      </c>
      <c r="K160" s="2">
        <f t="shared" si="23"/>
        <v>5.14</v>
      </c>
      <c r="L160" s="2">
        <f t="shared" si="24"/>
        <v>0.99999999999999978</v>
      </c>
      <c r="M160" s="2">
        <f t="shared" si="25"/>
        <v>0</v>
      </c>
      <c r="N160" s="2" t="e">
        <f t="shared" si="26"/>
        <v>#DIV/0!</v>
      </c>
      <c r="O160" s="2" t="e">
        <f t="shared" si="27"/>
        <v>#DIV/0!</v>
      </c>
      <c r="P160" s="2" t="e">
        <f t="shared" si="28"/>
        <v>#DIV/0!</v>
      </c>
      <c r="Q160" s="2" t="e">
        <f t="shared" si="29"/>
        <v>#DIV/0!</v>
      </c>
      <c r="R160" s="2" t="e">
        <f t="shared" si="30"/>
        <v>#DIV/0!</v>
      </c>
      <c r="S160" s="2" t="e">
        <f t="shared" si="31"/>
        <v>#DIV/0!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5" t="e">
        <f t="shared" si="32"/>
        <v>#DIV/0!</v>
      </c>
      <c r="AE160" s="2">
        <f>'Load Tests Data'!J160</f>
        <v>0</v>
      </c>
      <c r="AF160" s="4">
        <f>'Load Tests Data'!K160</f>
        <v>0</v>
      </c>
    </row>
    <row r="161" spans="1:32" x14ac:dyDescent="0.25">
      <c r="A161" s="2" t="str">
        <f>'Load Tests Data'!A161</f>
        <v>-</v>
      </c>
      <c r="B161" s="2">
        <f>'Load Tests Data'!B161</f>
        <v>0</v>
      </c>
      <c r="C161" s="2">
        <f>'Load Tests Data'!C161</f>
        <v>0</v>
      </c>
      <c r="D161" s="2">
        <f>'Load Tests Data'!D161</f>
        <v>0</v>
      </c>
      <c r="E161" s="2">
        <f>'Load Tests Data'!E161</f>
        <v>0</v>
      </c>
      <c r="F161" s="2" t="b">
        <f>'Load Tests Data'!F161</f>
        <v>1</v>
      </c>
      <c r="G161" s="2">
        <f>'Load Tests Data'!G161</f>
        <v>-8.81</v>
      </c>
      <c r="H161" s="2" t="b">
        <f>'Load Tests Data'!H161</f>
        <v>1</v>
      </c>
      <c r="I161" s="2">
        <f>'Load Tests Data'!I161</f>
        <v>0</v>
      </c>
      <c r="J161" s="2">
        <f t="shared" si="22"/>
        <v>0</v>
      </c>
      <c r="K161" s="2">
        <f t="shared" si="23"/>
        <v>5.14</v>
      </c>
      <c r="L161" s="2">
        <f t="shared" si="24"/>
        <v>0.99999999999999978</v>
      </c>
      <c r="M161" s="2">
        <f t="shared" si="25"/>
        <v>0</v>
      </c>
      <c r="N161" s="2" t="e">
        <f t="shared" si="26"/>
        <v>#DIV/0!</v>
      </c>
      <c r="O161" s="2" t="e">
        <f t="shared" si="27"/>
        <v>#DIV/0!</v>
      </c>
      <c r="P161" s="2" t="e">
        <f t="shared" si="28"/>
        <v>#DIV/0!</v>
      </c>
      <c r="Q161" s="2" t="e">
        <f t="shared" si="29"/>
        <v>#DIV/0!</v>
      </c>
      <c r="R161" s="2" t="e">
        <f t="shared" si="30"/>
        <v>#DIV/0!</v>
      </c>
      <c r="S161" s="2" t="e">
        <f t="shared" si="31"/>
        <v>#DIV/0!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5" t="e">
        <f t="shared" si="32"/>
        <v>#DIV/0!</v>
      </c>
      <c r="AE161" s="2">
        <f>'Load Tests Data'!J161</f>
        <v>0</v>
      </c>
      <c r="AF161" s="4">
        <f>'Load Tests Data'!K161</f>
        <v>0</v>
      </c>
    </row>
    <row r="162" spans="1:32" x14ac:dyDescent="0.25">
      <c r="A162" s="2" t="str">
        <f>'Load Tests Data'!A162</f>
        <v>-</v>
      </c>
      <c r="B162" s="2">
        <f>'Load Tests Data'!B162</f>
        <v>0</v>
      </c>
      <c r="C162" s="2">
        <f>'Load Tests Data'!C162</f>
        <v>0</v>
      </c>
      <c r="D162" s="2">
        <f>'Load Tests Data'!D162</f>
        <v>0</v>
      </c>
      <c r="E162" s="2">
        <f>'Load Tests Data'!E162</f>
        <v>0</v>
      </c>
      <c r="F162" s="2" t="b">
        <f>'Load Tests Data'!F162</f>
        <v>1</v>
      </c>
      <c r="G162" s="2">
        <f>'Load Tests Data'!G162</f>
        <v>-8.81</v>
      </c>
      <c r="H162" s="2" t="b">
        <f>'Load Tests Data'!H162</f>
        <v>1</v>
      </c>
      <c r="I162" s="2">
        <f>'Load Tests Data'!I162</f>
        <v>0</v>
      </c>
      <c r="J162" s="2">
        <f t="shared" si="22"/>
        <v>0</v>
      </c>
      <c r="K162" s="2">
        <f t="shared" si="23"/>
        <v>5.14</v>
      </c>
      <c r="L162" s="2">
        <f t="shared" si="24"/>
        <v>0.99999999999999978</v>
      </c>
      <c r="M162" s="2">
        <f t="shared" si="25"/>
        <v>0</v>
      </c>
      <c r="N162" s="2" t="e">
        <f t="shared" si="26"/>
        <v>#DIV/0!</v>
      </c>
      <c r="O162" s="2" t="e">
        <f t="shared" si="27"/>
        <v>#DIV/0!</v>
      </c>
      <c r="P162" s="2" t="e">
        <f t="shared" si="28"/>
        <v>#DIV/0!</v>
      </c>
      <c r="Q162" s="2" t="e">
        <f t="shared" si="29"/>
        <v>#DIV/0!</v>
      </c>
      <c r="R162" s="2" t="e">
        <f t="shared" si="30"/>
        <v>#DIV/0!</v>
      </c>
      <c r="S162" s="2" t="e">
        <f t="shared" si="31"/>
        <v>#DIV/0!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5" t="e">
        <f t="shared" si="32"/>
        <v>#DIV/0!</v>
      </c>
      <c r="AE162" s="2">
        <f>'Load Tests Data'!J162</f>
        <v>0</v>
      </c>
      <c r="AF162" s="4">
        <f>'Load Tests Data'!K162</f>
        <v>0</v>
      </c>
    </row>
    <row r="163" spans="1:32" x14ac:dyDescent="0.25">
      <c r="A163" s="2" t="str">
        <f>'Load Tests Data'!A163</f>
        <v>-</v>
      </c>
      <c r="B163" s="2">
        <f>'Load Tests Data'!B163</f>
        <v>0</v>
      </c>
      <c r="C163" s="2">
        <f>'Load Tests Data'!C163</f>
        <v>0</v>
      </c>
      <c r="D163" s="2">
        <f>'Load Tests Data'!D163</f>
        <v>0</v>
      </c>
      <c r="E163" s="2">
        <f>'Load Tests Data'!E163</f>
        <v>0</v>
      </c>
      <c r="F163" s="2" t="b">
        <f>'Load Tests Data'!F163</f>
        <v>1</v>
      </c>
      <c r="G163" s="2">
        <f>'Load Tests Data'!G163</f>
        <v>-8.81</v>
      </c>
      <c r="H163" s="2" t="b">
        <f>'Load Tests Data'!H163</f>
        <v>1</v>
      </c>
      <c r="I163" s="2">
        <f>'Load Tests Data'!I163</f>
        <v>0</v>
      </c>
      <c r="J163" s="2">
        <f t="shared" si="22"/>
        <v>0</v>
      </c>
      <c r="K163" s="2">
        <f t="shared" si="23"/>
        <v>5.14</v>
      </c>
      <c r="L163" s="2">
        <f t="shared" si="24"/>
        <v>0.99999999999999978</v>
      </c>
      <c r="M163" s="2">
        <f t="shared" si="25"/>
        <v>0</v>
      </c>
      <c r="N163" s="2" t="e">
        <f t="shared" si="26"/>
        <v>#DIV/0!</v>
      </c>
      <c r="O163" s="2" t="e">
        <f t="shared" si="27"/>
        <v>#DIV/0!</v>
      </c>
      <c r="P163" s="2" t="e">
        <f t="shared" si="28"/>
        <v>#DIV/0!</v>
      </c>
      <c r="Q163" s="2" t="e">
        <f t="shared" si="29"/>
        <v>#DIV/0!</v>
      </c>
      <c r="R163" s="2" t="e">
        <f t="shared" si="30"/>
        <v>#DIV/0!</v>
      </c>
      <c r="S163" s="2" t="e">
        <f t="shared" si="31"/>
        <v>#DIV/0!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5" t="e">
        <f t="shared" si="32"/>
        <v>#DIV/0!</v>
      </c>
      <c r="AE163" s="2">
        <f>'Load Tests Data'!J163</f>
        <v>0</v>
      </c>
      <c r="AF163" s="4">
        <f>'Load Tests Data'!K163</f>
        <v>0</v>
      </c>
    </row>
    <row r="164" spans="1:32" x14ac:dyDescent="0.25">
      <c r="A164" s="2" t="str">
        <f>'Load Tests Data'!A164</f>
        <v>-</v>
      </c>
      <c r="B164" s="2">
        <f>'Load Tests Data'!B164</f>
        <v>0</v>
      </c>
      <c r="C164" s="2">
        <f>'Load Tests Data'!C164</f>
        <v>0</v>
      </c>
      <c r="D164" s="2">
        <f>'Load Tests Data'!D164</f>
        <v>0</v>
      </c>
      <c r="E164" s="2">
        <f>'Load Tests Data'!E164</f>
        <v>0</v>
      </c>
      <c r="F164" s="2" t="b">
        <f>'Load Tests Data'!F164</f>
        <v>1</v>
      </c>
      <c r="G164" s="2">
        <f>'Load Tests Data'!G164</f>
        <v>-8.81</v>
      </c>
      <c r="H164" s="2" t="b">
        <f>'Load Tests Data'!H164</f>
        <v>1</v>
      </c>
      <c r="I164" s="2">
        <f>'Load Tests Data'!I164</f>
        <v>0</v>
      </c>
      <c r="J164" s="2">
        <f t="shared" si="22"/>
        <v>0</v>
      </c>
      <c r="K164" s="2">
        <f t="shared" si="23"/>
        <v>5.14</v>
      </c>
      <c r="L164" s="2">
        <f t="shared" si="24"/>
        <v>0.99999999999999978</v>
      </c>
      <c r="M164" s="2">
        <f t="shared" si="25"/>
        <v>0</v>
      </c>
      <c r="N164" s="2" t="e">
        <f t="shared" si="26"/>
        <v>#DIV/0!</v>
      </c>
      <c r="O164" s="2" t="e">
        <f t="shared" si="27"/>
        <v>#DIV/0!</v>
      </c>
      <c r="P164" s="2" t="e">
        <f t="shared" si="28"/>
        <v>#DIV/0!</v>
      </c>
      <c r="Q164" s="2" t="e">
        <f t="shared" si="29"/>
        <v>#DIV/0!</v>
      </c>
      <c r="R164" s="2" t="e">
        <f t="shared" si="30"/>
        <v>#DIV/0!</v>
      </c>
      <c r="S164" s="2" t="e">
        <f t="shared" si="31"/>
        <v>#DIV/0!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5" t="e">
        <f t="shared" si="32"/>
        <v>#DIV/0!</v>
      </c>
      <c r="AE164" s="2">
        <f>'Load Tests Data'!J164</f>
        <v>0</v>
      </c>
      <c r="AF164" s="4">
        <f>'Load Tests Data'!K164</f>
        <v>0</v>
      </c>
    </row>
    <row r="165" spans="1:32" x14ac:dyDescent="0.25">
      <c r="A165" s="2" t="str">
        <f>'Load Tests Data'!A165</f>
        <v>-</v>
      </c>
      <c r="B165" s="2">
        <f>'Load Tests Data'!B165</f>
        <v>0</v>
      </c>
      <c r="C165" s="2">
        <f>'Load Tests Data'!C165</f>
        <v>0</v>
      </c>
      <c r="D165" s="2">
        <f>'Load Tests Data'!D165</f>
        <v>0</v>
      </c>
      <c r="E165" s="2">
        <f>'Load Tests Data'!E165</f>
        <v>0</v>
      </c>
      <c r="F165" s="2" t="b">
        <f>'Load Tests Data'!F165</f>
        <v>1</v>
      </c>
      <c r="G165" s="2">
        <f>'Load Tests Data'!G165</f>
        <v>-8.81</v>
      </c>
      <c r="H165" s="2" t="b">
        <f>'Load Tests Data'!H165</f>
        <v>1</v>
      </c>
      <c r="I165" s="2">
        <f>'Load Tests Data'!I165</f>
        <v>0</v>
      </c>
      <c r="J165" s="2">
        <f t="shared" si="22"/>
        <v>0</v>
      </c>
      <c r="K165" s="2">
        <f t="shared" si="23"/>
        <v>5.14</v>
      </c>
      <c r="L165" s="2">
        <f t="shared" si="24"/>
        <v>0.99999999999999978</v>
      </c>
      <c r="M165" s="2">
        <f t="shared" si="25"/>
        <v>0</v>
      </c>
      <c r="N165" s="2" t="e">
        <f t="shared" si="26"/>
        <v>#DIV/0!</v>
      </c>
      <c r="O165" s="2" t="e">
        <f t="shared" si="27"/>
        <v>#DIV/0!</v>
      </c>
      <c r="P165" s="2" t="e">
        <f t="shared" si="28"/>
        <v>#DIV/0!</v>
      </c>
      <c r="Q165" s="2" t="e">
        <f t="shared" si="29"/>
        <v>#DIV/0!</v>
      </c>
      <c r="R165" s="2" t="e">
        <f t="shared" si="30"/>
        <v>#DIV/0!</v>
      </c>
      <c r="S165" s="2" t="e">
        <f t="shared" si="31"/>
        <v>#DIV/0!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5" t="e">
        <f t="shared" si="32"/>
        <v>#DIV/0!</v>
      </c>
      <c r="AE165" s="2">
        <f>'Load Tests Data'!J165</f>
        <v>0</v>
      </c>
      <c r="AF165" s="4">
        <f>'Load Tests Data'!K165</f>
        <v>0</v>
      </c>
    </row>
    <row r="166" spans="1:32" x14ac:dyDescent="0.25">
      <c r="A166" s="2" t="str">
        <f>'Load Tests Data'!A166</f>
        <v>-</v>
      </c>
      <c r="B166" s="2">
        <f>'Load Tests Data'!B166</f>
        <v>0</v>
      </c>
      <c r="C166" s="2">
        <f>'Load Tests Data'!C166</f>
        <v>0</v>
      </c>
      <c r="D166" s="2">
        <f>'Load Tests Data'!D166</f>
        <v>0</v>
      </c>
      <c r="E166" s="2">
        <f>'Load Tests Data'!E166</f>
        <v>0</v>
      </c>
      <c r="F166" s="2" t="b">
        <f>'Load Tests Data'!F166</f>
        <v>1</v>
      </c>
      <c r="G166" s="2">
        <f>'Load Tests Data'!G166</f>
        <v>-8.81</v>
      </c>
      <c r="H166" s="2" t="b">
        <f>'Load Tests Data'!H166</f>
        <v>1</v>
      </c>
      <c r="I166" s="2">
        <f>'Load Tests Data'!I166</f>
        <v>0</v>
      </c>
      <c r="J166" s="2">
        <f t="shared" si="22"/>
        <v>0</v>
      </c>
      <c r="K166" s="2">
        <f t="shared" si="23"/>
        <v>5.14</v>
      </c>
      <c r="L166" s="2">
        <f t="shared" si="24"/>
        <v>0.99999999999999978</v>
      </c>
      <c r="M166" s="2">
        <f t="shared" si="25"/>
        <v>0</v>
      </c>
      <c r="N166" s="2" t="e">
        <f t="shared" si="26"/>
        <v>#DIV/0!</v>
      </c>
      <c r="O166" s="2" t="e">
        <f t="shared" si="27"/>
        <v>#DIV/0!</v>
      </c>
      <c r="P166" s="2" t="e">
        <f t="shared" si="28"/>
        <v>#DIV/0!</v>
      </c>
      <c r="Q166" s="2" t="e">
        <f t="shared" si="29"/>
        <v>#DIV/0!</v>
      </c>
      <c r="R166" s="2" t="e">
        <f t="shared" si="30"/>
        <v>#DIV/0!</v>
      </c>
      <c r="S166" s="2" t="e">
        <f t="shared" si="31"/>
        <v>#DIV/0!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5" t="e">
        <f t="shared" si="32"/>
        <v>#DIV/0!</v>
      </c>
      <c r="AE166" s="2">
        <f>'Load Tests Data'!J166</f>
        <v>0</v>
      </c>
      <c r="AF166" s="4">
        <f>'Load Tests Data'!K166</f>
        <v>0</v>
      </c>
    </row>
    <row r="167" spans="1:32" x14ac:dyDescent="0.25">
      <c r="A167" s="2" t="str">
        <f>'Load Tests Data'!A167</f>
        <v>-</v>
      </c>
      <c r="B167" s="2">
        <f>'Load Tests Data'!B167</f>
        <v>0</v>
      </c>
      <c r="C167" s="2">
        <f>'Load Tests Data'!C167</f>
        <v>0</v>
      </c>
      <c r="D167" s="2">
        <f>'Load Tests Data'!D167</f>
        <v>0</v>
      </c>
      <c r="E167" s="2">
        <f>'Load Tests Data'!E167</f>
        <v>0</v>
      </c>
      <c r="F167" s="2" t="b">
        <f>'Load Tests Data'!F167</f>
        <v>1</v>
      </c>
      <c r="G167" s="2">
        <f>'Load Tests Data'!G167</f>
        <v>-8.81</v>
      </c>
      <c r="H167" s="2" t="b">
        <f>'Load Tests Data'!H167</f>
        <v>1</v>
      </c>
      <c r="I167" s="2">
        <f>'Load Tests Data'!I167</f>
        <v>0</v>
      </c>
      <c r="J167" s="2">
        <f t="shared" si="22"/>
        <v>0</v>
      </c>
      <c r="K167" s="2">
        <f t="shared" si="23"/>
        <v>5.14</v>
      </c>
      <c r="L167" s="2">
        <f t="shared" si="24"/>
        <v>0.99999999999999978</v>
      </c>
      <c r="M167" s="2">
        <f t="shared" si="25"/>
        <v>0</v>
      </c>
      <c r="N167" s="2" t="e">
        <f t="shared" si="26"/>
        <v>#DIV/0!</v>
      </c>
      <c r="O167" s="2" t="e">
        <f t="shared" si="27"/>
        <v>#DIV/0!</v>
      </c>
      <c r="P167" s="2" t="e">
        <f t="shared" si="28"/>
        <v>#DIV/0!</v>
      </c>
      <c r="Q167" s="2" t="e">
        <f t="shared" si="29"/>
        <v>#DIV/0!</v>
      </c>
      <c r="R167" s="2" t="e">
        <f t="shared" si="30"/>
        <v>#DIV/0!</v>
      </c>
      <c r="S167" s="2" t="e">
        <f t="shared" si="31"/>
        <v>#DIV/0!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5" t="e">
        <f t="shared" si="32"/>
        <v>#DIV/0!</v>
      </c>
      <c r="AE167" s="2">
        <f>'Load Tests Data'!J167</f>
        <v>0</v>
      </c>
      <c r="AF167" s="4">
        <f>'Load Tests Data'!K167</f>
        <v>0</v>
      </c>
    </row>
    <row r="168" spans="1:32" x14ac:dyDescent="0.25">
      <c r="A168" s="2" t="str">
        <f>'Load Tests Data'!A168</f>
        <v>-</v>
      </c>
      <c r="B168" s="2">
        <f>'Load Tests Data'!B168</f>
        <v>0</v>
      </c>
      <c r="C168" s="2">
        <f>'Load Tests Data'!C168</f>
        <v>0</v>
      </c>
      <c r="D168" s="2">
        <f>'Load Tests Data'!D168</f>
        <v>0</v>
      </c>
      <c r="E168" s="2">
        <f>'Load Tests Data'!E168</f>
        <v>0</v>
      </c>
      <c r="F168" s="2" t="b">
        <f>'Load Tests Data'!F168</f>
        <v>1</v>
      </c>
      <c r="G168" s="2">
        <f>'Load Tests Data'!G168</f>
        <v>-8.81</v>
      </c>
      <c r="H168" s="2" t="b">
        <f>'Load Tests Data'!H168</f>
        <v>1</v>
      </c>
      <c r="I168" s="2">
        <f>'Load Tests Data'!I168</f>
        <v>0</v>
      </c>
      <c r="J168" s="2">
        <f t="shared" si="22"/>
        <v>0</v>
      </c>
      <c r="K168" s="2">
        <f t="shared" si="23"/>
        <v>5.14</v>
      </c>
      <c r="L168" s="2">
        <f t="shared" si="24"/>
        <v>0.99999999999999978</v>
      </c>
      <c r="M168" s="2">
        <f t="shared" si="25"/>
        <v>0</v>
      </c>
      <c r="N168" s="2" t="e">
        <f t="shared" si="26"/>
        <v>#DIV/0!</v>
      </c>
      <c r="O168" s="2" t="e">
        <f t="shared" si="27"/>
        <v>#DIV/0!</v>
      </c>
      <c r="P168" s="2" t="e">
        <f t="shared" si="28"/>
        <v>#DIV/0!</v>
      </c>
      <c r="Q168" s="2" t="e">
        <f t="shared" si="29"/>
        <v>#DIV/0!</v>
      </c>
      <c r="R168" s="2" t="e">
        <f t="shared" si="30"/>
        <v>#DIV/0!</v>
      </c>
      <c r="S168" s="2" t="e">
        <f t="shared" si="31"/>
        <v>#DIV/0!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5" t="e">
        <f t="shared" si="32"/>
        <v>#DIV/0!</v>
      </c>
      <c r="AE168" s="2">
        <f>'Load Tests Data'!J168</f>
        <v>0</v>
      </c>
      <c r="AF168" s="4">
        <f>'Load Tests Data'!K168</f>
        <v>0</v>
      </c>
    </row>
    <row r="169" spans="1:32" x14ac:dyDescent="0.25">
      <c r="A169" s="2" t="str">
        <f>'Load Tests Data'!A169</f>
        <v>-</v>
      </c>
      <c r="B169" s="2">
        <f>'Load Tests Data'!B169</f>
        <v>0</v>
      </c>
      <c r="C169" s="2">
        <f>'Load Tests Data'!C169</f>
        <v>0</v>
      </c>
      <c r="D169" s="2">
        <f>'Load Tests Data'!D169</f>
        <v>0</v>
      </c>
      <c r="E169" s="2">
        <f>'Load Tests Data'!E169</f>
        <v>0</v>
      </c>
      <c r="F169" s="2" t="b">
        <f>'Load Tests Data'!F169</f>
        <v>1</v>
      </c>
      <c r="G169" s="2">
        <f>'Load Tests Data'!G169</f>
        <v>-8.81</v>
      </c>
      <c r="H169" s="2" t="b">
        <f>'Load Tests Data'!H169</f>
        <v>1</v>
      </c>
      <c r="I169" s="2">
        <f>'Load Tests Data'!I169</f>
        <v>0</v>
      </c>
      <c r="J169" s="2">
        <f t="shared" si="22"/>
        <v>0</v>
      </c>
      <c r="K169" s="2">
        <f t="shared" si="23"/>
        <v>5.14</v>
      </c>
      <c r="L169" s="2">
        <f t="shared" si="24"/>
        <v>0.99999999999999978</v>
      </c>
      <c r="M169" s="2">
        <f t="shared" si="25"/>
        <v>0</v>
      </c>
      <c r="N169" s="2" t="e">
        <f t="shared" si="26"/>
        <v>#DIV/0!</v>
      </c>
      <c r="O169" s="2" t="e">
        <f t="shared" si="27"/>
        <v>#DIV/0!</v>
      </c>
      <c r="P169" s="2" t="e">
        <f t="shared" si="28"/>
        <v>#DIV/0!</v>
      </c>
      <c r="Q169" s="2" t="e">
        <f t="shared" si="29"/>
        <v>#DIV/0!</v>
      </c>
      <c r="R169" s="2" t="e">
        <f t="shared" si="30"/>
        <v>#DIV/0!</v>
      </c>
      <c r="S169" s="2" t="e">
        <f t="shared" si="31"/>
        <v>#DIV/0!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5" t="e">
        <f t="shared" si="32"/>
        <v>#DIV/0!</v>
      </c>
      <c r="AE169" s="2">
        <f>'Load Tests Data'!J169</f>
        <v>0</v>
      </c>
      <c r="AF169" s="4">
        <f>'Load Tests Data'!K169</f>
        <v>0</v>
      </c>
    </row>
    <row r="170" spans="1:32" x14ac:dyDescent="0.25">
      <c r="A170" s="2" t="str">
        <f>'Load Tests Data'!A170</f>
        <v>-</v>
      </c>
      <c r="B170" s="2">
        <f>'Load Tests Data'!B170</f>
        <v>0</v>
      </c>
      <c r="C170" s="2">
        <f>'Load Tests Data'!C170</f>
        <v>0</v>
      </c>
      <c r="D170" s="2">
        <f>'Load Tests Data'!D170</f>
        <v>0</v>
      </c>
      <c r="E170" s="2">
        <f>'Load Tests Data'!E170</f>
        <v>0</v>
      </c>
      <c r="F170" s="2" t="b">
        <f>'Load Tests Data'!F170</f>
        <v>1</v>
      </c>
      <c r="G170" s="2">
        <f>'Load Tests Data'!G170</f>
        <v>-8.81</v>
      </c>
      <c r="H170" s="2" t="b">
        <f>'Load Tests Data'!H170</f>
        <v>1</v>
      </c>
      <c r="I170" s="2">
        <f>'Load Tests Data'!I170</f>
        <v>0</v>
      </c>
      <c r="J170" s="2">
        <f t="shared" si="22"/>
        <v>0</v>
      </c>
      <c r="K170" s="2">
        <f t="shared" si="23"/>
        <v>5.14</v>
      </c>
      <c r="L170" s="2">
        <f t="shared" si="24"/>
        <v>0.99999999999999978</v>
      </c>
      <c r="M170" s="2">
        <f t="shared" si="25"/>
        <v>0</v>
      </c>
      <c r="N170" s="2" t="e">
        <f t="shared" si="26"/>
        <v>#DIV/0!</v>
      </c>
      <c r="O170" s="2" t="e">
        <f t="shared" si="27"/>
        <v>#DIV/0!</v>
      </c>
      <c r="P170" s="2" t="e">
        <f t="shared" si="28"/>
        <v>#DIV/0!</v>
      </c>
      <c r="Q170" s="2" t="e">
        <f t="shared" si="29"/>
        <v>#DIV/0!</v>
      </c>
      <c r="R170" s="2" t="e">
        <f t="shared" si="30"/>
        <v>#DIV/0!</v>
      </c>
      <c r="S170" s="2" t="e">
        <f t="shared" si="31"/>
        <v>#DIV/0!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5" t="e">
        <f t="shared" si="32"/>
        <v>#DIV/0!</v>
      </c>
      <c r="AE170" s="2">
        <f>'Load Tests Data'!J170</f>
        <v>0</v>
      </c>
      <c r="AF170" s="4">
        <f>'Load Tests Data'!K170</f>
        <v>0</v>
      </c>
    </row>
    <row r="171" spans="1:32" x14ac:dyDescent="0.25">
      <c r="A171" s="2" t="str">
        <f>'Load Tests Data'!A171</f>
        <v>-</v>
      </c>
      <c r="B171" s="2">
        <f>'Load Tests Data'!B171</f>
        <v>0</v>
      </c>
      <c r="C171" s="2">
        <f>'Load Tests Data'!C171</f>
        <v>0</v>
      </c>
      <c r="D171" s="2">
        <f>'Load Tests Data'!D171</f>
        <v>0</v>
      </c>
      <c r="E171" s="2">
        <f>'Load Tests Data'!E171</f>
        <v>0</v>
      </c>
      <c r="F171" s="2" t="b">
        <f>'Load Tests Data'!F171</f>
        <v>1</v>
      </c>
      <c r="G171" s="2">
        <f>'Load Tests Data'!G171</f>
        <v>-8.81</v>
      </c>
      <c r="H171" s="2" t="b">
        <f>'Load Tests Data'!H171</f>
        <v>1</v>
      </c>
      <c r="I171" s="2">
        <f>'Load Tests Data'!I171</f>
        <v>0</v>
      </c>
      <c r="J171" s="2">
        <f t="shared" ref="J171:J200" si="33">IF(A171&lt;D171,F171*A171+G171*(D171-A171),F171*D171)</f>
        <v>0</v>
      </c>
      <c r="K171" s="2">
        <f t="shared" ref="K171:K200" si="34">IF(E171=0,5.14,(L171-1)*_xlfn.COT(RADIANS(E171)))</f>
        <v>5.14</v>
      </c>
      <c r="L171" s="2">
        <f t="shared" ref="L171:L200" si="35">EXP(PI()*TAN(RADIANS(E171)))*((TAN(RADIANS(45+(E171/2))))^2)</f>
        <v>0.99999999999999978</v>
      </c>
      <c r="M171" s="2">
        <f t="shared" ref="M171:M200" si="36">2*(L171+1)*TAN(RADIANS(E171))</f>
        <v>0</v>
      </c>
      <c r="N171" s="2" t="e">
        <f t="shared" ref="N171:N200" si="37">1+(B171/C171)*(L171/K171)</f>
        <v>#DIV/0!</v>
      </c>
      <c r="O171" s="2" t="e">
        <f t="shared" ref="O171:O200" si="38">1+(B171/C171)*TAN(RADIANS(E171))</f>
        <v>#DIV/0!</v>
      </c>
      <c r="P171" s="2" t="e">
        <f t="shared" ref="P171:P200" si="39">1-0.4*(B171/C171)</f>
        <v>#DIV/0!</v>
      </c>
      <c r="Q171" s="2" t="e">
        <f t="shared" ref="Q171:Q200" si="40">IF((D171/B171)&lt;=1,D171/B171,ATAN(D171/B171))</f>
        <v>#DIV/0!</v>
      </c>
      <c r="R171" s="2" t="e">
        <f t="shared" ref="R171:R200" si="41">1+(0.4*Q171)</f>
        <v>#DIV/0!</v>
      </c>
      <c r="S171" s="2" t="e">
        <f t="shared" ref="S171:S200" si="42">1+(2*Q171*TAN(RADIANS(E171))*((1-SIN(RADIANS(E171)))^2))</f>
        <v>#DIV/0!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5" t="e">
        <f t="shared" ref="AD171:AD200" si="43">(I171*K171*N171*R171*U171*X171*AA171)+(J171*L171*O171*S171*V171*Y171*AB171)+(0.5*H171*B171*M171*P171*T171*W171*Z171*AC171)</f>
        <v>#DIV/0!</v>
      </c>
      <c r="AE171" s="2">
        <f>'Load Tests Data'!J171</f>
        <v>0</v>
      </c>
      <c r="AF171" s="4">
        <f>'Load Tests Data'!K171</f>
        <v>0</v>
      </c>
    </row>
    <row r="172" spans="1:32" x14ac:dyDescent="0.25">
      <c r="A172" s="2" t="str">
        <f>'Load Tests Data'!A172</f>
        <v>-</v>
      </c>
      <c r="B172" s="2">
        <f>'Load Tests Data'!B172</f>
        <v>0</v>
      </c>
      <c r="C172" s="2">
        <f>'Load Tests Data'!C172</f>
        <v>0</v>
      </c>
      <c r="D172" s="2">
        <f>'Load Tests Data'!D172</f>
        <v>0</v>
      </c>
      <c r="E172" s="2">
        <f>'Load Tests Data'!E172</f>
        <v>0</v>
      </c>
      <c r="F172" s="2" t="b">
        <f>'Load Tests Data'!F172</f>
        <v>1</v>
      </c>
      <c r="G172" s="2">
        <f>'Load Tests Data'!G172</f>
        <v>-8.81</v>
      </c>
      <c r="H172" s="2" t="b">
        <f>'Load Tests Data'!H172</f>
        <v>1</v>
      </c>
      <c r="I172" s="2">
        <f>'Load Tests Data'!I172</f>
        <v>0</v>
      </c>
      <c r="J172" s="2">
        <f t="shared" si="33"/>
        <v>0</v>
      </c>
      <c r="K172" s="2">
        <f t="shared" si="34"/>
        <v>5.14</v>
      </c>
      <c r="L172" s="2">
        <f t="shared" si="35"/>
        <v>0.99999999999999978</v>
      </c>
      <c r="M172" s="2">
        <f t="shared" si="36"/>
        <v>0</v>
      </c>
      <c r="N172" s="2" t="e">
        <f t="shared" si="37"/>
        <v>#DIV/0!</v>
      </c>
      <c r="O172" s="2" t="e">
        <f t="shared" si="38"/>
        <v>#DIV/0!</v>
      </c>
      <c r="P172" s="2" t="e">
        <f t="shared" si="39"/>
        <v>#DIV/0!</v>
      </c>
      <c r="Q172" s="2" t="e">
        <f t="shared" si="40"/>
        <v>#DIV/0!</v>
      </c>
      <c r="R172" s="2" t="e">
        <f t="shared" si="41"/>
        <v>#DIV/0!</v>
      </c>
      <c r="S172" s="2" t="e">
        <f t="shared" si="42"/>
        <v>#DIV/0!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5" t="e">
        <f t="shared" si="43"/>
        <v>#DIV/0!</v>
      </c>
      <c r="AE172" s="2">
        <f>'Load Tests Data'!J172</f>
        <v>0</v>
      </c>
      <c r="AF172" s="4">
        <f>'Load Tests Data'!K172</f>
        <v>0</v>
      </c>
    </row>
    <row r="173" spans="1:32" x14ac:dyDescent="0.25">
      <c r="A173" s="2" t="str">
        <f>'Load Tests Data'!A173</f>
        <v>-</v>
      </c>
      <c r="B173" s="2">
        <f>'Load Tests Data'!B173</f>
        <v>0</v>
      </c>
      <c r="C173" s="2">
        <f>'Load Tests Data'!C173</f>
        <v>0</v>
      </c>
      <c r="D173" s="2">
        <f>'Load Tests Data'!D173</f>
        <v>0</v>
      </c>
      <c r="E173" s="2">
        <f>'Load Tests Data'!E173</f>
        <v>0</v>
      </c>
      <c r="F173" s="2" t="b">
        <f>'Load Tests Data'!F173</f>
        <v>1</v>
      </c>
      <c r="G173" s="2">
        <f>'Load Tests Data'!G173</f>
        <v>-8.81</v>
      </c>
      <c r="H173" s="2" t="b">
        <f>'Load Tests Data'!H173</f>
        <v>1</v>
      </c>
      <c r="I173" s="2">
        <f>'Load Tests Data'!I173</f>
        <v>0</v>
      </c>
      <c r="J173" s="2">
        <f t="shared" si="33"/>
        <v>0</v>
      </c>
      <c r="K173" s="2">
        <f t="shared" si="34"/>
        <v>5.14</v>
      </c>
      <c r="L173" s="2">
        <f t="shared" si="35"/>
        <v>0.99999999999999978</v>
      </c>
      <c r="M173" s="2">
        <f t="shared" si="36"/>
        <v>0</v>
      </c>
      <c r="N173" s="2" t="e">
        <f t="shared" si="37"/>
        <v>#DIV/0!</v>
      </c>
      <c r="O173" s="2" t="e">
        <f t="shared" si="38"/>
        <v>#DIV/0!</v>
      </c>
      <c r="P173" s="2" t="e">
        <f t="shared" si="39"/>
        <v>#DIV/0!</v>
      </c>
      <c r="Q173" s="2" t="e">
        <f t="shared" si="40"/>
        <v>#DIV/0!</v>
      </c>
      <c r="R173" s="2" t="e">
        <f t="shared" si="41"/>
        <v>#DIV/0!</v>
      </c>
      <c r="S173" s="2" t="e">
        <f t="shared" si="42"/>
        <v>#DIV/0!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5" t="e">
        <f t="shared" si="43"/>
        <v>#DIV/0!</v>
      </c>
      <c r="AE173" s="2">
        <f>'Load Tests Data'!J173</f>
        <v>0</v>
      </c>
      <c r="AF173" s="4">
        <f>'Load Tests Data'!K173</f>
        <v>0</v>
      </c>
    </row>
    <row r="174" spans="1:32" x14ac:dyDescent="0.25">
      <c r="A174" s="2" t="str">
        <f>'Load Tests Data'!A174</f>
        <v>-</v>
      </c>
      <c r="B174" s="2">
        <f>'Load Tests Data'!B174</f>
        <v>0</v>
      </c>
      <c r="C174" s="2">
        <f>'Load Tests Data'!C174</f>
        <v>0</v>
      </c>
      <c r="D174" s="2">
        <f>'Load Tests Data'!D174</f>
        <v>0</v>
      </c>
      <c r="E174" s="2">
        <f>'Load Tests Data'!E174</f>
        <v>0</v>
      </c>
      <c r="F174" s="2" t="b">
        <f>'Load Tests Data'!F174</f>
        <v>1</v>
      </c>
      <c r="G174" s="2">
        <f>'Load Tests Data'!G174</f>
        <v>-8.81</v>
      </c>
      <c r="H174" s="2" t="b">
        <f>'Load Tests Data'!H174</f>
        <v>1</v>
      </c>
      <c r="I174" s="2">
        <f>'Load Tests Data'!I174</f>
        <v>0</v>
      </c>
      <c r="J174" s="2">
        <f t="shared" si="33"/>
        <v>0</v>
      </c>
      <c r="K174" s="2">
        <f t="shared" si="34"/>
        <v>5.14</v>
      </c>
      <c r="L174" s="2">
        <f t="shared" si="35"/>
        <v>0.99999999999999978</v>
      </c>
      <c r="M174" s="2">
        <f t="shared" si="36"/>
        <v>0</v>
      </c>
      <c r="N174" s="2" t="e">
        <f t="shared" si="37"/>
        <v>#DIV/0!</v>
      </c>
      <c r="O174" s="2" t="e">
        <f t="shared" si="38"/>
        <v>#DIV/0!</v>
      </c>
      <c r="P174" s="2" t="e">
        <f t="shared" si="39"/>
        <v>#DIV/0!</v>
      </c>
      <c r="Q174" s="2" t="e">
        <f t="shared" si="40"/>
        <v>#DIV/0!</v>
      </c>
      <c r="R174" s="2" t="e">
        <f t="shared" si="41"/>
        <v>#DIV/0!</v>
      </c>
      <c r="S174" s="2" t="e">
        <f t="shared" si="42"/>
        <v>#DIV/0!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5" t="e">
        <f t="shared" si="43"/>
        <v>#DIV/0!</v>
      </c>
      <c r="AE174" s="2">
        <f>'Load Tests Data'!J174</f>
        <v>0</v>
      </c>
      <c r="AF174" s="4">
        <f>'Load Tests Data'!K174</f>
        <v>0</v>
      </c>
    </row>
    <row r="175" spans="1:32" x14ac:dyDescent="0.25">
      <c r="A175" s="2" t="str">
        <f>'Load Tests Data'!A175</f>
        <v>-</v>
      </c>
      <c r="B175" s="2">
        <f>'Load Tests Data'!B175</f>
        <v>0</v>
      </c>
      <c r="C175" s="2">
        <f>'Load Tests Data'!C175</f>
        <v>0</v>
      </c>
      <c r="D175" s="2">
        <f>'Load Tests Data'!D175</f>
        <v>0</v>
      </c>
      <c r="E175" s="2">
        <f>'Load Tests Data'!E175</f>
        <v>0</v>
      </c>
      <c r="F175" s="2" t="b">
        <f>'Load Tests Data'!F175</f>
        <v>1</v>
      </c>
      <c r="G175" s="2">
        <f>'Load Tests Data'!G175</f>
        <v>-8.81</v>
      </c>
      <c r="H175" s="2" t="b">
        <f>'Load Tests Data'!H175</f>
        <v>1</v>
      </c>
      <c r="I175" s="2">
        <f>'Load Tests Data'!I175</f>
        <v>0</v>
      </c>
      <c r="J175" s="2">
        <f t="shared" si="33"/>
        <v>0</v>
      </c>
      <c r="K175" s="2">
        <f t="shared" si="34"/>
        <v>5.14</v>
      </c>
      <c r="L175" s="2">
        <f t="shared" si="35"/>
        <v>0.99999999999999978</v>
      </c>
      <c r="M175" s="2">
        <f t="shared" si="36"/>
        <v>0</v>
      </c>
      <c r="N175" s="2" t="e">
        <f t="shared" si="37"/>
        <v>#DIV/0!</v>
      </c>
      <c r="O175" s="2" t="e">
        <f t="shared" si="38"/>
        <v>#DIV/0!</v>
      </c>
      <c r="P175" s="2" t="e">
        <f t="shared" si="39"/>
        <v>#DIV/0!</v>
      </c>
      <c r="Q175" s="2" t="e">
        <f t="shared" si="40"/>
        <v>#DIV/0!</v>
      </c>
      <c r="R175" s="2" t="e">
        <f t="shared" si="41"/>
        <v>#DIV/0!</v>
      </c>
      <c r="S175" s="2" t="e">
        <f t="shared" si="42"/>
        <v>#DIV/0!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5" t="e">
        <f t="shared" si="43"/>
        <v>#DIV/0!</v>
      </c>
      <c r="AE175" s="2">
        <f>'Load Tests Data'!J175</f>
        <v>0</v>
      </c>
      <c r="AF175" s="4">
        <f>'Load Tests Data'!K175</f>
        <v>0</v>
      </c>
    </row>
    <row r="176" spans="1:32" x14ac:dyDescent="0.25">
      <c r="A176" s="2" t="str">
        <f>'Load Tests Data'!A176</f>
        <v>-</v>
      </c>
      <c r="B176" s="2">
        <f>'Load Tests Data'!B176</f>
        <v>0</v>
      </c>
      <c r="C176" s="2">
        <f>'Load Tests Data'!C176</f>
        <v>0</v>
      </c>
      <c r="D176" s="2">
        <f>'Load Tests Data'!D176</f>
        <v>0</v>
      </c>
      <c r="E176" s="2">
        <f>'Load Tests Data'!E176</f>
        <v>0</v>
      </c>
      <c r="F176" s="2" t="b">
        <f>'Load Tests Data'!F176</f>
        <v>1</v>
      </c>
      <c r="G176" s="2">
        <f>'Load Tests Data'!G176</f>
        <v>-8.81</v>
      </c>
      <c r="H176" s="2" t="b">
        <f>'Load Tests Data'!H176</f>
        <v>1</v>
      </c>
      <c r="I176" s="2">
        <f>'Load Tests Data'!I176</f>
        <v>0</v>
      </c>
      <c r="J176" s="2">
        <f t="shared" si="33"/>
        <v>0</v>
      </c>
      <c r="K176" s="2">
        <f t="shared" si="34"/>
        <v>5.14</v>
      </c>
      <c r="L176" s="2">
        <f t="shared" si="35"/>
        <v>0.99999999999999978</v>
      </c>
      <c r="M176" s="2">
        <f t="shared" si="36"/>
        <v>0</v>
      </c>
      <c r="N176" s="2" t="e">
        <f t="shared" si="37"/>
        <v>#DIV/0!</v>
      </c>
      <c r="O176" s="2" t="e">
        <f t="shared" si="38"/>
        <v>#DIV/0!</v>
      </c>
      <c r="P176" s="2" t="e">
        <f t="shared" si="39"/>
        <v>#DIV/0!</v>
      </c>
      <c r="Q176" s="2" t="e">
        <f t="shared" si="40"/>
        <v>#DIV/0!</v>
      </c>
      <c r="R176" s="2" t="e">
        <f t="shared" si="41"/>
        <v>#DIV/0!</v>
      </c>
      <c r="S176" s="2" t="e">
        <f t="shared" si="42"/>
        <v>#DIV/0!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5" t="e">
        <f t="shared" si="43"/>
        <v>#DIV/0!</v>
      </c>
      <c r="AE176" s="2">
        <f>'Load Tests Data'!J176</f>
        <v>0</v>
      </c>
      <c r="AF176" s="4">
        <f>'Load Tests Data'!K176</f>
        <v>0</v>
      </c>
    </row>
    <row r="177" spans="1:32" x14ac:dyDescent="0.25">
      <c r="A177" s="2" t="str">
        <f>'Load Tests Data'!A177</f>
        <v>-</v>
      </c>
      <c r="B177" s="2">
        <f>'Load Tests Data'!B177</f>
        <v>0</v>
      </c>
      <c r="C177" s="2">
        <f>'Load Tests Data'!C177</f>
        <v>0</v>
      </c>
      <c r="D177" s="2">
        <f>'Load Tests Data'!D177</f>
        <v>0</v>
      </c>
      <c r="E177" s="2">
        <f>'Load Tests Data'!E177</f>
        <v>0</v>
      </c>
      <c r="F177" s="2" t="b">
        <f>'Load Tests Data'!F177</f>
        <v>1</v>
      </c>
      <c r="G177" s="2">
        <f>'Load Tests Data'!G177</f>
        <v>-8.81</v>
      </c>
      <c r="H177" s="2" t="b">
        <f>'Load Tests Data'!H177</f>
        <v>1</v>
      </c>
      <c r="I177" s="2">
        <f>'Load Tests Data'!I177</f>
        <v>0</v>
      </c>
      <c r="J177" s="2">
        <f t="shared" si="33"/>
        <v>0</v>
      </c>
      <c r="K177" s="2">
        <f t="shared" si="34"/>
        <v>5.14</v>
      </c>
      <c r="L177" s="2">
        <f t="shared" si="35"/>
        <v>0.99999999999999978</v>
      </c>
      <c r="M177" s="2">
        <f t="shared" si="36"/>
        <v>0</v>
      </c>
      <c r="N177" s="2" t="e">
        <f t="shared" si="37"/>
        <v>#DIV/0!</v>
      </c>
      <c r="O177" s="2" t="e">
        <f t="shared" si="38"/>
        <v>#DIV/0!</v>
      </c>
      <c r="P177" s="2" t="e">
        <f t="shared" si="39"/>
        <v>#DIV/0!</v>
      </c>
      <c r="Q177" s="2" t="e">
        <f t="shared" si="40"/>
        <v>#DIV/0!</v>
      </c>
      <c r="R177" s="2" t="e">
        <f t="shared" si="41"/>
        <v>#DIV/0!</v>
      </c>
      <c r="S177" s="2" t="e">
        <f t="shared" si="42"/>
        <v>#DIV/0!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5" t="e">
        <f t="shared" si="43"/>
        <v>#DIV/0!</v>
      </c>
      <c r="AE177" s="2">
        <f>'Load Tests Data'!J177</f>
        <v>0</v>
      </c>
      <c r="AF177" s="4">
        <f>'Load Tests Data'!K177</f>
        <v>0</v>
      </c>
    </row>
    <row r="178" spans="1:32" x14ac:dyDescent="0.25">
      <c r="A178" s="2" t="str">
        <f>'Load Tests Data'!A178</f>
        <v>-</v>
      </c>
      <c r="B178" s="2">
        <f>'Load Tests Data'!B178</f>
        <v>0</v>
      </c>
      <c r="C178" s="2">
        <f>'Load Tests Data'!C178</f>
        <v>0</v>
      </c>
      <c r="D178" s="2">
        <f>'Load Tests Data'!D178</f>
        <v>0</v>
      </c>
      <c r="E178" s="2">
        <f>'Load Tests Data'!E178</f>
        <v>0</v>
      </c>
      <c r="F178" s="2" t="b">
        <f>'Load Tests Data'!F178</f>
        <v>1</v>
      </c>
      <c r="G178" s="2">
        <f>'Load Tests Data'!G178</f>
        <v>-8.81</v>
      </c>
      <c r="H178" s="2" t="b">
        <f>'Load Tests Data'!H178</f>
        <v>1</v>
      </c>
      <c r="I178" s="2">
        <f>'Load Tests Data'!I178</f>
        <v>0</v>
      </c>
      <c r="J178" s="2">
        <f t="shared" si="33"/>
        <v>0</v>
      </c>
      <c r="K178" s="2">
        <f t="shared" si="34"/>
        <v>5.14</v>
      </c>
      <c r="L178" s="2">
        <f t="shared" si="35"/>
        <v>0.99999999999999978</v>
      </c>
      <c r="M178" s="2">
        <f t="shared" si="36"/>
        <v>0</v>
      </c>
      <c r="N178" s="2" t="e">
        <f t="shared" si="37"/>
        <v>#DIV/0!</v>
      </c>
      <c r="O178" s="2" t="e">
        <f t="shared" si="38"/>
        <v>#DIV/0!</v>
      </c>
      <c r="P178" s="2" t="e">
        <f t="shared" si="39"/>
        <v>#DIV/0!</v>
      </c>
      <c r="Q178" s="2" t="e">
        <f t="shared" si="40"/>
        <v>#DIV/0!</v>
      </c>
      <c r="R178" s="2" t="e">
        <f t="shared" si="41"/>
        <v>#DIV/0!</v>
      </c>
      <c r="S178" s="2" t="e">
        <f t="shared" si="42"/>
        <v>#DIV/0!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5" t="e">
        <f t="shared" si="43"/>
        <v>#DIV/0!</v>
      </c>
      <c r="AE178" s="2">
        <f>'Load Tests Data'!J178</f>
        <v>0</v>
      </c>
      <c r="AF178" s="4">
        <f>'Load Tests Data'!K178</f>
        <v>0</v>
      </c>
    </row>
    <row r="179" spans="1:32" x14ac:dyDescent="0.25">
      <c r="A179" s="2" t="str">
        <f>'Load Tests Data'!A179</f>
        <v>-</v>
      </c>
      <c r="B179" s="2">
        <f>'Load Tests Data'!B179</f>
        <v>0</v>
      </c>
      <c r="C179" s="2">
        <f>'Load Tests Data'!C179</f>
        <v>0</v>
      </c>
      <c r="D179" s="2">
        <f>'Load Tests Data'!D179</f>
        <v>0</v>
      </c>
      <c r="E179" s="2">
        <f>'Load Tests Data'!E179</f>
        <v>0</v>
      </c>
      <c r="F179" s="2" t="b">
        <f>'Load Tests Data'!F179</f>
        <v>1</v>
      </c>
      <c r="G179" s="2">
        <f>'Load Tests Data'!G179</f>
        <v>-8.81</v>
      </c>
      <c r="H179" s="2" t="b">
        <f>'Load Tests Data'!H179</f>
        <v>1</v>
      </c>
      <c r="I179" s="2">
        <f>'Load Tests Data'!I179</f>
        <v>0</v>
      </c>
      <c r="J179" s="2">
        <f t="shared" si="33"/>
        <v>0</v>
      </c>
      <c r="K179" s="2">
        <f t="shared" si="34"/>
        <v>5.14</v>
      </c>
      <c r="L179" s="2">
        <f t="shared" si="35"/>
        <v>0.99999999999999978</v>
      </c>
      <c r="M179" s="2">
        <f t="shared" si="36"/>
        <v>0</v>
      </c>
      <c r="N179" s="2" t="e">
        <f t="shared" si="37"/>
        <v>#DIV/0!</v>
      </c>
      <c r="O179" s="2" t="e">
        <f t="shared" si="38"/>
        <v>#DIV/0!</v>
      </c>
      <c r="P179" s="2" t="e">
        <f t="shared" si="39"/>
        <v>#DIV/0!</v>
      </c>
      <c r="Q179" s="2" t="e">
        <f t="shared" si="40"/>
        <v>#DIV/0!</v>
      </c>
      <c r="R179" s="2" t="e">
        <f t="shared" si="41"/>
        <v>#DIV/0!</v>
      </c>
      <c r="S179" s="2" t="e">
        <f t="shared" si="42"/>
        <v>#DIV/0!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5" t="e">
        <f t="shared" si="43"/>
        <v>#DIV/0!</v>
      </c>
      <c r="AE179" s="2">
        <f>'Load Tests Data'!J179</f>
        <v>0</v>
      </c>
      <c r="AF179" s="4">
        <f>'Load Tests Data'!K179</f>
        <v>0</v>
      </c>
    </row>
    <row r="180" spans="1:32" x14ac:dyDescent="0.25">
      <c r="A180" s="2" t="str">
        <f>'Load Tests Data'!A180</f>
        <v>-</v>
      </c>
      <c r="B180" s="2">
        <f>'Load Tests Data'!B180</f>
        <v>0</v>
      </c>
      <c r="C180" s="2">
        <f>'Load Tests Data'!C180</f>
        <v>0</v>
      </c>
      <c r="D180" s="2">
        <f>'Load Tests Data'!D180</f>
        <v>0</v>
      </c>
      <c r="E180" s="2">
        <f>'Load Tests Data'!E180</f>
        <v>0</v>
      </c>
      <c r="F180" s="2" t="b">
        <f>'Load Tests Data'!F180</f>
        <v>1</v>
      </c>
      <c r="G180" s="2">
        <f>'Load Tests Data'!G180</f>
        <v>-8.81</v>
      </c>
      <c r="H180" s="2" t="b">
        <f>'Load Tests Data'!H180</f>
        <v>1</v>
      </c>
      <c r="I180" s="2">
        <f>'Load Tests Data'!I180</f>
        <v>0</v>
      </c>
      <c r="J180" s="2">
        <f t="shared" si="33"/>
        <v>0</v>
      </c>
      <c r="K180" s="2">
        <f t="shared" si="34"/>
        <v>5.14</v>
      </c>
      <c r="L180" s="2">
        <f t="shared" si="35"/>
        <v>0.99999999999999978</v>
      </c>
      <c r="M180" s="2">
        <f t="shared" si="36"/>
        <v>0</v>
      </c>
      <c r="N180" s="2" t="e">
        <f t="shared" si="37"/>
        <v>#DIV/0!</v>
      </c>
      <c r="O180" s="2" t="e">
        <f t="shared" si="38"/>
        <v>#DIV/0!</v>
      </c>
      <c r="P180" s="2" t="e">
        <f t="shared" si="39"/>
        <v>#DIV/0!</v>
      </c>
      <c r="Q180" s="2" t="e">
        <f t="shared" si="40"/>
        <v>#DIV/0!</v>
      </c>
      <c r="R180" s="2" t="e">
        <f t="shared" si="41"/>
        <v>#DIV/0!</v>
      </c>
      <c r="S180" s="2" t="e">
        <f t="shared" si="42"/>
        <v>#DIV/0!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  <c r="AD180" s="5" t="e">
        <f t="shared" si="43"/>
        <v>#DIV/0!</v>
      </c>
      <c r="AE180" s="2">
        <f>'Load Tests Data'!J180</f>
        <v>0</v>
      </c>
      <c r="AF180" s="4">
        <f>'Load Tests Data'!K180</f>
        <v>0</v>
      </c>
    </row>
    <row r="181" spans="1:32" x14ac:dyDescent="0.25">
      <c r="A181" s="2" t="str">
        <f>'Load Tests Data'!A181</f>
        <v>-</v>
      </c>
      <c r="B181" s="2">
        <f>'Load Tests Data'!B181</f>
        <v>0</v>
      </c>
      <c r="C181" s="2">
        <f>'Load Tests Data'!C181</f>
        <v>0</v>
      </c>
      <c r="D181" s="2">
        <f>'Load Tests Data'!D181</f>
        <v>0</v>
      </c>
      <c r="E181" s="2">
        <f>'Load Tests Data'!E181</f>
        <v>0</v>
      </c>
      <c r="F181" s="2" t="b">
        <f>'Load Tests Data'!F181</f>
        <v>1</v>
      </c>
      <c r="G181" s="2">
        <f>'Load Tests Data'!G181</f>
        <v>-8.81</v>
      </c>
      <c r="H181" s="2" t="b">
        <f>'Load Tests Data'!H181</f>
        <v>1</v>
      </c>
      <c r="I181" s="2">
        <f>'Load Tests Data'!I181</f>
        <v>0</v>
      </c>
      <c r="J181" s="2">
        <f t="shared" si="33"/>
        <v>0</v>
      </c>
      <c r="K181" s="2">
        <f t="shared" si="34"/>
        <v>5.14</v>
      </c>
      <c r="L181" s="2">
        <f t="shared" si="35"/>
        <v>0.99999999999999978</v>
      </c>
      <c r="M181" s="2">
        <f t="shared" si="36"/>
        <v>0</v>
      </c>
      <c r="N181" s="2" t="e">
        <f t="shared" si="37"/>
        <v>#DIV/0!</v>
      </c>
      <c r="O181" s="2" t="e">
        <f t="shared" si="38"/>
        <v>#DIV/0!</v>
      </c>
      <c r="P181" s="2" t="e">
        <f t="shared" si="39"/>
        <v>#DIV/0!</v>
      </c>
      <c r="Q181" s="2" t="e">
        <f t="shared" si="40"/>
        <v>#DIV/0!</v>
      </c>
      <c r="R181" s="2" t="e">
        <f t="shared" si="41"/>
        <v>#DIV/0!</v>
      </c>
      <c r="S181" s="2" t="e">
        <f t="shared" si="42"/>
        <v>#DIV/0!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5" t="e">
        <f t="shared" si="43"/>
        <v>#DIV/0!</v>
      </c>
      <c r="AE181" s="2">
        <f>'Load Tests Data'!J181</f>
        <v>0</v>
      </c>
      <c r="AF181" s="4">
        <f>'Load Tests Data'!K181</f>
        <v>0</v>
      </c>
    </row>
    <row r="182" spans="1:32" x14ac:dyDescent="0.25">
      <c r="A182" s="2" t="str">
        <f>'Load Tests Data'!A182</f>
        <v>-</v>
      </c>
      <c r="B182" s="2">
        <f>'Load Tests Data'!B182</f>
        <v>0</v>
      </c>
      <c r="C182" s="2">
        <f>'Load Tests Data'!C182</f>
        <v>0</v>
      </c>
      <c r="D182" s="2">
        <f>'Load Tests Data'!D182</f>
        <v>0</v>
      </c>
      <c r="E182" s="2">
        <f>'Load Tests Data'!E182</f>
        <v>0</v>
      </c>
      <c r="F182" s="2" t="b">
        <f>'Load Tests Data'!F182</f>
        <v>1</v>
      </c>
      <c r="G182" s="2">
        <f>'Load Tests Data'!G182</f>
        <v>-8.81</v>
      </c>
      <c r="H182" s="2" t="b">
        <f>'Load Tests Data'!H182</f>
        <v>1</v>
      </c>
      <c r="I182" s="2">
        <f>'Load Tests Data'!I182</f>
        <v>0</v>
      </c>
      <c r="J182" s="2">
        <f t="shared" si="33"/>
        <v>0</v>
      </c>
      <c r="K182" s="2">
        <f t="shared" si="34"/>
        <v>5.14</v>
      </c>
      <c r="L182" s="2">
        <f t="shared" si="35"/>
        <v>0.99999999999999978</v>
      </c>
      <c r="M182" s="2">
        <f t="shared" si="36"/>
        <v>0</v>
      </c>
      <c r="N182" s="2" t="e">
        <f t="shared" si="37"/>
        <v>#DIV/0!</v>
      </c>
      <c r="O182" s="2" t="e">
        <f t="shared" si="38"/>
        <v>#DIV/0!</v>
      </c>
      <c r="P182" s="2" t="e">
        <f t="shared" si="39"/>
        <v>#DIV/0!</v>
      </c>
      <c r="Q182" s="2" t="e">
        <f t="shared" si="40"/>
        <v>#DIV/0!</v>
      </c>
      <c r="R182" s="2" t="e">
        <f t="shared" si="41"/>
        <v>#DIV/0!</v>
      </c>
      <c r="S182" s="2" t="e">
        <f t="shared" si="42"/>
        <v>#DIV/0!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5" t="e">
        <f t="shared" si="43"/>
        <v>#DIV/0!</v>
      </c>
      <c r="AE182" s="2">
        <f>'Load Tests Data'!J182</f>
        <v>0</v>
      </c>
      <c r="AF182" s="4">
        <f>'Load Tests Data'!K182</f>
        <v>0</v>
      </c>
    </row>
    <row r="183" spans="1:32" x14ac:dyDescent="0.25">
      <c r="A183" s="2" t="str">
        <f>'Load Tests Data'!A183</f>
        <v>-</v>
      </c>
      <c r="B183" s="2">
        <f>'Load Tests Data'!B183</f>
        <v>0</v>
      </c>
      <c r="C183" s="2">
        <f>'Load Tests Data'!C183</f>
        <v>0</v>
      </c>
      <c r="D183" s="2">
        <f>'Load Tests Data'!D183</f>
        <v>0</v>
      </c>
      <c r="E183" s="2">
        <f>'Load Tests Data'!E183</f>
        <v>0</v>
      </c>
      <c r="F183" s="2" t="b">
        <f>'Load Tests Data'!F183</f>
        <v>1</v>
      </c>
      <c r="G183" s="2">
        <f>'Load Tests Data'!G183</f>
        <v>-8.81</v>
      </c>
      <c r="H183" s="2" t="b">
        <f>'Load Tests Data'!H183</f>
        <v>1</v>
      </c>
      <c r="I183" s="2">
        <f>'Load Tests Data'!I183</f>
        <v>0</v>
      </c>
      <c r="J183" s="2">
        <f t="shared" si="33"/>
        <v>0</v>
      </c>
      <c r="K183" s="2">
        <f t="shared" si="34"/>
        <v>5.14</v>
      </c>
      <c r="L183" s="2">
        <f t="shared" si="35"/>
        <v>0.99999999999999978</v>
      </c>
      <c r="M183" s="2">
        <f t="shared" si="36"/>
        <v>0</v>
      </c>
      <c r="N183" s="2" t="e">
        <f t="shared" si="37"/>
        <v>#DIV/0!</v>
      </c>
      <c r="O183" s="2" t="e">
        <f t="shared" si="38"/>
        <v>#DIV/0!</v>
      </c>
      <c r="P183" s="2" t="e">
        <f t="shared" si="39"/>
        <v>#DIV/0!</v>
      </c>
      <c r="Q183" s="2" t="e">
        <f t="shared" si="40"/>
        <v>#DIV/0!</v>
      </c>
      <c r="R183" s="2" t="e">
        <f t="shared" si="41"/>
        <v>#DIV/0!</v>
      </c>
      <c r="S183" s="2" t="e">
        <f t="shared" si="42"/>
        <v>#DIV/0!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  <c r="AD183" s="5" t="e">
        <f t="shared" si="43"/>
        <v>#DIV/0!</v>
      </c>
      <c r="AE183" s="2">
        <f>'Load Tests Data'!J183</f>
        <v>0</v>
      </c>
      <c r="AF183" s="4">
        <f>'Load Tests Data'!K183</f>
        <v>0</v>
      </c>
    </row>
    <row r="184" spans="1:32" x14ac:dyDescent="0.25">
      <c r="A184" s="2" t="str">
        <f>'Load Tests Data'!A184</f>
        <v>-</v>
      </c>
      <c r="B184" s="2">
        <f>'Load Tests Data'!B184</f>
        <v>0</v>
      </c>
      <c r="C184" s="2">
        <f>'Load Tests Data'!C184</f>
        <v>0</v>
      </c>
      <c r="D184" s="2">
        <f>'Load Tests Data'!D184</f>
        <v>0</v>
      </c>
      <c r="E184" s="2">
        <f>'Load Tests Data'!E184</f>
        <v>0</v>
      </c>
      <c r="F184" s="2" t="b">
        <f>'Load Tests Data'!F184</f>
        <v>1</v>
      </c>
      <c r="G184" s="2">
        <f>'Load Tests Data'!G184</f>
        <v>-8.81</v>
      </c>
      <c r="H184" s="2" t="b">
        <f>'Load Tests Data'!H184</f>
        <v>1</v>
      </c>
      <c r="I184" s="2">
        <f>'Load Tests Data'!I184</f>
        <v>0</v>
      </c>
      <c r="J184" s="2">
        <f t="shared" si="33"/>
        <v>0</v>
      </c>
      <c r="K184" s="2">
        <f t="shared" si="34"/>
        <v>5.14</v>
      </c>
      <c r="L184" s="2">
        <f t="shared" si="35"/>
        <v>0.99999999999999978</v>
      </c>
      <c r="M184" s="2">
        <f t="shared" si="36"/>
        <v>0</v>
      </c>
      <c r="N184" s="2" t="e">
        <f t="shared" si="37"/>
        <v>#DIV/0!</v>
      </c>
      <c r="O184" s="2" t="e">
        <f t="shared" si="38"/>
        <v>#DIV/0!</v>
      </c>
      <c r="P184" s="2" t="e">
        <f t="shared" si="39"/>
        <v>#DIV/0!</v>
      </c>
      <c r="Q184" s="2" t="e">
        <f t="shared" si="40"/>
        <v>#DIV/0!</v>
      </c>
      <c r="R184" s="2" t="e">
        <f t="shared" si="41"/>
        <v>#DIV/0!</v>
      </c>
      <c r="S184" s="2" t="e">
        <f t="shared" si="42"/>
        <v>#DIV/0!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5" t="e">
        <f t="shared" si="43"/>
        <v>#DIV/0!</v>
      </c>
      <c r="AE184" s="2">
        <f>'Load Tests Data'!J184</f>
        <v>0</v>
      </c>
      <c r="AF184" s="4">
        <f>'Load Tests Data'!K184</f>
        <v>0</v>
      </c>
    </row>
    <row r="185" spans="1:32" x14ac:dyDescent="0.25">
      <c r="A185" s="2" t="str">
        <f>'Load Tests Data'!A185</f>
        <v>-</v>
      </c>
      <c r="B185" s="2">
        <f>'Load Tests Data'!B185</f>
        <v>0</v>
      </c>
      <c r="C185" s="2">
        <f>'Load Tests Data'!C185</f>
        <v>0</v>
      </c>
      <c r="D185" s="2">
        <f>'Load Tests Data'!D185</f>
        <v>0</v>
      </c>
      <c r="E185" s="2">
        <f>'Load Tests Data'!E185</f>
        <v>0</v>
      </c>
      <c r="F185" s="2" t="b">
        <f>'Load Tests Data'!F185</f>
        <v>1</v>
      </c>
      <c r="G185" s="2">
        <f>'Load Tests Data'!G185</f>
        <v>-8.81</v>
      </c>
      <c r="H185" s="2" t="b">
        <f>'Load Tests Data'!H185</f>
        <v>1</v>
      </c>
      <c r="I185" s="2">
        <f>'Load Tests Data'!I185</f>
        <v>0</v>
      </c>
      <c r="J185" s="2">
        <f t="shared" si="33"/>
        <v>0</v>
      </c>
      <c r="K185" s="2">
        <f t="shared" si="34"/>
        <v>5.14</v>
      </c>
      <c r="L185" s="2">
        <f t="shared" si="35"/>
        <v>0.99999999999999978</v>
      </c>
      <c r="M185" s="2">
        <f t="shared" si="36"/>
        <v>0</v>
      </c>
      <c r="N185" s="2" t="e">
        <f t="shared" si="37"/>
        <v>#DIV/0!</v>
      </c>
      <c r="O185" s="2" t="e">
        <f t="shared" si="38"/>
        <v>#DIV/0!</v>
      </c>
      <c r="P185" s="2" t="e">
        <f t="shared" si="39"/>
        <v>#DIV/0!</v>
      </c>
      <c r="Q185" s="2" t="e">
        <f t="shared" si="40"/>
        <v>#DIV/0!</v>
      </c>
      <c r="R185" s="2" t="e">
        <f t="shared" si="41"/>
        <v>#DIV/0!</v>
      </c>
      <c r="S185" s="2" t="e">
        <f t="shared" si="42"/>
        <v>#DIV/0!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5" t="e">
        <f t="shared" si="43"/>
        <v>#DIV/0!</v>
      </c>
      <c r="AE185" s="2">
        <f>'Load Tests Data'!J185</f>
        <v>0</v>
      </c>
      <c r="AF185" s="4">
        <f>'Load Tests Data'!K185</f>
        <v>0</v>
      </c>
    </row>
    <row r="186" spans="1:32" x14ac:dyDescent="0.25">
      <c r="A186" s="2" t="str">
        <f>'Load Tests Data'!A186</f>
        <v>-</v>
      </c>
      <c r="B186" s="2">
        <f>'Load Tests Data'!B186</f>
        <v>0</v>
      </c>
      <c r="C186" s="2">
        <f>'Load Tests Data'!C186</f>
        <v>0</v>
      </c>
      <c r="D186" s="2">
        <f>'Load Tests Data'!D186</f>
        <v>0</v>
      </c>
      <c r="E186" s="2">
        <f>'Load Tests Data'!E186</f>
        <v>0</v>
      </c>
      <c r="F186" s="2" t="b">
        <f>'Load Tests Data'!F186</f>
        <v>1</v>
      </c>
      <c r="G186" s="2">
        <f>'Load Tests Data'!G186</f>
        <v>-8.81</v>
      </c>
      <c r="H186" s="2" t="b">
        <f>'Load Tests Data'!H186</f>
        <v>1</v>
      </c>
      <c r="I186" s="2">
        <f>'Load Tests Data'!I186</f>
        <v>0</v>
      </c>
      <c r="J186" s="2">
        <f t="shared" si="33"/>
        <v>0</v>
      </c>
      <c r="K186" s="2">
        <f t="shared" si="34"/>
        <v>5.14</v>
      </c>
      <c r="L186" s="2">
        <f t="shared" si="35"/>
        <v>0.99999999999999978</v>
      </c>
      <c r="M186" s="2">
        <f t="shared" si="36"/>
        <v>0</v>
      </c>
      <c r="N186" s="2" t="e">
        <f t="shared" si="37"/>
        <v>#DIV/0!</v>
      </c>
      <c r="O186" s="2" t="e">
        <f t="shared" si="38"/>
        <v>#DIV/0!</v>
      </c>
      <c r="P186" s="2" t="e">
        <f t="shared" si="39"/>
        <v>#DIV/0!</v>
      </c>
      <c r="Q186" s="2" t="e">
        <f t="shared" si="40"/>
        <v>#DIV/0!</v>
      </c>
      <c r="R186" s="2" t="e">
        <f t="shared" si="41"/>
        <v>#DIV/0!</v>
      </c>
      <c r="S186" s="2" t="e">
        <f t="shared" si="42"/>
        <v>#DIV/0!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5" t="e">
        <f t="shared" si="43"/>
        <v>#DIV/0!</v>
      </c>
      <c r="AE186" s="2">
        <f>'Load Tests Data'!J186</f>
        <v>0</v>
      </c>
      <c r="AF186" s="4">
        <f>'Load Tests Data'!K186</f>
        <v>0</v>
      </c>
    </row>
    <row r="187" spans="1:32" x14ac:dyDescent="0.25">
      <c r="A187" s="2" t="str">
        <f>'Load Tests Data'!A187</f>
        <v>-</v>
      </c>
      <c r="B187" s="2">
        <f>'Load Tests Data'!B187</f>
        <v>0</v>
      </c>
      <c r="C187" s="2">
        <f>'Load Tests Data'!C187</f>
        <v>0</v>
      </c>
      <c r="D187" s="2">
        <f>'Load Tests Data'!D187</f>
        <v>0</v>
      </c>
      <c r="E187" s="2">
        <f>'Load Tests Data'!E187</f>
        <v>0</v>
      </c>
      <c r="F187" s="2" t="b">
        <f>'Load Tests Data'!F187</f>
        <v>1</v>
      </c>
      <c r="G187" s="2">
        <f>'Load Tests Data'!G187</f>
        <v>-8.81</v>
      </c>
      <c r="H187" s="2" t="b">
        <f>'Load Tests Data'!H187</f>
        <v>1</v>
      </c>
      <c r="I187" s="2">
        <f>'Load Tests Data'!I187</f>
        <v>0</v>
      </c>
      <c r="J187" s="2">
        <f t="shared" si="33"/>
        <v>0</v>
      </c>
      <c r="K187" s="2">
        <f t="shared" si="34"/>
        <v>5.14</v>
      </c>
      <c r="L187" s="2">
        <f t="shared" si="35"/>
        <v>0.99999999999999978</v>
      </c>
      <c r="M187" s="2">
        <f t="shared" si="36"/>
        <v>0</v>
      </c>
      <c r="N187" s="2" t="e">
        <f t="shared" si="37"/>
        <v>#DIV/0!</v>
      </c>
      <c r="O187" s="2" t="e">
        <f t="shared" si="38"/>
        <v>#DIV/0!</v>
      </c>
      <c r="P187" s="2" t="e">
        <f t="shared" si="39"/>
        <v>#DIV/0!</v>
      </c>
      <c r="Q187" s="2" t="e">
        <f t="shared" si="40"/>
        <v>#DIV/0!</v>
      </c>
      <c r="R187" s="2" t="e">
        <f t="shared" si="41"/>
        <v>#DIV/0!</v>
      </c>
      <c r="S187" s="2" t="e">
        <f t="shared" si="42"/>
        <v>#DIV/0!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5" t="e">
        <f t="shared" si="43"/>
        <v>#DIV/0!</v>
      </c>
      <c r="AE187" s="2">
        <f>'Load Tests Data'!J187</f>
        <v>0</v>
      </c>
      <c r="AF187" s="4">
        <f>'Load Tests Data'!K187</f>
        <v>0</v>
      </c>
    </row>
    <row r="188" spans="1:32" x14ac:dyDescent="0.25">
      <c r="A188" s="2" t="str">
        <f>'Load Tests Data'!A188</f>
        <v>-</v>
      </c>
      <c r="B188" s="2">
        <f>'Load Tests Data'!B188</f>
        <v>0</v>
      </c>
      <c r="C188" s="2">
        <f>'Load Tests Data'!C188</f>
        <v>0</v>
      </c>
      <c r="D188" s="2">
        <f>'Load Tests Data'!D188</f>
        <v>0</v>
      </c>
      <c r="E188" s="2">
        <f>'Load Tests Data'!E188</f>
        <v>0</v>
      </c>
      <c r="F188" s="2" t="b">
        <f>'Load Tests Data'!F188</f>
        <v>1</v>
      </c>
      <c r="G188" s="2">
        <f>'Load Tests Data'!G188</f>
        <v>-8.81</v>
      </c>
      <c r="H188" s="2" t="b">
        <f>'Load Tests Data'!H188</f>
        <v>1</v>
      </c>
      <c r="I188" s="2">
        <f>'Load Tests Data'!I188</f>
        <v>0</v>
      </c>
      <c r="J188" s="2">
        <f t="shared" si="33"/>
        <v>0</v>
      </c>
      <c r="K188" s="2">
        <f t="shared" si="34"/>
        <v>5.14</v>
      </c>
      <c r="L188" s="2">
        <f t="shared" si="35"/>
        <v>0.99999999999999978</v>
      </c>
      <c r="M188" s="2">
        <f t="shared" si="36"/>
        <v>0</v>
      </c>
      <c r="N188" s="2" t="e">
        <f t="shared" si="37"/>
        <v>#DIV/0!</v>
      </c>
      <c r="O188" s="2" t="e">
        <f t="shared" si="38"/>
        <v>#DIV/0!</v>
      </c>
      <c r="P188" s="2" t="e">
        <f t="shared" si="39"/>
        <v>#DIV/0!</v>
      </c>
      <c r="Q188" s="2" t="e">
        <f t="shared" si="40"/>
        <v>#DIV/0!</v>
      </c>
      <c r="R188" s="2" t="e">
        <f t="shared" si="41"/>
        <v>#DIV/0!</v>
      </c>
      <c r="S188" s="2" t="e">
        <f t="shared" si="42"/>
        <v>#DIV/0!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5" t="e">
        <f t="shared" si="43"/>
        <v>#DIV/0!</v>
      </c>
      <c r="AE188" s="2">
        <f>'Load Tests Data'!J188</f>
        <v>0</v>
      </c>
      <c r="AF188" s="4">
        <f>'Load Tests Data'!K188</f>
        <v>0</v>
      </c>
    </row>
    <row r="189" spans="1:32" x14ac:dyDescent="0.25">
      <c r="A189" s="2" t="str">
        <f>'Load Tests Data'!A189</f>
        <v>-</v>
      </c>
      <c r="B189" s="2">
        <f>'Load Tests Data'!B189</f>
        <v>0</v>
      </c>
      <c r="C189" s="2">
        <f>'Load Tests Data'!C189</f>
        <v>0</v>
      </c>
      <c r="D189" s="2">
        <f>'Load Tests Data'!D189</f>
        <v>0</v>
      </c>
      <c r="E189" s="2">
        <f>'Load Tests Data'!E189</f>
        <v>0</v>
      </c>
      <c r="F189" s="2" t="b">
        <f>'Load Tests Data'!F189</f>
        <v>1</v>
      </c>
      <c r="G189" s="2">
        <f>'Load Tests Data'!G189</f>
        <v>-8.81</v>
      </c>
      <c r="H189" s="2" t="b">
        <f>'Load Tests Data'!H189</f>
        <v>1</v>
      </c>
      <c r="I189" s="2">
        <f>'Load Tests Data'!I189</f>
        <v>0</v>
      </c>
      <c r="J189" s="2">
        <f t="shared" si="33"/>
        <v>0</v>
      </c>
      <c r="K189" s="2">
        <f t="shared" si="34"/>
        <v>5.14</v>
      </c>
      <c r="L189" s="2">
        <f t="shared" si="35"/>
        <v>0.99999999999999978</v>
      </c>
      <c r="M189" s="2">
        <f t="shared" si="36"/>
        <v>0</v>
      </c>
      <c r="N189" s="2" t="e">
        <f t="shared" si="37"/>
        <v>#DIV/0!</v>
      </c>
      <c r="O189" s="2" t="e">
        <f t="shared" si="38"/>
        <v>#DIV/0!</v>
      </c>
      <c r="P189" s="2" t="e">
        <f t="shared" si="39"/>
        <v>#DIV/0!</v>
      </c>
      <c r="Q189" s="2" t="e">
        <f t="shared" si="40"/>
        <v>#DIV/0!</v>
      </c>
      <c r="R189" s="2" t="e">
        <f t="shared" si="41"/>
        <v>#DIV/0!</v>
      </c>
      <c r="S189" s="2" t="e">
        <f t="shared" si="42"/>
        <v>#DIV/0!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5" t="e">
        <f t="shared" si="43"/>
        <v>#DIV/0!</v>
      </c>
      <c r="AE189" s="2">
        <f>'Load Tests Data'!J189</f>
        <v>0</v>
      </c>
      <c r="AF189" s="4">
        <f>'Load Tests Data'!K189</f>
        <v>0</v>
      </c>
    </row>
    <row r="190" spans="1:32" x14ac:dyDescent="0.25">
      <c r="A190" s="2" t="str">
        <f>'Load Tests Data'!A190</f>
        <v>-</v>
      </c>
      <c r="B190" s="2">
        <f>'Load Tests Data'!B190</f>
        <v>0</v>
      </c>
      <c r="C190" s="2">
        <f>'Load Tests Data'!C190</f>
        <v>0</v>
      </c>
      <c r="D190" s="2">
        <f>'Load Tests Data'!D190</f>
        <v>0</v>
      </c>
      <c r="E190" s="2">
        <f>'Load Tests Data'!E190</f>
        <v>0</v>
      </c>
      <c r="F190" s="2" t="b">
        <f>'Load Tests Data'!F190</f>
        <v>1</v>
      </c>
      <c r="G190" s="2">
        <f>'Load Tests Data'!G190</f>
        <v>-8.81</v>
      </c>
      <c r="H190" s="2" t="b">
        <f>'Load Tests Data'!H190</f>
        <v>1</v>
      </c>
      <c r="I190" s="2">
        <f>'Load Tests Data'!I190</f>
        <v>0</v>
      </c>
      <c r="J190" s="2">
        <f t="shared" si="33"/>
        <v>0</v>
      </c>
      <c r="K190" s="2">
        <f t="shared" si="34"/>
        <v>5.14</v>
      </c>
      <c r="L190" s="2">
        <f t="shared" si="35"/>
        <v>0.99999999999999978</v>
      </c>
      <c r="M190" s="2">
        <f t="shared" si="36"/>
        <v>0</v>
      </c>
      <c r="N190" s="2" t="e">
        <f t="shared" si="37"/>
        <v>#DIV/0!</v>
      </c>
      <c r="O190" s="2" t="e">
        <f t="shared" si="38"/>
        <v>#DIV/0!</v>
      </c>
      <c r="P190" s="2" t="e">
        <f t="shared" si="39"/>
        <v>#DIV/0!</v>
      </c>
      <c r="Q190" s="2" t="e">
        <f t="shared" si="40"/>
        <v>#DIV/0!</v>
      </c>
      <c r="R190" s="2" t="e">
        <f t="shared" si="41"/>
        <v>#DIV/0!</v>
      </c>
      <c r="S190" s="2" t="e">
        <f t="shared" si="42"/>
        <v>#DIV/0!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5" t="e">
        <f t="shared" si="43"/>
        <v>#DIV/0!</v>
      </c>
      <c r="AE190" s="2">
        <f>'Load Tests Data'!J190</f>
        <v>0</v>
      </c>
      <c r="AF190" s="4">
        <f>'Load Tests Data'!K190</f>
        <v>0</v>
      </c>
    </row>
    <row r="191" spans="1:32" x14ac:dyDescent="0.25">
      <c r="A191" s="2" t="str">
        <f>'Load Tests Data'!A191</f>
        <v>-</v>
      </c>
      <c r="B191" s="2">
        <f>'Load Tests Data'!B191</f>
        <v>0</v>
      </c>
      <c r="C191" s="2">
        <f>'Load Tests Data'!C191</f>
        <v>0</v>
      </c>
      <c r="D191" s="2">
        <f>'Load Tests Data'!D191</f>
        <v>0</v>
      </c>
      <c r="E191" s="2">
        <f>'Load Tests Data'!E191</f>
        <v>0</v>
      </c>
      <c r="F191" s="2" t="b">
        <f>'Load Tests Data'!F191</f>
        <v>1</v>
      </c>
      <c r="G191" s="2">
        <f>'Load Tests Data'!G191</f>
        <v>-8.81</v>
      </c>
      <c r="H191" s="2" t="b">
        <f>'Load Tests Data'!H191</f>
        <v>1</v>
      </c>
      <c r="I191" s="2">
        <f>'Load Tests Data'!I191</f>
        <v>0</v>
      </c>
      <c r="J191" s="2">
        <f t="shared" si="33"/>
        <v>0</v>
      </c>
      <c r="K191" s="2">
        <f t="shared" si="34"/>
        <v>5.14</v>
      </c>
      <c r="L191" s="2">
        <f t="shared" si="35"/>
        <v>0.99999999999999978</v>
      </c>
      <c r="M191" s="2">
        <f t="shared" si="36"/>
        <v>0</v>
      </c>
      <c r="N191" s="2" t="e">
        <f t="shared" si="37"/>
        <v>#DIV/0!</v>
      </c>
      <c r="O191" s="2" t="e">
        <f t="shared" si="38"/>
        <v>#DIV/0!</v>
      </c>
      <c r="P191" s="2" t="e">
        <f t="shared" si="39"/>
        <v>#DIV/0!</v>
      </c>
      <c r="Q191" s="2" t="e">
        <f t="shared" si="40"/>
        <v>#DIV/0!</v>
      </c>
      <c r="R191" s="2" t="e">
        <f t="shared" si="41"/>
        <v>#DIV/0!</v>
      </c>
      <c r="S191" s="2" t="e">
        <f t="shared" si="42"/>
        <v>#DIV/0!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5" t="e">
        <f t="shared" si="43"/>
        <v>#DIV/0!</v>
      </c>
      <c r="AE191" s="2">
        <f>'Load Tests Data'!J191</f>
        <v>0</v>
      </c>
      <c r="AF191" s="4">
        <f>'Load Tests Data'!K191</f>
        <v>0</v>
      </c>
    </row>
    <row r="192" spans="1:32" x14ac:dyDescent="0.25">
      <c r="A192" s="2" t="str">
        <f>'Load Tests Data'!A192</f>
        <v>-</v>
      </c>
      <c r="B192" s="2">
        <f>'Load Tests Data'!B192</f>
        <v>0</v>
      </c>
      <c r="C192" s="2">
        <f>'Load Tests Data'!C192</f>
        <v>0</v>
      </c>
      <c r="D192" s="2">
        <f>'Load Tests Data'!D192</f>
        <v>0</v>
      </c>
      <c r="E192" s="2">
        <f>'Load Tests Data'!E192</f>
        <v>0</v>
      </c>
      <c r="F192" s="2" t="b">
        <f>'Load Tests Data'!F192</f>
        <v>1</v>
      </c>
      <c r="G192" s="2">
        <f>'Load Tests Data'!G192</f>
        <v>-8.81</v>
      </c>
      <c r="H192" s="2" t="b">
        <f>'Load Tests Data'!H192</f>
        <v>1</v>
      </c>
      <c r="I192" s="2">
        <f>'Load Tests Data'!I192</f>
        <v>0</v>
      </c>
      <c r="J192" s="2">
        <f t="shared" si="33"/>
        <v>0</v>
      </c>
      <c r="K192" s="2">
        <f t="shared" si="34"/>
        <v>5.14</v>
      </c>
      <c r="L192" s="2">
        <f t="shared" si="35"/>
        <v>0.99999999999999978</v>
      </c>
      <c r="M192" s="2">
        <f t="shared" si="36"/>
        <v>0</v>
      </c>
      <c r="N192" s="2" t="e">
        <f t="shared" si="37"/>
        <v>#DIV/0!</v>
      </c>
      <c r="O192" s="2" t="e">
        <f t="shared" si="38"/>
        <v>#DIV/0!</v>
      </c>
      <c r="P192" s="2" t="e">
        <f t="shared" si="39"/>
        <v>#DIV/0!</v>
      </c>
      <c r="Q192" s="2" t="e">
        <f t="shared" si="40"/>
        <v>#DIV/0!</v>
      </c>
      <c r="R192" s="2" t="e">
        <f t="shared" si="41"/>
        <v>#DIV/0!</v>
      </c>
      <c r="S192" s="2" t="e">
        <f t="shared" si="42"/>
        <v>#DIV/0!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5" t="e">
        <f t="shared" si="43"/>
        <v>#DIV/0!</v>
      </c>
      <c r="AE192" s="2">
        <f>'Load Tests Data'!J192</f>
        <v>0</v>
      </c>
      <c r="AF192" s="4">
        <f>'Load Tests Data'!K192</f>
        <v>0</v>
      </c>
    </row>
    <row r="193" spans="1:32" x14ac:dyDescent="0.25">
      <c r="A193" s="2" t="str">
        <f>'Load Tests Data'!A193</f>
        <v>-</v>
      </c>
      <c r="B193" s="2">
        <f>'Load Tests Data'!B193</f>
        <v>0</v>
      </c>
      <c r="C193" s="2">
        <f>'Load Tests Data'!C193</f>
        <v>0</v>
      </c>
      <c r="D193" s="2">
        <f>'Load Tests Data'!D193</f>
        <v>0</v>
      </c>
      <c r="E193" s="2">
        <f>'Load Tests Data'!E193</f>
        <v>0</v>
      </c>
      <c r="F193" s="2" t="b">
        <f>'Load Tests Data'!F193</f>
        <v>1</v>
      </c>
      <c r="G193" s="2">
        <f>'Load Tests Data'!G193</f>
        <v>-8.81</v>
      </c>
      <c r="H193" s="2" t="b">
        <f>'Load Tests Data'!H193</f>
        <v>1</v>
      </c>
      <c r="I193" s="2">
        <f>'Load Tests Data'!I193</f>
        <v>0</v>
      </c>
      <c r="J193" s="2">
        <f t="shared" si="33"/>
        <v>0</v>
      </c>
      <c r="K193" s="2">
        <f t="shared" si="34"/>
        <v>5.14</v>
      </c>
      <c r="L193" s="2">
        <f t="shared" si="35"/>
        <v>0.99999999999999978</v>
      </c>
      <c r="M193" s="2">
        <f t="shared" si="36"/>
        <v>0</v>
      </c>
      <c r="N193" s="2" t="e">
        <f t="shared" si="37"/>
        <v>#DIV/0!</v>
      </c>
      <c r="O193" s="2" t="e">
        <f t="shared" si="38"/>
        <v>#DIV/0!</v>
      </c>
      <c r="P193" s="2" t="e">
        <f t="shared" si="39"/>
        <v>#DIV/0!</v>
      </c>
      <c r="Q193" s="2" t="e">
        <f t="shared" si="40"/>
        <v>#DIV/0!</v>
      </c>
      <c r="R193" s="2" t="e">
        <f t="shared" si="41"/>
        <v>#DIV/0!</v>
      </c>
      <c r="S193" s="2" t="e">
        <f t="shared" si="42"/>
        <v>#DIV/0!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5" t="e">
        <f t="shared" si="43"/>
        <v>#DIV/0!</v>
      </c>
      <c r="AE193" s="2">
        <f>'Load Tests Data'!J193</f>
        <v>0</v>
      </c>
      <c r="AF193" s="4">
        <f>'Load Tests Data'!K193</f>
        <v>0</v>
      </c>
    </row>
    <row r="194" spans="1:32" x14ac:dyDescent="0.25">
      <c r="A194" s="2" t="str">
        <f>'Load Tests Data'!A194</f>
        <v>-</v>
      </c>
      <c r="B194" s="2">
        <f>'Load Tests Data'!B194</f>
        <v>0</v>
      </c>
      <c r="C194" s="2">
        <f>'Load Tests Data'!C194</f>
        <v>0</v>
      </c>
      <c r="D194" s="2">
        <f>'Load Tests Data'!D194</f>
        <v>0</v>
      </c>
      <c r="E194" s="2">
        <f>'Load Tests Data'!E194</f>
        <v>0</v>
      </c>
      <c r="F194" s="2" t="b">
        <f>'Load Tests Data'!F194</f>
        <v>1</v>
      </c>
      <c r="G194" s="2">
        <f>'Load Tests Data'!G194</f>
        <v>-8.81</v>
      </c>
      <c r="H194" s="2" t="b">
        <f>'Load Tests Data'!H194</f>
        <v>1</v>
      </c>
      <c r="I194" s="2">
        <f>'Load Tests Data'!I194</f>
        <v>0</v>
      </c>
      <c r="J194" s="2">
        <f t="shared" si="33"/>
        <v>0</v>
      </c>
      <c r="K194" s="2">
        <f t="shared" si="34"/>
        <v>5.14</v>
      </c>
      <c r="L194" s="2">
        <f t="shared" si="35"/>
        <v>0.99999999999999978</v>
      </c>
      <c r="M194" s="2">
        <f t="shared" si="36"/>
        <v>0</v>
      </c>
      <c r="N194" s="2" t="e">
        <f t="shared" si="37"/>
        <v>#DIV/0!</v>
      </c>
      <c r="O194" s="2" t="e">
        <f t="shared" si="38"/>
        <v>#DIV/0!</v>
      </c>
      <c r="P194" s="2" t="e">
        <f t="shared" si="39"/>
        <v>#DIV/0!</v>
      </c>
      <c r="Q194" s="2" t="e">
        <f t="shared" si="40"/>
        <v>#DIV/0!</v>
      </c>
      <c r="R194" s="2" t="e">
        <f t="shared" si="41"/>
        <v>#DIV/0!</v>
      </c>
      <c r="S194" s="2" t="e">
        <f t="shared" si="42"/>
        <v>#DIV/0!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5" t="e">
        <f t="shared" si="43"/>
        <v>#DIV/0!</v>
      </c>
      <c r="AE194" s="2">
        <f>'Load Tests Data'!J194</f>
        <v>0</v>
      </c>
      <c r="AF194" s="4">
        <f>'Load Tests Data'!K194</f>
        <v>0</v>
      </c>
    </row>
    <row r="195" spans="1:32" x14ac:dyDescent="0.25">
      <c r="A195" s="2" t="str">
        <f>'Load Tests Data'!A195</f>
        <v>-</v>
      </c>
      <c r="B195" s="2">
        <f>'Load Tests Data'!B195</f>
        <v>0</v>
      </c>
      <c r="C195" s="2">
        <f>'Load Tests Data'!C195</f>
        <v>0</v>
      </c>
      <c r="D195" s="2">
        <f>'Load Tests Data'!D195</f>
        <v>0</v>
      </c>
      <c r="E195" s="2">
        <f>'Load Tests Data'!E195</f>
        <v>0</v>
      </c>
      <c r="F195" s="2" t="b">
        <f>'Load Tests Data'!F195</f>
        <v>1</v>
      </c>
      <c r="G195" s="2">
        <f>'Load Tests Data'!G195</f>
        <v>-8.81</v>
      </c>
      <c r="H195" s="2" t="b">
        <f>'Load Tests Data'!H195</f>
        <v>1</v>
      </c>
      <c r="I195" s="2">
        <f>'Load Tests Data'!I195</f>
        <v>0</v>
      </c>
      <c r="J195" s="2">
        <f t="shared" si="33"/>
        <v>0</v>
      </c>
      <c r="K195" s="2">
        <f t="shared" si="34"/>
        <v>5.14</v>
      </c>
      <c r="L195" s="2">
        <f t="shared" si="35"/>
        <v>0.99999999999999978</v>
      </c>
      <c r="M195" s="2">
        <f t="shared" si="36"/>
        <v>0</v>
      </c>
      <c r="N195" s="2" t="e">
        <f t="shared" si="37"/>
        <v>#DIV/0!</v>
      </c>
      <c r="O195" s="2" t="e">
        <f t="shared" si="38"/>
        <v>#DIV/0!</v>
      </c>
      <c r="P195" s="2" t="e">
        <f t="shared" si="39"/>
        <v>#DIV/0!</v>
      </c>
      <c r="Q195" s="2" t="e">
        <f t="shared" si="40"/>
        <v>#DIV/0!</v>
      </c>
      <c r="R195" s="2" t="e">
        <f t="shared" si="41"/>
        <v>#DIV/0!</v>
      </c>
      <c r="S195" s="2" t="e">
        <f t="shared" si="42"/>
        <v>#DIV/0!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5" t="e">
        <f t="shared" si="43"/>
        <v>#DIV/0!</v>
      </c>
      <c r="AE195" s="2">
        <f>'Load Tests Data'!J195</f>
        <v>0</v>
      </c>
      <c r="AF195" s="4">
        <f>'Load Tests Data'!K195</f>
        <v>0</v>
      </c>
    </row>
    <row r="196" spans="1:32" x14ac:dyDescent="0.25">
      <c r="A196" s="2" t="str">
        <f>'Load Tests Data'!A196</f>
        <v>-</v>
      </c>
      <c r="B196" s="2">
        <f>'Load Tests Data'!B196</f>
        <v>0</v>
      </c>
      <c r="C196" s="2">
        <f>'Load Tests Data'!C196</f>
        <v>0</v>
      </c>
      <c r="D196" s="2">
        <f>'Load Tests Data'!D196</f>
        <v>0</v>
      </c>
      <c r="E196" s="2">
        <f>'Load Tests Data'!E196</f>
        <v>0</v>
      </c>
      <c r="F196" s="2" t="b">
        <f>'Load Tests Data'!F196</f>
        <v>1</v>
      </c>
      <c r="G196" s="2">
        <f>'Load Tests Data'!G196</f>
        <v>-8.81</v>
      </c>
      <c r="H196" s="2" t="b">
        <f>'Load Tests Data'!H196</f>
        <v>1</v>
      </c>
      <c r="I196" s="2">
        <f>'Load Tests Data'!I196</f>
        <v>0</v>
      </c>
      <c r="J196" s="2">
        <f t="shared" si="33"/>
        <v>0</v>
      </c>
      <c r="K196" s="2">
        <f t="shared" si="34"/>
        <v>5.14</v>
      </c>
      <c r="L196" s="2">
        <f t="shared" si="35"/>
        <v>0.99999999999999978</v>
      </c>
      <c r="M196" s="2">
        <f t="shared" si="36"/>
        <v>0</v>
      </c>
      <c r="N196" s="2" t="e">
        <f t="shared" si="37"/>
        <v>#DIV/0!</v>
      </c>
      <c r="O196" s="2" t="e">
        <f t="shared" si="38"/>
        <v>#DIV/0!</v>
      </c>
      <c r="P196" s="2" t="e">
        <f t="shared" si="39"/>
        <v>#DIV/0!</v>
      </c>
      <c r="Q196" s="2" t="e">
        <f t="shared" si="40"/>
        <v>#DIV/0!</v>
      </c>
      <c r="R196" s="2" t="e">
        <f t="shared" si="41"/>
        <v>#DIV/0!</v>
      </c>
      <c r="S196" s="2" t="e">
        <f t="shared" si="42"/>
        <v>#DIV/0!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D196" s="5" t="e">
        <f t="shared" si="43"/>
        <v>#DIV/0!</v>
      </c>
      <c r="AE196" s="2">
        <f>'Load Tests Data'!J196</f>
        <v>0</v>
      </c>
      <c r="AF196" s="4">
        <f>'Load Tests Data'!K196</f>
        <v>0</v>
      </c>
    </row>
    <row r="197" spans="1:32" x14ac:dyDescent="0.25">
      <c r="A197" s="2" t="str">
        <f>'Load Tests Data'!A197</f>
        <v>-</v>
      </c>
      <c r="B197" s="2">
        <f>'Load Tests Data'!B197</f>
        <v>0</v>
      </c>
      <c r="C197" s="2">
        <f>'Load Tests Data'!C197</f>
        <v>0</v>
      </c>
      <c r="D197" s="2">
        <f>'Load Tests Data'!D197</f>
        <v>0</v>
      </c>
      <c r="E197" s="2">
        <f>'Load Tests Data'!E197</f>
        <v>0</v>
      </c>
      <c r="F197" s="2" t="b">
        <f>'Load Tests Data'!F197</f>
        <v>1</v>
      </c>
      <c r="G197" s="2">
        <f>'Load Tests Data'!G197</f>
        <v>-8.81</v>
      </c>
      <c r="H197" s="2" t="b">
        <f>'Load Tests Data'!H197</f>
        <v>1</v>
      </c>
      <c r="I197" s="2">
        <f>'Load Tests Data'!I197</f>
        <v>0</v>
      </c>
      <c r="J197" s="2">
        <f t="shared" si="33"/>
        <v>0</v>
      </c>
      <c r="K197" s="2">
        <f t="shared" si="34"/>
        <v>5.14</v>
      </c>
      <c r="L197" s="2">
        <f t="shared" si="35"/>
        <v>0.99999999999999978</v>
      </c>
      <c r="M197" s="2">
        <f t="shared" si="36"/>
        <v>0</v>
      </c>
      <c r="N197" s="2" t="e">
        <f t="shared" si="37"/>
        <v>#DIV/0!</v>
      </c>
      <c r="O197" s="2" t="e">
        <f t="shared" si="38"/>
        <v>#DIV/0!</v>
      </c>
      <c r="P197" s="2" t="e">
        <f t="shared" si="39"/>
        <v>#DIV/0!</v>
      </c>
      <c r="Q197" s="2" t="e">
        <f t="shared" si="40"/>
        <v>#DIV/0!</v>
      </c>
      <c r="R197" s="2" t="e">
        <f t="shared" si="41"/>
        <v>#DIV/0!</v>
      </c>
      <c r="S197" s="2" t="e">
        <f t="shared" si="42"/>
        <v>#DIV/0!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  <c r="AD197" s="5" t="e">
        <f t="shared" si="43"/>
        <v>#DIV/0!</v>
      </c>
      <c r="AE197" s="2">
        <f>'Load Tests Data'!J197</f>
        <v>0</v>
      </c>
      <c r="AF197" s="4">
        <f>'Load Tests Data'!K197</f>
        <v>0</v>
      </c>
    </row>
    <row r="198" spans="1:32" x14ac:dyDescent="0.25">
      <c r="A198" s="2" t="str">
        <f>'Load Tests Data'!A198</f>
        <v>-</v>
      </c>
      <c r="B198" s="2">
        <f>'Load Tests Data'!B198</f>
        <v>0</v>
      </c>
      <c r="C198" s="2">
        <f>'Load Tests Data'!C198</f>
        <v>0</v>
      </c>
      <c r="D198" s="2">
        <f>'Load Tests Data'!D198</f>
        <v>0</v>
      </c>
      <c r="E198" s="2">
        <f>'Load Tests Data'!E198</f>
        <v>0</v>
      </c>
      <c r="F198" s="2" t="b">
        <f>'Load Tests Data'!F198</f>
        <v>1</v>
      </c>
      <c r="G198" s="2">
        <f>'Load Tests Data'!G198</f>
        <v>-8.81</v>
      </c>
      <c r="H198" s="2" t="b">
        <f>'Load Tests Data'!H198</f>
        <v>1</v>
      </c>
      <c r="I198" s="2">
        <f>'Load Tests Data'!I198</f>
        <v>0</v>
      </c>
      <c r="J198" s="2">
        <f t="shared" si="33"/>
        <v>0</v>
      </c>
      <c r="K198" s="2">
        <f t="shared" si="34"/>
        <v>5.14</v>
      </c>
      <c r="L198" s="2">
        <f t="shared" si="35"/>
        <v>0.99999999999999978</v>
      </c>
      <c r="M198" s="2">
        <f t="shared" si="36"/>
        <v>0</v>
      </c>
      <c r="N198" s="2" t="e">
        <f t="shared" si="37"/>
        <v>#DIV/0!</v>
      </c>
      <c r="O198" s="2" t="e">
        <f t="shared" si="38"/>
        <v>#DIV/0!</v>
      </c>
      <c r="P198" s="2" t="e">
        <f t="shared" si="39"/>
        <v>#DIV/0!</v>
      </c>
      <c r="Q198" s="2" t="e">
        <f t="shared" si="40"/>
        <v>#DIV/0!</v>
      </c>
      <c r="R198" s="2" t="e">
        <f t="shared" si="41"/>
        <v>#DIV/0!</v>
      </c>
      <c r="S198" s="2" t="e">
        <f t="shared" si="42"/>
        <v>#DIV/0!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5" t="e">
        <f t="shared" si="43"/>
        <v>#DIV/0!</v>
      </c>
      <c r="AE198" s="2">
        <f>'Load Tests Data'!J198</f>
        <v>0</v>
      </c>
      <c r="AF198" s="4">
        <f>'Load Tests Data'!K198</f>
        <v>0</v>
      </c>
    </row>
    <row r="199" spans="1:32" x14ac:dyDescent="0.25">
      <c r="A199" s="2" t="str">
        <f>'Load Tests Data'!A199</f>
        <v>-</v>
      </c>
      <c r="B199" s="2">
        <f>'Load Tests Data'!B199</f>
        <v>0</v>
      </c>
      <c r="C199" s="2">
        <f>'Load Tests Data'!C199</f>
        <v>0</v>
      </c>
      <c r="D199" s="2">
        <f>'Load Tests Data'!D199</f>
        <v>0</v>
      </c>
      <c r="E199" s="2">
        <f>'Load Tests Data'!E199</f>
        <v>0</v>
      </c>
      <c r="F199" s="2" t="b">
        <f>'Load Tests Data'!F199</f>
        <v>1</v>
      </c>
      <c r="G199" s="2">
        <f>'Load Tests Data'!G199</f>
        <v>-8.81</v>
      </c>
      <c r="H199" s="2" t="b">
        <f>'Load Tests Data'!H199</f>
        <v>1</v>
      </c>
      <c r="I199" s="2">
        <f>'Load Tests Data'!I199</f>
        <v>0</v>
      </c>
      <c r="J199" s="2">
        <f t="shared" si="33"/>
        <v>0</v>
      </c>
      <c r="K199" s="2">
        <f t="shared" si="34"/>
        <v>5.14</v>
      </c>
      <c r="L199" s="2">
        <f t="shared" si="35"/>
        <v>0.99999999999999978</v>
      </c>
      <c r="M199" s="2">
        <f t="shared" si="36"/>
        <v>0</v>
      </c>
      <c r="N199" s="2" t="e">
        <f t="shared" si="37"/>
        <v>#DIV/0!</v>
      </c>
      <c r="O199" s="2" t="e">
        <f t="shared" si="38"/>
        <v>#DIV/0!</v>
      </c>
      <c r="P199" s="2" t="e">
        <f t="shared" si="39"/>
        <v>#DIV/0!</v>
      </c>
      <c r="Q199" s="2" t="e">
        <f t="shared" si="40"/>
        <v>#DIV/0!</v>
      </c>
      <c r="R199" s="2" t="e">
        <f t="shared" si="41"/>
        <v>#DIV/0!</v>
      </c>
      <c r="S199" s="2" t="e">
        <f t="shared" si="42"/>
        <v>#DIV/0!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5" t="e">
        <f t="shared" si="43"/>
        <v>#DIV/0!</v>
      </c>
      <c r="AE199" s="2">
        <f>'Load Tests Data'!J199</f>
        <v>0</v>
      </c>
      <c r="AF199" s="4">
        <f>'Load Tests Data'!K199</f>
        <v>0</v>
      </c>
    </row>
    <row r="200" spans="1:32" x14ac:dyDescent="0.25">
      <c r="A200" s="2" t="str">
        <f>'Load Tests Data'!A200</f>
        <v>-</v>
      </c>
      <c r="B200" s="2">
        <f>'Load Tests Data'!B200</f>
        <v>0</v>
      </c>
      <c r="C200" s="2">
        <f>'Load Tests Data'!C200</f>
        <v>0</v>
      </c>
      <c r="D200" s="2">
        <f>'Load Tests Data'!D200</f>
        <v>0</v>
      </c>
      <c r="E200" s="2">
        <f>'Load Tests Data'!E200</f>
        <v>0</v>
      </c>
      <c r="F200" s="2" t="b">
        <f>'Load Tests Data'!F200</f>
        <v>1</v>
      </c>
      <c r="G200" s="2">
        <f>'Load Tests Data'!G200</f>
        <v>-8.81</v>
      </c>
      <c r="H200" s="2" t="b">
        <f>'Load Tests Data'!H200</f>
        <v>1</v>
      </c>
      <c r="I200" s="2">
        <f>'Load Tests Data'!I200</f>
        <v>0</v>
      </c>
      <c r="J200" s="2">
        <f t="shared" si="33"/>
        <v>0</v>
      </c>
      <c r="K200" s="2">
        <f t="shared" si="34"/>
        <v>5.14</v>
      </c>
      <c r="L200" s="2">
        <f t="shared" si="35"/>
        <v>0.99999999999999978</v>
      </c>
      <c r="M200" s="2">
        <f t="shared" si="36"/>
        <v>0</v>
      </c>
      <c r="N200" s="2" t="e">
        <f t="shared" si="37"/>
        <v>#DIV/0!</v>
      </c>
      <c r="O200" s="2" t="e">
        <f t="shared" si="38"/>
        <v>#DIV/0!</v>
      </c>
      <c r="P200" s="2" t="e">
        <f t="shared" si="39"/>
        <v>#DIV/0!</v>
      </c>
      <c r="Q200" s="2" t="e">
        <f t="shared" si="40"/>
        <v>#DIV/0!</v>
      </c>
      <c r="R200" s="2" t="e">
        <f t="shared" si="41"/>
        <v>#DIV/0!</v>
      </c>
      <c r="S200" s="2" t="e">
        <f t="shared" si="42"/>
        <v>#DIV/0!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5" t="e">
        <f t="shared" si="43"/>
        <v>#DIV/0!</v>
      </c>
      <c r="AE200" s="2">
        <f>'Load Tests Data'!J200</f>
        <v>0</v>
      </c>
      <c r="AF200" s="4">
        <f>'Load Tests Data'!K200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B61B-0B60-4820-B006-C6F5291C11A1}">
  <dimension ref="A1:AF200"/>
  <sheetViews>
    <sheetView topLeftCell="S1" zoomScale="85" zoomScaleNormal="85" workbookViewId="0">
      <selection activeCell="AD1" sqref="AD1"/>
    </sheetView>
  </sheetViews>
  <sheetFormatPr defaultRowHeight="15" x14ac:dyDescent="0.25"/>
  <cols>
    <col min="1" max="1" width="11.140625" style="2" customWidth="1"/>
    <col min="2" max="5" width="9.140625" style="2"/>
    <col min="6" max="6" width="13.5703125" style="2" bestFit="1" customWidth="1"/>
    <col min="7" max="8" width="13.5703125" style="2" customWidth="1"/>
    <col min="9" max="29" width="11" style="2" customWidth="1"/>
    <col min="30" max="30" width="13.7109375" style="2" bestFit="1" customWidth="1"/>
    <col min="31" max="16384" width="9.140625" style="2"/>
  </cols>
  <sheetData>
    <row r="1" spans="1:32" s="3" customFormat="1" ht="66" customHeight="1" x14ac:dyDescent="0.25">
      <c r="A1" s="3" t="s">
        <v>3</v>
      </c>
      <c r="B1" s="3" t="s">
        <v>0</v>
      </c>
      <c r="C1" s="3" t="s">
        <v>1</v>
      </c>
      <c r="D1" s="3" t="s">
        <v>36</v>
      </c>
      <c r="E1" s="3" t="s">
        <v>2</v>
      </c>
      <c r="F1" s="3" t="s">
        <v>16</v>
      </c>
      <c r="G1" s="3" t="s">
        <v>16</v>
      </c>
      <c r="H1" s="3" t="s">
        <v>35</v>
      </c>
      <c r="I1" s="3" t="s">
        <v>15</v>
      </c>
      <c r="J1" s="3" t="s">
        <v>38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22</v>
      </c>
      <c r="R1" s="3" t="s">
        <v>11</v>
      </c>
      <c r="S1" s="3" t="s">
        <v>12</v>
      </c>
      <c r="T1" s="3" t="s">
        <v>13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4</v>
      </c>
      <c r="AE1" s="3" t="s">
        <v>33</v>
      </c>
      <c r="AF1" s="3" t="s">
        <v>32</v>
      </c>
    </row>
    <row r="2" spans="1:32" x14ac:dyDescent="0.25">
      <c r="A2" s="2">
        <f>'Load Tests Data'!A2</f>
        <v>4.9000000000000004</v>
      </c>
      <c r="B2" s="2">
        <f>'Load Tests Data'!B2</f>
        <v>0.99</v>
      </c>
      <c r="C2" s="2">
        <f>'Load Tests Data'!C2</f>
        <v>0.99</v>
      </c>
      <c r="D2" s="2">
        <f>'Load Tests Data'!D2</f>
        <v>0.71</v>
      </c>
      <c r="E2" s="2">
        <f>'Load Tests Data'!E2</f>
        <v>36</v>
      </c>
      <c r="F2" s="2">
        <f>'Load Tests Data'!F2</f>
        <v>15.5</v>
      </c>
      <c r="G2" s="2">
        <f>'Load Tests Data'!G2</f>
        <v>5.6899999999999995</v>
      </c>
      <c r="H2" s="2">
        <f>'Load Tests Data'!H2</f>
        <v>15.5</v>
      </c>
      <c r="I2" s="2">
        <f>'Load Tests Data'!I2</f>
        <v>0</v>
      </c>
      <c r="J2" s="2">
        <f>IF(A2&lt;D2,F2*A2+G2*(D2-A2),F2*D2)</f>
        <v>11.004999999999999</v>
      </c>
      <c r="K2" s="2">
        <f t="shared" ref="K2:K65" si="0">IF(E2=0,5.14,(L2-1)*_xlfn.COT(RADIANS(E2)))</f>
        <v>50.585472639551462</v>
      </c>
      <c r="L2" s="2">
        <f t="shared" ref="L2:L65" si="1">EXP(PI()*TAN(RADIANS(E2)))*((TAN(RADIANS(45+(E2/2))))^2)</f>
        <v>37.752497171885736</v>
      </c>
      <c r="M2" s="2">
        <f>1.5*(L2-1)*TAN(RADIANS(E2))</f>
        <v>40.053378308657607</v>
      </c>
      <c r="N2" s="2">
        <f t="shared" ref="N2:N65" si="2">1+(B2/C2)*(L2/K2)</f>
        <v>1.7463110494369096</v>
      </c>
      <c r="O2" s="2">
        <f t="shared" ref="O2:O65" si="3">1+(B2/C2)*TAN(RADIANS(E2))</f>
        <v>1.726542528005361</v>
      </c>
      <c r="P2" s="2">
        <f t="shared" ref="P2:P65" si="4">1-0.4*(B2/C2)</f>
        <v>0.6</v>
      </c>
      <c r="Q2" s="2">
        <f t="shared" ref="Q2:Q65" si="5">IF((D2/B2)&lt;=1,D2/B2,ATAN(D2/B2))</f>
        <v>0.71717171717171713</v>
      </c>
      <c r="R2" s="2">
        <f>1+(0.4*Q2)</f>
        <v>1.2868686868686869</v>
      </c>
      <c r="S2" s="2">
        <f t="shared" ref="S2:S65" si="6">1+(2*Q2*TAN(RADIANS(E2))*((1-SIN(RADIANS(E2)))^2))</f>
        <v>1.1770766271627413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5">
        <f>(I2*K2*N2*R2*U2*X2*AA2)+(J2*L2*O2*S2*V2*Y2*AB2)+(0.5*H2*B2*M2*P2*T2*W2*Z2*AC2)</f>
        <v>1028.7264714547623</v>
      </c>
      <c r="AE2" s="2">
        <f>'Load Tests Data'!J2</f>
        <v>842</v>
      </c>
      <c r="AF2" s="4">
        <f>'Load Tests Data'!K2</f>
        <v>859.09601061116211</v>
      </c>
    </row>
    <row r="3" spans="1:32" x14ac:dyDescent="0.25">
      <c r="A3" s="2">
        <f>'Load Tests Data'!A3</f>
        <v>4.9000000000000004</v>
      </c>
      <c r="B3" s="2">
        <f>'Load Tests Data'!B3</f>
        <v>1.49</v>
      </c>
      <c r="C3" s="2">
        <f>'Load Tests Data'!C3</f>
        <v>1.51</v>
      </c>
      <c r="D3" s="2">
        <f>'Load Tests Data'!D3</f>
        <v>0.76</v>
      </c>
      <c r="E3" s="2">
        <f>'Load Tests Data'!E3</f>
        <v>36</v>
      </c>
      <c r="F3" s="2">
        <f>'Load Tests Data'!F3</f>
        <v>15.5</v>
      </c>
      <c r="G3" s="2">
        <f>'Load Tests Data'!G3</f>
        <v>5.6899999999999995</v>
      </c>
      <c r="H3" s="2">
        <f>'Load Tests Data'!H3</f>
        <v>15.5</v>
      </c>
      <c r="I3" s="2">
        <f>'Load Tests Data'!I3</f>
        <v>0</v>
      </c>
      <c r="J3" s="2">
        <f t="shared" ref="J3:J66" si="7">IF(A3&lt;D3,F3*A3+G3*(D3-A3),F3*D3)</f>
        <v>11.78</v>
      </c>
      <c r="K3" s="2">
        <f t="shared" si="0"/>
        <v>50.585472639551462</v>
      </c>
      <c r="L3" s="2">
        <f t="shared" si="1"/>
        <v>37.752497171885736</v>
      </c>
      <c r="M3" s="2">
        <f t="shared" ref="M3:M66" si="8">1.5*(L3-1)*TAN(RADIANS(E3))</f>
        <v>40.053378308657607</v>
      </c>
      <c r="N3" s="2">
        <f t="shared" si="2"/>
        <v>1.7364261348748316</v>
      </c>
      <c r="O3" s="2">
        <f t="shared" si="3"/>
        <v>1.7169194481642305</v>
      </c>
      <c r="P3" s="2">
        <f t="shared" si="4"/>
        <v>0.60529801324503307</v>
      </c>
      <c r="Q3" s="2">
        <f>IF((D3/B3)&lt;=1,D3/B3,ATAN(D3/B3))</f>
        <v>0.51006711409395977</v>
      </c>
      <c r="R3" s="2">
        <f t="shared" ref="R3:R66" si="9">1+(0.4*Q3)</f>
        <v>1.204026845637584</v>
      </c>
      <c r="S3" s="2">
        <f t="shared" si="6"/>
        <v>1.1259404993640669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5">
        <f t="shared" ref="AD3:AD66" si="10">(I3*K3*N3*R3*U3*X3*AA3)+(J3*L3*O3*S3*V3*Y3*AB3)+(0.5*H3*B3*M3*P3*T3*W3*Z3*AC3)</f>
        <v>1139.6788735728196</v>
      </c>
      <c r="AE3" s="2">
        <f>'Load Tests Data'!J3</f>
        <v>1417</v>
      </c>
      <c r="AF3" s="4">
        <f>'Load Tests Data'!K3</f>
        <v>629.80576914529536</v>
      </c>
    </row>
    <row r="4" spans="1:32" x14ac:dyDescent="0.25">
      <c r="A4" s="2">
        <f>'Load Tests Data'!A4</f>
        <v>4.9000000000000004</v>
      </c>
      <c r="B4" s="2">
        <f>'Load Tests Data'!B4</f>
        <v>3.02</v>
      </c>
      <c r="C4" s="2">
        <f>'Load Tests Data'!C4</f>
        <v>3.02</v>
      </c>
      <c r="D4" s="2">
        <f>'Load Tests Data'!D4</f>
        <v>0.89</v>
      </c>
      <c r="E4" s="2">
        <f>'Load Tests Data'!E4</f>
        <v>36</v>
      </c>
      <c r="F4" s="2">
        <f>'Load Tests Data'!F4</f>
        <v>15.5</v>
      </c>
      <c r="G4" s="2">
        <f>'Load Tests Data'!G4</f>
        <v>5.6899999999999995</v>
      </c>
      <c r="H4" s="2">
        <f>'Load Tests Data'!H4</f>
        <v>15.5</v>
      </c>
      <c r="I4" s="2">
        <f>'Load Tests Data'!I4</f>
        <v>0</v>
      </c>
      <c r="J4" s="2">
        <f t="shared" si="7"/>
        <v>13.795</v>
      </c>
      <c r="K4" s="2">
        <f t="shared" si="0"/>
        <v>50.585472639551462</v>
      </c>
      <c r="L4" s="2">
        <f t="shared" si="1"/>
        <v>37.752497171885736</v>
      </c>
      <c r="M4" s="2">
        <f t="shared" si="8"/>
        <v>40.053378308657607</v>
      </c>
      <c r="N4" s="2">
        <f t="shared" si="2"/>
        <v>1.7463110494369096</v>
      </c>
      <c r="O4" s="2">
        <f t="shared" si="3"/>
        <v>1.726542528005361</v>
      </c>
      <c r="P4" s="2">
        <f t="shared" si="4"/>
        <v>0.6</v>
      </c>
      <c r="Q4" s="2">
        <f t="shared" si="5"/>
        <v>0.29470198675496689</v>
      </c>
      <c r="R4" s="2">
        <f t="shared" si="9"/>
        <v>1.1178807947019869</v>
      </c>
      <c r="S4" s="2">
        <f t="shared" si="6"/>
        <v>1.0727647683019734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5">
        <f t="shared" si="10"/>
        <v>1527.073841042398</v>
      </c>
      <c r="AE4" s="2">
        <f>'Load Tests Data'!J4</f>
        <v>7094</v>
      </c>
      <c r="AF4" s="4">
        <f>'Load Tests Data'!K4</f>
        <v>777.81676242270078</v>
      </c>
    </row>
    <row r="5" spans="1:32" x14ac:dyDescent="0.25">
      <c r="A5" s="2">
        <f>'Load Tests Data'!A5</f>
        <v>4.9000000000000004</v>
      </c>
      <c r="B5" s="2">
        <f>'Load Tests Data'!B5</f>
        <v>2.4900000000000002</v>
      </c>
      <c r="C5" s="2">
        <f>'Load Tests Data'!C5</f>
        <v>2.5</v>
      </c>
      <c r="D5" s="2">
        <f>'Load Tests Data'!D5</f>
        <v>0.76</v>
      </c>
      <c r="E5" s="2">
        <f>'Load Tests Data'!E5</f>
        <v>36</v>
      </c>
      <c r="F5" s="2">
        <f>'Load Tests Data'!F5</f>
        <v>15.5</v>
      </c>
      <c r="G5" s="2">
        <f>'Load Tests Data'!G5</f>
        <v>5.6899999999999995</v>
      </c>
      <c r="H5" s="2">
        <f>'Load Tests Data'!H5</f>
        <v>15.5</v>
      </c>
      <c r="I5" s="2">
        <f>'Load Tests Data'!I5</f>
        <v>0</v>
      </c>
      <c r="J5" s="2">
        <f t="shared" si="7"/>
        <v>11.78</v>
      </c>
      <c r="K5" s="2">
        <f t="shared" si="0"/>
        <v>50.585472639551462</v>
      </c>
      <c r="L5" s="2">
        <f t="shared" si="1"/>
        <v>37.752497171885736</v>
      </c>
      <c r="M5" s="2">
        <f t="shared" si="8"/>
        <v>40.053378308657607</v>
      </c>
      <c r="N5" s="2">
        <f t="shared" si="2"/>
        <v>1.743325805239162</v>
      </c>
      <c r="O5" s="2">
        <f t="shared" si="3"/>
        <v>1.7236363578933396</v>
      </c>
      <c r="P5" s="2">
        <f t="shared" si="4"/>
        <v>0.60159999999999991</v>
      </c>
      <c r="Q5" s="2">
        <f t="shared" si="5"/>
        <v>0.30522088353413651</v>
      </c>
      <c r="R5" s="2">
        <f t="shared" si="9"/>
        <v>1.1220883534136545</v>
      </c>
      <c r="S5" s="2">
        <f t="shared" si="6"/>
        <v>1.0753619855632368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5">
        <f t="shared" si="10"/>
        <v>1289.306118296895</v>
      </c>
      <c r="AE5" s="2">
        <f>'Load Tests Data'!J5</f>
        <v>5191</v>
      </c>
      <c r="AF5" s="4">
        <f>'Load Tests Data'!K5</f>
        <v>833.89558232931722</v>
      </c>
    </row>
    <row r="6" spans="1:32" x14ac:dyDescent="0.25">
      <c r="A6" s="2">
        <f>'Load Tests Data'!A6</f>
        <v>4.9000000000000004</v>
      </c>
      <c r="B6" s="2">
        <f>'Load Tests Data'!B6</f>
        <v>3</v>
      </c>
      <c r="C6" s="2">
        <f>'Load Tests Data'!C6</f>
        <v>3</v>
      </c>
      <c r="D6" s="2">
        <f>'Load Tests Data'!D6</f>
        <v>0.76</v>
      </c>
      <c r="E6" s="2">
        <f>'Load Tests Data'!E6</f>
        <v>36</v>
      </c>
      <c r="F6" s="2">
        <f>'Load Tests Data'!F6</f>
        <v>15.5</v>
      </c>
      <c r="G6" s="2">
        <f>'Load Tests Data'!G6</f>
        <v>5.6899999999999995</v>
      </c>
      <c r="H6" s="2">
        <f>'Load Tests Data'!H6</f>
        <v>15.5</v>
      </c>
      <c r="I6" s="2">
        <f>'Load Tests Data'!I6</f>
        <v>0</v>
      </c>
      <c r="J6" s="2">
        <f t="shared" si="7"/>
        <v>11.78</v>
      </c>
      <c r="K6" s="2">
        <f t="shared" si="0"/>
        <v>50.585472639551462</v>
      </c>
      <c r="L6" s="2">
        <f t="shared" si="1"/>
        <v>37.752497171885736</v>
      </c>
      <c r="M6" s="2">
        <f t="shared" si="8"/>
        <v>40.053378308657607</v>
      </c>
      <c r="N6" s="2">
        <f t="shared" si="2"/>
        <v>1.7463110494369096</v>
      </c>
      <c r="O6" s="2">
        <f t="shared" si="3"/>
        <v>1.726542528005361</v>
      </c>
      <c r="P6" s="2">
        <f t="shared" si="4"/>
        <v>0.6</v>
      </c>
      <c r="Q6" s="2">
        <f t="shared" si="5"/>
        <v>0.25333333333333335</v>
      </c>
      <c r="R6" s="2">
        <f t="shared" si="9"/>
        <v>1.1013333333333333</v>
      </c>
      <c r="S6" s="2">
        <f t="shared" si="6"/>
        <v>1.0625504480174865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5">
        <f t="shared" si="10"/>
        <v>1374.6087080047423</v>
      </c>
      <c r="AE6" s="2">
        <f>'Load Tests Data'!J6</f>
        <v>8000</v>
      </c>
      <c r="AF6" s="4">
        <f>'Load Tests Data'!K6</f>
        <v>888.88888888888891</v>
      </c>
    </row>
    <row r="7" spans="1:32" x14ac:dyDescent="0.25">
      <c r="A7" s="2" t="str">
        <f>'Load Tests Data'!A7</f>
        <v>-</v>
      </c>
      <c r="B7" s="2">
        <f>'Load Tests Data'!B7</f>
        <v>0.6</v>
      </c>
      <c r="C7" s="2">
        <f>'Load Tests Data'!C7</f>
        <v>1.2</v>
      </c>
      <c r="D7" s="2">
        <f>'Load Tests Data'!D7</f>
        <v>0.3</v>
      </c>
      <c r="E7" s="2">
        <f>'Load Tests Data'!E7</f>
        <v>34.9</v>
      </c>
      <c r="F7" s="2">
        <f>'Load Tests Data'!F7</f>
        <v>9.85</v>
      </c>
      <c r="G7" s="2">
        <f>'Load Tests Data'!G7</f>
        <v>3.9999999999999147E-2</v>
      </c>
      <c r="H7" s="2">
        <f>'Load Tests Data'!H7</f>
        <v>9.85</v>
      </c>
      <c r="I7" s="2">
        <f>'Load Tests Data'!I7</f>
        <v>0</v>
      </c>
      <c r="J7" s="2">
        <f t="shared" si="7"/>
        <v>2.9549999999999996</v>
      </c>
      <c r="K7" s="2">
        <f t="shared" si="0"/>
        <v>45.706227243662603</v>
      </c>
      <c r="L7" s="2">
        <f t="shared" si="1"/>
        <v>32.885105768202102</v>
      </c>
      <c r="M7" s="2">
        <f t="shared" si="8"/>
        <v>33.365036817507182</v>
      </c>
      <c r="N7" s="2">
        <f t="shared" si="2"/>
        <v>1.3597442597142142</v>
      </c>
      <c r="O7" s="2">
        <f t="shared" si="3"/>
        <v>1.3488048313222256</v>
      </c>
      <c r="P7" s="2">
        <f t="shared" si="4"/>
        <v>0.8</v>
      </c>
      <c r="Q7" s="2">
        <f t="shared" si="5"/>
        <v>0.5</v>
      </c>
      <c r="R7" s="2">
        <f t="shared" si="9"/>
        <v>1.2</v>
      </c>
      <c r="S7" s="2">
        <f t="shared" si="6"/>
        <v>1.1277038343936419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5">
        <f t="shared" si="10"/>
        <v>226.68395365733119</v>
      </c>
      <c r="AE7" s="2">
        <f>'Load Tests Data'!J7</f>
        <v>194.4</v>
      </c>
      <c r="AF7" s="4">
        <f>'Load Tests Data'!K7</f>
        <v>270</v>
      </c>
    </row>
    <row r="8" spans="1:32" x14ac:dyDescent="0.25">
      <c r="A8" s="2" t="str">
        <f>'Load Tests Data'!A8</f>
        <v>-</v>
      </c>
      <c r="B8" s="2">
        <f>'Load Tests Data'!B8</f>
        <v>0.6</v>
      </c>
      <c r="C8" s="2">
        <f>'Load Tests Data'!C8</f>
        <v>1.2</v>
      </c>
      <c r="D8" s="2">
        <f>'Load Tests Data'!D8</f>
        <v>0</v>
      </c>
      <c r="E8" s="2">
        <f>'Load Tests Data'!E8</f>
        <v>37.700000000000003</v>
      </c>
      <c r="F8" s="2">
        <f>'Load Tests Data'!F8</f>
        <v>10.199999999999999</v>
      </c>
      <c r="G8" s="2">
        <f>'Load Tests Data'!G8</f>
        <v>0.38999999999999879</v>
      </c>
      <c r="H8" s="2">
        <f>'Load Tests Data'!H8</f>
        <v>10.199999999999999</v>
      </c>
      <c r="I8" s="2">
        <f>'Load Tests Data'!I8</f>
        <v>0</v>
      </c>
      <c r="J8" s="2">
        <f t="shared" si="7"/>
        <v>0</v>
      </c>
      <c r="K8" s="2">
        <f t="shared" si="0"/>
        <v>59.557500658846195</v>
      </c>
      <c r="L8" s="2">
        <f t="shared" si="1"/>
        <v>47.031267500566592</v>
      </c>
      <c r="M8" s="2">
        <f t="shared" si="8"/>
        <v>53.36550974106391</v>
      </c>
      <c r="N8" s="2">
        <f t="shared" si="2"/>
        <v>1.3948391636678004</v>
      </c>
      <c r="O8" s="2">
        <f t="shared" si="3"/>
        <v>1.3864439154712034</v>
      </c>
      <c r="P8" s="2">
        <f t="shared" si="4"/>
        <v>0.8</v>
      </c>
      <c r="Q8" s="2">
        <f t="shared" si="5"/>
        <v>0</v>
      </c>
      <c r="R8" s="2">
        <f t="shared" si="9"/>
        <v>1</v>
      </c>
      <c r="S8" s="2">
        <f t="shared" si="6"/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5">
        <f t="shared" si="10"/>
        <v>130.63876784612444</v>
      </c>
      <c r="AE8" s="2">
        <f>'Load Tests Data'!J8</f>
        <v>144</v>
      </c>
      <c r="AF8" s="4">
        <f>'Load Tests Data'!K8</f>
        <v>200</v>
      </c>
    </row>
    <row r="9" spans="1:32" x14ac:dyDescent="0.25">
      <c r="A9" s="2" t="str">
        <f>'Load Tests Data'!A9</f>
        <v>-</v>
      </c>
      <c r="B9" s="2">
        <f>'Load Tests Data'!B9</f>
        <v>0.6</v>
      </c>
      <c r="C9" s="2">
        <f>'Load Tests Data'!C9</f>
        <v>1.2</v>
      </c>
      <c r="D9" s="2">
        <f>'Load Tests Data'!D9</f>
        <v>0.3</v>
      </c>
      <c r="E9" s="2">
        <f>'Load Tests Data'!E9</f>
        <v>37.700000000000003</v>
      </c>
      <c r="F9" s="2">
        <f>'Load Tests Data'!F9</f>
        <v>10.199999999999999</v>
      </c>
      <c r="G9" s="2">
        <f>'Load Tests Data'!G9</f>
        <v>0.38999999999999879</v>
      </c>
      <c r="H9" s="2">
        <f>'Load Tests Data'!H9</f>
        <v>10.199999999999999</v>
      </c>
      <c r="I9" s="2">
        <f>'Load Tests Data'!I9</f>
        <v>0</v>
      </c>
      <c r="J9" s="2">
        <f t="shared" si="7"/>
        <v>3.0599999999999996</v>
      </c>
      <c r="K9" s="2">
        <f t="shared" si="0"/>
        <v>59.557500658846195</v>
      </c>
      <c r="L9" s="2">
        <f t="shared" si="1"/>
        <v>47.031267500566592</v>
      </c>
      <c r="M9" s="2">
        <f t="shared" si="8"/>
        <v>53.36550974106391</v>
      </c>
      <c r="N9" s="2">
        <f t="shared" si="2"/>
        <v>1.3948391636678004</v>
      </c>
      <c r="O9" s="2">
        <f t="shared" si="3"/>
        <v>1.3864439154712034</v>
      </c>
      <c r="P9" s="2">
        <f t="shared" si="4"/>
        <v>0.8</v>
      </c>
      <c r="Q9" s="2">
        <f t="shared" si="5"/>
        <v>0.5</v>
      </c>
      <c r="R9" s="2">
        <f t="shared" si="9"/>
        <v>1.2</v>
      </c>
      <c r="S9" s="2">
        <f t="shared" si="6"/>
        <v>1.1166374613401138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5">
        <f t="shared" si="10"/>
        <v>353.44257598129229</v>
      </c>
      <c r="AE9" s="2">
        <f>'Load Tests Data'!J9</f>
        <v>410.4</v>
      </c>
      <c r="AF9" s="4">
        <f>'Load Tests Data'!K9</f>
        <v>570</v>
      </c>
    </row>
    <row r="10" spans="1:32" x14ac:dyDescent="0.25">
      <c r="A10" s="2" t="str">
        <f>'Load Tests Data'!A10</f>
        <v>-</v>
      </c>
      <c r="B10" s="2">
        <f>'Load Tests Data'!B10</f>
        <v>0.6</v>
      </c>
      <c r="C10" s="2">
        <f>'Load Tests Data'!C10</f>
        <v>1.2</v>
      </c>
      <c r="D10" s="2">
        <f>'Load Tests Data'!D10</f>
        <v>0</v>
      </c>
      <c r="E10" s="2">
        <f>'Load Tests Data'!E10</f>
        <v>44.8</v>
      </c>
      <c r="F10" s="2">
        <f>'Load Tests Data'!F10</f>
        <v>10.85</v>
      </c>
      <c r="G10" s="2">
        <f>'Load Tests Data'!G10</f>
        <v>1.0399999999999991</v>
      </c>
      <c r="H10" s="2">
        <f>'Load Tests Data'!H10</f>
        <v>10.85</v>
      </c>
      <c r="I10" s="2">
        <f>'Load Tests Data'!I10</f>
        <v>0</v>
      </c>
      <c r="J10" s="2">
        <f t="shared" si="7"/>
        <v>0</v>
      </c>
      <c r="K10" s="2">
        <f t="shared" si="0"/>
        <v>130.57220709173816</v>
      </c>
      <c r="L10" s="2">
        <f t="shared" si="1"/>
        <v>130.6638083418965</v>
      </c>
      <c r="M10" s="2">
        <f t="shared" si="8"/>
        <v>193.14259406573066</v>
      </c>
      <c r="N10" s="2">
        <f t="shared" si="2"/>
        <v>1.5003507685601654</v>
      </c>
      <c r="O10" s="2">
        <f t="shared" si="3"/>
        <v>1.4965214697289928</v>
      </c>
      <c r="P10" s="2">
        <f t="shared" si="4"/>
        <v>0.8</v>
      </c>
      <c r="Q10" s="2">
        <f t="shared" si="5"/>
        <v>0</v>
      </c>
      <c r="R10" s="2">
        <f t="shared" si="9"/>
        <v>1</v>
      </c>
      <c r="S10" s="2">
        <f t="shared" si="6"/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5">
        <f t="shared" si="10"/>
        <v>502.94331494716266</v>
      </c>
      <c r="AE10" s="2">
        <f>'Load Tests Data'!J10</f>
        <v>619.19999999999993</v>
      </c>
      <c r="AF10" s="4">
        <f>'Load Tests Data'!K10</f>
        <v>860</v>
      </c>
    </row>
    <row r="11" spans="1:32" x14ac:dyDescent="0.25">
      <c r="A11" s="2" t="str">
        <f>'Load Tests Data'!A11</f>
        <v>-</v>
      </c>
      <c r="B11" s="2">
        <f>'Load Tests Data'!B11</f>
        <v>0.6</v>
      </c>
      <c r="C11" s="2">
        <f>'Load Tests Data'!C11</f>
        <v>1.2</v>
      </c>
      <c r="D11" s="2">
        <f>'Load Tests Data'!D11</f>
        <v>0.3</v>
      </c>
      <c r="E11" s="2">
        <f>'Load Tests Data'!E11</f>
        <v>44.8</v>
      </c>
      <c r="F11" s="2">
        <f>'Load Tests Data'!F11</f>
        <v>10.85</v>
      </c>
      <c r="G11" s="2">
        <f>'Load Tests Data'!G11</f>
        <v>1.0399999999999991</v>
      </c>
      <c r="H11" s="2">
        <f>'Load Tests Data'!H11</f>
        <v>10.85</v>
      </c>
      <c r="I11" s="2">
        <f>'Load Tests Data'!I11</f>
        <v>0</v>
      </c>
      <c r="J11" s="2">
        <f t="shared" si="7"/>
        <v>3.2549999999999999</v>
      </c>
      <c r="K11" s="2">
        <f t="shared" si="0"/>
        <v>130.57220709173816</v>
      </c>
      <c r="L11" s="2">
        <f t="shared" si="1"/>
        <v>130.6638083418965</v>
      </c>
      <c r="M11" s="2">
        <f t="shared" si="8"/>
        <v>193.14259406573066</v>
      </c>
      <c r="N11" s="2">
        <f t="shared" si="2"/>
        <v>1.5003507685601654</v>
      </c>
      <c r="O11" s="2">
        <f t="shared" si="3"/>
        <v>1.4965214697289928</v>
      </c>
      <c r="P11" s="2">
        <f t="shared" si="4"/>
        <v>0.8</v>
      </c>
      <c r="Q11" s="2">
        <f t="shared" si="5"/>
        <v>0.5</v>
      </c>
      <c r="R11" s="2">
        <f t="shared" si="9"/>
        <v>1.2</v>
      </c>
      <c r="S11" s="2">
        <f t="shared" si="6"/>
        <v>1.086634009353467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5">
        <f t="shared" si="10"/>
        <v>1194.5712880719736</v>
      </c>
      <c r="AE11" s="2">
        <f>'Load Tests Data'!J11</f>
        <v>1267.2</v>
      </c>
      <c r="AF11" s="4">
        <f>'Load Tests Data'!K11</f>
        <v>1760</v>
      </c>
    </row>
    <row r="12" spans="1:32" x14ac:dyDescent="0.25">
      <c r="A12" s="2" t="str">
        <f>'Load Tests Data'!A12</f>
        <v>-</v>
      </c>
      <c r="B12" s="2">
        <f>'Load Tests Data'!B12</f>
        <v>0.5</v>
      </c>
      <c r="C12" s="2">
        <f>'Load Tests Data'!C12</f>
        <v>0.5</v>
      </c>
      <c r="D12" s="2">
        <f>'Load Tests Data'!D12</f>
        <v>0</v>
      </c>
      <c r="E12" s="2">
        <f>'Load Tests Data'!E12</f>
        <v>37.700000000000003</v>
      </c>
      <c r="F12" s="2">
        <f>'Load Tests Data'!F12</f>
        <v>10.199999999999999</v>
      </c>
      <c r="G12" s="2">
        <f>'Load Tests Data'!G12</f>
        <v>0.38999999999999879</v>
      </c>
      <c r="H12" s="2">
        <f>'Load Tests Data'!H12</f>
        <v>10.199999999999999</v>
      </c>
      <c r="I12" s="2">
        <f>'Load Tests Data'!I12</f>
        <v>0</v>
      </c>
      <c r="J12" s="2">
        <f t="shared" si="7"/>
        <v>0</v>
      </c>
      <c r="K12" s="2">
        <f t="shared" si="0"/>
        <v>59.557500658846195</v>
      </c>
      <c r="L12" s="2">
        <f t="shared" si="1"/>
        <v>47.031267500566592</v>
      </c>
      <c r="M12" s="2">
        <f t="shared" si="8"/>
        <v>53.36550974106391</v>
      </c>
      <c r="N12" s="2">
        <f t="shared" si="2"/>
        <v>1.7896783273356007</v>
      </c>
      <c r="O12" s="2">
        <f t="shared" si="3"/>
        <v>1.7728878309424068</v>
      </c>
      <c r="P12" s="2">
        <f t="shared" si="4"/>
        <v>0.6</v>
      </c>
      <c r="Q12" s="2">
        <f t="shared" si="5"/>
        <v>0</v>
      </c>
      <c r="R12" s="2">
        <f t="shared" si="9"/>
        <v>1</v>
      </c>
      <c r="S12" s="2">
        <f t="shared" si="6"/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5">
        <f t="shared" si="10"/>
        <v>81.649229903827774</v>
      </c>
      <c r="AE12" s="2">
        <f>'Load Tests Data'!J12</f>
        <v>38.5</v>
      </c>
      <c r="AF12" s="4">
        <f>'Load Tests Data'!K12</f>
        <v>154</v>
      </c>
    </row>
    <row r="13" spans="1:32" x14ac:dyDescent="0.25">
      <c r="A13" s="2" t="str">
        <f>'Load Tests Data'!A13</f>
        <v>-</v>
      </c>
      <c r="B13" s="2">
        <f>'Load Tests Data'!B13</f>
        <v>0.5</v>
      </c>
      <c r="C13" s="2">
        <f>'Load Tests Data'!C13</f>
        <v>0.5</v>
      </c>
      <c r="D13" s="2">
        <f>'Load Tests Data'!D13</f>
        <v>0</v>
      </c>
      <c r="E13" s="2">
        <f>'Load Tests Data'!E13</f>
        <v>37.700000000000003</v>
      </c>
      <c r="F13" s="2">
        <f>'Load Tests Data'!F13</f>
        <v>10.199999999999999</v>
      </c>
      <c r="G13" s="2">
        <f>'Load Tests Data'!G13</f>
        <v>0.38999999999999879</v>
      </c>
      <c r="H13" s="2">
        <f>'Load Tests Data'!H13</f>
        <v>10.199999999999999</v>
      </c>
      <c r="I13" s="2">
        <f>'Load Tests Data'!I13</f>
        <v>0</v>
      </c>
      <c r="J13" s="2">
        <f t="shared" si="7"/>
        <v>0</v>
      </c>
      <c r="K13" s="2">
        <f t="shared" si="0"/>
        <v>59.557500658846195</v>
      </c>
      <c r="L13" s="2">
        <f t="shared" si="1"/>
        <v>47.031267500566592</v>
      </c>
      <c r="M13" s="2">
        <f t="shared" si="8"/>
        <v>53.36550974106391</v>
      </c>
      <c r="N13" s="2">
        <f t="shared" si="2"/>
        <v>1.7896783273356007</v>
      </c>
      <c r="O13" s="2">
        <f t="shared" si="3"/>
        <v>1.7728878309424068</v>
      </c>
      <c r="P13" s="2">
        <f t="shared" si="4"/>
        <v>0.6</v>
      </c>
      <c r="Q13" s="2">
        <f t="shared" si="5"/>
        <v>0</v>
      </c>
      <c r="R13" s="2">
        <f t="shared" si="9"/>
        <v>1</v>
      </c>
      <c r="S13" s="2">
        <f t="shared" si="6"/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5">
        <f t="shared" si="10"/>
        <v>81.649229903827774</v>
      </c>
      <c r="AE13" s="2">
        <f>'Load Tests Data'!J13</f>
        <v>41.25</v>
      </c>
      <c r="AF13" s="4">
        <f>'Load Tests Data'!K13</f>
        <v>165</v>
      </c>
    </row>
    <row r="14" spans="1:32" x14ac:dyDescent="0.25">
      <c r="A14" s="2" t="str">
        <f>'Load Tests Data'!A14</f>
        <v>-</v>
      </c>
      <c r="B14" s="2">
        <f>'Load Tests Data'!B14</f>
        <v>0.5</v>
      </c>
      <c r="C14" s="2">
        <f>'Load Tests Data'!C14</f>
        <v>1</v>
      </c>
      <c r="D14" s="2">
        <f>'Load Tests Data'!D14</f>
        <v>0</v>
      </c>
      <c r="E14" s="2">
        <f>'Load Tests Data'!E14</f>
        <v>37.700000000000003</v>
      </c>
      <c r="F14" s="2">
        <f>'Load Tests Data'!F14</f>
        <v>10.199999999999999</v>
      </c>
      <c r="G14" s="2">
        <f>'Load Tests Data'!G14</f>
        <v>0.38999999999999879</v>
      </c>
      <c r="H14" s="2">
        <f>'Load Tests Data'!H14</f>
        <v>10.199999999999999</v>
      </c>
      <c r="I14" s="2">
        <f>'Load Tests Data'!I14</f>
        <v>0</v>
      </c>
      <c r="J14" s="2">
        <f t="shared" si="7"/>
        <v>0</v>
      </c>
      <c r="K14" s="2">
        <f t="shared" si="0"/>
        <v>59.557500658846195</v>
      </c>
      <c r="L14" s="2">
        <f t="shared" si="1"/>
        <v>47.031267500566592</v>
      </c>
      <c r="M14" s="2">
        <f t="shared" si="8"/>
        <v>53.36550974106391</v>
      </c>
      <c r="N14" s="2">
        <f t="shared" si="2"/>
        <v>1.3948391636678004</v>
      </c>
      <c r="O14" s="2">
        <f t="shared" si="3"/>
        <v>1.3864439154712034</v>
      </c>
      <c r="P14" s="2">
        <f t="shared" si="4"/>
        <v>0.8</v>
      </c>
      <c r="Q14" s="2">
        <f t="shared" si="5"/>
        <v>0</v>
      </c>
      <c r="R14" s="2">
        <f t="shared" si="9"/>
        <v>1</v>
      </c>
      <c r="S14" s="2">
        <f t="shared" si="6"/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5">
        <f t="shared" si="10"/>
        <v>108.86563987177038</v>
      </c>
      <c r="AE14" s="2">
        <f>'Load Tests Data'!J14</f>
        <v>101.5</v>
      </c>
      <c r="AF14" s="4">
        <f>'Load Tests Data'!K14</f>
        <v>203</v>
      </c>
    </row>
    <row r="15" spans="1:32" x14ac:dyDescent="0.25">
      <c r="A15" s="2" t="str">
        <f>'Load Tests Data'!A15</f>
        <v>-</v>
      </c>
      <c r="B15" s="2">
        <f>'Load Tests Data'!B15</f>
        <v>0.5</v>
      </c>
      <c r="C15" s="2">
        <f>'Load Tests Data'!C15</f>
        <v>1</v>
      </c>
      <c r="D15" s="2">
        <f>'Load Tests Data'!D15</f>
        <v>0</v>
      </c>
      <c r="E15" s="2">
        <f>'Load Tests Data'!E15</f>
        <v>37.700000000000003</v>
      </c>
      <c r="F15" s="2">
        <f>'Load Tests Data'!F15</f>
        <v>10.199999999999999</v>
      </c>
      <c r="G15" s="2">
        <f>'Load Tests Data'!G15</f>
        <v>0.38999999999999879</v>
      </c>
      <c r="H15" s="2">
        <f>'Load Tests Data'!H15</f>
        <v>10.199999999999999</v>
      </c>
      <c r="I15" s="2">
        <f>'Load Tests Data'!I15</f>
        <v>0</v>
      </c>
      <c r="J15" s="2">
        <f t="shared" si="7"/>
        <v>0</v>
      </c>
      <c r="K15" s="2">
        <f t="shared" si="0"/>
        <v>59.557500658846195</v>
      </c>
      <c r="L15" s="2">
        <f t="shared" si="1"/>
        <v>47.031267500566592</v>
      </c>
      <c r="M15" s="2">
        <f t="shared" si="8"/>
        <v>53.36550974106391</v>
      </c>
      <c r="N15" s="2">
        <f t="shared" si="2"/>
        <v>1.3948391636678004</v>
      </c>
      <c r="O15" s="2">
        <f t="shared" si="3"/>
        <v>1.3864439154712034</v>
      </c>
      <c r="P15" s="2">
        <f t="shared" si="4"/>
        <v>0.8</v>
      </c>
      <c r="Q15" s="2">
        <f t="shared" si="5"/>
        <v>0</v>
      </c>
      <c r="R15" s="2">
        <f t="shared" si="9"/>
        <v>1</v>
      </c>
      <c r="S15" s="2">
        <f t="shared" si="6"/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5">
        <f t="shared" si="10"/>
        <v>108.86563987177038</v>
      </c>
      <c r="AE15" s="2">
        <f>'Load Tests Data'!J15</f>
        <v>97.5</v>
      </c>
      <c r="AF15" s="4">
        <f>'Load Tests Data'!K15</f>
        <v>195</v>
      </c>
    </row>
    <row r="16" spans="1:32" x14ac:dyDescent="0.25">
      <c r="A16" s="2" t="str">
        <f>'Load Tests Data'!A16</f>
        <v>-</v>
      </c>
      <c r="B16" s="2">
        <f>'Load Tests Data'!B16</f>
        <v>0.5</v>
      </c>
      <c r="C16" s="2">
        <f>'Load Tests Data'!C16</f>
        <v>1.5</v>
      </c>
      <c r="D16" s="2">
        <f>'Load Tests Data'!D16</f>
        <v>0</v>
      </c>
      <c r="E16" s="2">
        <f>'Load Tests Data'!E16</f>
        <v>37.700000000000003</v>
      </c>
      <c r="F16" s="2">
        <f>'Load Tests Data'!F16</f>
        <v>10.199999999999999</v>
      </c>
      <c r="G16" s="2">
        <f>'Load Tests Data'!G16</f>
        <v>0.38999999999999879</v>
      </c>
      <c r="H16" s="2">
        <f>'Load Tests Data'!H16</f>
        <v>10.199999999999999</v>
      </c>
      <c r="I16" s="2">
        <f>'Load Tests Data'!I16</f>
        <v>0</v>
      </c>
      <c r="J16" s="2">
        <f t="shared" si="7"/>
        <v>0</v>
      </c>
      <c r="K16" s="2">
        <f t="shared" si="0"/>
        <v>59.557500658846195</v>
      </c>
      <c r="L16" s="2">
        <f t="shared" si="1"/>
        <v>47.031267500566592</v>
      </c>
      <c r="M16" s="2">
        <f t="shared" si="8"/>
        <v>53.36550974106391</v>
      </c>
      <c r="N16" s="2">
        <f t="shared" si="2"/>
        <v>1.2632261091118668</v>
      </c>
      <c r="O16" s="2">
        <f t="shared" si="3"/>
        <v>1.2576292769808022</v>
      </c>
      <c r="P16" s="2">
        <f t="shared" si="4"/>
        <v>0.8666666666666667</v>
      </c>
      <c r="Q16" s="2">
        <f t="shared" si="5"/>
        <v>0</v>
      </c>
      <c r="R16" s="2">
        <f t="shared" si="9"/>
        <v>1</v>
      </c>
      <c r="S16" s="2">
        <f t="shared" si="6"/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5">
        <f t="shared" si="10"/>
        <v>117.93777652775124</v>
      </c>
      <c r="AE16" s="2">
        <f>'Load Tests Data'!J16</f>
        <v>160.5</v>
      </c>
      <c r="AF16" s="4">
        <f>'Load Tests Data'!K16</f>
        <v>214</v>
      </c>
    </row>
    <row r="17" spans="1:32" x14ac:dyDescent="0.25">
      <c r="A17" s="2" t="str">
        <f>'Load Tests Data'!A17</f>
        <v>-</v>
      </c>
      <c r="B17" s="2">
        <f>'Load Tests Data'!B17</f>
        <v>0.52</v>
      </c>
      <c r="C17" s="2">
        <f>'Load Tests Data'!C17</f>
        <v>2.0020000000000002</v>
      </c>
      <c r="D17" s="2">
        <f>'Load Tests Data'!D17</f>
        <v>0</v>
      </c>
      <c r="E17" s="2">
        <f>'Load Tests Data'!E17</f>
        <v>37.700000000000003</v>
      </c>
      <c r="F17" s="2">
        <f>'Load Tests Data'!F17</f>
        <v>10.199999999999999</v>
      </c>
      <c r="G17" s="2">
        <f>'Load Tests Data'!G17</f>
        <v>0.38999999999999879</v>
      </c>
      <c r="H17" s="2">
        <f>'Load Tests Data'!H17</f>
        <v>10.199999999999999</v>
      </c>
      <c r="I17" s="2">
        <f>'Load Tests Data'!I17</f>
        <v>0</v>
      </c>
      <c r="J17" s="2">
        <f t="shared" si="7"/>
        <v>0</v>
      </c>
      <c r="K17" s="2">
        <f t="shared" si="0"/>
        <v>59.557500658846195</v>
      </c>
      <c r="L17" s="2">
        <f t="shared" si="1"/>
        <v>47.031267500566592</v>
      </c>
      <c r="M17" s="2">
        <f t="shared" si="8"/>
        <v>53.36550974106391</v>
      </c>
      <c r="N17" s="2">
        <f t="shared" si="2"/>
        <v>1.2051112538534028</v>
      </c>
      <c r="O17" s="2">
        <f t="shared" si="3"/>
        <v>1.2007500859590667</v>
      </c>
      <c r="P17" s="2">
        <f t="shared" si="4"/>
        <v>0.89610389610389607</v>
      </c>
      <c r="Q17" s="2">
        <f t="shared" si="5"/>
        <v>0</v>
      </c>
      <c r="R17" s="2">
        <f t="shared" si="9"/>
        <v>1</v>
      </c>
      <c r="S17" s="2">
        <f t="shared" si="6"/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5">
        <f t="shared" si="10"/>
        <v>126.82140125321818</v>
      </c>
      <c r="AE17" s="2">
        <f>'Load Tests Data'!J17</f>
        <v>193.63344000000004</v>
      </c>
      <c r="AF17" s="4">
        <f>'Load Tests Data'!K17</f>
        <v>186</v>
      </c>
    </row>
    <row r="18" spans="1:32" x14ac:dyDescent="0.25">
      <c r="A18" s="2" t="str">
        <f>'Load Tests Data'!A18</f>
        <v>-</v>
      </c>
      <c r="B18" s="2">
        <f>'Load Tests Data'!B18</f>
        <v>0.5</v>
      </c>
      <c r="C18" s="2">
        <f>'Load Tests Data'!C18</f>
        <v>0.5</v>
      </c>
      <c r="D18" s="2">
        <f>'Load Tests Data'!D18</f>
        <v>0.3</v>
      </c>
      <c r="E18" s="2">
        <f>'Load Tests Data'!E18</f>
        <v>37.700000000000003</v>
      </c>
      <c r="F18" s="2">
        <f>'Load Tests Data'!F18</f>
        <v>10.199999999999999</v>
      </c>
      <c r="G18" s="2">
        <f>'Load Tests Data'!G18</f>
        <v>0.38999999999999879</v>
      </c>
      <c r="H18" s="2">
        <f>'Load Tests Data'!H18</f>
        <v>10.199999999999999</v>
      </c>
      <c r="I18" s="2">
        <f>'Load Tests Data'!I18</f>
        <v>0</v>
      </c>
      <c r="J18" s="2">
        <f t="shared" si="7"/>
        <v>3.0599999999999996</v>
      </c>
      <c r="K18" s="2">
        <f t="shared" si="0"/>
        <v>59.557500658846195</v>
      </c>
      <c r="L18" s="2">
        <f t="shared" si="1"/>
        <v>47.031267500566592</v>
      </c>
      <c r="M18" s="2">
        <f t="shared" si="8"/>
        <v>53.36550974106391</v>
      </c>
      <c r="N18" s="2">
        <f t="shared" si="2"/>
        <v>1.7896783273356007</v>
      </c>
      <c r="O18" s="2">
        <f t="shared" si="3"/>
        <v>1.7728878309424068</v>
      </c>
      <c r="P18" s="2">
        <f t="shared" si="4"/>
        <v>0.6</v>
      </c>
      <c r="Q18" s="2">
        <f t="shared" si="5"/>
        <v>0.6</v>
      </c>
      <c r="R18" s="2">
        <f t="shared" si="9"/>
        <v>1.24</v>
      </c>
      <c r="S18" s="2">
        <f t="shared" si="6"/>
        <v>1.1399649536081364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5">
        <f t="shared" si="10"/>
        <v>372.50713285693553</v>
      </c>
      <c r="AE18" s="2">
        <f>'Load Tests Data'!J18</f>
        <v>170.25</v>
      </c>
      <c r="AF18" s="4">
        <f>'Load Tests Data'!K18</f>
        <v>681</v>
      </c>
    </row>
    <row r="19" spans="1:32" x14ac:dyDescent="0.25">
      <c r="A19" s="2" t="str">
        <f>'Load Tests Data'!A19</f>
        <v>-</v>
      </c>
      <c r="B19" s="2">
        <f>'Load Tests Data'!B19</f>
        <v>0.5</v>
      </c>
      <c r="C19" s="2">
        <f>'Load Tests Data'!C19</f>
        <v>1</v>
      </c>
      <c r="D19" s="2">
        <f>'Load Tests Data'!D19</f>
        <v>0.3</v>
      </c>
      <c r="E19" s="2">
        <f>'Load Tests Data'!E19</f>
        <v>37.700000000000003</v>
      </c>
      <c r="F19" s="2">
        <f>'Load Tests Data'!F19</f>
        <v>10.199999999999999</v>
      </c>
      <c r="G19" s="2">
        <f>'Load Tests Data'!G19</f>
        <v>0.38999999999999879</v>
      </c>
      <c r="H19" s="2">
        <f>'Load Tests Data'!H19</f>
        <v>10.199999999999999</v>
      </c>
      <c r="I19" s="2">
        <f>'Load Tests Data'!I19</f>
        <v>0</v>
      </c>
      <c r="J19" s="2">
        <f t="shared" si="7"/>
        <v>3.0599999999999996</v>
      </c>
      <c r="K19" s="2">
        <f t="shared" si="0"/>
        <v>59.557500658846195</v>
      </c>
      <c r="L19" s="2">
        <f t="shared" si="1"/>
        <v>47.031267500566592</v>
      </c>
      <c r="M19" s="2">
        <f t="shared" si="8"/>
        <v>53.36550974106391</v>
      </c>
      <c r="N19" s="2">
        <f t="shared" si="2"/>
        <v>1.3948391636678004</v>
      </c>
      <c r="O19" s="2">
        <f t="shared" si="3"/>
        <v>1.3864439154712034</v>
      </c>
      <c r="P19" s="2">
        <f t="shared" si="4"/>
        <v>0.8</v>
      </c>
      <c r="Q19" s="2">
        <f t="shared" si="5"/>
        <v>0.6</v>
      </c>
      <c r="R19" s="2">
        <f t="shared" si="9"/>
        <v>1.24</v>
      </c>
      <c r="S19" s="2">
        <f t="shared" si="6"/>
        <v>1.1399649536081364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5">
        <f t="shared" si="10"/>
        <v>336.3240062601796</v>
      </c>
      <c r="AE19" s="2">
        <f>'Load Tests Data'!J19</f>
        <v>271</v>
      </c>
      <c r="AF19" s="4">
        <f>'Load Tests Data'!K19</f>
        <v>542</v>
      </c>
    </row>
    <row r="20" spans="1:32" x14ac:dyDescent="0.25">
      <c r="A20" s="2" t="str">
        <f>'Load Tests Data'!A20</f>
        <v>-</v>
      </c>
      <c r="B20" s="2">
        <f>'Load Tests Data'!B20</f>
        <v>0.5</v>
      </c>
      <c r="C20" s="2">
        <f>'Load Tests Data'!C20</f>
        <v>1</v>
      </c>
      <c r="D20" s="2">
        <f>'Load Tests Data'!D20</f>
        <v>0.3</v>
      </c>
      <c r="E20" s="2">
        <f>'Load Tests Data'!E20</f>
        <v>37.700000000000003</v>
      </c>
      <c r="F20" s="2">
        <f>'Load Tests Data'!F20</f>
        <v>10.199999999999999</v>
      </c>
      <c r="G20" s="2">
        <f>'Load Tests Data'!G20</f>
        <v>0.38999999999999879</v>
      </c>
      <c r="H20" s="2">
        <f>'Load Tests Data'!H20</f>
        <v>10.199999999999999</v>
      </c>
      <c r="I20" s="2">
        <f>'Load Tests Data'!I20</f>
        <v>0</v>
      </c>
      <c r="J20" s="2">
        <f t="shared" si="7"/>
        <v>3.0599999999999996</v>
      </c>
      <c r="K20" s="2">
        <f t="shared" si="0"/>
        <v>59.557500658846195</v>
      </c>
      <c r="L20" s="2">
        <f t="shared" si="1"/>
        <v>47.031267500566592</v>
      </c>
      <c r="M20" s="2">
        <f t="shared" si="8"/>
        <v>53.36550974106391</v>
      </c>
      <c r="N20" s="2">
        <f t="shared" si="2"/>
        <v>1.3948391636678004</v>
      </c>
      <c r="O20" s="2">
        <f t="shared" si="3"/>
        <v>1.3864439154712034</v>
      </c>
      <c r="P20" s="2">
        <f t="shared" si="4"/>
        <v>0.8</v>
      </c>
      <c r="Q20" s="2">
        <f t="shared" si="5"/>
        <v>0.6</v>
      </c>
      <c r="R20" s="2">
        <f t="shared" si="9"/>
        <v>1.24</v>
      </c>
      <c r="S20" s="2">
        <f t="shared" si="6"/>
        <v>1.1399649536081364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5">
        <f t="shared" si="10"/>
        <v>336.3240062601796</v>
      </c>
      <c r="AE20" s="2">
        <f>'Load Tests Data'!J20</f>
        <v>265</v>
      </c>
      <c r="AF20" s="4">
        <f>'Load Tests Data'!K20</f>
        <v>530</v>
      </c>
    </row>
    <row r="21" spans="1:32" x14ac:dyDescent="0.25">
      <c r="A21" s="2" t="str">
        <f>'Load Tests Data'!A21</f>
        <v>-</v>
      </c>
      <c r="B21" s="2">
        <f>'Load Tests Data'!B21</f>
        <v>0.5</v>
      </c>
      <c r="C21" s="2">
        <f>'Load Tests Data'!C21</f>
        <v>1.5</v>
      </c>
      <c r="D21" s="2">
        <f>'Load Tests Data'!D21</f>
        <v>0.3</v>
      </c>
      <c r="E21" s="2">
        <f>'Load Tests Data'!E21</f>
        <v>37.700000000000003</v>
      </c>
      <c r="F21" s="2">
        <f>'Load Tests Data'!F21</f>
        <v>10.199999999999999</v>
      </c>
      <c r="G21" s="2">
        <f>'Load Tests Data'!G21</f>
        <v>0.38999999999999879</v>
      </c>
      <c r="H21" s="2">
        <f>'Load Tests Data'!H21</f>
        <v>10.199999999999999</v>
      </c>
      <c r="I21" s="2">
        <f>'Load Tests Data'!I21</f>
        <v>0</v>
      </c>
      <c r="J21" s="2">
        <f t="shared" si="7"/>
        <v>3.0599999999999996</v>
      </c>
      <c r="K21" s="2">
        <f t="shared" si="0"/>
        <v>59.557500658846195</v>
      </c>
      <c r="L21" s="2">
        <f t="shared" si="1"/>
        <v>47.031267500566592</v>
      </c>
      <c r="M21" s="2">
        <f t="shared" si="8"/>
        <v>53.36550974106391</v>
      </c>
      <c r="N21" s="2">
        <f t="shared" si="2"/>
        <v>1.2632261091118668</v>
      </c>
      <c r="O21" s="2">
        <f t="shared" si="3"/>
        <v>1.2576292769808022</v>
      </c>
      <c r="P21" s="2">
        <f t="shared" si="4"/>
        <v>0.8666666666666667</v>
      </c>
      <c r="Q21" s="2">
        <f t="shared" si="5"/>
        <v>0.6</v>
      </c>
      <c r="R21" s="2">
        <f t="shared" si="9"/>
        <v>1.24</v>
      </c>
      <c r="S21" s="2">
        <f t="shared" si="6"/>
        <v>1.1399649536081364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5">
        <f t="shared" si="10"/>
        <v>324.2629640612609</v>
      </c>
      <c r="AE21" s="2">
        <f>'Load Tests Data'!J21</f>
        <v>301.5</v>
      </c>
      <c r="AF21" s="4">
        <f>'Load Tests Data'!K21</f>
        <v>402</v>
      </c>
    </row>
    <row r="22" spans="1:32" x14ac:dyDescent="0.25">
      <c r="A22" s="2" t="str">
        <f>'Load Tests Data'!A22</f>
        <v>-</v>
      </c>
      <c r="B22" s="2">
        <f>'Load Tests Data'!B22</f>
        <v>0.52</v>
      </c>
      <c r="C22" s="2">
        <f>'Load Tests Data'!C22</f>
        <v>2.0020000000000002</v>
      </c>
      <c r="D22" s="2">
        <f>'Load Tests Data'!D22</f>
        <v>0.3</v>
      </c>
      <c r="E22" s="2">
        <f>'Load Tests Data'!E22</f>
        <v>37.700000000000003</v>
      </c>
      <c r="F22" s="2">
        <f>'Load Tests Data'!F22</f>
        <v>10.199999999999999</v>
      </c>
      <c r="G22" s="2">
        <f>'Load Tests Data'!G22</f>
        <v>0.38999999999999879</v>
      </c>
      <c r="H22" s="2">
        <f>'Load Tests Data'!H22</f>
        <v>10.199999999999999</v>
      </c>
      <c r="I22" s="2">
        <f>'Load Tests Data'!I22</f>
        <v>0</v>
      </c>
      <c r="J22" s="2">
        <f t="shared" si="7"/>
        <v>3.0599999999999996</v>
      </c>
      <c r="K22" s="2">
        <f t="shared" si="0"/>
        <v>59.557500658846195</v>
      </c>
      <c r="L22" s="2">
        <f t="shared" si="1"/>
        <v>47.031267500566592</v>
      </c>
      <c r="M22" s="2">
        <f t="shared" si="8"/>
        <v>53.36550974106391</v>
      </c>
      <c r="N22" s="2">
        <f t="shared" si="2"/>
        <v>1.2051112538534028</v>
      </c>
      <c r="O22" s="2">
        <f t="shared" si="3"/>
        <v>1.2007500859590667</v>
      </c>
      <c r="P22" s="2">
        <f t="shared" si="4"/>
        <v>0.89610389610389607</v>
      </c>
      <c r="Q22" s="2">
        <f t="shared" si="5"/>
        <v>0.57692307692307687</v>
      </c>
      <c r="R22" s="2">
        <f t="shared" si="9"/>
        <v>1.2307692307692308</v>
      </c>
      <c r="S22" s="2">
        <f t="shared" si="6"/>
        <v>1.1345816861616695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5">
        <f t="shared" si="10"/>
        <v>322.88479024248596</v>
      </c>
      <c r="AE22" s="2">
        <f>'Load Tests Data'!J22</f>
        <v>429.94952000000006</v>
      </c>
      <c r="AF22" s="4">
        <f>'Load Tests Data'!K22</f>
        <v>413</v>
      </c>
    </row>
    <row r="23" spans="1:32" x14ac:dyDescent="0.25">
      <c r="A23" s="2" t="str">
        <f>'Load Tests Data'!A23</f>
        <v>-</v>
      </c>
      <c r="B23" s="2">
        <f>'Load Tests Data'!B23</f>
        <v>0.5</v>
      </c>
      <c r="C23" s="2">
        <f>'Load Tests Data'!C23</f>
        <v>0.5</v>
      </c>
      <c r="D23" s="2">
        <f>'Load Tests Data'!D23</f>
        <v>0</v>
      </c>
      <c r="E23" s="2">
        <f>'Load Tests Data'!E23</f>
        <v>37</v>
      </c>
      <c r="F23" s="2">
        <f>'Load Tests Data'!F23</f>
        <v>11.7</v>
      </c>
      <c r="G23" s="2">
        <f>'Load Tests Data'!G23</f>
        <v>1.8899999999999988</v>
      </c>
      <c r="H23" s="2">
        <f>'Load Tests Data'!H23</f>
        <v>11.7</v>
      </c>
      <c r="I23" s="2">
        <f>'Load Tests Data'!I23</f>
        <v>0</v>
      </c>
      <c r="J23" s="2">
        <f t="shared" si="7"/>
        <v>0</v>
      </c>
      <c r="K23" s="2">
        <f t="shared" si="0"/>
        <v>55.629601684001244</v>
      </c>
      <c r="L23" s="2">
        <f t="shared" si="1"/>
        <v>42.919911654584354</v>
      </c>
      <c r="M23" s="2">
        <f t="shared" si="8"/>
        <v>47.383378810895046</v>
      </c>
      <c r="N23" s="2">
        <f t="shared" si="2"/>
        <v>1.7715300910904754</v>
      </c>
      <c r="O23" s="2">
        <f t="shared" si="3"/>
        <v>1.7535540501027942</v>
      </c>
      <c r="P23" s="2">
        <f t="shared" si="4"/>
        <v>0.6</v>
      </c>
      <c r="Q23" s="2">
        <f t="shared" si="5"/>
        <v>0</v>
      </c>
      <c r="R23" s="2">
        <f t="shared" si="9"/>
        <v>1</v>
      </c>
      <c r="S23" s="2">
        <f t="shared" si="6"/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5">
        <f t="shared" si="10"/>
        <v>83.157829813120799</v>
      </c>
      <c r="AE23" s="2">
        <f>'Load Tests Data'!J23</f>
        <v>27.75</v>
      </c>
      <c r="AF23" s="4">
        <f>'Load Tests Data'!K23</f>
        <v>111</v>
      </c>
    </row>
    <row r="24" spans="1:32" x14ac:dyDescent="0.25">
      <c r="A24" s="2" t="str">
        <f>'Load Tests Data'!A24</f>
        <v>-</v>
      </c>
      <c r="B24" s="2">
        <f>'Load Tests Data'!B24</f>
        <v>0.5</v>
      </c>
      <c r="C24" s="2">
        <f>'Load Tests Data'!C24</f>
        <v>0.5</v>
      </c>
      <c r="D24" s="2">
        <f>'Load Tests Data'!D24</f>
        <v>0</v>
      </c>
      <c r="E24" s="2">
        <f>'Load Tests Data'!E24</f>
        <v>37</v>
      </c>
      <c r="F24" s="2">
        <f>'Load Tests Data'!F24</f>
        <v>11.7</v>
      </c>
      <c r="G24" s="2">
        <f>'Load Tests Data'!G24</f>
        <v>1.8899999999999988</v>
      </c>
      <c r="H24" s="2">
        <f>'Load Tests Data'!H24</f>
        <v>11.7</v>
      </c>
      <c r="I24" s="2">
        <f>'Load Tests Data'!I24</f>
        <v>0</v>
      </c>
      <c r="J24" s="2">
        <f t="shared" si="7"/>
        <v>0</v>
      </c>
      <c r="K24" s="2">
        <f t="shared" si="0"/>
        <v>55.629601684001244</v>
      </c>
      <c r="L24" s="2">
        <f t="shared" si="1"/>
        <v>42.919911654584354</v>
      </c>
      <c r="M24" s="2">
        <f t="shared" si="8"/>
        <v>47.383378810895046</v>
      </c>
      <c r="N24" s="2">
        <f t="shared" si="2"/>
        <v>1.7715300910904754</v>
      </c>
      <c r="O24" s="2">
        <f t="shared" si="3"/>
        <v>1.7535540501027942</v>
      </c>
      <c r="P24" s="2">
        <f t="shared" si="4"/>
        <v>0.6</v>
      </c>
      <c r="Q24" s="2">
        <f t="shared" si="5"/>
        <v>0</v>
      </c>
      <c r="R24" s="2">
        <f t="shared" si="9"/>
        <v>1</v>
      </c>
      <c r="S24" s="2">
        <f t="shared" si="6"/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5">
        <f t="shared" si="10"/>
        <v>83.157829813120799</v>
      </c>
      <c r="AE24" s="2">
        <f>'Load Tests Data'!J24</f>
        <v>33</v>
      </c>
      <c r="AF24" s="4">
        <f>'Load Tests Data'!K24</f>
        <v>132</v>
      </c>
    </row>
    <row r="25" spans="1:32" x14ac:dyDescent="0.25">
      <c r="A25" s="2" t="str">
        <f>'Load Tests Data'!A25</f>
        <v>-</v>
      </c>
      <c r="B25" s="2">
        <f>'Load Tests Data'!B25</f>
        <v>0.5</v>
      </c>
      <c r="C25" s="2">
        <f>'Load Tests Data'!C25</f>
        <v>1</v>
      </c>
      <c r="D25" s="2">
        <f>'Load Tests Data'!D25</f>
        <v>0</v>
      </c>
      <c r="E25" s="2">
        <f>'Load Tests Data'!E25</f>
        <v>37</v>
      </c>
      <c r="F25" s="2">
        <f>'Load Tests Data'!F25</f>
        <v>11.7</v>
      </c>
      <c r="G25" s="2">
        <f>'Load Tests Data'!G25</f>
        <v>1.8899999999999988</v>
      </c>
      <c r="H25" s="2">
        <f>'Load Tests Data'!H25</f>
        <v>11.7</v>
      </c>
      <c r="I25" s="2">
        <f>'Load Tests Data'!I25</f>
        <v>0</v>
      </c>
      <c r="J25" s="2">
        <f t="shared" si="7"/>
        <v>0</v>
      </c>
      <c r="K25" s="2">
        <f t="shared" si="0"/>
        <v>55.629601684001244</v>
      </c>
      <c r="L25" s="2">
        <f t="shared" si="1"/>
        <v>42.919911654584354</v>
      </c>
      <c r="M25" s="2">
        <f t="shared" si="8"/>
        <v>47.383378810895046</v>
      </c>
      <c r="N25" s="2">
        <f t="shared" si="2"/>
        <v>1.3857650455452377</v>
      </c>
      <c r="O25" s="2">
        <f t="shared" si="3"/>
        <v>1.3767770250513971</v>
      </c>
      <c r="P25" s="2">
        <f t="shared" si="4"/>
        <v>0.8</v>
      </c>
      <c r="Q25" s="2">
        <f t="shared" si="5"/>
        <v>0</v>
      </c>
      <c r="R25" s="2">
        <f t="shared" si="9"/>
        <v>1</v>
      </c>
      <c r="S25" s="2">
        <f t="shared" si="6"/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5">
        <f t="shared" si="10"/>
        <v>110.87710641749442</v>
      </c>
      <c r="AE25" s="2">
        <f>'Load Tests Data'!J25</f>
        <v>71.5</v>
      </c>
      <c r="AF25" s="4">
        <f>'Load Tests Data'!K25</f>
        <v>143</v>
      </c>
    </row>
    <row r="26" spans="1:32" x14ac:dyDescent="0.25">
      <c r="A26" s="2" t="str">
        <f>'Load Tests Data'!A26</f>
        <v>-</v>
      </c>
      <c r="B26" s="2">
        <f>'Load Tests Data'!B26</f>
        <v>0.5</v>
      </c>
      <c r="C26" s="2">
        <f>'Load Tests Data'!C26</f>
        <v>0.5</v>
      </c>
      <c r="D26" s="2">
        <f>'Load Tests Data'!D26</f>
        <v>1.2999999999999999E-2</v>
      </c>
      <c r="E26" s="2">
        <f>'Load Tests Data'!E26</f>
        <v>37</v>
      </c>
      <c r="F26" s="2">
        <f>'Load Tests Data'!F26</f>
        <v>11.7</v>
      </c>
      <c r="G26" s="2">
        <f>'Load Tests Data'!G26</f>
        <v>1.8899999999999988</v>
      </c>
      <c r="H26" s="2">
        <f>'Load Tests Data'!H26</f>
        <v>11.7</v>
      </c>
      <c r="I26" s="2">
        <f>'Load Tests Data'!I26</f>
        <v>0</v>
      </c>
      <c r="J26" s="2">
        <f t="shared" si="7"/>
        <v>0.15209999999999999</v>
      </c>
      <c r="K26" s="2">
        <f t="shared" si="0"/>
        <v>55.629601684001244</v>
      </c>
      <c r="L26" s="2">
        <f t="shared" si="1"/>
        <v>42.919911654584354</v>
      </c>
      <c r="M26" s="2">
        <f t="shared" si="8"/>
        <v>47.383378810895046</v>
      </c>
      <c r="N26" s="2">
        <f t="shared" si="2"/>
        <v>1.7715300910904754</v>
      </c>
      <c r="O26" s="2">
        <f t="shared" si="3"/>
        <v>1.7535540501027942</v>
      </c>
      <c r="P26" s="2">
        <f t="shared" si="4"/>
        <v>0.6</v>
      </c>
      <c r="Q26" s="2">
        <f t="shared" si="5"/>
        <v>2.5999999999999999E-2</v>
      </c>
      <c r="R26" s="2">
        <f t="shared" si="9"/>
        <v>1.0104</v>
      </c>
      <c r="S26" s="2">
        <f t="shared" si="6"/>
        <v>1.0062128017129652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5">
        <f t="shared" si="10"/>
        <v>94.676359038889089</v>
      </c>
      <c r="AE26" s="2">
        <f>'Load Tests Data'!J26</f>
        <v>34.25</v>
      </c>
      <c r="AF26" s="4">
        <f>'Load Tests Data'!K26</f>
        <v>137</v>
      </c>
    </row>
    <row r="27" spans="1:32" x14ac:dyDescent="0.25">
      <c r="A27" s="2" t="str">
        <f>'Load Tests Data'!A27</f>
        <v>-</v>
      </c>
      <c r="B27" s="2">
        <f>'Load Tests Data'!B27</f>
        <v>0.5</v>
      </c>
      <c r="C27" s="2">
        <f>'Load Tests Data'!C27</f>
        <v>2</v>
      </c>
      <c r="D27" s="2">
        <f>'Load Tests Data'!D27</f>
        <v>2.9000000000000001E-2</v>
      </c>
      <c r="E27" s="2">
        <f>'Load Tests Data'!E27</f>
        <v>37</v>
      </c>
      <c r="F27" s="2">
        <f>'Load Tests Data'!F27</f>
        <v>11.7</v>
      </c>
      <c r="G27" s="2">
        <f>'Load Tests Data'!G27</f>
        <v>1.8899999999999988</v>
      </c>
      <c r="H27" s="2">
        <f>'Load Tests Data'!H27</f>
        <v>11.7</v>
      </c>
      <c r="I27" s="2">
        <f>'Load Tests Data'!I27</f>
        <v>0</v>
      </c>
      <c r="J27" s="2">
        <f t="shared" si="7"/>
        <v>0.33929999999999999</v>
      </c>
      <c r="K27" s="2">
        <f t="shared" si="0"/>
        <v>55.629601684001244</v>
      </c>
      <c r="L27" s="2">
        <f t="shared" si="1"/>
        <v>42.919911654584354</v>
      </c>
      <c r="M27" s="2">
        <f t="shared" si="8"/>
        <v>47.383378810895046</v>
      </c>
      <c r="N27" s="2">
        <f t="shared" si="2"/>
        <v>1.192882522772619</v>
      </c>
      <c r="O27" s="2">
        <f t="shared" si="3"/>
        <v>1.1883885125256985</v>
      </c>
      <c r="P27" s="2">
        <f t="shared" si="4"/>
        <v>0.9</v>
      </c>
      <c r="Q27" s="2">
        <f t="shared" si="5"/>
        <v>5.8000000000000003E-2</v>
      </c>
      <c r="R27" s="2">
        <f t="shared" si="9"/>
        <v>1.0232000000000001</v>
      </c>
      <c r="S27" s="2">
        <f t="shared" si="6"/>
        <v>1.0138593268981533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5">
        <f t="shared" si="10"/>
        <v>142.28277299309232</v>
      </c>
      <c r="AE27" s="2">
        <f>'Load Tests Data'!J27</f>
        <v>109</v>
      </c>
      <c r="AF27" s="4">
        <f>'Load Tests Data'!K27</f>
        <v>109</v>
      </c>
    </row>
    <row r="28" spans="1:32" x14ac:dyDescent="0.25">
      <c r="A28" s="2" t="str">
        <f>'Load Tests Data'!A28</f>
        <v>-</v>
      </c>
      <c r="B28" s="2">
        <f>'Load Tests Data'!B28</f>
        <v>0.5</v>
      </c>
      <c r="C28" s="2">
        <f>'Load Tests Data'!C28</f>
        <v>2</v>
      </c>
      <c r="D28" s="2">
        <f>'Load Tests Data'!D28</f>
        <v>0.127</v>
      </c>
      <c r="E28" s="2">
        <f>'Load Tests Data'!E28</f>
        <v>37</v>
      </c>
      <c r="F28" s="2">
        <f>'Load Tests Data'!F28</f>
        <v>11.7</v>
      </c>
      <c r="G28" s="2">
        <f>'Load Tests Data'!G28</f>
        <v>1.8899999999999988</v>
      </c>
      <c r="H28" s="2">
        <f>'Load Tests Data'!H28</f>
        <v>11.7</v>
      </c>
      <c r="I28" s="2">
        <f>'Load Tests Data'!I28</f>
        <v>0</v>
      </c>
      <c r="J28" s="2">
        <f t="shared" si="7"/>
        <v>1.4859</v>
      </c>
      <c r="K28" s="2">
        <f t="shared" si="0"/>
        <v>55.629601684001244</v>
      </c>
      <c r="L28" s="2">
        <f t="shared" si="1"/>
        <v>42.919911654584354</v>
      </c>
      <c r="M28" s="2">
        <f t="shared" si="8"/>
        <v>47.383378810895046</v>
      </c>
      <c r="N28" s="2">
        <f t="shared" si="2"/>
        <v>1.192882522772619</v>
      </c>
      <c r="O28" s="2">
        <f t="shared" si="3"/>
        <v>1.1883885125256985</v>
      </c>
      <c r="P28" s="2">
        <f t="shared" si="4"/>
        <v>0.9</v>
      </c>
      <c r="Q28" s="2">
        <f t="shared" si="5"/>
        <v>0.254</v>
      </c>
      <c r="R28" s="2">
        <f t="shared" si="9"/>
        <v>1.1015999999999999</v>
      </c>
      <c r="S28" s="2">
        <f t="shared" si="6"/>
        <v>1.0606942936574302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5">
        <f t="shared" si="10"/>
        <v>205.12582862257983</v>
      </c>
      <c r="AE28" s="2">
        <f>'Load Tests Data'!J28</f>
        <v>187</v>
      </c>
      <c r="AF28" s="4">
        <f>'Load Tests Data'!K28</f>
        <v>187</v>
      </c>
    </row>
    <row r="29" spans="1:32" x14ac:dyDescent="0.25">
      <c r="A29" s="2" t="str">
        <f>'Load Tests Data'!A29</f>
        <v>-</v>
      </c>
      <c r="B29" s="2">
        <f>'Load Tests Data'!B29</f>
        <v>0.5</v>
      </c>
      <c r="C29" s="2">
        <f>'Load Tests Data'!C29</f>
        <v>0.5</v>
      </c>
      <c r="D29" s="2">
        <f>'Load Tests Data'!D29</f>
        <v>0.3</v>
      </c>
      <c r="E29" s="2">
        <f>'Load Tests Data'!E29</f>
        <v>37</v>
      </c>
      <c r="F29" s="2">
        <f>'Load Tests Data'!F29</f>
        <v>11.7</v>
      </c>
      <c r="G29" s="2">
        <f>'Load Tests Data'!G29</f>
        <v>1.8899999999999988</v>
      </c>
      <c r="H29" s="2">
        <f>'Load Tests Data'!H29</f>
        <v>11.7</v>
      </c>
      <c r="I29" s="2">
        <f>'Load Tests Data'!I29</f>
        <v>0</v>
      </c>
      <c r="J29" s="2">
        <f t="shared" si="7"/>
        <v>3.51</v>
      </c>
      <c r="K29" s="2">
        <f t="shared" si="0"/>
        <v>55.629601684001244</v>
      </c>
      <c r="L29" s="2">
        <f t="shared" si="1"/>
        <v>42.919911654584354</v>
      </c>
      <c r="M29" s="2">
        <f t="shared" si="8"/>
        <v>47.383378810895046</v>
      </c>
      <c r="N29" s="2">
        <f t="shared" si="2"/>
        <v>1.7715300910904754</v>
      </c>
      <c r="O29" s="2">
        <f t="shared" si="3"/>
        <v>1.7535540501027942</v>
      </c>
      <c r="P29" s="2">
        <f t="shared" si="4"/>
        <v>0.6</v>
      </c>
      <c r="Q29" s="2">
        <f t="shared" si="5"/>
        <v>0.6</v>
      </c>
      <c r="R29" s="2">
        <f t="shared" si="9"/>
        <v>1.24</v>
      </c>
      <c r="S29" s="2">
        <f t="shared" si="6"/>
        <v>1.1433723472222759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5">
        <f t="shared" si="10"/>
        <v>385.20361304019536</v>
      </c>
      <c r="AE29" s="2">
        <f>'Load Tests Data'!J29</f>
        <v>101.5</v>
      </c>
      <c r="AF29" s="4">
        <f>'Load Tests Data'!K29</f>
        <v>406</v>
      </c>
    </row>
    <row r="30" spans="1:32" x14ac:dyDescent="0.25">
      <c r="A30" s="2" t="str">
        <f>'Load Tests Data'!A30</f>
        <v>-</v>
      </c>
      <c r="B30" s="2">
        <f>'Load Tests Data'!B30</f>
        <v>0.5</v>
      </c>
      <c r="C30" s="2">
        <f>'Load Tests Data'!C30</f>
        <v>0.5</v>
      </c>
      <c r="D30" s="2">
        <f>'Load Tests Data'!D30</f>
        <v>0.3</v>
      </c>
      <c r="E30" s="2">
        <f>'Load Tests Data'!E30</f>
        <v>37</v>
      </c>
      <c r="F30" s="2">
        <f>'Load Tests Data'!F30</f>
        <v>11.7</v>
      </c>
      <c r="G30" s="2">
        <f>'Load Tests Data'!G30</f>
        <v>1.8899999999999988</v>
      </c>
      <c r="H30" s="2">
        <f>'Load Tests Data'!H30</f>
        <v>11.7</v>
      </c>
      <c r="I30" s="2">
        <f>'Load Tests Data'!I30</f>
        <v>0</v>
      </c>
      <c r="J30" s="2">
        <f t="shared" si="7"/>
        <v>3.51</v>
      </c>
      <c r="K30" s="2">
        <f t="shared" si="0"/>
        <v>55.629601684001244</v>
      </c>
      <c r="L30" s="2">
        <f t="shared" si="1"/>
        <v>42.919911654584354</v>
      </c>
      <c r="M30" s="2">
        <f t="shared" si="8"/>
        <v>47.383378810895046</v>
      </c>
      <c r="N30" s="2">
        <f t="shared" si="2"/>
        <v>1.7715300910904754</v>
      </c>
      <c r="O30" s="2">
        <f t="shared" si="3"/>
        <v>1.7535540501027942</v>
      </c>
      <c r="P30" s="2">
        <f t="shared" si="4"/>
        <v>0.6</v>
      </c>
      <c r="Q30" s="2">
        <f t="shared" si="5"/>
        <v>0.6</v>
      </c>
      <c r="R30" s="2">
        <f t="shared" si="9"/>
        <v>1.24</v>
      </c>
      <c r="S30" s="2">
        <f t="shared" si="6"/>
        <v>1.1433723472222759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5">
        <f t="shared" si="10"/>
        <v>385.20361304019536</v>
      </c>
      <c r="AE30" s="2">
        <f>'Load Tests Data'!J30</f>
        <v>111.5</v>
      </c>
      <c r="AF30" s="4">
        <f>'Load Tests Data'!K30</f>
        <v>446</v>
      </c>
    </row>
    <row r="31" spans="1:32" x14ac:dyDescent="0.25">
      <c r="A31" s="2" t="str">
        <f>'Load Tests Data'!A31</f>
        <v>-</v>
      </c>
      <c r="B31" s="2">
        <f>'Load Tests Data'!B31</f>
        <v>0.5</v>
      </c>
      <c r="C31" s="2">
        <f>'Load Tests Data'!C31</f>
        <v>2</v>
      </c>
      <c r="D31" s="2">
        <f>'Load Tests Data'!D31</f>
        <v>0.3</v>
      </c>
      <c r="E31" s="2">
        <f>'Load Tests Data'!E31</f>
        <v>37</v>
      </c>
      <c r="F31" s="2">
        <f>'Load Tests Data'!F31</f>
        <v>11.7</v>
      </c>
      <c r="G31" s="2">
        <f>'Load Tests Data'!G31</f>
        <v>1.8899999999999988</v>
      </c>
      <c r="H31" s="2">
        <f>'Load Tests Data'!H31</f>
        <v>11.7</v>
      </c>
      <c r="I31" s="2">
        <f>'Load Tests Data'!I31</f>
        <v>0</v>
      </c>
      <c r="J31" s="2">
        <f t="shared" si="7"/>
        <v>3.51</v>
      </c>
      <c r="K31" s="2">
        <f t="shared" si="0"/>
        <v>55.629601684001244</v>
      </c>
      <c r="L31" s="2">
        <f t="shared" si="1"/>
        <v>42.919911654584354</v>
      </c>
      <c r="M31" s="2">
        <f t="shared" si="8"/>
        <v>47.383378810895046</v>
      </c>
      <c r="N31" s="2">
        <f t="shared" si="2"/>
        <v>1.192882522772619</v>
      </c>
      <c r="O31" s="2">
        <f t="shared" si="3"/>
        <v>1.1883885125256985</v>
      </c>
      <c r="P31" s="2">
        <f t="shared" si="4"/>
        <v>0.9</v>
      </c>
      <c r="Q31" s="2">
        <f t="shared" si="5"/>
        <v>0.6</v>
      </c>
      <c r="R31" s="2">
        <f t="shared" si="9"/>
        <v>1.24</v>
      </c>
      <c r="S31" s="2">
        <f t="shared" si="6"/>
        <v>1.1433723472222759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5">
        <f t="shared" si="10"/>
        <v>329.4340216715043</v>
      </c>
      <c r="AE31" s="2">
        <f>'Load Tests Data'!J31</f>
        <v>322</v>
      </c>
      <c r="AF31" s="4">
        <f>'Load Tests Data'!K31</f>
        <v>322</v>
      </c>
    </row>
    <row r="32" spans="1:32" x14ac:dyDescent="0.25">
      <c r="A32" s="2" t="str">
        <f>'Load Tests Data'!A32</f>
        <v>-</v>
      </c>
      <c r="B32" s="2">
        <f>'Load Tests Data'!B32</f>
        <v>0.5</v>
      </c>
      <c r="C32" s="2">
        <f>'Load Tests Data'!C32</f>
        <v>1</v>
      </c>
      <c r="D32" s="2">
        <f>'Load Tests Data'!D32</f>
        <v>0.5</v>
      </c>
      <c r="E32" s="2">
        <f>'Load Tests Data'!E32</f>
        <v>37</v>
      </c>
      <c r="F32" s="2">
        <f>'Load Tests Data'!F32</f>
        <v>11.7</v>
      </c>
      <c r="G32" s="2">
        <f>'Load Tests Data'!G32</f>
        <v>1.8899999999999988</v>
      </c>
      <c r="H32" s="2">
        <f>'Load Tests Data'!H32</f>
        <v>11.7</v>
      </c>
      <c r="I32" s="2">
        <f>'Load Tests Data'!I32</f>
        <v>0</v>
      </c>
      <c r="J32" s="2">
        <f t="shared" si="7"/>
        <v>5.85</v>
      </c>
      <c r="K32" s="2">
        <f t="shared" si="0"/>
        <v>55.629601684001244</v>
      </c>
      <c r="L32" s="2">
        <f t="shared" si="1"/>
        <v>42.919911654584354</v>
      </c>
      <c r="M32" s="2">
        <f t="shared" si="8"/>
        <v>47.383378810895046</v>
      </c>
      <c r="N32" s="2">
        <f t="shared" si="2"/>
        <v>1.3857650455452377</v>
      </c>
      <c r="O32" s="2">
        <f t="shared" si="3"/>
        <v>1.3767770250513971</v>
      </c>
      <c r="P32" s="2">
        <f t="shared" si="4"/>
        <v>0.8</v>
      </c>
      <c r="Q32" s="2">
        <f t="shared" si="5"/>
        <v>1</v>
      </c>
      <c r="R32" s="2">
        <f t="shared" si="9"/>
        <v>1.4</v>
      </c>
      <c r="S32" s="2">
        <f t="shared" si="6"/>
        <v>1.2389539120371265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5">
        <f t="shared" si="10"/>
        <v>539.16268101156709</v>
      </c>
      <c r="AE32" s="2">
        <f>'Load Tests Data'!J32</f>
        <v>282.5</v>
      </c>
      <c r="AF32" s="4">
        <f>'Load Tests Data'!K32</f>
        <v>565</v>
      </c>
    </row>
    <row r="33" spans="1:32" x14ac:dyDescent="0.25">
      <c r="A33" s="2" t="str">
        <f>'Load Tests Data'!A33</f>
        <v>-</v>
      </c>
      <c r="B33" s="2">
        <f>'Load Tests Data'!B33</f>
        <v>0.5</v>
      </c>
      <c r="C33" s="2">
        <f>'Load Tests Data'!C33</f>
        <v>2</v>
      </c>
      <c r="D33" s="2">
        <f>'Load Tests Data'!D33</f>
        <v>0.5</v>
      </c>
      <c r="E33" s="2">
        <f>'Load Tests Data'!E33</f>
        <v>37</v>
      </c>
      <c r="F33" s="2">
        <f>'Load Tests Data'!F33</f>
        <v>11.7</v>
      </c>
      <c r="G33" s="2">
        <f>'Load Tests Data'!G33</f>
        <v>1.8899999999999988</v>
      </c>
      <c r="H33" s="2">
        <f>'Load Tests Data'!H33</f>
        <v>11.7</v>
      </c>
      <c r="I33" s="2">
        <f>'Load Tests Data'!I33</f>
        <v>0</v>
      </c>
      <c r="J33" s="2">
        <f t="shared" si="7"/>
        <v>5.85</v>
      </c>
      <c r="K33" s="2">
        <f t="shared" si="0"/>
        <v>55.629601684001244</v>
      </c>
      <c r="L33" s="2">
        <f t="shared" si="1"/>
        <v>42.919911654584354</v>
      </c>
      <c r="M33" s="2">
        <f t="shared" si="8"/>
        <v>47.383378810895046</v>
      </c>
      <c r="N33" s="2">
        <f t="shared" si="2"/>
        <v>1.192882522772619</v>
      </c>
      <c r="O33" s="2">
        <f t="shared" si="3"/>
        <v>1.1883885125256985</v>
      </c>
      <c r="P33" s="2">
        <f t="shared" si="4"/>
        <v>0.9</v>
      </c>
      <c r="Q33" s="2">
        <f t="shared" si="5"/>
        <v>1</v>
      </c>
      <c r="R33" s="2">
        <f t="shared" si="9"/>
        <v>1.4</v>
      </c>
      <c r="S33" s="2">
        <f t="shared" si="6"/>
        <v>1.2389539120371265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5">
        <f t="shared" si="10"/>
        <v>494.41872492926785</v>
      </c>
      <c r="AE33" s="2">
        <f>'Load Tests Data'!J33</f>
        <v>425</v>
      </c>
      <c r="AF33" s="4">
        <f>'Load Tests Data'!K33</f>
        <v>425</v>
      </c>
    </row>
    <row r="34" spans="1:32" x14ac:dyDescent="0.25">
      <c r="A34" s="2" t="str">
        <f>'Load Tests Data'!A34</f>
        <v>-</v>
      </c>
      <c r="B34" s="2">
        <f>'Load Tests Data'!B34</f>
        <v>0.5</v>
      </c>
      <c r="C34" s="2">
        <f>'Load Tests Data'!C34</f>
        <v>0.5</v>
      </c>
      <c r="D34" s="2">
        <f>'Load Tests Data'!D34</f>
        <v>0</v>
      </c>
      <c r="E34" s="2">
        <f>'Load Tests Data'!E34</f>
        <v>44</v>
      </c>
      <c r="F34" s="2">
        <f>'Load Tests Data'!F34</f>
        <v>12.41</v>
      </c>
      <c r="G34" s="2">
        <f>'Load Tests Data'!G34</f>
        <v>2.5999999999999996</v>
      </c>
      <c r="H34" s="2">
        <f>'Load Tests Data'!H34</f>
        <v>12.41</v>
      </c>
      <c r="I34" s="2">
        <f>'Load Tests Data'!I34</f>
        <v>0</v>
      </c>
      <c r="J34" s="2">
        <f t="shared" si="7"/>
        <v>0</v>
      </c>
      <c r="K34" s="2">
        <f t="shared" si="0"/>
        <v>118.369297976531</v>
      </c>
      <c r="L34" s="2">
        <f t="shared" si="1"/>
        <v>115.30790233772969</v>
      </c>
      <c r="M34" s="2">
        <f t="shared" si="8"/>
        <v>165.57878723893327</v>
      </c>
      <c r="N34" s="2">
        <f t="shared" si="2"/>
        <v>1.9741369114193081</v>
      </c>
      <c r="O34" s="2">
        <f t="shared" si="3"/>
        <v>1.9656887748070739</v>
      </c>
      <c r="P34" s="2">
        <f t="shared" si="4"/>
        <v>0.6</v>
      </c>
      <c r="Q34" s="2">
        <f t="shared" si="5"/>
        <v>0</v>
      </c>
      <c r="R34" s="2">
        <f t="shared" si="9"/>
        <v>1</v>
      </c>
      <c r="S34" s="2">
        <f t="shared" si="6"/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5">
        <f t="shared" si="10"/>
        <v>308.2249124452743</v>
      </c>
      <c r="AE34" s="2">
        <f>'Load Tests Data'!J34</f>
        <v>195.5</v>
      </c>
      <c r="AF34" s="4">
        <f>'Load Tests Data'!K34</f>
        <v>782</v>
      </c>
    </row>
    <row r="35" spans="1:32" x14ac:dyDescent="0.25">
      <c r="A35" s="2" t="str">
        <f>'Load Tests Data'!A35</f>
        <v>-</v>
      </c>
      <c r="B35" s="2">
        <f>'Load Tests Data'!B35</f>
        <v>0.5</v>
      </c>
      <c r="C35" s="2">
        <f>'Load Tests Data'!C35</f>
        <v>2</v>
      </c>
      <c r="D35" s="2">
        <f>'Load Tests Data'!D35</f>
        <v>0</v>
      </c>
      <c r="E35" s="2">
        <f>'Load Tests Data'!E35</f>
        <v>44</v>
      </c>
      <c r="F35" s="2">
        <f>'Load Tests Data'!F35</f>
        <v>12.41</v>
      </c>
      <c r="G35" s="2">
        <f>'Load Tests Data'!G35</f>
        <v>2.5999999999999996</v>
      </c>
      <c r="H35" s="2">
        <f>'Load Tests Data'!H35</f>
        <v>12.41</v>
      </c>
      <c r="I35" s="2">
        <f>'Load Tests Data'!I35</f>
        <v>0</v>
      </c>
      <c r="J35" s="2">
        <f t="shared" si="7"/>
        <v>0</v>
      </c>
      <c r="K35" s="2">
        <f t="shared" si="0"/>
        <v>118.369297976531</v>
      </c>
      <c r="L35" s="2">
        <f t="shared" si="1"/>
        <v>115.30790233772969</v>
      </c>
      <c r="M35" s="2">
        <f t="shared" si="8"/>
        <v>165.57878723893327</v>
      </c>
      <c r="N35" s="2">
        <f t="shared" si="2"/>
        <v>1.2435342278548271</v>
      </c>
      <c r="O35" s="2">
        <f t="shared" si="3"/>
        <v>1.2414221937017684</v>
      </c>
      <c r="P35" s="2">
        <f t="shared" si="4"/>
        <v>0.9</v>
      </c>
      <c r="Q35" s="2">
        <f t="shared" si="5"/>
        <v>0</v>
      </c>
      <c r="R35" s="2">
        <f t="shared" si="9"/>
        <v>1</v>
      </c>
      <c r="S35" s="2">
        <f t="shared" si="6"/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5">
        <f t="shared" si="10"/>
        <v>462.33736866791151</v>
      </c>
      <c r="AE35" s="2">
        <f>'Load Tests Data'!J35</f>
        <v>797</v>
      </c>
      <c r="AF35" s="4">
        <f>'Load Tests Data'!K35</f>
        <v>797</v>
      </c>
    </row>
    <row r="36" spans="1:32" x14ac:dyDescent="0.25">
      <c r="A36" s="2" t="str">
        <f>'Load Tests Data'!A36</f>
        <v>-</v>
      </c>
      <c r="B36" s="2">
        <f>'Load Tests Data'!B36</f>
        <v>0.5</v>
      </c>
      <c r="C36" s="2">
        <f>'Load Tests Data'!C36</f>
        <v>0.5</v>
      </c>
      <c r="D36" s="2">
        <f>'Load Tests Data'!D36</f>
        <v>0.3</v>
      </c>
      <c r="E36" s="2">
        <f>'Load Tests Data'!E36</f>
        <v>44</v>
      </c>
      <c r="F36" s="2">
        <f>'Load Tests Data'!F36</f>
        <v>12.41</v>
      </c>
      <c r="G36" s="2">
        <f>'Load Tests Data'!G36</f>
        <v>2.5999999999999996</v>
      </c>
      <c r="H36" s="2">
        <f>'Load Tests Data'!H36</f>
        <v>12.41</v>
      </c>
      <c r="I36" s="2">
        <f>'Load Tests Data'!I36</f>
        <v>0</v>
      </c>
      <c r="J36" s="2">
        <f t="shared" si="7"/>
        <v>3.7229999999999999</v>
      </c>
      <c r="K36" s="2">
        <f t="shared" si="0"/>
        <v>118.369297976531</v>
      </c>
      <c r="L36" s="2">
        <f t="shared" si="1"/>
        <v>115.30790233772969</v>
      </c>
      <c r="M36" s="2">
        <f t="shared" si="8"/>
        <v>165.57878723893327</v>
      </c>
      <c r="N36" s="2">
        <f t="shared" si="2"/>
        <v>1.9741369114193081</v>
      </c>
      <c r="O36" s="2">
        <f t="shared" si="3"/>
        <v>1.9656887748070739</v>
      </c>
      <c r="P36" s="2">
        <f t="shared" si="4"/>
        <v>0.6</v>
      </c>
      <c r="Q36" s="2">
        <f t="shared" si="5"/>
        <v>0.6</v>
      </c>
      <c r="R36" s="2">
        <f t="shared" si="9"/>
        <v>1.24</v>
      </c>
      <c r="S36" s="2">
        <f t="shared" si="6"/>
        <v>1.108041465698254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5">
        <f t="shared" si="10"/>
        <v>1243.2491710445379</v>
      </c>
      <c r="AE36" s="2">
        <f>'Load Tests Data'!J36</f>
        <v>485</v>
      </c>
      <c r="AF36" s="4">
        <f>'Load Tests Data'!K36</f>
        <v>1940</v>
      </c>
    </row>
    <row r="37" spans="1:32" x14ac:dyDescent="0.25">
      <c r="A37" s="2" t="str">
        <f>'Load Tests Data'!A37</f>
        <v>-</v>
      </c>
      <c r="B37" s="2">
        <f>'Load Tests Data'!B37</f>
        <v>0.5</v>
      </c>
      <c r="C37" s="2">
        <f>'Load Tests Data'!C37</f>
        <v>0.5</v>
      </c>
      <c r="D37" s="2">
        <f>'Load Tests Data'!D37</f>
        <v>0.3</v>
      </c>
      <c r="E37" s="2">
        <f>'Load Tests Data'!E37</f>
        <v>44</v>
      </c>
      <c r="F37" s="2">
        <f>'Load Tests Data'!F37</f>
        <v>12.41</v>
      </c>
      <c r="G37" s="2">
        <f>'Load Tests Data'!G37</f>
        <v>2.5999999999999996</v>
      </c>
      <c r="H37" s="2">
        <f>'Load Tests Data'!H37</f>
        <v>12.41</v>
      </c>
      <c r="I37" s="2">
        <f>'Load Tests Data'!I37</f>
        <v>0</v>
      </c>
      <c r="J37" s="2">
        <f t="shared" si="7"/>
        <v>3.7229999999999999</v>
      </c>
      <c r="K37" s="2">
        <f t="shared" si="0"/>
        <v>118.369297976531</v>
      </c>
      <c r="L37" s="2">
        <f t="shared" si="1"/>
        <v>115.30790233772969</v>
      </c>
      <c r="M37" s="2">
        <f t="shared" si="8"/>
        <v>165.57878723893327</v>
      </c>
      <c r="N37" s="2">
        <f t="shared" si="2"/>
        <v>1.9741369114193081</v>
      </c>
      <c r="O37" s="2">
        <f t="shared" si="3"/>
        <v>1.9656887748070739</v>
      </c>
      <c r="P37" s="2">
        <f t="shared" si="4"/>
        <v>0.6</v>
      </c>
      <c r="Q37" s="2">
        <f t="shared" si="5"/>
        <v>0.6</v>
      </c>
      <c r="R37" s="2">
        <f t="shared" si="9"/>
        <v>1.24</v>
      </c>
      <c r="S37" s="2">
        <f t="shared" si="6"/>
        <v>1.108041465698254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5">
        <f t="shared" si="10"/>
        <v>1243.2491710445379</v>
      </c>
      <c r="AE37" s="2">
        <f>'Load Tests Data'!J37</f>
        <v>566.5</v>
      </c>
      <c r="AF37" s="4">
        <f>'Load Tests Data'!K37</f>
        <v>2266</v>
      </c>
    </row>
    <row r="38" spans="1:32" x14ac:dyDescent="0.25">
      <c r="A38" s="2" t="str">
        <f>'Load Tests Data'!A38</f>
        <v>-</v>
      </c>
      <c r="B38" s="2">
        <f>'Load Tests Data'!B38</f>
        <v>0.5</v>
      </c>
      <c r="C38" s="2">
        <f>'Load Tests Data'!C38</f>
        <v>1</v>
      </c>
      <c r="D38" s="2">
        <f>'Load Tests Data'!D38</f>
        <v>0.5</v>
      </c>
      <c r="E38" s="2">
        <f>'Load Tests Data'!E38</f>
        <v>44</v>
      </c>
      <c r="F38" s="2">
        <f>'Load Tests Data'!F38</f>
        <v>12.41</v>
      </c>
      <c r="G38" s="2">
        <f>'Load Tests Data'!G38</f>
        <v>2.5999999999999996</v>
      </c>
      <c r="H38" s="2">
        <f>'Load Tests Data'!H38</f>
        <v>12.41</v>
      </c>
      <c r="I38" s="2">
        <f>'Load Tests Data'!I38</f>
        <v>0</v>
      </c>
      <c r="J38" s="2">
        <f t="shared" si="7"/>
        <v>6.2050000000000001</v>
      </c>
      <c r="K38" s="2">
        <f t="shared" si="0"/>
        <v>118.369297976531</v>
      </c>
      <c r="L38" s="2">
        <f t="shared" si="1"/>
        <v>115.30790233772969</v>
      </c>
      <c r="M38" s="2">
        <f t="shared" si="8"/>
        <v>165.57878723893327</v>
      </c>
      <c r="N38" s="2">
        <f t="shared" si="2"/>
        <v>1.4870684557096541</v>
      </c>
      <c r="O38" s="2">
        <f t="shared" si="3"/>
        <v>1.4828443874035369</v>
      </c>
      <c r="P38" s="2">
        <f t="shared" si="4"/>
        <v>0.8</v>
      </c>
      <c r="Q38" s="2">
        <f t="shared" si="5"/>
        <v>1</v>
      </c>
      <c r="R38" s="2">
        <f t="shared" si="9"/>
        <v>1.4</v>
      </c>
      <c r="S38" s="2">
        <f t="shared" si="6"/>
        <v>1.1800691094970899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5">
        <f t="shared" si="10"/>
        <v>1662.9652477792549</v>
      </c>
      <c r="AE38" s="2">
        <f>'Load Tests Data'!J38</f>
        <v>1423.5</v>
      </c>
      <c r="AF38" s="4">
        <f>'Load Tests Data'!K38</f>
        <v>2847</v>
      </c>
    </row>
    <row r="39" spans="1:32" x14ac:dyDescent="0.25">
      <c r="A39" s="2" t="str">
        <f>'Load Tests Data'!A39</f>
        <v>-</v>
      </c>
      <c r="B39" s="2">
        <f>'Load Tests Data'!B39</f>
        <v>0.5</v>
      </c>
      <c r="C39" s="2">
        <f>'Load Tests Data'!C39</f>
        <v>2</v>
      </c>
      <c r="D39" s="2">
        <f>'Load Tests Data'!D39</f>
        <v>0.5</v>
      </c>
      <c r="E39" s="2">
        <f>'Load Tests Data'!E39</f>
        <v>44</v>
      </c>
      <c r="F39" s="2">
        <f>'Load Tests Data'!F39</f>
        <v>12.41</v>
      </c>
      <c r="G39" s="2">
        <f>'Load Tests Data'!G39</f>
        <v>2.5999999999999996</v>
      </c>
      <c r="H39" s="2">
        <f>'Load Tests Data'!H39</f>
        <v>12.41</v>
      </c>
      <c r="I39" s="2">
        <f>'Load Tests Data'!I39</f>
        <v>0</v>
      </c>
      <c r="J39" s="2">
        <f t="shared" si="7"/>
        <v>6.2050000000000001</v>
      </c>
      <c r="K39" s="2">
        <f t="shared" si="0"/>
        <v>118.369297976531</v>
      </c>
      <c r="L39" s="2">
        <f t="shared" si="1"/>
        <v>115.30790233772969</v>
      </c>
      <c r="M39" s="2">
        <f t="shared" si="8"/>
        <v>165.57878723893327</v>
      </c>
      <c r="N39" s="2">
        <f t="shared" si="2"/>
        <v>1.2435342278548271</v>
      </c>
      <c r="O39" s="2">
        <f t="shared" si="3"/>
        <v>1.2414221937017684</v>
      </c>
      <c r="P39" s="2">
        <f t="shared" si="4"/>
        <v>0.9</v>
      </c>
      <c r="Q39" s="2">
        <f t="shared" si="5"/>
        <v>1</v>
      </c>
      <c r="R39" s="2">
        <f t="shared" si="9"/>
        <v>1.4</v>
      </c>
      <c r="S39" s="2">
        <f t="shared" si="6"/>
        <v>1.1800691094970899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5">
        <f t="shared" si="10"/>
        <v>1510.4979060800495</v>
      </c>
      <c r="AE39" s="2">
        <f>'Load Tests Data'!J39</f>
        <v>2033</v>
      </c>
      <c r="AF39" s="4">
        <f>'Load Tests Data'!K39</f>
        <v>2033</v>
      </c>
    </row>
    <row r="40" spans="1:32" x14ac:dyDescent="0.25">
      <c r="A40" s="2" t="str">
        <f>'Load Tests Data'!A40</f>
        <v>-</v>
      </c>
      <c r="B40" s="2">
        <f>'Load Tests Data'!B40</f>
        <v>0.5</v>
      </c>
      <c r="C40" s="2">
        <f>'Load Tests Data'!C40</f>
        <v>2</v>
      </c>
      <c r="D40" s="2">
        <f>'Load Tests Data'!D40</f>
        <v>0.49</v>
      </c>
      <c r="E40" s="2">
        <f>'Load Tests Data'!E40</f>
        <v>42</v>
      </c>
      <c r="F40" s="2">
        <f>'Load Tests Data'!F40</f>
        <v>12.27</v>
      </c>
      <c r="G40" s="2">
        <f>'Load Tests Data'!G40</f>
        <v>2.4599999999999991</v>
      </c>
      <c r="H40" s="2">
        <f>'Load Tests Data'!H40</f>
        <v>12.27</v>
      </c>
      <c r="I40" s="2">
        <f>'Load Tests Data'!I40</f>
        <v>0</v>
      </c>
      <c r="J40" s="2">
        <f t="shared" si="7"/>
        <v>6.0122999999999998</v>
      </c>
      <c r="K40" s="2">
        <f t="shared" si="0"/>
        <v>93.706401663749205</v>
      </c>
      <c r="L40" s="2">
        <f t="shared" si="1"/>
        <v>85.373623034637617</v>
      </c>
      <c r="M40" s="2">
        <f t="shared" si="8"/>
        <v>113.95552711867366</v>
      </c>
      <c r="N40" s="2">
        <f t="shared" si="2"/>
        <v>1.2277689184485696</v>
      </c>
      <c r="O40" s="2">
        <f t="shared" si="3"/>
        <v>1.22510101107446</v>
      </c>
      <c r="P40" s="2">
        <f t="shared" si="4"/>
        <v>0.9</v>
      </c>
      <c r="Q40" s="2">
        <f t="shared" si="5"/>
        <v>0.98</v>
      </c>
      <c r="R40" s="2">
        <f t="shared" si="9"/>
        <v>1.3919999999999999</v>
      </c>
      <c r="S40" s="2">
        <f t="shared" si="6"/>
        <v>1.1931998120010157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5">
        <f t="shared" si="10"/>
        <v>1064.9277431650228</v>
      </c>
      <c r="AE40" s="2">
        <f>'Load Tests Data'!J40</f>
        <v>1492</v>
      </c>
      <c r="AF40" s="4">
        <f>'Load Tests Data'!K40</f>
        <v>1492</v>
      </c>
    </row>
    <row r="41" spans="1:32" x14ac:dyDescent="0.25">
      <c r="A41" s="2" t="str">
        <f>'Load Tests Data'!A41</f>
        <v>-</v>
      </c>
      <c r="B41" s="2">
        <f>'Load Tests Data'!B41</f>
        <v>0.5</v>
      </c>
      <c r="C41" s="2">
        <f>'Load Tests Data'!C41</f>
        <v>0.5</v>
      </c>
      <c r="D41" s="2">
        <f>'Load Tests Data'!D41</f>
        <v>0</v>
      </c>
      <c r="E41" s="2">
        <f>'Load Tests Data'!E41</f>
        <v>37</v>
      </c>
      <c r="F41" s="2">
        <f>'Load Tests Data'!F41</f>
        <v>11.77</v>
      </c>
      <c r="G41" s="2">
        <f>'Load Tests Data'!G41</f>
        <v>1.9599999999999991</v>
      </c>
      <c r="H41" s="2">
        <f>'Load Tests Data'!H41</f>
        <v>11.77</v>
      </c>
      <c r="I41" s="2">
        <f>'Load Tests Data'!I41</f>
        <v>0</v>
      </c>
      <c r="J41" s="2">
        <f t="shared" si="7"/>
        <v>0</v>
      </c>
      <c r="K41" s="2">
        <f t="shared" si="0"/>
        <v>55.629601684001244</v>
      </c>
      <c r="L41" s="2">
        <f t="shared" si="1"/>
        <v>42.919911654584354</v>
      </c>
      <c r="M41" s="2">
        <f t="shared" si="8"/>
        <v>47.383378810895046</v>
      </c>
      <c r="N41" s="2">
        <f t="shared" si="2"/>
        <v>1.7715300910904754</v>
      </c>
      <c r="O41" s="2">
        <f t="shared" si="3"/>
        <v>1.7535540501027942</v>
      </c>
      <c r="P41" s="2">
        <f t="shared" si="4"/>
        <v>0.6</v>
      </c>
      <c r="Q41" s="2">
        <f t="shared" si="5"/>
        <v>0</v>
      </c>
      <c r="R41" s="2">
        <f t="shared" si="9"/>
        <v>1</v>
      </c>
      <c r="S41" s="2">
        <f t="shared" si="6"/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5">
        <f t="shared" si="10"/>
        <v>83.6553552906352</v>
      </c>
      <c r="AE41" s="2">
        <f>'Load Tests Data'!J41</f>
        <v>30.75</v>
      </c>
      <c r="AF41" s="4">
        <f>'Load Tests Data'!K41</f>
        <v>123</v>
      </c>
    </row>
    <row r="42" spans="1:32" x14ac:dyDescent="0.25">
      <c r="A42" s="2" t="str">
        <f>'Load Tests Data'!A42</f>
        <v>-</v>
      </c>
      <c r="B42" s="2">
        <f>'Load Tests Data'!B42</f>
        <v>0.5</v>
      </c>
      <c r="C42" s="2">
        <f>'Load Tests Data'!C42</f>
        <v>1</v>
      </c>
      <c r="D42" s="2">
        <f>'Load Tests Data'!D42</f>
        <v>0</v>
      </c>
      <c r="E42" s="2">
        <f>'Load Tests Data'!E42</f>
        <v>37</v>
      </c>
      <c r="F42" s="2">
        <f>'Load Tests Data'!F42</f>
        <v>11.77</v>
      </c>
      <c r="G42" s="2">
        <f>'Load Tests Data'!G42</f>
        <v>1.9599999999999991</v>
      </c>
      <c r="H42" s="2">
        <f>'Load Tests Data'!H42</f>
        <v>11.77</v>
      </c>
      <c r="I42" s="2">
        <f>'Load Tests Data'!I42</f>
        <v>0</v>
      </c>
      <c r="J42" s="2">
        <f t="shared" si="7"/>
        <v>0</v>
      </c>
      <c r="K42" s="2">
        <f t="shared" si="0"/>
        <v>55.629601684001244</v>
      </c>
      <c r="L42" s="2">
        <f t="shared" si="1"/>
        <v>42.919911654584354</v>
      </c>
      <c r="M42" s="2">
        <f t="shared" si="8"/>
        <v>47.383378810895046</v>
      </c>
      <c r="N42" s="2">
        <f t="shared" si="2"/>
        <v>1.3857650455452377</v>
      </c>
      <c r="O42" s="2">
        <f t="shared" si="3"/>
        <v>1.3767770250513971</v>
      </c>
      <c r="P42" s="2">
        <f t="shared" si="4"/>
        <v>0.8</v>
      </c>
      <c r="Q42" s="2">
        <f t="shared" si="5"/>
        <v>0</v>
      </c>
      <c r="R42" s="2">
        <f t="shared" si="9"/>
        <v>1</v>
      </c>
      <c r="S42" s="2">
        <f t="shared" si="6"/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5">
        <f t="shared" si="10"/>
        <v>111.54047372084695</v>
      </c>
      <c r="AE42" s="2">
        <f>'Load Tests Data'!J42</f>
        <v>67</v>
      </c>
      <c r="AF42" s="4">
        <f>'Load Tests Data'!K42</f>
        <v>134</v>
      </c>
    </row>
    <row r="43" spans="1:32" x14ac:dyDescent="0.25">
      <c r="A43" s="2" t="str">
        <f>'Load Tests Data'!A43</f>
        <v>-</v>
      </c>
      <c r="B43" s="2">
        <f>'Load Tests Data'!B43</f>
        <v>0.5</v>
      </c>
      <c r="C43" s="2">
        <f>'Load Tests Data'!C43</f>
        <v>0.5</v>
      </c>
      <c r="D43" s="2">
        <f>'Load Tests Data'!D43</f>
        <v>0.3</v>
      </c>
      <c r="E43" s="2">
        <f>'Load Tests Data'!E43</f>
        <v>37</v>
      </c>
      <c r="F43" s="2">
        <f>'Load Tests Data'!F43</f>
        <v>11.77</v>
      </c>
      <c r="G43" s="2">
        <f>'Load Tests Data'!G43</f>
        <v>1.9599999999999991</v>
      </c>
      <c r="H43" s="2">
        <f>'Load Tests Data'!H43</f>
        <v>11.77</v>
      </c>
      <c r="I43" s="2">
        <f>'Load Tests Data'!I43</f>
        <v>0</v>
      </c>
      <c r="J43" s="2">
        <f t="shared" si="7"/>
        <v>3.5309999999999997</v>
      </c>
      <c r="K43" s="2">
        <f t="shared" si="0"/>
        <v>55.629601684001244</v>
      </c>
      <c r="L43" s="2">
        <f t="shared" si="1"/>
        <v>42.919911654584354</v>
      </c>
      <c r="M43" s="2">
        <f t="shared" si="8"/>
        <v>47.383378810895046</v>
      </c>
      <c r="N43" s="2">
        <f t="shared" si="2"/>
        <v>1.7715300910904754</v>
      </c>
      <c r="O43" s="2">
        <f t="shared" si="3"/>
        <v>1.7535540501027942</v>
      </c>
      <c r="P43" s="2">
        <f t="shared" si="4"/>
        <v>0.6</v>
      </c>
      <c r="Q43" s="2">
        <f t="shared" si="5"/>
        <v>0.6</v>
      </c>
      <c r="R43" s="2">
        <f t="shared" si="9"/>
        <v>1.24</v>
      </c>
      <c r="S43" s="2">
        <f t="shared" si="6"/>
        <v>1.1433723472222759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5">
        <f t="shared" si="10"/>
        <v>387.50825004129064</v>
      </c>
      <c r="AE43" s="2">
        <f>'Load Tests Data'!J43</f>
        <v>92.5</v>
      </c>
      <c r="AF43" s="4">
        <f>'Load Tests Data'!K43</f>
        <v>370</v>
      </c>
    </row>
    <row r="44" spans="1:32" x14ac:dyDescent="0.25">
      <c r="A44" s="2" t="str">
        <f>'Load Tests Data'!A44</f>
        <v>-</v>
      </c>
      <c r="B44" s="2">
        <f>'Load Tests Data'!B44</f>
        <v>0.5</v>
      </c>
      <c r="C44" s="2">
        <f>'Load Tests Data'!C44</f>
        <v>1</v>
      </c>
      <c r="D44" s="2">
        <f>'Load Tests Data'!D44</f>
        <v>0.5</v>
      </c>
      <c r="E44" s="2">
        <f>'Load Tests Data'!E44</f>
        <v>37</v>
      </c>
      <c r="F44" s="2">
        <f>'Load Tests Data'!F44</f>
        <v>11.77</v>
      </c>
      <c r="G44" s="2">
        <f>'Load Tests Data'!G44</f>
        <v>1.9599999999999991</v>
      </c>
      <c r="H44" s="2">
        <f>'Load Tests Data'!H44</f>
        <v>11.77</v>
      </c>
      <c r="I44" s="2">
        <f>'Load Tests Data'!I44</f>
        <v>0</v>
      </c>
      <c r="J44" s="2">
        <f t="shared" si="7"/>
        <v>5.8849999999999998</v>
      </c>
      <c r="K44" s="2">
        <f t="shared" si="0"/>
        <v>55.629601684001244</v>
      </c>
      <c r="L44" s="2">
        <f t="shared" si="1"/>
        <v>42.919911654584354</v>
      </c>
      <c r="M44" s="2">
        <f t="shared" si="8"/>
        <v>47.383378810895046</v>
      </c>
      <c r="N44" s="2">
        <f t="shared" si="2"/>
        <v>1.3857650455452377</v>
      </c>
      <c r="O44" s="2">
        <f t="shared" si="3"/>
        <v>1.3767770250513971</v>
      </c>
      <c r="P44" s="2">
        <f t="shared" si="4"/>
        <v>0.8</v>
      </c>
      <c r="Q44" s="2">
        <f t="shared" si="5"/>
        <v>1</v>
      </c>
      <c r="R44" s="2">
        <f t="shared" si="9"/>
        <v>1.4</v>
      </c>
      <c r="S44" s="2">
        <f t="shared" si="6"/>
        <v>1.2389539120371265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5">
        <f t="shared" si="10"/>
        <v>542.3884406415508</v>
      </c>
      <c r="AE44" s="2">
        <f>'Load Tests Data'!J44</f>
        <v>232</v>
      </c>
      <c r="AF44" s="4">
        <f>'Load Tests Data'!K44</f>
        <v>464</v>
      </c>
    </row>
    <row r="45" spans="1:32" x14ac:dyDescent="0.25">
      <c r="A45" s="2" t="str">
        <f>'Load Tests Data'!A45</f>
        <v>-</v>
      </c>
      <c r="B45" s="2">
        <f>'Load Tests Data'!B45</f>
        <v>0.5</v>
      </c>
      <c r="C45" s="2">
        <f>'Load Tests Data'!C45</f>
        <v>2</v>
      </c>
      <c r="D45" s="2">
        <f>'Load Tests Data'!D45</f>
        <v>0</v>
      </c>
      <c r="E45" s="2">
        <f>'Load Tests Data'!E45</f>
        <v>40</v>
      </c>
      <c r="F45" s="2">
        <f>'Load Tests Data'!F45</f>
        <v>12</v>
      </c>
      <c r="G45" s="2">
        <f>'Load Tests Data'!G45</f>
        <v>2.1899999999999995</v>
      </c>
      <c r="H45" s="2">
        <f>'Load Tests Data'!H45</f>
        <v>12</v>
      </c>
      <c r="I45" s="2">
        <f>'Load Tests Data'!I45</f>
        <v>0</v>
      </c>
      <c r="J45" s="2">
        <f t="shared" si="7"/>
        <v>0</v>
      </c>
      <c r="K45" s="2">
        <f t="shared" si="0"/>
        <v>75.313114248782526</v>
      </c>
      <c r="L45" s="2">
        <f t="shared" si="1"/>
        <v>64.195206388965772</v>
      </c>
      <c r="M45" s="2">
        <f t="shared" si="8"/>
        <v>79.540611559729896</v>
      </c>
      <c r="N45" s="2">
        <f t="shared" si="2"/>
        <v>1.2130943827953693</v>
      </c>
      <c r="O45" s="2">
        <f t="shared" si="3"/>
        <v>1.2097749077943201</v>
      </c>
      <c r="P45" s="2">
        <f t="shared" si="4"/>
        <v>0.9</v>
      </c>
      <c r="Q45" s="2">
        <f t="shared" si="5"/>
        <v>0</v>
      </c>
      <c r="R45" s="2">
        <f t="shared" si="9"/>
        <v>1</v>
      </c>
      <c r="S45" s="2">
        <f t="shared" si="6"/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5">
        <f t="shared" si="10"/>
        <v>214.75965121127075</v>
      </c>
      <c r="AE45" s="2">
        <f>'Load Tests Data'!J45</f>
        <v>461</v>
      </c>
      <c r="AF45" s="4">
        <f>'Load Tests Data'!K45</f>
        <v>461</v>
      </c>
    </row>
    <row r="46" spans="1:32" x14ac:dyDescent="0.25">
      <c r="A46" s="2" t="str">
        <f>'Load Tests Data'!A46</f>
        <v>-</v>
      </c>
      <c r="B46" s="2">
        <f>'Load Tests Data'!B46</f>
        <v>0.5</v>
      </c>
      <c r="C46" s="2">
        <f>'Load Tests Data'!C46</f>
        <v>2</v>
      </c>
      <c r="D46" s="2">
        <f>'Load Tests Data'!D46</f>
        <v>0.5</v>
      </c>
      <c r="E46" s="2">
        <f>'Load Tests Data'!E46</f>
        <v>40</v>
      </c>
      <c r="F46" s="2">
        <f>'Load Tests Data'!F46</f>
        <v>12</v>
      </c>
      <c r="G46" s="2">
        <f>'Load Tests Data'!G46</f>
        <v>2.1899999999999995</v>
      </c>
      <c r="H46" s="2">
        <f>'Load Tests Data'!H46</f>
        <v>12</v>
      </c>
      <c r="I46" s="2">
        <f>'Load Tests Data'!I46</f>
        <v>0</v>
      </c>
      <c r="J46" s="2">
        <f t="shared" si="7"/>
        <v>6</v>
      </c>
      <c r="K46" s="2">
        <f t="shared" si="0"/>
        <v>75.313114248782526</v>
      </c>
      <c r="L46" s="2">
        <f t="shared" si="1"/>
        <v>64.195206388965772</v>
      </c>
      <c r="M46" s="2">
        <f t="shared" si="8"/>
        <v>79.540611559729896</v>
      </c>
      <c r="N46" s="2">
        <f t="shared" si="2"/>
        <v>1.2130943827953693</v>
      </c>
      <c r="O46" s="2">
        <f t="shared" si="3"/>
        <v>1.2097749077943201</v>
      </c>
      <c r="P46" s="2">
        <f t="shared" si="4"/>
        <v>0.9</v>
      </c>
      <c r="Q46" s="2">
        <f t="shared" si="5"/>
        <v>1</v>
      </c>
      <c r="R46" s="2">
        <f t="shared" si="9"/>
        <v>1.4</v>
      </c>
      <c r="S46" s="2">
        <f t="shared" si="6"/>
        <v>1.2141393868437098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5">
        <f t="shared" si="10"/>
        <v>780.51278756754823</v>
      </c>
      <c r="AE46" s="2">
        <f>'Load Tests Data'!J46</f>
        <v>1140</v>
      </c>
      <c r="AF46" s="4">
        <f>'Load Tests Data'!K46</f>
        <v>1140</v>
      </c>
    </row>
    <row r="47" spans="1:32" x14ac:dyDescent="0.25">
      <c r="A47" s="2" t="str">
        <f>'Load Tests Data'!A47</f>
        <v>-</v>
      </c>
      <c r="B47" s="2">
        <f>'Load Tests Data'!B47</f>
        <v>1</v>
      </c>
      <c r="C47" s="2">
        <f>'Load Tests Data'!C47</f>
        <v>3</v>
      </c>
      <c r="D47" s="2">
        <f>'Load Tests Data'!D47</f>
        <v>0.2</v>
      </c>
      <c r="E47" s="2">
        <f>'Load Tests Data'!E47</f>
        <v>39</v>
      </c>
      <c r="F47" s="2">
        <f>'Load Tests Data'!F47</f>
        <v>11.97</v>
      </c>
      <c r="G47" s="2">
        <f>'Load Tests Data'!G47</f>
        <v>2.16</v>
      </c>
      <c r="H47" s="2">
        <f>'Load Tests Data'!H47</f>
        <v>11.97</v>
      </c>
      <c r="I47" s="2">
        <f>'Load Tests Data'!I47</f>
        <v>0</v>
      </c>
      <c r="J47" s="2">
        <f t="shared" si="7"/>
        <v>2.3940000000000001</v>
      </c>
      <c r="K47" s="2">
        <f t="shared" si="0"/>
        <v>67.866809533955191</v>
      </c>
      <c r="L47" s="2">
        <f t="shared" si="1"/>
        <v>55.957458744483588</v>
      </c>
      <c r="M47" s="2">
        <f t="shared" si="8"/>
        <v>66.755508894384192</v>
      </c>
      <c r="N47" s="2">
        <f t="shared" si="2"/>
        <v>1.2748395920811477</v>
      </c>
      <c r="O47" s="2">
        <f t="shared" si="3"/>
        <v>1.2699280110650024</v>
      </c>
      <c r="P47" s="2">
        <f t="shared" si="4"/>
        <v>0.8666666666666667</v>
      </c>
      <c r="Q47" s="2">
        <f t="shared" si="5"/>
        <v>0.2</v>
      </c>
      <c r="R47" s="2">
        <f t="shared" si="9"/>
        <v>1.08</v>
      </c>
      <c r="S47" s="2">
        <f t="shared" si="6"/>
        <v>1.0445068228602874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5">
        <f t="shared" si="10"/>
        <v>523.95472209120908</v>
      </c>
      <c r="AE47" s="2">
        <f>'Load Tests Data'!J47</f>
        <v>2130</v>
      </c>
      <c r="AF47" s="4">
        <f>'Load Tests Data'!K47</f>
        <v>710</v>
      </c>
    </row>
    <row r="48" spans="1:32" x14ac:dyDescent="0.25">
      <c r="A48" s="2" t="str">
        <f>'Load Tests Data'!A48</f>
        <v>-</v>
      </c>
      <c r="B48" s="2">
        <f>'Load Tests Data'!B48</f>
        <v>1</v>
      </c>
      <c r="C48" s="2">
        <f>'Load Tests Data'!C48</f>
        <v>3</v>
      </c>
      <c r="D48" s="2">
        <f>'Load Tests Data'!D48</f>
        <v>0</v>
      </c>
      <c r="E48" s="2">
        <f>'Load Tests Data'!E48</f>
        <v>40</v>
      </c>
      <c r="F48" s="2">
        <f>'Load Tests Data'!F48</f>
        <v>11.93</v>
      </c>
      <c r="G48" s="2">
        <f>'Load Tests Data'!G48</f>
        <v>2.1199999999999992</v>
      </c>
      <c r="H48" s="2">
        <f>'Load Tests Data'!H48</f>
        <v>11.93</v>
      </c>
      <c r="I48" s="2">
        <f>'Load Tests Data'!I48</f>
        <v>0</v>
      </c>
      <c r="J48" s="2">
        <f t="shared" si="7"/>
        <v>0</v>
      </c>
      <c r="K48" s="2">
        <f t="shared" si="0"/>
        <v>75.313114248782526</v>
      </c>
      <c r="L48" s="2">
        <f t="shared" si="1"/>
        <v>64.195206388965772</v>
      </c>
      <c r="M48" s="2">
        <f t="shared" si="8"/>
        <v>79.540611559729896</v>
      </c>
      <c r="N48" s="2">
        <f t="shared" si="2"/>
        <v>1.284125843727159</v>
      </c>
      <c r="O48" s="2">
        <f t="shared" si="3"/>
        <v>1.2796998770590933</v>
      </c>
      <c r="P48" s="2">
        <f t="shared" si="4"/>
        <v>0.8666666666666667</v>
      </c>
      <c r="Q48" s="2">
        <f t="shared" si="5"/>
        <v>0</v>
      </c>
      <c r="R48" s="2">
        <f t="shared" si="9"/>
        <v>1</v>
      </c>
      <c r="S48" s="2">
        <f t="shared" si="6"/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5">
        <f t="shared" si="10"/>
        <v>411.19844822661702</v>
      </c>
      <c r="AE48" s="2">
        <f>'Load Tests Data'!J48</f>
        <v>1890</v>
      </c>
      <c r="AF48" s="4">
        <f>'Load Tests Data'!K48</f>
        <v>630</v>
      </c>
    </row>
    <row r="49" spans="1:32" x14ac:dyDescent="0.25">
      <c r="A49" s="2" t="str">
        <f>'Load Tests Data'!A49</f>
        <v>-</v>
      </c>
      <c r="B49" s="2">
        <f>'Load Tests Data'!B49</f>
        <v>0.99099999999999999</v>
      </c>
      <c r="C49" s="2">
        <f>'Load Tests Data'!C49</f>
        <v>0.99099999999999999</v>
      </c>
      <c r="D49" s="2">
        <f>'Load Tests Data'!D49</f>
        <v>0.71099999999999997</v>
      </c>
      <c r="E49" s="2">
        <f>'Load Tests Data'!E49</f>
        <v>32</v>
      </c>
      <c r="F49" s="2">
        <f>'Load Tests Data'!F49</f>
        <v>15.8</v>
      </c>
      <c r="G49" s="2">
        <f>'Load Tests Data'!G49</f>
        <v>5.99</v>
      </c>
      <c r="H49" s="2">
        <f>'Load Tests Data'!H49</f>
        <v>15.8</v>
      </c>
      <c r="I49" s="2">
        <f>'Load Tests Data'!I49</f>
        <v>0</v>
      </c>
      <c r="J49" s="2">
        <f t="shared" si="7"/>
        <v>11.2338</v>
      </c>
      <c r="K49" s="2">
        <f t="shared" si="0"/>
        <v>35.490260706898333</v>
      </c>
      <c r="L49" s="2">
        <f t="shared" si="1"/>
        <v>23.176776207012633</v>
      </c>
      <c r="M49" s="2">
        <f t="shared" si="8"/>
        <v>20.786381663871264</v>
      </c>
      <c r="N49" s="2">
        <f t="shared" si="2"/>
        <v>1.6530460961789357</v>
      </c>
      <c r="O49" s="2">
        <f t="shared" si="3"/>
        <v>1.6248693519093274</v>
      </c>
      <c r="P49" s="2">
        <f t="shared" si="4"/>
        <v>0.6</v>
      </c>
      <c r="Q49" s="2">
        <f t="shared" si="5"/>
        <v>0.71745711402623613</v>
      </c>
      <c r="R49" s="2">
        <f t="shared" si="9"/>
        <v>1.2869828456104946</v>
      </c>
      <c r="S49" s="2">
        <f t="shared" si="6"/>
        <v>1.1981344865978738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5">
        <f t="shared" si="10"/>
        <v>604.51903938023634</v>
      </c>
      <c r="AE49" s="2">
        <f>'Load Tests Data'!J49</f>
        <v>1741.9170697</v>
      </c>
      <c r="AF49" s="4">
        <f>'Load Tests Data'!K49</f>
        <v>1773.7</v>
      </c>
    </row>
    <row r="50" spans="1:32" x14ac:dyDescent="0.25">
      <c r="A50" s="2" t="str">
        <f>'Load Tests Data'!A50</f>
        <v>-</v>
      </c>
      <c r="B50" s="2">
        <f>'Load Tests Data'!B50</f>
        <v>3.004</v>
      </c>
      <c r="C50" s="2">
        <f>'Load Tests Data'!C50</f>
        <v>3.004</v>
      </c>
      <c r="D50" s="2">
        <f>'Load Tests Data'!D50</f>
        <v>0.76200000000000001</v>
      </c>
      <c r="E50" s="2">
        <f>'Load Tests Data'!E50</f>
        <v>32</v>
      </c>
      <c r="F50" s="2">
        <f>'Load Tests Data'!F50</f>
        <v>15.8</v>
      </c>
      <c r="G50" s="2">
        <f>'Load Tests Data'!G50</f>
        <v>5.99</v>
      </c>
      <c r="H50" s="2">
        <f>'Load Tests Data'!H50</f>
        <v>15.8</v>
      </c>
      <c r="I50" s="2">
        <f>'Load Tests Data'!I50</f>
        <v>0</v>
      </c>
      <c r="J50" s="2">
        <f t="shared" si="7"/>
        <v>12.0396</v>
      </c>
      <c r="K50" s="2">
        <f t="shared" si="0"/>
        <v>35.490260706898333</v>
      </c>
      <c r="L50" s="2">
        <f t="shared" si="1"/>
        <v>23.176776207012633</v>
      </c>
      <c r="M50" s="2">
        <f t="shared" si="8"/>
        <v>20.786381663871264</v>
      </c>
      <c r="N50" s="2">
        <f t="shared" si="2"/>
        <v>1.6530460961789357</v>
      </c>
      <c r="O50" s="2">
        <f t="shared" si="3"/>
        <v>1.6248693519093274</v>
      </c>
      <c r="P50" s="2">
        <f t="shared" si="4"/>
        <v>0.6</v>
      </c>
      <c r="Q50" s="2">
        <f t="shared" si="5"/>
        <v>0.25366178428761649</v>
      </c>
      <c r="R50" s="2">
        <f t="shared" si="9"/>
        <v>1.1014647137150466</v>
      </c>
      <c r="S50" s="2">
        <f t="shared" si="6"/>
        <v>1.0700517792865452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5">
        <f t="shared" si="10"/>
        <v>781.14018694830497</v>
      </c>
      <c r="AE50" s="2">
        <f>'Load Tests Data'!J50</f>
        <v>9199.0819104000002</v>
      </c>
      <c r="AF50" s="4">
        <f>'Load Tests Data'!K50</f>
        <v>1019.4</v>
      </c>
    </row>
    <row r="51" spans="1:32" x14ac:dyDescent="0.25">
      <c r="A51" s="2" t="str">
        <f>'Load Tests Data'!A51</f>
        <v>-</v>
      </c>
      <c r="B51" s="2">
        <f>'Load Tests Data'!B51</f>
        <v>2.4889999999999999</v>
      </c>
      <c r="C51" s="2">
        <f>'Load Tests Data'!C51</f>
        <v>2.4889999999999999</v>
      </c>
      <c r="D51" s="2">
        <f>'Load Tests Data'!D51</f>
        <v>0.76200000000000001</v>
      </c>
      <c r="E51" s="2">
        <f>'Load Tests Data'!E51</f>
        <v>32</v>
      </c>
      <c r="F51" s="2">
        <f>'Load Tests Data'!F51</f>
        <v>15.8</v>
      </c>
      <c r="G51" s="2">
        <f>'Load Tests Data'!G51</f>
        <v>5.99</v>
      </c>
      <c r="H51" s="2">
        <f>'Load Tests Data'!H51</f>
        <v>15.8</v>
      </c>
      <c r="I51" s="2">
        <f>'Load Tests Data'!I51</f>
        <v>0</v>
      </c>
      <c r="J51" s="2">
        <f t="shared" si="7"/>
        <v>12.0396</v>
      </c>
      <c r="K51" s="2">
        <f t="shared" si="0"/>
        <v>35.490260706898333</v>
      </c>
      <c r="L51" s="2">
        <f t="shared" si="1"/>
        <v>23.176776207012633</v>
      </c>
      <c r="M51" s="2">
        <f t="shared" si="8"/>
        <v>20.786381663871264</v>
      </c>
      <c r="N51" s="2">
        <f t="shared" si="2"/>
        <v>1.6530460961789357</v>
      </c>
      <c r="O51" s="2">
        <f t="shared" si="3"/>
        <v>1.6248693519093274</v>
      </c>
      <c r="P51" s="2">
        <f t="shared" si="4"/>
        <v>0.6</v>
      </c>
      <c r="Q51" s="2">
        <f t="shared" si="5"/>
        <v>0.3061470470068301</v>
      </c>
      <c r="R51" s="2">
        <f t="shared" si="9"/>
        <v>1.122458818802732</v>
      </c>
      <c r="S51" s="2">
        <f t="shared" si="6"/>
        <v>1.0845462213647175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5">
        <f t="shared" si="10"/>
        <v>736.97036122721147</v>
      </c>
      <c r="AE51" s="2">
        <f>'Load Tests Data'!J51</f>
        <v>7173.9501179999997</v>
      </c>
      <c r="AF51" s="4">
        <f>'Load Tests Data'!K51</f>
        <v>1158</v>
      </c>
    </row>
    <row r="52" spans="1:32" x14ac:dyDescent="0.25">
      <c r="A52" s="2" t="str">
        <f>'Load Tests Data'!A52</f>
        <v>-</v>
      </c>
      <c r="B52" s="2">
        <f>'Load Tests Data'!B52</f>
        <v>1.492</v>
      </c>
      <c r="C52" s="2">
        <f>'Load Tests Data'!C52</f>
        <v>1.492</v>
      </c>
      <c r="D52" s="2">
        <f>'Load Tests Data'!D52</f>
        <v>0.76200000000000001</v>
      </c>
      <c r="E52" s="2">
        <f>'Load Tests Data'!E52</f>
        <v>32</v>
      </c>
      <c r="F52" s="2">
        <f>'Load Tests Data'!F52</f>
        <v>15.8</v>
      </c>
      <c r="G52" s="2">
        <f>'Load Tests Data'!G52</f>
        <v>5.99</v>
      </c>
      <c r="H52" s="2">
        <f>'Load Tests Data'!H52</f>
        <v>15.8</v>
      </c>
      <c r="I52" s="2">
        <f>'Load Tests Data'!I52</f>
        <v>0</v>
      </c>
      <c r="J52" s="2">
        <f t="shared" si="7"/>
        <v>12.0396</v>
      </c>
      <c r="K52" s="2">
        <f t="shared" si="0"/>
        <v>35.490260706898333</v>
      </c>
      <c r="L52" s="2">
        <f t="shared" si="1"/>
        <v>23.176776207012633</v>
      </c>
      <c r="M52" s="2">
        <f t="shared" si="8"/>
        <v>20.786381663871264</v>
      </c>
      <c r="N52" s="2">
        <f t="shared" si="2"/>
        <v>1.6530460961789357</v>
      </c>
      <c r="O52" s="2">
        <f t="shared" si="3"/>
        <v>1.6248693519093274</v>
      </c>
      <c r="P52" s="2">
        <f t="shared" si="4"/>
        <v>0.6</v>
      </c>
      <c r="Q52" s="2">
        <f t="shared" si="5"/>
        <v>0.51072386058981234</v>
      </c>
      <c r="R52" s="2">
        <f t="shared" si="9"/>
        <v>1.2042895442359249</v>
      </c>
      <c r="S52" s="2">
        <f t="shared" si="6"/>
        <v>1.1410425904670118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5">
        <f t="shared" si="10"/>
        <v>664.35406720073911</v>
      </c>
      <c r="AE52" s="2">
        <f>'Load Tests Data'!J52</f>
        <v>3428.1385599999999</v>
      </c>
      <c r="AF52" s="4">
        <f>'Load Tests Data'!K52</f>
        <v>1540</v>
      </c>
    </row>
    <row r="53" spans="1:32" x14ac:dyDescent="0.25">
      <c r="A53" s="2" t="str">
        <f>'Load Tests Data'!A53</f>
        <v>-</v>
      </c>
      <c r="B53" s="2">
        <f>'Load Tests Data'!B53</f>
        <v>3.016</v>
      </c>
      <c r="C53" s="2">
        <f>'Load Tests Data'!C53</f>
        <v>3.016</v>
      </c>
      <c r="D53" s="2">
        <f>'Load Tests Data'!D53</f>
        <v>0.88900000000000001</v>
      </c>
      <c r="E53" s="2">
        <f>'Load Tests Data'!E53</f>
        <v>32</v>
      </c>
      <c r="F53" s="2">
        <f>'Load Tests Data'!F53</f>
        <v>15.8</v>
      </c>
      <c r="G53" s="2">
        <f>'Load Tests Data'!G53</f>
        <v>5.99</v>
      </c>
      <c r="H53" s="2">
        <f>'Load Tests Data'!H53</f>
        <v>15.8</v>
      </c>
      <c r="I53" s="2">
        <f>'Load Tests Data'!I53</f>
        <v>0</v>
      </c>
      <c r="J53" s="2">
        <f t="shared" si="7"/>
        <v>14.046200000000001</v>
      </c>
      <c r="K53" s="2">
        <f t="shared" si="0"/>
        <v>35.490260706898333</v>
      </c>
      <c r="L53" s="2">
        <f t="shared" si="1"/>
        <v>23.176776207012633</v>
      </c>
      <c r="M53" s="2">
        <f t="shared" si="8"/>
        <v>20.786381663871264</v>
      </c>
      <c r="N53" s="2">
        <f t="shared" si="2"/>
        <v>1.6530460961789357</v>
      </c>
      <c r="O53" s="2">
        <f t="shared" si="3"/>
        <v>1.6248693519093274</v>
      </c>
      <c r="P53" s="2">
        <f t="shared" si="4"/>
        <v>0.6</v>
      </c>
      <c r="Q53" s="2">
        <f t="shared" si="5"/>
        <v>0.29476127320954909</v>
      </c>
      <c r="R53" s="2">
        <f t="shared" si="9"/>
        <v>1.1179045092838196</v>
      </c>
      <c r="S53" s="2">
        <f t="shared" si="6"/>
        <v>1.0814019017925216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5">
        <f t="shared" si="10"/>
        <v>869.18700233693244</v>
      </c>
      <c r="AE53" s="2">
        <f>'Load Tests Data'!J53</f>
        <v>10562.572467200001</v>
      </c>
      <c r="AF53" s="4">
        <f>'Load Tests Data'!K53</f>
        <v>1161.2</v>
      </c>
    </row>
    <row r="54" spans="1:32" x14ac:dyDescent="0.25">
      <c r="A54" s="2" t="str">
        <f>'Load Tests Data'!A54</f>
        <v>-</v>
      </c>
      <c r="B54" s="2">
        <f>'Load Tests Data'!B54</f>
        <v>5.8500000000000003E-2</v>
      </c>
      <c r="C54" s="2">
        <f>'Load Tests Data'!C54</f>
        <v>0.34807500000000002</v>
      </c>
      <c r="D54" s="2">
        <f>'Load Tests Data'!D54</f>
        <v>2.9000000000000001E-2</v>
      </c>
      <c r="E54" s="2">
        <f>'Load Tests Data'!E54</f>
        <v>34</v>
      </c>
      <c r="F54" s="2">
        <f>'Load Tests Data'!F54</f>
        <v>15.7</v>
      </c>
      <c r="G54" s="2">
        <f>'Load Tests Data'!G54</f>
        <v>5.8899999999999988</v>
      </c>
      <c r="H54" s="2">
        <f>'Load Tests Data'!H54</f>
        <v>15.7</v>
      </c>
      <c r="I54" s="2">
        <f>'Load Tests Data'!I54</f>
        <v>0</v>
      </c>
      <c r="J54" s="2">
        <f t="shared" si="7"/>
        <v>0.45529999999999998</v>
      </c>
      <c r="K54" s="2">
        <f t="shared" si="0"/>
        <v>42.163726119839886</v>
      </c>
      <c r="L54" s="2">
        <f t="shared" si="1"/>
        <v>29.439792369643488</v>
      </c>
      <c r="M54" s="2">
        <f t="shared" si="8"/>
        <v>28.774323255832194</v>
      </c>
      <c r="N54" s="2">
        <f t="shared" si="2"/>
        <v>1.1173488379500085</v>
      </c>
      <c r="O54" s="2">
        <f t="shared" si="3"/>
        <v>1.1133627759399036</v>
      </c>
      <c r="P54" s="2">
        <f t="shared" si="4"/>
        <v>0.9327731092436975</v>
      </c>
      <c r="Q54" s="2">
        <f t="shared" si="5"/>
        <v>0.49572649572649574</v>
      </c>
      <c r="R54" s="2">
        <f t="shared" si="9"/>
        <v>1.1982905982905983</v>
      </c>
      <c r="S54" s="2">
        <f t="shared" si="6"/>
        <v>1.1299441463455806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5">
        <f t="shared" si="10"/>
        <v>29.188219301911488</v>
      </c>
      <c r="AE54" s="2">
        <f>'Load Tests Data'!J54</f>
        <v>1.1911996687500002</v>
      </c>
      <c r="AF54" s="4">
        <f>'Load Tests Data'!K54</f>
        <v>58.5</v>
      </c>
    </row>
    <row r="55" spans="1:32" x14ac:dyDescent="0.25">
      <c r="A55" s="2" t="str">
        <f>'Load Tests Data'!A55</f>
        <v>-</v>
      </c>
      <c r="B55" s="2">
        <f>'Load Tests Data'!B55</f>
        <v>5.8500000000000003E-2</v>
      </c>
      <c r="C55" s="2">
        <f>'Load Tests Data'!C55</f>
        <v>0.34807500000000002</v>
      </c>
      <c r="D55" s="2">
        <f>'Load Tests Data'!D55</f>
        <v>5.8000000000000003E-2</v>
      </c>
      <c r="E55" s="2">
        <f>'Load Tests Data'!E55</f>
        <v>34</v>
      </c>
      <c r="F55" s="2">
        <f>'Load Tests Data'!F55</f>
        <v>15.7</v>
      </c>
      <c r="G55" s="2">
        <f>'Load Tests Data'!G55</f>
        <v>5.8899999999999988</v>
      </c>
      <c r="H55" s="2">
        <f>'Load Tests Data'!H55</f>
        <v>15.7</v>
      </c>
      <c r="I55" s="2">
        <f>'Load Tests Data'!I55</f>
        <v>0</v>
      </c>
      <c r="J55" s="2">
        <f t="shared" si="7"/>
        <v>0.91059999999999997</v>
      </c>
      <c r="K55" s="2">
        <f t="shared" si="0"/>
        <v>42.163726119839886</v>
      </c>
      <c r="L55" s="2">
        <f t="shared" si="1"/>
        <v>29.439792369643488</v>
      </c>
      <c r="M55" s="2">
        <f t="shared" si="8"/>
        <v>28.774323255832194</v>
      </c>
      <c r="N55" s="2">
        <f t="shared" si="2"/>
        <v>1.1173488379500085</v>
      </c>
      <c r="O55" s="2">
        <f t="shared" si="3"/>
        <v>1.1133627759399036</v>
      </c>
      <c r="P55" s="2">
        <f t="shared" si="4"/>
        <v>0.9327731092436975</v>
      </c>
      <c r="Q55" s="2">
        <f t="shared" si="5"/>
        <v>0.99145299145299148</v>
      </c>
      <c r="R55" s="2">
        <f t="shared" si="9"/>
        <v>1.3965811965811965</v>
      </c>
      <c r="S55" s="2">
        <f t="shared" si="6"/>
        <v>1.2598882926911612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5">
        <f t="shared" si="10"/>
        <v>49.92930730061326</v>
      </c>
      <c r="AE55" s="2">
        <f>'Load Tests Data'!J55</f>
        <v>1.4438968976250002</v>
      </c>
      <c r="AF55" s="4">
        <f>'Load Tests Data'!K55</f>
        <v>70.91</v>
      </c>
    </row>
    <row r="56" spans="1:32" x14ac:dyDescent="0.25">
      <c r="A56" s="2" t="str">
        <f>'Load Tests Data'!A56</f>
        <v>-</v>
      </c>
      <c r="B56" s="2">
        <f>'Load Tests Data'!B56</f>
        <v>5.8500000000000003E-2</v>
      </c>
      <c r="C56" s="2">
        <f>'Load Tests Data'!C56</f>
        <v>0.34807500000000002</v>
      </c>
      <c r="D56" s="2">
        <f>'Load Tests Data'!D56</f>
        <v>2.9000000000000001E-2</v>
      </c>
      <c r="E56" s="2">
        <f>'Load Tests Data'!E56</f>
        <v>37</v>
      </c>
      <c r="F56" s="2">
        <f>'Load Tests Data'!F56</f>
        <v>16.100000000000001</v>
      </c>
      <c r="G56" s="2">
        <f>'Load Tests Data'!G56</f>
        <v>6.2900000000000009</v>
      </c>
      <c r="H56" s="2">
        <f>'Load Tests Data'!H56</f>
        <v>16.100000000000001</v>
      </c>
      <c r="I56" s="2">
        <f>'Load Tests Data'!I56</f>
        <v>0</v>
      </c>
      <c r="J56" s="2">
        <f t="shared" si="7"/>
        <v>0.46690000000000004</v>
      </c>
      <c r="K56" s="2">
        <f t="shared" si="0"/>
        <v>55.629601684001244</v>
      </c>
      <c r="L56" s="2">
        <f t="shared" si="1"/>
        <v>42.919911654584354</v>
      </c>
      <c r="M56" s="2">
        <f t="shared" si="8"/>
        <v>47.383378810895046</v>
      </c>
      <c r="N56" s="2">
        <f t="shared" si="2"/>
        <v>1.1296689228723489</v>
      </c>
      <c r="O56" s="2">
        <f t="shared" si="3"/>
        <v>1.1266477395130747</v>
      </c>
      <c r="P56" s="2">
        <f t="shared" si="4"/>
        <v>0.9327731092436975</v>
      </c>
      <c r="Q56" s="2">
        <f t="shared" si="5"/>
        <v>0.49572649572649574</v>
      </c>
      <c r="R56" s="2">
        <f t="shared" si="9"/>
        <v>1.1982905982905983</v>
      </c>
      <c r="S56" s="2">
        <f t="shared" si="6"/>
        <v>1.118455785454302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5">
        <f t="shared" si="10"/>
        <v>46.065559948022525</v>
      </c>
      <c r="AE56" s="2">
        <f>'Load Tests Data'!J56</f>
        <v>1.6798969687500003</v>
      </c>
      <c r="AF56" s="4">
        <f>'Load Tests Data'!K56</f>
        <v>82.5</v>
      </c>
    </row>
    <row r="57" spans="1:32" x14ac:dyDescent="0.25">
      <c r="A57" s="2" t="str">
        <f>'Load Tests Data'!A57</f>
        <v>-</v>
      </c>
      <c r="B57" s="2">
        <f>'Load Tests Data'!B57</f>
        <v>5.8500000000000003E-2</v>
      </c>
      <c r="C57" s="2">
        <f>'Load Tests Data'!C57</f>
        <v>0.34807500000000002</v>
      </c>
      <c r="D57" s="2">
        <f>'Load Tests Data'!D57</f>
        <v>5.8000000000000003E-2</v>
      </c>
      <c r="E57" s="2">
        <f>'Load Tests Data'!E57</f>
        <v>37</v>
      </c>
      <c r="F57" s="2">
        <f>'Load Tests Data'!F57</f>
        <v>16.100000000000001</v>
      </c>
      <c r="G57" s="2">
        <f>'Load Tests Data'!G57</f>
        <v>6.2900000000000009</v>
      </c>
      <c r="H57" s="2">
        <f>'Load Tests Data'!H57</f>
        <v>16.100000000000001</v>
      </c>
      <c r="I57" s="2">
        <f>'Load Tests Data'!I57</f>
        <v>0</v>
      </c>
      <c r="J57" s="2">
        <f t="shared" si="7"/>
        <v>0.93380000000000007</v>
      </c>
      <c r="K57" s="2">
        <f t="shared" si="0"/>
        <v>55.629601684001244</v>
      </c>
      <c r="L57" s="2">
        <f t="shared" si="1"/>
        <v>42.919911654584354</v>
      </c>
      <c r="M57" s="2">
        <f t="shared" si="8"/>
        <v>47.383378810895046</v>
      </c>
      <c r="N57" s="2">
        <f t="shared" si="2"/>
        <v>1.1296689228723489</v>
      </c>
      <c r="O57" s="2">
        <f t="shared" si="3"/>
        <v>1.1266477395130747</v>
      </c>
      <c r="P57" s="2">
        <f t="shared" si="4"/>
        <v>0.9327731092436975</v>
      </c>
      <c r="Q57" s="2">
        <f t="shared" si="5"/>
        <v>0.99145299145299148</v>
      </c>
      <c r="R57" s="2">
        <f t="shared" si="9"/>
        <v>1.3965811965811965</v>
      </c>
      <c r="S57" s="2">
        <f t="shared" si="6"/>
        <v>1.236911570908604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5">
        <f t="shared" si="10"/>
        <v>76.666013570501548</v>
      </c>
      <c r="AE57" s="2">
        <f>'Load Tests Data'!J57</f>
        <v>2.0144509953750003</v>
      </c>
      <c r="AF57" s="4">
        <f>'Load Tests Data'!K57</f>
        <v>98.93</v>
      </c>
    </row>
    <row r="58" spans="1:32" x14ac:dyDescent="0.25">
      <c r="A58" s="2" t="str">
        <f>'Load Tests Data'!A58</f>
        <v>-</v>
      </c>
      <c r="B58" s="2">
        <f>'Load Tests Data'!B58</f>
        <v>5.8500000000000003E-2</v>
      </c>
      <c r="C58" s="2">
        <f>'Load Tests Data'!C58</f>
        <v>0.34807500000000002</v>
      </c>
      <c r="D58" s="2">
        <f>'Load Tests Data'!D58</f>
        <v>2.9000000000000001E-2</v>
      </c>
      <c r="E58" s="2">
        <f>'Load Tests Data'!E58</f>
        <v>39.5</v>
      </c>
      <c r="F58" s="2">
        <f>'Load Tests Data'!F58</f>
        <v>16.5</v>
      </c>
      <c r="G58" s="2">
        <f>'Load Tests Data'!G58</f>
        <v>6.6899999999999995</v>
      </c>
      <c r="H58" s="2">
        <f>'Load Tests Data'!H58</f>
        <v>16.5</v>
      </c>
      <c r="I58" s="2">
        <f>'Load Tests Data'!I58</f>
        <v>0</v>
      </c>
      <c r="J58" s="2">
        <f t="shared" si="7"/>
        <v>0.47850000000000004</v>
      </c>
      <c r="K58" s="2">
        <f t="shared" si="0"/>
        <v>71.463840445857727</v>
      </c>
      <c r="L58" s="2">
        <f t="shared" si="1"/>
        <v>59.910243949776529</v>
      </c>
      <c r="M58" s="2">
        <f t="shared" si="8"/>
        <v>72.842786377778651</v>
      </c>
      <c r="N58" s="2">
        <f t="shared" si="2"/>
        <v>1.1408957103364192</v>
      </c>
      <c r="O58" s="2">
        <f t="shared" si="3"/>
        <v>1.1385439303894951</v>
      </c>
      <c r="P58" s="2">
        <f t="shared" si="4"/>
        <v>0.9327731092436975</v>
      </c>
      <c r="Q58" s="2">
        <f t="shared" si="5"/>
        <v>0.49572649572649574</v>
      </c>
      <c r="R58" s="2">
        <f t="shared" si="9"/>
        <v>1.1982905982905983</v>
      </c>
      <c r="S58" s="2">
        <f t="shared" si="6"/>
        <v>1.108241223513361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5">
        <f t="shared" si="10"/>
        <v>68.963888353542572</v>
      </c>
      <c r="AE58" s="2">
        <f>'Load Tests Data'!J58</f>
        <v>2.4740300812500005</v>
      </c>
      <c r="AF58" s="4">
        <f>'Load Tests Data'!K58</f>
        <v>121.5</v>
      </c>
    </row>
    <row r="59" spans="1:32" x14ac:dyDescent="0.25">
      <c r="A59" s="2" t="str">
        <f>'Load Tests Data'!A59</f>
        <v>-</v>
      </c>
      <c r="B59" s="2">
        <f>'Load Tests Data'!B59</f>
        <v>5.8500000000000003E-2</v>
      </c>
      <c r="C59" s="2">
        <f>'Load Tests Data'!C59</f>
        <v>0.34807500000000002</v>
      </c>
      <c r="D59" s="2">
        <f>'Load Tests Data'!D59</f>
        <v>5.8000000000000003E-2</v>
      </c>
      <c r="E59" s="2">
        <f>'Load Tests Data'!E59</f>
        <v>39.5</v>
      </c>
      <c r="F59" s="2">
        <f>'Load Tests Data'!F59</f>
        <v>16.5</v>
      </c>
      <c r="G59" s="2">
        <f>'Load Tests Data'!G59</f>
        <v>6.6899999999999995</v>
      </c>
      <c r="H59" s="2">
        <f>'Load Tests Data'!H59</f>
        <v>16.5</v>
      </c>
      <c r="I59" s="2">
        <f>'Load Tests Data'!I59</f>
        <v>0</v>
      </c>
      <c r="J59" s="2">
        <f t="shared" si="7"/>
        <v>0.95700000000000007</v>
      </c>
      <c r="K59" s="2">
        <f t="shared" si="0"/>
        <v>71.463840445857727</v>
      </c>
      <c r="L59" s="2">
        <f t="shared" si="1"/>
        <v>59.910243949776529</v>
      </c>
      <c r="M59" s="2">
        <f t="shared" si="8"/>
        <v>72.842786377778651</v>
      </c>
      <c r="N59" s="2">
        <f t="shared" si="2"/>
        <v>1.1408957103364192</v>
      </c>
      <c r="O59" s="2">
        <f t="shared" si="3"/>
        <v>1.1385439303894951</v>
      </c>
      <c r="P59" s="2">
        <f t="shared" si="4"/>
        <v>0.9327731092436975</v>
      </c>
      <c r="Q59" s="2">
        <f t="shared" si="5"/>
        <v>0.99145299145299148</v>
      </c>
      <c r="R59" s="2">
        <f t="shared" si="9"/>
        <v>1.3965811965811965</v>
      </c>
      <c r="S59" s="2">
        <f t="shared" si="6"/>
        <v>1.2164824470267219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5">
        <f t="shared" si="10"/>
        <v>112.2011438376659</v>
      </c>
      <c r="AE59" s="2">
        <f>'Load Tests Data'!J59</f>
        <v>2.9097851737500005</v>
      </c>
      <c r="AF59" s="4">
        <f>'Load Tests Data'!K59</f>
        <v>142.9</v>
      </c>
    </row>
    <row r="60" spans="1:32" x14ac:dyDescent="0.25">
      <c r="A60" s="2" t="str">
        <f>'Load Tests Data'!A60</f>
        <v>-</v>
      </c>
      <c r="B60" s="2">
        <f>'Load Tests Data'!B60</f>
        <v>5.8500000000000003E-2</v>
      </c>
      <c r="C60" s="2">
        <f>'Load Tests Data'!C60</f>
        <v>0.34807500000000002</v>
      </c>
      <c r="D60" s="2">
        <f>'Load Tests Data'!D60</f>
        <v>2.9000000000000001E-2</v>
      </c>
      <c r="E60" s="2">
        <f>'Load Tests Data'!E60</f>
        <v>41.5</v>
      </c>
      <c r="F60" s="2">
        <f>'Load Tests Data'!F60</f>
        <v>16.8</v>
      </c>
      <c r="G60" s="2">
        <f>'Load Tests Data'!G60</f>
        <v>6.99</v>
      </c>
      <c r="H60" s="2">
        <f>'Load Tests Data'!H60</f>
        <v>16.8</v>
      </c>
      <c r="I60" s="2">
        <f>'Load Tests Data'!I60</f>
        <v>0</v>
      </c>
      <c r="J60" s="2">
        <f t="shared" si="7"/>
        <v>0.48720000000000002</v>
      </c>
      <c r="K60" s="2">
        <f t="shared" si="0"/>
        <v>88.605051771421302</v>
      </c>
      <c r="L60" s="2">
        <f t="shared" si="1"/>
        <v>79.391127869463801</v>
      </c>
      <c r="M60" s="2">
        <f t="shared" si="8"/>
        <v>104.03191701472528</v>
      </c>
      <c r="N60" s="2">
        <f t="shared" si="2"/>
        <v>1.1505901349188523</v>
      </c>
      <c r="O60" s="2">
        <f t="shared" si="3"/>
        <v>1.1486933217741082</v>
      </c>
      <c r="P60" s="2">
        <f t="shared" si="4"/>
        <v>0.9327731092436975</v>
      </c>
      <c r="Q60" s="2">
        <f t="shared" si="5"/>
        <v>0.49572649572649574</v>
      </c>
      <c r="R60" s="2">
        <f t="shared" si="9"/>
        <v>1.1982905982905983</v>
      </c>
      <c r="S60" s="2">
        <f t="shared" si="6"/>
        <v>1.0998433399280894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5">
        <f t="shared" si="10"/>
        <v>96.5513901384127</v>
      </c>
      <c r="AE60" s="2">
        <f>'Load Tests Data'!J60</f>
        <v>3.2070760312500002</v>
      </c>
      <c r="AF60" s="4">
        <f>'Load Tests Data'!K60</f>
        <v>157.5</v>
      </c>
    </row>
    <row r="61" spans="1:32" x14ac:dyDescent="0.25">
      <c r="A61" s="2" t="str">
        <f>'Load Tests Data'!A61</f>
        <v>-</v>
      </c>
      <c r="B61" s="2">
        <f>'Load Tests Data'!B61</f>
        <v>5.8500000000000003E-2</v>
      </c>
      <c r="C61" s="2">
        <f>'Load Tests Data'!C61</f>
        <v>0.34807500000000002</v>
      </c>
      <c r="D61" s="2">
        <f>'Load Tests Data'!D61</f>
        <v>5.8000000000000003E-2</v>
      </c>
      <c r="E61" s="2">
        <f>'Load Tests Data'!E61</f>
        <v>41.5</v>
      </c>
      <c r="F61" s="2">
        <f>'Load Tests Data'!F61</f>
        <v>16.8</v>
      </c>
      <c r="G61" s="2">
        <f>'Load Tests Data'!G61</f>
        <v>6.99</v>
      </c>
      <c r="H61" s="2">
        <f>'Load Tests Data'!H61</f>
        <v>16.8</v>
      </c>
      <c r="I61" s="2">
        <f>'Load Tests Data'!I61</f>
        <v>0</v>
      </c>
      <c r="J61" s="2">
        <f t="shared" si="7"/>
        <v>0.97440000000000004</v>
      </c>
      <c r="K61" s="2">
        <f t="shared" si="0"/>
        <v>88.605051771421302</v>
      </c>
      <c r="L61" s="2">
        <f t="shared" si="1"/>
        <v>79.391127869463801</v>
      </c>
      <c r="M61" s="2">
        <f t="shared" si="8"/>
        <v>104.03191701472528</v>
      </c>
      <c r="N61" s="2">
        <f t="shared" si="2"/>
        <v>1.1505901349188523</v>
      </c>
      <c r="O61" s="2">
        <f t="shared" si="3"/>
        <v>1.1486933217741082</v>
      </c>
      <c r="P61" s="2">
        <f t="shared" si="4"/>
        <v>0.9327731092436975</v>
      </c>
      <c r="Q61" s="2">
        <f t="shared" si="5"/>
        <v>0.99145299145299148</v>
      </c>
      <c r="R61" s="2">
        <f t="shared" si="9"/>
        <v>1.3965811965811965</v>
      </c>
      <c r="S61" s="2">
        <f t="shared" si="6"/>
        <v>1.1996866798561789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5">
        <f t="shared" si="10"/>
        <v>154.290444122217</v>
      </c>
      <c r="AE61" s="2">
        <f>'Load Tests Data'!J61</f>
        <v>3.7650054487500006</v>
      </c>
      <c r="AF61" s="4">
        <f>'Load Tests Data'!K61</f>
        <v>184.9</v>
      </c>
    </row>
    <row r="62" spans="1:32" x14ac:dyDescent="0.25">
      <c r="A62" s="2" t="str">
        <f>'Load Tests Data'!A62</f>
        <v>-</v>
      </c>
      <c r="B62" s="2">
        <f>'Load Tests Data'!B62</f>
        <v>5.8500000000000003E-2</v>
      </c>
      <c r="C62" s="2">
        <f>'Load Tests Data'!C62</f>
        <v>0.34807500000000002</v>
      </c>
      <c r="D62" s="2">
        <f>'Load Tests Data'!D62</f>
        <v>2.9000000000000001E-2</v>
      </c>
      <c r="E62" s="2">
        <f>'Load Tests Data'!E62</f>
        <v>42.5</v>
      </c>
      <c r="F62" s="2">
        <f>'Load Tests Data'!F62</f>
        <v>17.100000000000001</v>
      </c>
      <c r="G62" s="2">
        <f>'Load Tests Data'!G62</f>
        <v>7.2900000000000009</v>
      </c>
      <c r="H62" s="2">
        <f>'Load Tests Data'!H62</f>
        <v>17.100000000000001</v>
      </c>
      <c r="I62" s="2">
        <f>'Load Tests Data'!I62</f>
        <v>0</v>
      </c>
      <c r="J62" s="2">
        <f t="shared" si="7"/>
        <v>0.49590000000000006</v>
      </c>
      <c r="K62" s="2">
        <f t="shared" si="0"/>
        <v>99.19507795814657</v>
      </c>
      <c r="L62" s="2">
        <f t="shared" si="1"/>
        <v>91.895542242138291</v>
      </c>
      <c r="M62" s="2">
        <f t="shared" si="8"/>
        <v>124.93562840353333</v>
      </c>
      <c r="N62" s="2">
        <f t="shared" si="2"/>
        <v>1.1556995494753792</v>
      </c>
      <c r="O62" s="2">
        <f t="shared" si="3"/>
        <v>1.1540052393306595</v>
      </c>
      <c r="P62" s="2">
        <f t="shared" si="4"/>
        <v>0.9327731092436975</v>
      </c>
      <c r="Q62" s="2">
        <f t="shared" si="5"/>
        <v>0.49572649572649574</v>
      </c>
      <c r="R62" s="2">
        <f t="shared" si="9"/>
        <v>1.1982905982905983</v>
      </c>
      <c r="S62" s="2">
        <f t="shared" si="6"/>
        <v>1.0956120212283946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5">
        <f t="shared" si="10"/>
        <v>115.90602028739485</v>
      </c>
      <c r="AE62" s="2">
        <f>'Load Tests Data'!J62</f>
        <v>3.6754109437500002</v>
      </c>
      <c r="AF62" s="4">
        <f>'Load Tests Data'!K62</f>
        <v>180.5</v>
      </c>
    </row>
    <row r="63" spans="1:32" x14ac:dyDescent="0.25">
      <c r="A63" s="2" t="str">
        <f>'Load Tests Data'!A63</f>
        <v>-</v>
      </c>
      <c r="B63" s="2">
        <f>'Load Tests Data'!B63</f>
        <v>5.8500000000000003E-2</v>
      </c>
      <c r="C63" s="2">
        <f>'Load Tests Data'!C63</f>
        <v>0.34807500000000002</v>
      </c>
      <c r="D63" s="2">
        <f>'Load Tests Data'!D63</f>
        <v>5.8000000000000003E-2</v>
      </c>
      <c r="E63" s="2">
        <f>'Load Tests Data'!E63</f>
        <v>42.5</v>
      </c>
      <c r="F63" s="2">
        <f>'Load Tests Data'!F63</f>
        <v>17.100000000000001</v>
      </c>
      <c r="G63" s="2">
        <f>'Load Tests Data'!G63</f>
        <v>7.2900000000000009</v>
      </c>
      <c r="H63" s="2">
        <f>'Load Tests Data'!H63</f>
        <v>17.100000000000001</v>
      </c>
      <c r="I63" s="2">
        <f>'Load Tests Data'!I63</f>
        <v>0</v>
      </c>
      <c r="J63" s="2">
        <f t="shared" si="7"/>
        <v>0.99180000000000013</v>
      </c>
      <c r="K63" s="2">
        <f t="shared" si="0"/>
        <v>99.19507795814657</v>
      </c>
      <c r="L63" s="2">
        <f t="shared" si="1"/>
        <v>91.895542242138291</v>
      </c>
      <c r="M63" s="2">
        <f t="shared" si="8"/>
        <v>124.93562840353333</v>
      </c>
      <c r="N63" s="2">
        <f t="shared" si="2"/>
        <v>1.1556995494753792</v>
      </c>
      <c r="O63" s="2">
        <f t="shared" si="3"/>
        <v>1.1540052393306595</v>
      </c>
      <c r="P63" s="2">
        <f t="shared" si="4"/>
        <v>0.9327731092436975</v>
      </c>
      <c r="Q63" s="2">
        <f t="shared" si="5"/>
        <v>0.99145299145299148</v>
      </c>
      <c r="R63" s="2">
        <f t="shared" si="9"/>
        <v>1.3965811965811965</v>
      </c>
      <c r="S63" s="2">
        <f t="shared" si="6"/>
        <v>1.1912240424567895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5">
        <f t="shared" si="10"/>
        <v>183.57966346214891</v>
      </c>
      <c r="AE63" s="2">
        <f>'Load Tests Data'!J63</f>
        <v>4.2964637625000002</v>
      </c>
      <c r="AF63" s="4">
        <f>'Load Tests Data'!K63</f>
        <v>211</v>
      </c>
    </row>
    <row r="64" spans="1:32" x14ac:dyDescent="0.25">
      <c r="A64" s="2" t="str">
        <f>'Load Tests Data'!A64</f>
        <v>-</v>
      </c>
      <c r="B64" s="2">
        <f>'Load Tests Data'!B64</f>
        <v>9.4E-2</v>
      </c>
      <c r="C64" s="2">
        <f>'Load Tests Data'!C64</f>
        <v>0.56400000000000006</v>
      </c>
      <c r="D64" s="2">
        <f>'Load Tests Data'!D64</f>
        <v>4.7E-2</v>
      </c>
      <c r="E64" s="2">
        <f>'Load Tests Data'!E64</f>
        <v>34</v>
      </c>
      <c r="F64" s="2">
        <f>'Load Tests Data'!F64</f>
        <v>15.7</v>
      </c>
      <c r="G64" s="2">
        <f>'Load Tests Data'!G64</f>
        <v>5.8899999999999988</v>
      </c>
      <c r="H64" s="2">
        <f>'Load Tests Data'!H64</f>
        <v>15.7</v>
      </c>
      <c r="I64" s="2">
        <f>'Load Tests Data'!I64</f>
        <v>0</v>
      </c>
      <c r="J64" s="2">
        <f t="shared" si="7"/>
        <v>0.7379</v>
      </c>
      <c r="K64" s="2">
        <f t="shared" si="0"/>
        <v>42.163726119839886</v>
      </c>
      <c r="L64" s="2">
        <f t="shared" si="1"/>
        <v>29.439792369643488</v>
      </c>
      <c r="M64" s="2">
        <f t="shared" si="8"/>
        <v>28.774323255832194</v>
      </c>
      <c r="N64" s="2">
        <f t="shared" si="2"/>
        <v>1.1163709309670917</v>
      </c>
      <c r="O64" s="2">
        <f t="shared" si="3"/>
        <v>1.1124180861404045</v>
      </c>
      <c r="P64" s="2">
        <f t="shared" si="4"/>
        <v>0.93333333333333335</v>
      </c>
      <c r="Q64" s="2">
        <f t="shared" si="5"/>
        <v>0.5</v>
      </c>
      <c r="R64" s="2">
        <f t="shared" si="9"/>
        <v>1.2</v>
      </c>
      <c r="S64" s="2">
        <f t="shared" si="6"/>
        <v>1.1310643545037322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5">
        <f t="shared" si="10"/>
        <v>47.150087683892735</v>
      </c>
      <c r="AE64" s="2">
        <f>'Load Tests Data'!J64</f>
        <v>3.9602952000000009</v>
      </c>
      <c r="AF64" s="4">
        <f>'Load Tests Data'!K64</f>
        <v>74.7</v>
      </c>
    </row>
    <row r="65" spans="1:32" x14ac:dyDescent="0.25">
      <c r="A65" s="2" t="str">
        <f>'Load Tests Data'!A65</f>
        <v>-</v>
      </c>
      <c r="B65" s="2">
        <f>'Load Tests Data'!B65</f>
        <v>9.4E-2</v>
      </c>
      <c r="C65" s="2">
        <f>'Load Tests Data'!C65</f>
        <v>0.56400000000000006</v>
      </c>
      <c r="D65" s="2">
        <f>'Load Tests Data'!D65</f>
        <v>9.4E-2</v>
      </c>
      <c r="E65" s="2">
        <f>'Load Tests Data'!E65</f>
        <v>34</v>
      </c>
      <c r="F65" s="2">
        <f>'Load Tests Data'!F65</f>
        <v>15.7</v>
      </c>
      <c r="G65" s="2">
        <f>'Load Tests Data'!G65</f>
        <v>5.8899999999999988</v>
      </c>
      <c r="H65" s="2">
        <f>'Load Tests Data'!H65</f>
        <v>15.7</v>
      </c>
      <c r="I65" s="2">
        <f>'Load Tests Data'!I65</f>
        <v>0</v>
      </c>
      <c r="J65" s="2">
        <f t="shared" si="7"/>
        <v>1.4758</v>
      </c>
      <c r="K65" s="2">
        <f t="shared" si="0"/>
        <v>42.163726119839886</v>
      </c>
      <c r="L65" s="2">
        <f t="shared" si="1"/>
        <v>29.439792369643488</v>
      </c>
      <c r="M65" s="2">
        <f t="shared" si="8"/>
        <v>28.774323255832194</v>
      </c>
      <c r="N65" s="2">
        <f t="shared" si="2"/>
        <v>1.1163709309670917</v>
      </c>
      <c r="O65" s="2">
        <f t="shared" si="3"/>
        <v>1.1124180861404045</v>
      </c>
      <c r="P65" s="2">
        <f t="shared" si="4"/>
        <v>0.93333333333333335</v>
      </c>
      <c r="Q65" s="2">
        <f t="shared" si="5"/>
        <v>1</v>
      </c>
      <c r="R65" s="2">
        <f t="shared" si="9"/>
        <v>1.4</v>
      </c>
      <c r="S65" s="2">
        <f t="shared" si="6"/>
        <v>1.2621287090074644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5">
        <f t="shared" si="10"/>
        <v>80.817644195034276</v>
      </c>
      <c r="AE65" s="2">
        <f>'Load Tests Data'!J65</f>
        <v>4.8509640000000003</v>
      </c>
      <c r="AF65" s="4">
        <f>'Load Tests Data'!K65</f>
        <v>91.5</v>
      </c>
    </row>
    <row r="66" spans="1:32" x14ac:dyDescent="0.25">
      <c r="A66" s="2" t="str">
        <f>'Load Tests Data'!A66</f>
        <v>-</v>
      </c>
      <c r="B66" s="2">
        <f>'Load Tests Data'!B66</f>
        <v>9.4E-2</v>
      </c>
      <c r="C66" s="2">
        <f>'Load Tests Data'!C66</f>
        <v>0.56400000000000006</v>
      </c>
      <c r="D66" s="2">
        <f>'Load Tests Data'!D66</f>
        <v>4.7E-2</v>
      </c>
      <c r="E66" s="2">
        <f>'Load Tests Data'!E66</f>
        <v>37</v>
      </c>
      <c r="F66" s="2">
        <f>'Load Tests Data'!F66</f>
        <v>16.100000000000001</v>
      </c>
      <c r="G66" s="2">
        <f>'Load Tests Data'!G66</f>
        <v>6.2900000000000009</v>
      </c>
      <c r="H66" s="2">
        <f>'Load Tests Data'!H66</f>
        <v>16.100000000000001</v>
      </c>
      <c r="I66" s="2">
        <f>'Load Tests Data'!I66</f>
        <v>0</v>
      </c>
      <c r="J66" s="2">
        <f t="shared" si="7"/>
        <v>0.75670000000000004</v>
      </c>
      <c r="K66" s="2">
        <f t="shared" ref="K66:K129" si="11">IF(E66=0,5.14,(L66-1)*_xlfn.COT(RADIANS(E66)))</f>
        <v>55.629601684001244</v>
      </c>
      <c r="L66" s="2">
        <f t="shared" ref="L66:L129" si="12">EXP(PI()*TAN(RADIANS(E66)))*((TAN(RADIANS(45+(E66/2))))^2)</f>
        <v>42.919911654584354</v>
      </c>
      <c r="M66" s="2">
        <f t="shared" si="8"/>
        <v>47.383378810895046</v>
      </c>
      <c r="N66" s="2">
        <f t="shared" ref="N66:N129" si="13">1+(B66/C66)*(L66/K66)</f>
        <v>1.1285883485150792</v>
      </c>
      <c r="O66" s="2">
        <f t="shared" ref="O66:O129" si="14">1+(B66/C66)*TAN(RADIANS(E66))</f>
        <v>1.125592341683799</v>
      </c>
      <c r="P66" s="2">
        <f t="shared" ref="P66:P129" si="15">1-0.4*(B66/C66)</f>
        <v>0.93333333333333335</v>
      </c>
      <c r="Q66" s="2">
        <f t="shared" ref="Q66:Q129" si="16">IF((D66/B66)&lt;=1,D66/B66,ATAN(D66/B66))</f>
        <v>0.5</v>
      </c>
      <c r="R66" s="2">
        <f t="shared" si="9"/>
        <v>1.2</v>
      </c>
      <c r="S66" s="2">
        <f t="shared" ref="S66:S129" si="17">1+(2*Q66*TAN(RADIANS(E66))*((1-SIN(RADIANS(E66)))^2))</f>
        <v>1.1194769560185633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5">
        <f t="shared" si="10"/>
        <v>74.388741329403814</v>
      </c>
      <c r="AE66" s="2">
        <f>'Load Tests Data'!J66</f>
        <v>5.5560768000000005</v>
      </c>
      <c r="AF66" s="4">
        <f>'Load Tests Data'!K66</f>
        <v>104.8</v>
      </c>
    </row>
    <row r="67" spans="1:32" x14ac:dyDescent="0.25">
      <c r="A67" s="2" t="str">
        <f>'Load Tests Data'!A67</f>
        <v>-</v>
      </c>
      <c r="B67" s="2">
        <f>'Load Tests Data'!B67</f>
        <v>9.4E-2</v>
      </c>
      <c r="C67" s="2">
        <f>'Load Tests Data'!C67</f>
        <v>0.56400000000000006</v>
      </c>
      <c r="D67" s="2">
        <f>'Load Tests Data'!D67</f>
        <v>9.4E-2</v>
      </c>
      <c r="E67" s="2">
        <f>'Load Tests Data'!E67</f>
        <v>37</v>
      </c>
      <c r="F67" s="2">
        <f>'Load Tests Data'!F67</f>
        <v>16.100000000000001</v>
      </c>
      <c r="G67" s="2">
        <f>'Load Tests Data'!G67</f>
        <v>6.2900000000000009</v>
      </c>
      <c r="H67" s="2">
        <f>'Load Tests Data'!H67</f>
        <v>16.100000000000001</v>
      </c>
      <c r="I67" s="2">
        <f>'Load Tests Data'!I67</f>
        <v>0</v>
      </c>
      <c r="J67" s="2">
        <f t="shared" ref="J67:J130" si="18">IF(A67&lt;D67,F67*A67+G67*(D67-A67),F67*D67)</f>
        <v>1.5134000000000001</v>
      </c>
      <c r="K67" s="2">
        <f t="shared" si="11"/>
        <v>55.629601684001244</v>
      </c>
      <c r="L67" s="2">
        <f t="shared" si="12"/>
        <v>42.919911654584354</v>
      </c>
      <c r="M67" s="2">
        <f t="shared" ref="M67:M130" si="19">1.5*(L67-1)*TAN(RADIANS(E67))</f>
        <v>47.383378810895046</v>
      </c>
      <c r="N67" s="2">
        <f t="shared" si="13"/>
        <v>1.1285883485150792</v>
      </c>
      <c r="O67" s="2">
        <f t="shared" si="14"/>
        <v>1.125592341683799</v>
      </c>
      <c r="P67" s="2">
        <f t="shared" si="15"/>
        <v>0.93333333333333335</v>
      </c>
      <c r="Q67" s="2">
        <f t="shared" si="16"/>
        <v>1</v>
      </c>
      <c r="R67" s="2">
        <f t="shared" ref="R67:R130" si="20">1+(0.4*Q67)</f>
        <v>1.4</v>
      </c>
      <c r="S67" s="2">
        <f t="shared" si="17"/>
        <v>1.2389539120371265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5">
        <f t="shared" ref="AD67:AD130" si="21">(I67*K67*N67*R67*U67*X67*AA67)+(J67*L67*O67*S67*V67*Y67*AB67)+(0.5*H67*B67*M67*P67*T67*W67*Z67*AC67)</f>
        <v>124.04811349224559</v>
      </c>
      <c r="AE67" s="2">
        <f>'Load Tests Data'!J67</f>
        <v>6.7595400000000012</v>
      </c>
      <c r="AF67" s="4">
        <f>'Load Tests Data'!K67</f>
        <v>127.5</v>
      </c>
    </row>
    <row r="68" spans="1:32" x14ac:dyDescent="0.25">
      <c r="A68" s="2" t="str">
        <f>'Load Tests Data'!A68</f>
        <v>-</v>
      </c>
      <c r="B68" s="2">
        <f>'Load Tests Data'!B68</f>
        <v>9.4E-2</v>
      </c>
      <c r="C68" s="2">
        <f>'Load Tests Data'!C68</f>
        <v>0.56400000000000006</v>
      </c>
      <c r="D68" s="2">
        <f>'Load Tests Data'!D68</f>
        <v>4.7E-2</v>
      </c>
      <c r="E68" s="2">
        <f>'Load Tests Data'!E68</f>
        <v>39.5</v>
      </c>
      <c r="F68" s="2">
        <f>'Load Tests Data'!F68</f>
        <v>16.5</v>
      </c>
      <c r="G68" s="2">
        <f>'Load Tests Data'!G68</f>
        <v>6.6899999999999995</v>
      </c>
      <c r="H68" s="2">
        <f>'Load Tests Data'!H68</f>
        <v>16.5</v>
      </c>
      <c r="I68" s="2">
        <f>'Load Tests Data'!I68</f>
        <v>0</v>
      </c>
      <c r="J68" s="2">
        <f t="shared" si="18"/>
        <v>0.77549999999999997</v>
      </c>
      <c r="K68" s="2">
        <f t="shared" si="11"/>
        <v>71.463840445857727</v>
      </c>
      <c r="L68" s="2">
        <f t="shared" si="12"/>
        <v>59.910243949776529</v>
      </c>
      <c r="M68" s="2">
        <f t="shared" si="19"/>
        <v>72.842786377778651</v>
      </c>
      <c r="N68" s="2">
        <f t="shared" si="13"/>
        <v>1.1397215794169491</v>
      </c>
      <c r="O68" s="2">
        <f t="shared" si="14"/>
        <v>1.1373893976362492</v>
      </c>
      <c r="P68" s="2">
        <f t="shared" si="15"/>
        <v>0.93333333333333335</v>
      </c>
      <c r="Q68" s="2">
        <f t="shared" si="16"/>
        <v>0.5</v>
      </c>
      <c r="R68" s="2">
        <f t="shared" si="20"/>
        <v>1.2</v>
      </c>
      <c r="S68" s="2">
        <f t="shared" si="17"/>
        <v>1.1091743375091658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5">
        <f t="shared" si="21"/>
        <v>111.3363291617876</v>
      </c>
      <c r="AE68" s="2">
        <f>'Load Tests Data'!J68</f>
        <v>8.2598928000000011</v>
      </c>
      <c r="AF68" s="4">
        <f>'Load Tests Data'!K68</f>
        <v>155.80000000000001</v>
      </c>
    </row>
    <row r="69" spans="1:32" x14ac:dyDescent="0.25">
      <c r="A69" s="2" t="str">
        <f>'Load Tests Data'!A69</f>
        <v>-</v>
      </c>
      <c r="B69" s="2">
        <f>'Load Tests Data'!B69</f>
        <v>9.4E-2</v>
      </c>
      <c r="C69" s="2">
        <f>'Load Tests Data'!C69</f>
        <v>0.56400000000000006</v>
      </c>
      <c r="D69" s="2">
        <f>'Load Tests Data'!D69</f>
        <v>9.4E-2</v>
      </c>
      <c r="E69" s="2">
        <f>'Load Tests Data'!E69</f>
        <v>39.5</v>
      </c>
      <c r="F69" s="2">
        <f>'Load Tests Data'!F69</f>
        <v>16.5</v>
      </c>
      <c r="G69" s="2">
        <f>'Load Tests Data'!G69</f>
        <v>6.6899999999999995</v>
      </c>
      <c r="H69" s="2">
        <f>'Load Tests Data'!H69</f>
        <v>16.5</v>
      </c>
      <c r="I69" s="2">
        <f>'Load Tests Data'!I69</f>
        <v>0</v>
      </c>
      <c r="J69" s="2">
        <f t="shared" si="18"/>
        <v>1.5509999999999999</v>
      </c>
      <c r="K69" s="2">
        <f t="shared" si="11"/>
        <v>71.463840445857727</v>
      </c>
      <c r="L69" s="2">
        <f t="shared" si="12"/>
        <v>59.910243949776529</v>
      </c>
      <c r="M69" s="2">
        <f t="shared" si="19"/>
        <v>72.842786377778651</v>
      </c>
      <c r="N69" s="2">
        <f t="shared" si="13"/>
        <v>1.1397215794169491</v>
      </c>
      <c r="O69" s="2">
        <f t="shared" si="14"/>
        <v>1.1373893976362492</v>
      </c>
      <c r="P69" s="2">
        <f t="shared" si="15"/>
        <v>0.93333333333333335</v>
      </c>
      <c r="Q69" s="2">
        <f t="shared" si="16"/>
        <v>1</v>
      </c>
      <c r="R69" s="2">
        <f t="shared" si="20"/>
        <v>1.4</v>
      </c>
      <c r="S69" s="2">
        <f t="shared" si="17"/>
        <v>1.2183486750183317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5">
        <f t="shared" si="21"/>
        <v>181.48737079883415</v>
      </c>
      <c r="AE69" s="2">
        <f>'Load Tests Data'!J69</f>
        <v>9.8397696000000003</v>
      </c>
      <c r="AF69" s="4">
        <f>'Load Tests Data'!K69</f>
        <v>185.6</v>
      </c>
    </row>
    <row r="70" spans="1:32" x14ac:dyDescent="0.25">
      <c r="A70" s="2" t="str">
        <f>'Load Tests Data'!A70</f>
        <v>-</v>
      </c>
      <c r="B70" s="2">
        <f>'Load Tests Data'!B70</f>
        <v>9.4E-2</v>
      </c>
      <c r="C70" s="2">
        <f>'Load Tests Data'!C70</f>
        <v>0.56400000000000006</v>
      </c>
      <c r="D70" s="2">
        <f>'Load Tests Data'!D70</f>
        <v>4.7E-2</v>
      </c>
      <c r="E70" s="2">
        <f>'Load Tests Data'!E70</f>
        <v>41.5</v>
      </c>
      <c r="F70" s="2">
        <f>'Load Tests Data'!F70</f>
        <v>16.8</v>
      </c>
      <c r="G70" s="2">
        <f>'Load Tests Data'!G70</f>
        <v>6.99</v>
      </c>
      <c r="H70" s="2">
        <f>'Load Tests Data'!H70</f>
        <v>16.8</v>
      </c>
      <c r="I70" s="2">
        <f>'Load Tests Data'!I70</f>
        <v>0</v>
      </c>
      <c r="J70" s="2">
        <f t="shared" si="18"/>
        <v>0.78960000000000008</v>
      </c>
      <c r="K70" s="2">
        <f t="shared" si="11"/>
        <v>88.605051771421302</v>
      </c>
      <c r="L70" s="2">
        <f t="shared" si="12"/>
        <v>79.391127869463801</v>
      </c>
      <c r="M70" s="2">
        <f t="shared" si="19"/>
        <v>104.03191701472528</v>
      </c>
      <c r="N70" s="2">
        <f t="shared" si="13"/>
        <v>1.1493352171278617</v>
      </c>
      <c r="O70" s="2">
        <f t="shared" si="14"/>
        <v>1.147454210759324</v>
      </c>
      <c r="P70" s="2">
        <f t="shared" si="15"/>
        <v>0.93333333333333335</v>
      </c>
      <c r="Q70" s="2">
        <f t="shared" si="16"/>
        <v>0.5</v>
      </c>
      <c r="R70" s="2">
        <f t="shared" si="20"/>
        <v>1.2</v>
      </c>
      <c r="S70" s="2">
        <f t="shared" si="17"/>
        <v>1.1007040583757455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5">
        <f t="shared" si="21"/>
        <v>155.84180938662439</v>
      </c>
      <c r="AE70" s="2">
        <f>'Load Tests Data'!J70</f>
        <v>10.963708800000003</v>
      </c>
      <c r="AF70" s="4">
        <f>'Load Tests Data'!K70</f>
        <v>206.8</v>
      </c>
    </row>
    <row r="71" spans="1:32" x14ac:dyDescent="0.25">
      <c r="A71" s="2" t="str">
        <f>'Load Tests Data'!A71</f>
        <v>-</v>
      </c>
      <c r="B71" s="2">
        <f>'Load Tests Data'!B71</f>
        <v>9.4E-2</v>
      </c>
      <c r="C71" s="2">
        <f>'Load Tests Data'!C71</f>
        <v>0.56400000000000006</v>
      </c>
      <c r="D71" s="2">
        <f>'Load Tests Data'!D71</f>
        <v>9.4E-2</v>
      </c>
      <c r="E71" s="2">
        <f>'Load Tests Data'!E71</f>
        <v>41.5</v>
      </c>
      <c r="F71" s="2">
        <f>'Load Tests Data'!F71</f>
        <v>16.8</v>
      </c>
      <c r="G71" s="2">
        <f>'Load Tests Data'!G71</f>
        <v>6.99</v>
      </c>
      <c r="H71" s="2">
        <f>'Load Tests Data'!H71</f>
        <v>16.8</v>
      </c>
      <c r="I71" s="2">
        <f>'Load Tests Data'!I71</f>
        <v>0</v>
      </c>
      <c r="J71" s="2">
        <f t="shared" si="18"/>
        <v>1.5792000000000002</v>
      </c>
      <c r="K71" s="2">
        <f t="shared" si="11"/>
        <v>88.605051771421302</v>
      </c>
      <c r="L71" s="2">
        <f t="shared" si="12"/>
        <v>79.391127869463801</v>
      </c>
      <c r="M71" s="2">
        <f t="shared" si="19"/>
        <v>104.03191701472528</v>
      </c>
      <c r="N71" s="2">
        <f t="shared" si="13"/>
        <v>1.1493352171278617</v>
      </c>
      <c r="O71" s="2">
        <f t="shared" si="14"/>
        <v>1.147454210759324</v>
      </c>
      <c r="P71" s="2">
        <f t="shared" si="15"/>
        <v>0.93333333333333335</v>
      </c>
      <c r="Q71" s="2">
        <f t="shared" si="16"/>
        <v>1</v>
      </c>
      <c r="R71" s="2">
        <f t="shared" si="20"/>
        <v>1.4</v>
      </c>
      <c r="S71" s="2">
        <f t="shared" si="17"/>
        <v>1.2014081167514907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5">
        <f t="shared" si="21"/>
        <v>249.50369033037623</v>
      </c>
      <c r="AE71" s="2">
        <f>'Load Tests Data'!J71</f>
        <v>12.967713600000002</v>
      </c>
      <c r="AF71" s="4">
        <f>'Load Tests Data'!K71</f>
        <v>244.6</v>
      </c>
    </row>
    <row r="72" spans="1:32" x14ac:dyDescent="0.25">
      <c r="A72" s="2" t="str">
        <f>'Load Tests Data'!A72</f>
        <v>-</v>
      </c>
      <c r="B72" s="2">
        <f>'Load Tests Data'!B72</f>
        <v>9.4E-2</v>
      </c>
      <c r="C72" s="2">
        <f>'Load Tests Data'!C72</f>
        <v>0.56400000000000006</v>
      </c>
      <c r="D72" s="2">
        <f>'Load Tests Data'!D72</f>
        <v>4.7E-2</v>
      </c>
      <c r="E72" s="2">
        <f>'Load Tests Data'!E72</f>
        <v>42.5</v>
      </c>
      <c r="F72" s="2">
        <f>'Load Tests Data'!F72</f>
        <v>17.100000000000001</v>
      </c>
      <c r="G72" s="2">
        <f>'Load Tests Data'!G72</f>
        <v>7.2900000000000009</v>
      </c>
      <c r="H72" s="2">
        <f>'Load Tests Data'!H72</f>
        <v>17.100000000000001</v>
      </c>
      <c r="I72" s="2">
        <f>'Load Tests Data'!I72</f>
        <v>0</v>
      </c>
      <c r="J72" s="2">
        <f t="shared" si="18"/>
        <v>0.80370000000000008</v>
      </c>
      <c r="K72" s="2">
        <f t="shared" si="11"/>
        <v>99.19507795814657</v>
      </c>
      <c r="L72" s="2">
        <f t="shared" si="12"/>
        <v>91.895542242138291</v>
      </c>
      <c r="M72" s="2">
        <f t="shared" si="19"/>
        <v>124.93562840353333</v>
      </c>
      <c r="N72" s="2">
        <f t="shared" si="13"/>
        <v>1.154402053229751</v>
      </c>
      <c r="O72" s="2">
        <f t="shared" si="14"/>
        <v>1.1527218623362372</v>
      </c>
      <c r="P72" s="2">
        <f t="shared" si="15"/>
        <v>0.93333333333333335</v>
      </c>
      <c r="Q72" s="2">
        <f t="shared" si="16"/>
        <v>0.5</v>
      </c>
      <c r="R72" s="2">
        <f t="shared" si="20"/>
        <v>1.2</v>
      </c>
      <c r="S72" s="2">
        <f t="shared" si="17"/>
        <v>1.0964362627907085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5">
        <f t="shared" si="21"/>
        <v>187.06284708048995</v>
      </c>
      <c r="AE72" s="2">
        <f>'Load Tests Data'!J72</f>
        <v>12.490569600000001</v>
      </c>
      <c r="AF72" s="4">
        <f>'Load Tests Data'!K72</f>
        <v>235.6</v>
      </c>
    </row>
    <row r="73" spans="1:32" x14ac:dyDescent="0.25">
      <c r="A73" s="2" t="str">
        <f>'Load Tests Data'!A73</f>
        <v>-</v>
      </c>
      <c r="B73" s="2">
        <f>'Load Tests Data'!B73</f>
        <v>9.4E-2</v>
      </c>
      <c r="C73" s="2">
        <f>'Load Tests Data'!C73</f>
        <v>0.56400000000000006</v>
      </c>
      <c r="D73" s="2">
        <f>'Load Tests Data'!D73</f>
        <v>9.4E-2</v>
      </c>
      <c r="E73" s="2">
        <f>'Load Tests Data'!E73</f>
        <v>42.5</v>
      </c>
      <c r="F73" s="2">
        <f>'Load Tests Data'!F73</f>
        <v>17.100000000000001</v>
      </c>
      <c r="G73" s="2">
        <f>'Load Tests Data'!G73</f>
        <v>7.2900000000000009</v>
      </c>
      <c r="H73" s="2">
        <f>'Load Tests Data'!H73</f>
        <v>17.100000000000001</v>
      </c>
      <c r="I73" s="2">
        <f>'Load Tests Data'!I73</f>
        <v>0</v>
      </c>
      <c r="J73" s="2">
        <f t="shared" si="18"/>
        <v>1.6074000000000002</v>
      </c>
      <c r="K73" s="2">
        <f t="shared" si="11"/>
        <v>99.19507795814657</v>
      </c>
      <c r="L73" s="2">
        <f t="shared" si="12"/>
        <v>91.895542242138291</v>
      </c>
      <c r="M73" s="2">
        <f t="shared" si="19"/>
        <v>124.93562840353333</v>
      </c>
      <c r="N73" s="2">
        <f t="shared" si="13"/>
        <v>1.154402053229751</v>
      </c>
      <c r="O73" s="2">
        <f t="shared" si="14"/>
        <v>1.1527218623362372</v>
      </c>
      <c r="P73" s="2">
        <f t="shared" si="15"/>
        <v>0.93333333333333335</v>
      </c>
      <c r="Q73" s="2">
        <f t="shared" si="16"/>
        <v>1</v>
      </c>
      <c r="R73" s="2">
        <f t="shared" si="20"/>
        <v>1.4</v>
      </c>
      <c r="S73" s="2">
        <f t="shared" si="17"/>
        <v>1.192872525581417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5">
        <f t="shared" si="21"/>
        <v>296.82936463338103</v>
      </c>
      <c r="AE73" s="2">
        <f>'Load Tests Data'!J73</f>
        <v>14.823273600000004</v>
      </c>
      <c r="AF73" s="4">
        <f>'Load Tests Data'!K73</f>
        <v>279.60000000000002</v>
      </c>
    </row>
    <row r="74" spans="1:32" x14ac:dyDescent="0.25">
      <c r="A74" s="2" t="str">
        <f>'Load Tests Data'!A74</f>
        <v>-</v>
      </c>
      <c r="B74" s="2">
        <f>'Load Tests Data'!B74</f>
        <v>0.152</v>
      </c>
      <c r="C74" s="2">
        <f>'Load Tests Data'!C74</f>
        <v>0.90439999999999998</v>
      </c>
      <c r="D74" s="2">
        <f>'Load Tests Data'!D74</f>
        <v>7.4999999999999997E-2</v>
      </c>
      <c r="E74" s="2">
        <f>'Load Tests Data'!E74</f>
        <v>34</v>
      </c>
      <c r="F74" s="2">
        <f>'Load Tests Data'!F74</f>
        <v>15.7</v>
      </c>
      <c r="G74" s="2">
        <f>'Load Tests Data'!G74</f>
        <v>5.8899999999999988</v>
      </c>
      <c r="H74" s="2">
        <f>'Load Tests Data'!H74</f>
        <v>15.7</v>
      </c>
      <c r="I74" s="2">
        <f>'Load Tests Data'!I74</f>
        <v>0</v>
      </c>
      <c r="J74" s="2">
        <f t="shared" si="18"/>
        <v>1.1775</v>
      </c>
      <c r="K74" s="2">
        <f t="shared" si="11"/>
        <v>42.163726119839886</v>
      </c>
      <c r="L74" s="2">
        <f t="shared" si="12"/>
        <v>29.439792369643488</v>
      </c>
      <c r="M74" s="2">
        <f t="shared" si="19"/>
        <v>28.774323255832194</v>
      </c>
      <c r="N74" s="2">
        <f t="shared" si="13"/>
        <v>1.1173488379500085</v>
      </c>
      <c r="O74" s="2">
        <f t="shared" si="14"/>
        <v>1.1133627759399036</v>
      </c>
      <c r="P74" s="2">
        <f t="shared" si="15"/>
        <v>0.9327731092436975</v>
      </c>
      <c r="Q74" s="2">
        <f t="shared" si="16"/>
        <v>0.49342105263157893</v>
      </c>
      <c r="R74" s="2">
        <f t="shared" si="20"/>
        <v>1.1973684210526316</v>
      </c>
      <c r="S74" s="2">
        <f t="shared" si="17"/>
        <v>1.12933982352342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5">
        <f t="shared" si="21"/>
        <v>75.61238853719999</v>
      </c>
      <c r="AE74" s="2">
        <f>'Load Tests Data'!J74</f>
        <v>13.49943616</v>
      </c>
      <c r="AF74" s="4">
        <f>'Load Tests Data'!K74</f>
        <v>98.2</v>
      </c>
    </row>
    <row r="75" spans="1:32" x14ac:dyDescent="0.25">
      <c r="A75" s="2" t="str">
        <f>'Load Tests Data'!A75</f>
        <v>-</v>
      </c>
      <c r="B75" s="2">
        <f>'Load Tests Data'!B75</f>
        <v>0.152</v>
      </c>
      <c r="C75" s="2">
        <f>'Load Tests Data'!C75</f>
        <v>0.90439999999999998</v>
      </c>
      <c r="D75" s="2">
        <f>'Load Tests Data'!D75</f>
        <v>0.15</v>
      </c>
      <c r="E75" s="2">
        <f>'Load Tests Data'!E75</f>
        <v>34</v>
      </c>
      <c r="F75" s="2">
        <f>'Load Tests Data'!F75</f>
        <v>15.7</v>
      </c>
      <c r="G75" s="2">
        <f>'Load Tests Data'!G75</f>
        <v>5.8899999999999988</v>
      </c>
      <c r="H75" s="2">
        <f>'Load Tests Data'!H75</f>
        <v>15.7</v>
      </c>
      <c r="I75" s="2">
        <f>'Load Tests Data'!I75</f>
        <v>0</v>
      </c>
      <c r="J75" s="2">
        <f t="shared" si="18"/>
        <v>2.355</v>
      </c>
      <c r="K75" s="2">
        <f t="shared" si="11"/>
        <v>42.163726119839886</v>
      </c>
      <c r="L75" s="2">
        <f t="shared" si="12"/>
        <v>29.439792369643488</v>
      </c>
      <c r="M75" s="2">
        <f t="shared" si="19"/>
        <v>28.774323255832194</v>
      </c>
      <c r="N75" s="2">
        <f t="shared" si="13"/>
        <v>1.1173488379500085</v>
      </c>
      <c r="O75" s="2">
        <f t="shared" si="14"/>
        <v>1.1133627759399036</v>
      </c>
      <c r="P75" s="2">
        <f t="shared" si="15"/>
        <v>0.9327731092436975</v>
      </c>
      <c r="Q75" s="2">
        <f t="shared" si="16"/>
        <v>0.98684210526315785</v>
      </c>
      <c r="R75" s="2">
        <f t="shared" si="20"/>
        <v>1.3947368421052633</v>
      </c>
      <c r="S75" s="2">
        <f t="shared" si="17"/>
        <v>1.2586796470468398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5">
        <f t="shared" si="21"/>
        <v>129.18316163235298</v>
      </c>
      <c r="AE75" s="2">
        <f>'Load Tests Data'!J75</f>
        <v>16.812434239999998</v>
      </c>
      <c r="AF75" s="4">
        <f>'Load Tests Data'!K75</f>
        <v>122.3</v>
      </c>
    </row>
    <row r="76" spans="1:32" x14ac:dyDescent="0.25">
      <c r="A76" s="2" t="str">
        <f>'Load Tests Data'!A76</f>
        <v>-</v>
      </c>
      <c r="B76" s="2">
        <f>'Load Tests Data'!B76</f>
        <v>0.152</v>
      </c>
      <c r="C76" s="2">
        <f>'Load Tests Data'!C76</f>
        <v>0.90439999999999998</v>
      </c>
      <c r="D76" s="2">
        <f>'Load Tests Data'!D76</f>
        <v>7.4999999999999997E-2</v>
      </c>
      <c r="E76" s="2">
        <f>'Load Tests Data'!E76</f>
        <v>37</v>
      </c>
      <c r="F76" s="2">
        <f>'Load Tests Data'!F76</f>
        <v>16.100000000000001</v>
      </c>
      <c r="G76" s="2">
        <f>'Load Tests Data'!G76</f>
        <v>6.2900000000000009</v>
      </c>
      <c r="H76" s="2">
        <f>'Load Tests Data'!H76</f>
        <v>16.100000000000001</v>
      </c>
      <c r="I76" s="2">
        <f>'Load Tests Data'!I76</f>
        <v>0</v>
      </c>
      <c r="J76" s="2">
        <f t="shared" si="18"/>
        <v>1.2075</v>
      </c>
      <c r="K76" s="2">
        <f t="shared" si="11"/>
        <v>55.629601684001244</v>
      </c>
      <c r="L76" s="2">
        <f t="shared" si="12"/>
        <v>42.919911654584354</v>
      </c>
      <c r="M76" s="2">
        <f t="shared" si="19"/>
        <v>47.383378810895046</v>
      </c>
      <c r="N76" s="2">
        <f t="shared" si="13"/>
        <v>1.1296689228723489</v>
      </c>
      <c r="O76" s="2">
        <f t="shared" si="14"/>
        <v>1.1266477395130747</v>
      </c>
      <c r="P76" s="2">
        <f t="shared" si="15"/>
        <v>0.9327731092436975</v>
      </c>
      <c r="Q76" s="2">
        <f t="shared" si="16"/>
        <v>0.49342105263157893</v>
      </c>
      <c r="R76" s="2">
        <f t="shared" si="20"/>
        <v>1.1973684210526316</v>
      </c>
      <c r="S76" s="2">
        <f t="shared" si="17"/>
        <v>1.1179048908077927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5">
        <f t="shared" si="21"/>
        <v>119.35441156470958</v>
      </c>
      <c r="AE76" s="2">
        <f>'Load Tests Data'!J76</f>
        <v>19.69927904</v>
      </c>
      <c r="AF76" s="4">
        <f>'Load Tests Data'!K76</f>
        <v>143.30000000000001</v>
      </c>
    </row>
    <row r="77" spans="1:32" x14ac:dyDescent="0.25">
      <c r="A77" s="2" t="str">
        <f>'Load Tests Data'!A77</f>
        <v>-</v>
      </c>
      <c r="B77" s="2">
        <f>'Load Tests Data'!B77</f>
        <v>0.152</v>
      </c>
      <c r="C77" s="2">
        <f>'Load Tests Data'!C77</f>
        <v>0.90439999999999998</v>
      </c>
      <c r="D77" s="2">
        <f>'Load Tests Data'!D77</f>
        <v>0.15</v>
      </c>
      <c r="E77" s="2">
        <f>'Load Tests Data'!E77</f>
        <v>37</v>
      </c>
      <c r="F77" s="2">
        <f>'Load Tests Data'!F77</f>
        <v>16.100000000000001</v>
      </c>
      <c r="G77" s="2">
        <f>'Load Tests Data'!G77</f>
        <v>6.2900000000000009</v>
      </c>
      <c r="H77" s="2">
        <f>'Load Tests Data'!H77</f>
        <v>16.100000000000001</v>
      </c>
      <c r="I77" s="2">
        <f>'Load Tests Data'!I77</f>
        <v>0</v>
      </c>
      <c r="J77" s="2">
        <f t="shared" si="18"/>
        <v>2.415</v>
      </c>
      <c r="K77" s="2">
        <f t="shared" si="11"/>
        <v>55.629601684001244</v>
      </c>
      <c r="L77" s="2">
        <f t="shared" si="12"/>
        <v>42.919911654584354</v>
      </c>
      <c r="M77" s="2">
        <f t="shared" si="19"/>
        <v>47.383378810895046</v>
      </c>
      <c r="N77" s="2">
        <f t="shared" si="13"/>
        <v>1.1296689228723489</v>
      </c>
      <c r="O77" s="2">
        <f t="shared" si="14"/>
        <v>1.1266477395130747</v>
      </c>
      <c r="P77" s="2">
        <f t="shared" si="15"/>
        <v>0.9327731092436975</v>
      </c>
      <c r="Q77" s="2">
        <f t="shared" si="16"/>
        <v>0.98684210526315785</v>
      </c>
      <c r="R77" s="2">
        <f t="shared" si="20"/>
        <v>1.3947368421052633</v>
      </c>
      <c r="S77" s="2">
        <f t="shared" si="17"/>
        <v>1.2358097816155853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5">
        <f t="shared" si="21"/>
        <v>198.39701651584477</v>
      </c>
      <c r="AE77" s="2">
        <f>'Load Tests Data'!J77</f>
        <v>24.249496320000002</v>
      </c>
      <c r="AF77" s="4">
        <f>'Load Tests Data'!K77</f>
        <v>176.4</v>
      </c>
    </row>
    <row r="78" spans="1:32" x14ac:dyDescent="0.25">
      <c r="A78" s="2" t="str">
        <f>'Load Tests Data'!A78</f>
        <v>-</v>
      </c>
      <c r="B78" s="2">
        <f>'Load Tests Data'!B78</f>
        <v>0.152</v>
      </c>
      <c r="C78" s="2">
        <f>'Load Tests Data'!C78</f>
        <v>0.90439999999999998</v>
      </c>
      <c r="D78" s="2">
        <f>'Load Tests Data'!D78</f>
        <v>7.4999999999999997E-2</v>
      </c>
      <c r="E78" s="2">
        <f>'Load Tests Data'!E78</f>
        <v>39.5</v>
      </c>
      <c r="F78" s="2">
        <f>'Load Tests Data'!F78</f>
        <v>16.5</v>
      </c>
      <c r="G78" s="2">
        <f>'Load Tests Data'!G78</f>
        <v>6.6899999999999995</v>
      </c>
      <c r="H78" s="2">
        <f>'Load Tests Data'!H78</f>
        <v>16.5</v>
      </c>
      <c r="I78" s="2">
        <f>'Load Tests Data'!I78</f>
        <v>0</v>
      </c>
      <c r="J78" s="2">
        <f t="shared" si="18"/>
        <v>1.2375</v>
      </c>
      <c r="K78" s="2">
        <f t="shared" si="11"/>
        <v>71.463840445857727</v>
      </c>
      <c r="L78" s="2">
        <f t="shared" si="12"/>
        <v>59.910243949776529</v>
      </c>
      <c r="M78" s="2">
        <f t="shared" si="19"/>
        <v>72.842786377778651</v>
      </c>
      <c r="N78" s="2">
        <f t="shared" si="13"/>
        <v>1.1408957103364192</v>
      </c>
      <c r="O78" s="2">
        <f t="shared" si="14"/>
        <v>1.1385439303894951</v>
      </c>
      <c r="P78" s="2">
        <f t="shared" si="15"/>
        <v>0.9327731092436975</v>
      </c>
      <c r="Q78" s="2">
        <f t="shared" si="16"/>
        <v>0.49342105263157893</v>
      </c>
      <c r="R78" s="2">
        <f t="shared" si="20"/>
        <v>1.1973684210526316</v>
      </c>
      <c r="S78" s="2">
        <f t="shared" si="17"/>
        <v>1.1077378330682557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5">
        <f t="shared" si="21"/>
        <v>178.70864510346104</v>
      </c>
      <c r="AE78" s="2">
        <f>'Load Tests Data'!J78</f>
        <v>29.03341056</v>
      </c>
      <c r="AF78" s="4">
        <f>'Load Tests Data'!K78</f>
        <v>211.2</v>
      </c>
    </row>
    <row r="79" spans="1:32" x14ac:dyDescent="0.25">
      <c r="A79" s="2" t="str">
        <f>'Load Tests Data'!A79</f>
        <v>-</v>
      </c>
      <c r="B79" s="2">
        <f>'Load Tests Data'!B79</f>
        <v>0.152</v>
      </c>
      <c r="C79" s="2">
        <f>'Load Tests Data'!C79</f>
        <v>0.90439999999999998</v>
      </c>
      <c r="D79" s="2">
        <f>'Load Tests Data'!D79</f>
        <v>0.15</v>
      </c>
      <c r="E79" s="2">
        <f>'Load Tests Data'!E79</f>
        <v>39.5</v>
      </c>
      <c r="F79" s="2">
        <f>'Load Tests Data'!F79</f>
        <v>16.5</v>
      </c>
      <c r="G79" s="2">
        <f>'Load Tests Data'!G79</f>
        <v>6.6899999999999995</v>
      </c>
      <c r="H79" s="2">
        <f>'Load Tests Data'!H79</f>
        <v>16.5</v>
      </c>
      <c r="I79" s="2">
        <f>'Load Tests Data'!I79</f>
        <v>0</v>
      </c>
      <c r="J79" s="2">
        <f t="shared" si="18"/>
        <v>2.4750000000000001</v>
      </c>
      <c r="K79" s="2">
        <f t="shared" si="11"/>
        <v>71.463840445857727</v>
      </c>
      <c r="L79" s="2">
        <f t="shared" si="12"/>
        <v>59.910243949776529</v>
      </c>
      <c r="M79" s="2">
        <f t="shared" si="19"/>
        <v>72.842786377778651</v>
      </c>
      <c r="N79" s="2">
        <f t="shared" si="13"/>
        <v>1.1408957103364192</v>
      </c>
      <c r="O79" s="2">
        <f t="shared" si="14"/>
        <v>1.1385439303894951</v>
      </c>
      <c r="P79" s="2">
        <f t="shared" si="15"/>
        <v>0.9327731092436975</v>
      </c>
      <c r="Q79" s="2">
        <f t="shared" si="16"/>
        <v>0.98684210526315785</v>
      </c>
      <c r="R79" s="2">
        <f t="shared" si="20"/>
        <v>1.3947368421052633</v>
      </c>
      <c r="S79" s="2">
        <f t="shared" si="17"/>
        <v>1.2154756661365114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5">
        <f t="shared" si="21"/>
        <v>290.40165921991002</v>
      </c>
      <c r="AE79" s="2">
        <f>'Load Tests Data'!J79</f>
        <v>34.985809600000003</v>
      </c>
      <c r="AF79" s="4">
        <f>'Load Tests Data'!K79</f>
        <v>254.5</v>
      </c>
    </row>
    <row r="80" spans="1:32" x14ac:dyDescent="0.25">
      <c r="A80" s="2" t="str">
        <f>'Load Tests Data'!A80</f>
        <v>-</v>
      </c>
      <c r="B80" s="2">
        <f>'Load Tests Data'!B80</f>
        <v>0.152</v>
      </c>
      <c r="C80" s="2">
        <f>'Load Tests Data'!C80</f>
        <v>0.90439999999999998</v>
      </c>
      <c r="D80" s="2">
        <f>'Load Tests Data'!D80</f>
        <v>7.4999999999999997E-2</v>
      </c>
      <c r="E80" s="2">
        <f>'Load Tests Data'!E80</f>
        <v>41.5</v>
      </c>
      <c r="F80" s="2">
        <f>'Load Tests Data'!F80</f>
        <v>16.8</v>
      </c>
      <c r="G80" s="2">
        <f>'Load Tests Data'!G80</f>
        <v>6.99</v>
      </c>
      <c r="H80" s="2">
        <f>'Load Tests Data'!H80</f>
        <v>16.8</v>
      </c>
      <c r="I80" s="2">
        <f>'Load Tests Data'!I80</f>
        <v>0</v>
      </c>
      <c r="J80" s="2">
        <f t="shared" si="18"/>
        <v>1.26</v>
      </c>
      <c r="K80" s="2">
        <f t="shared" si="11"/>
        <v>88.605051771421302</v>
      </c>
      <c r="L80" s="2">
        <f t="shared" si="12"/>
        <v>79.391127869463801</v>
      </c>
      <c r="M80" s="2">
        <f t="shared" si="19"/>
        <v>104.03191701472528</v>
      </c>
      <c r="N80" s="2">
        <f t="shared" si="13"/>
        <v>1.1505901349188523</v>
      </c>
      <c r="O80" s="2">
        <f t="shared" si="14"/>
        <v>1.1486933217741082</v>
      </c>
      <c r="P80" s="2">
        <f t="shared" si="15"/>
        <v>0.9327731092436975</v>
      </c>
      <c r="Q80" s="2">
        <f t="shared" si="16"/>
        <v>0.49342105263157893</v>
      </c>
      <c r="R80" s="2">
        <f t="shared" si="20"/>
        <v>1.1973684210526316</v>
      </c>
      <c r="S80" s="2">
        <f t="shared" si="17"/>
        <v>1.0993790049760646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5">
        <f t="shared" si="21"/>
        <v>250.22472168474476</v>
      </c>
      <c r="AE80" s="2">
        <f>'Load Tests Data'!J80</f>
        <v>39.219848640000002</v>
      </c>
      <c r="AF80" s="4">
        <f>'Load Tests Data'!K80</f>
        <v>285.3</v>
      </c>
    </row>
    <row r="81" spans="1:32" x14ac:dyDescent="0.25">
      <c r="A81" s="2" t="str">
        <f>'Load Tests Data'!A81</f>
        <v>-</v>
      </c>
      <c r="B81" s="2">
        <f>'Load Tests Data'!B81</f>
        <v>0.152</v>
      </c>
      <c r="C81" s="2">
        <f>'Load Tests Data'!C81</f>
        <v>0.90439999999999998</v>
      </c>
      <c r="D81" s="2">
        <f>'Load Tests Data'!D81</f>
        <v>0.15</v>
      </c>
      <c r="E81" s="2">
        <f>'Load Tests Data'!E81</f>
        <v>41.5</v>
      </c>
      <c r="F81" s="2">
        <f>'Load Tests Data'!F81</f>
        <v>16.8</v>
      </c>
      <c r="G81" s="2">
        <f>'Load Tests Data'!G81</f>
        <v>6.99</v>
      </c>
      <c r="H81" s="2">
        <f>'Load Tests Data'!H81</f>
        <v>16.8</v>
      </c>
      <c r="I81" s="2">
        <f>'Load Tests Data'!I81</f>
        <v>0</v>
      </c>
      <c r="J81" s="2">
        <f t="shared" si="18"/>
        <v>2.52</v>
      </c>
      <c r="K81" s="2">
        <f t="shared" si="11"/>
        <v>88.605051771421302</v>
      </c>
      <c r="L81" s="2">
        <f t="shared" si="12"/>
        <v>79.391127869463801</v>
      </c>
      <c r="M81" s="2">
        <f t="shared" si="19"/>
        <v>104.03191701472528</v>
      </c>
      <c r="N81" s="2">
        <f t="shared" si="13"/>
        <v>1.1505901349188523</v>
      </c>
      <c r="O81" s="2">
        <f t="shared" si="14"/>
        <v>1.1486933217741082</v>
      </c>
      <c r="P81" s="2">
        <f t="shared" si="15"/>
        <v>0.9327731092436975</v>
      </c>
      <c r="Q81" s="2">
        <f t="shared" si="16"/>
        <v>0.98684210526315785</v>
      </c>
      <c r="R81" s="2">
        <f t="shared" si="20"/>
        <v>1.3947368421052633</v>
      </c>
      <c r="S81" s="2">
        <f t="shared" si="17"/>
        <v>1.1987580099521291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5">
        <f t="shared" si="21"/>
        <v>399.38979524226647</v>
      </c>
      <c r="AE81" s="2">
        <f>'Load Tests Data'!J81</f>
        <v>47.083064</v>
      </c>
      <c r="AF81" s="4">
        <f>'Load Tests Data'!K81</f>
        <v>342.5</v>
      </c>
    </row>
    <row r="82" spans="1:32" x14ac:dyDescent="0.25">
      <c r="A82" s="2" t="str">
        <f>'Load Tests Data'!A82</f>
        <v>-</v>
      </c>
      <c r="B82" s="2">
        <f>'Load Tests Data'!B82</f>
        <v>0.152</v>
      </c>
      <c r="C82" s="2">
        <f>'Load Tests Data'!C82</f>
        <v>0.90439999999999998</v>
      </c>
      <c r="D82" s="2">
        <f>'Load Tests Data'!D82</f>
        <v>7.4999999999999997E-2</v>
      </c>
      <c r="E82" s="2">
        <f>'Load Tests Data'!E82</f>
        <v>42.5</v>
      </c>
      <c r="F82" s="2">
        <f>'Load Tests Data'!F82</f>
        <v>17.100000000000001</v>
      </c>
      <c r="G82" s="2">
        <f>'Load Tests Data'!G82</f>
        <v>7.2900000000000009</v>
      </c>
      <c r="H82" s="2">
        <f>'Load Tests Data'!H82</f>
        <v>17.100000000000001</v>
      </c>
      <c r="I82" s="2">
        <f>'Load Tests Data'!I82</f>
        <v>0</v>
      </c>
      <c r="J82" s="2">
        <f t="shared" si="18"/>
        <v>1.2825</v>
      </c>
      <c r="K82" s="2">
        <f t="shared" si="11"/>
        <v>99.19507795814657</v>
      </c>
      <c r="L82" s="2">
        <f t="shared" si="12"/>
        <v>91.895542242138291</v>
      </c>
      <c r="M82" s="2">
        <f t="shared" si="19"/>
        <v>124.93562840353333</v>
      </c>
      <c r="N82" s="2">
        <f t="shared" si="13"/>
        <v>1.1556995494753792</v>
      </c>
      <c r="O82" s="2">
        <f t="shared" si="14"/>
        <v>1.1540052393306595</v>
      </c>
      <c r="P82" s="2">
        <f t="shared" si="15"/>
        <v>0.9327731092436975</v>
      </c>
      <c r="Q82" s="2">
        <f t="shared" si="16"/>
        <v>0.49342105263157893</v>
      </c>
      <c r="R82" s="2">
        <f t="shared" si="20"/>
        <v>1.1973684210526316</v>
      </c>
      <c r="S82" s="2">
        <f t="shared" si="17"/>
        <v>1.095167364596094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5">
        <f t="shared" si="21"/>
        <v>300.40081599501178</v>
      </c>
      <c r="AE82" s="2">
        <f>'Load Tests Data'!J82</f>
        <v>46.093288640000004</v>
      </c>
      <c r="AF82" s="4">
        <f>'Load Tests Data'!K82</f>
        <v>335.3</v>
      </c>
    </row>
    <row r="83" spans="1:32" x14ac:dyDescent="0.25">
      <c r="A83" s="2" t="str">
        <f>'Load Tests Data'!A83</f>
        <v>-</v>
      </c>
      <c r="B83" s="2">
        <f>'Load Tests Data'!B83</f>
        <v>0.152</v>
      </c>
      <c r="C83" s="2">
        <f>'Load Tests Data'!C83</f>
        <v>0.90439999999999998</v>
      </c>
      <c r="D83" s="2">
        <f>'Load Tests Data'!D83</f>
        <v>0.15</v>
      </c>
      <c r="E83" s="2">
        <f>'Load Tests Data'!E83</f>
        <v>42.5</v>
      </c>
      <c r="F83" s="2">
        <f>'Load Tests Data'!F83</f>
        <v>17.100000000000001</v>
      </c>
      <c r="G83" s="2">
        <f>'Load Tests Data'!G83</f>
        <v>7.2900000000000009</v>
      </c>
      <c r="H83" s="2">
        <f>'Load Tests Data'!H83</f>
        <v>17.100000000000001</v>
      </c>
      <c r="I83" s="2">
        <f>'Load Tests Data'!I83</f>
        <v>0</v>
      </c>
      <c r="J83" s="2">
        <f t="shared" si="18"/>
        <v>2.5649999999999999</v>
      </c>
      <c r="K83" s="2">
        <f t="shared" si="11"/>
        <v>99.19507795814657</v>
      </c>
      <c r="L83" s="2">
        <f t="shared" si="12"/>
        <v>91.895542242138291</v>
      </c>
      <c r="M83" s="2">
        <f t="shared" si="19"/>
        <v>124.93562840353333</v>
      </c>
      <c r="N83" s="2">
        <f t="shared" si="13"/>
        <v>1.1556995494753792</v>
      </c>
      <c r="O83" s="2">
        <f t="shared" si="14"/>
        <v>1.1540052393306595</v>
      </c>
      <c r="P83" s="2">
        <f t="shared" si="15"/>
        <v>0.9327731092436975</v>
      </c>
      <c r="Q83" s="2">
        <f t="shared" si="16"/>
        <v>0.98684210526315785</v>
      </c>
      <c r="R83" s="2">
        <f t="shared" si="20"/>
        <v>1.3947368421052633</v>
      </c>
      <c r="S83" s="2">
        <f t="shared" si="17"/>
        <v>1.1903347291921877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5">
        <f t="shared" si="21"/>
        <v>475.23743013892744</v>
      </c>
      <c r="AE83" s="2">
        <f>'Load Tests Data'!J83</f>
        <v>55.070001280000007</v>
      </c>
      <c r="AF83" s="4">
        <f>'Load Tests Data'!K83</f>
        <v>400.6</v>
      </c>
    </row>
    <row r="84" spans="1:32" x14ac:dyDescent="0.25">
      <c r="A84" s="2" t="str">
        <f>'Load Tests Data'!A84</f>
        <v>-</v>
      </c>
      <c r="B84" s="2">
        <f>'Load Tests Data'!B84</f>
        <v>9.4E-2</v>
      </c>
      <c r="C84" s="2">
        <f>'Load Tests Data'!C84</f>
        <v>9.4E-2</v>
      </c>
      <c r="D84" s="2">
        <f>'Load Tests Data'!D84</f>
        <v>4.7E-2</v>
      </c>
      <c r="E84" s="2">
        <f>'Load Tests Data'!E84</f>
        <v>34</v>
      </c>
      <c r="F84" s="2">
        <f>'Load Tests Data'!F84</f>
        <v>15.7</v>
      </c>
      <c r="G84" s="2">
        <f>'Load Tests Data'!G84</f>
        <v>5.8899999999999988</v>
      </c>
      <c r="H84" s="2">
        <f>'Load Tests Data'!H84</f>
        <v>15.7</v>
      </c>
      <c r="I84" s="2">
        <f>'Load Tests Data'!I84</f>
        <v>0</v>
      </c>
      <c r="J84" s="2">
        <f t="shared" si="18"/>
        <v>0.7379</v>
      </c>
      <c r="K84" s="2">
        <f t="shared" si="11"/>
        <v>42.163726119839886</v>
      </c>
      <c r="L84" s="2">
        <f t="shared" si="12"/>
        <v>29.439792369643488</v>
      </c>
      <c r="M84" s="2">
        <f t="shared" si="19"/>
        <v>28.774323255832194</v>
      </c>
      <c r="N84" s="2">
        <f t="shared" si="13"/>
        <v>1.6982255858025501</v>
      </c>
      <c r="O84" s="2">
        <f t="shared" si="14"/>
        <v>1.6745085168424267</v>
      </c>
      <c r="P84" s="2">
        <f t="shared" si="15"/>
        <v>0.6</v>
      </c>
      <c r="Q84" s="2">
        <f t="shared" si="16"/>
        <v>0.5</v>
      </c>
      <c r="R84" s="2">
        <f t="shared" si="20"/>
        <v>1.2</v>
      </c>
      <c r="S84" s="2">
        <f t="shared" si="17"/>
        <v>1.1310643545037322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5">
        <f t="shared" si="21"/>
        <v>53.883583511182707</v>
      </c>
      <c r="AE84" s="2">
        <f>'Load Tests Data'!J84</f>
        <v>0.59819719999999998</v>
      </c>
      <c r="AF84" s="4">
        <f>'Load Tests Data'!K84</f>
        <v>67.7</v>
      </c>
    </row>
    <row r="85" spans="1:32" x14ac:dyDescent="0.25">
      <c r="A85" s="2" t="str">
        <f>'Load Tests Data'!A85</f>
        <v>-</v>
      </c>
      <c r="B85" s="2">
        <f>'Load Tests Data'!B85</f>
        <v>9.4E-2</v>
      </c>
      <c r="C85" s="2">
        <f>'Load Tests Data'!C85</f>
        <v>9.4E-2</v>
      </c>
      <c r="D85" s="2">
        <f>'Load Tests Data'!D85</f>
        <v>9.4E-2</v>
      </c>
      <c r="E85" s="2">
        <f>'Load Tests Data'!E85</f>
        <v>34</v>
      </c>
      <c r="F85" s="2">
        <f>'Load Tests Data'!F85</f>
        <v>15.7</v>
      </c>
      <c r="G85" s="2">
        <f>'Load Tests Data'!G85</f>
        <v>5.8899999999999988</v>
      </c>
      <c r="H85" s="2">
        <f>'Load Tests Data'!H85</f>
        <v>15.7</v>
      </c>
      <c r="I85" s="2">
        <f>'Load Tests Data'!I85</f>
        <v>0</v>
      </c>
      <c r="J85" s="2">
        <f t="shared" si="18"/>
        <v>1.4758</v>
      </c>
      <c r="K85" s="2">
        <f t="shared" si="11"/>
        <v>42.163726119839886</v>
      </c>
      <c r="L85" s="2">
        <f t="shared" si="12"/>
        <v>29.439792369643488</v>
      </c>
      <c r="M85" s="2">
        <f t="shared" si="19"/>
        <v>28.774323255832194</v>
      </c>
      <c r="N85" s="2">
        <f t="shared" si="13"/>
        <v>1.6982255858025501</v>
      </c>
      <c r="O85" s="2">
        <f t="shared" si="14"/>
        <v>1.6745085168424267</v>
      </c>
      <c r="P85" s="2">
        <f t="shared" si="15"/>
        <v>0.6</v>
      </c>
      <c r="Q85" s="2">
        <f t="shared" si="16"/>
        <v>1</v>
      </c>
      <c r="R85" s="2">
        <f t="shared" si="20"/>
        <v>1.4</v>
      </c>
      <c r="S85" s="2">
        <f t="shared" si="17"/>
        <v>1.2621287090074644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5">
        <f t="shared" si="21"/>
        <v>104.56291965428872</v>
      </c>
      <c r="AE85" s="2">
        <f>'Load Tests Data'!J85</f>
        <v>0.79965799999999998</v>
      </c>
      <c r="AF85" s="4">
        <f>'Load Tests Data'!K85</f>
        <v>90.5</v>
      </c>
    </row>
    <row r="86" spans="1:32" x14ac:dyDescent="0.25">
      <c r="A86" s="2" t="str">
        <f>'Load Tests Data'!A86</f>
        <v>-</v>
      </c>
      <c r="B86" s="2">
        <f>'Load Tests Data'!B86</f>
        <v>9.4E-2</v>
      </c>
      <c r="C86" s="2">
        <f>'Load Tests Data'!C86</f>
        <v>9.4E-2</v>
      </c>
      <c r="D86" s="2">
        <f>'Load Tests Data'!D86</f>
        <v>4.7E-2</v>
      </c>
      <c r="E86" s="2">
        <f>'Load Tests Data'!E86</f>
        <v>37</v>
      </c>
      <c r="F86" s="2">
        <f>'Load Tests Data'!F86</f>
        <v>16.100000000000001</v>
      </c>
      <c r="G86" s="2">
        <f>'Load Tests Data'!G86</f>
        <v>6.2900000000000009</v>
      </c>
      <c r="H86" s="2">
        <f>'Load Tests Data'!H86</f>
        <v>16.100000000000001</v>
      </c>
      <c r="I86" s="2">
        <f>'Load Tests Data'!I86</f>
        <v>0</v>
      </c>
      <c r="J86" s="2">
        <f t="shared" si="18"/>
        <v>0.75670000000000004</v>
      </c>
      <c r="K86" s="2">
        <f t="shared" si="11"/>
        <v>55.629601684001244</v>
      </c>
      <c r="L86" s="2">
        <f t="shared" si="12"/>
        <v>42.919911654584354</v>
      </c>
      <c r="M86" s="2">
        <f t="shared" si="19"/>
        <v>47.383378810895046</v>
      </c>
      <c r="N86" s="2">
        <f t="shared" si="13"/>
        <v>1.7715300910904754</v>
      </c>
      <c r="O86" s="2">
        <f t="shared" si="14"/>
        <v>1.7535540501027942</v>
      </c>
      <c r="P86" s="2">
        <f t="shared" si="15"/>
        <v>0.6</v>
      </c>
      <c r="Q86" s="2">
        <f t="shared" si="16"/>
        <v>0.5</v>
      </c>
      <c r="R86" s="2">
        <f t="shared" si="20"/>
        <v>1.2</v>
      </c>
      <c r="S86" s="2">
        <f t="shared" si="17"/>
        <v>1.1194769560185633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5">
        <f t="shared" si="21"/>
        <v>85.268386007946745</v>
      </c>
      <c r="AE86" s="2">
        <f>'Load Tests Data'!J86</f>
        <v>0.87299680000000002</v>
      </c>
      <c r="AF86" s="4">
        <f>'Load Tests Data'!K86</f>
        <v>98.8</v>
      </c>
    </row>
    <row r="87" spans="1:32" x14ac:dyDescent="0.25">
      <c r="A87" s="2" t="str">
        <f>'Load Tests Data'!A87</f>
        <v>-</v>
      </c>
      <c r="B87" s="2">
        <f>'Load Tests Data'!B87</f>
        <v>9.4E-2</v>
      </c>
      <c r="C87" s="2">
        <f>'Load Tests Data'!C87</f>
        <v>9.4E-2</v>
      </c>
      <c r="D87" s="2">
        <f>'Load Tests Data'!D87</f>
        <v>9.4E-2</v>
      </c>
      <c r="E87" s="2">
        <f>'Load Tests Data'!E87</f>
        <v>37</v>
      </c>
      <c r="F87" s="2">
        <f>'Load Tests Data'!F87</f>
        <v>16.100000000000001</v>
      </c>
      <c r="G87" s="2">
        <f>'Load Tests Data'!G87</f>
        <v>6.2900000000000009</v>
      </c>
      <c r="H87" s="2">
        <f>'Load Tests Data'!H87</f>
        <v>16.100000000000001</v>
      </c>
      <c r="I87" s="2">
        <f>'Load Tests Data'!I87</f>
        <v>0</v>
      </c>
      <c r="J87" s="2">
        <f t="shared" si="18"/>
        <v>1.5134000000000001</v>
      </c>
      <c r="K87" s="2">
        <f t="shared" si="11"/>
        <v>55.629601684001244</v>
      </c>
      <c r="L87" s="2">
        <f t="shared" si="12"/>
        <v>42.919911654584354</v>
      </c>
      <c r="M87" s="2">
        <f t="shared" si="19"/>
        <v>47.383378810895046</v>
      </c>
      <c r="N87" s="2">
        <f t="shared" si="13"/>
        <v>1.7715300910904754</v>
      </c>
      <c r="O87" s="2">
        <f t="shared" si="14"/>
        <v>1.7535540501027942</v>
      </c>
      <c r="P87" s="2">
        <f t="shared" si="15"/>
        <v>0.6</v>
      </c>
      <c r="Q87" s="2">
        <f t="shared" si="16"/>
        <v>1</v>
      </c>
      <c r="R87" s="2">
        <f t="shared" si="20"/>
        <v>1.4</v>
      </c>
      <c r="S87" s="2">
        <f t="shared" si="17"/>
        <v>1.2389539120371265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5">
        <f t="shared" si="21"/>
        <v>162.63244576287335</v>
      </c>
      <c r="AE87" s="2">
        <f>'Load Tests Data'!J87</f>
        <v>1.161934</v>
      </c>
      <c r="AF87" s="4">
        <f>'Load Tests Data'!K87</f>
        <v>131.5</v>
      </c>
    </row>
    <row r="88" spans="1:32" x14ac:dyDescent="0.25">
      <c r="A88" s="2" t="str">
        <f>'Load Tests Data'!A88</f>
        <v>-</v>
      </c>
      <c r="B88" s="2">
        <f>'Load Tests Data'!B88</f>
        <v>9.4E-2</v>
      </c>
      <c r="C88" s="2">
        <f>'Load Tests Data'!C88</f>
        <v>9.4E-2</v>
      </c>
      <c r="D88" s="2">
        <f>'Load Tests Data'!D88</f>
        <v>4.7E-2</v>
      </c>
      <c r="E88" s="2">
        <f>'Load Tests Data'!E88</f>
        <v>39.5</v>
      </c>
      <c r="F88" s="2">
        <f>'Load Tests Data'!F88</f>
        <v>16.5</v>
      </c>
      <c r="G88" s="2">
        <f>'Load Tests Data'!G88</f>
        <v>6.6899999999999995</v>
      </c>
      <c r="H88" s="2">
        <f>'Load Tests Data'!H88</f>
        <v>16.5</v>
      </c>
      <c r="I88" s="2">
        <f>'Load Tests Data'!I88</f>
        <v>0</v>
      </c>
      <c r="J88" s="2">
        <f t="shared" si="18"/>
        <v>0.77549999999999997</v>
      </c>
      <c r="K88" s="2">
        <f t="shared" si="11"/>
        <v>71.463840445857727</v>
      </c>
      <c r="L88" s="2">
        <f t="shared" si="12"/>
        <v>59.910243949776529</v>
      </c>
      <c r="M88" s="2">
        <f t="shared" si="19"/>
        <v>72.842786377778651</v>
      </c>
      <c r="N88" s="2">
        <f t="shared" si="13"/>
        <v>1.8383294765016944</v>
      </c>
      <c r="O88" s="2">
        <f t="shared" si="14"/>
        <v>1.8243363858174957</v>
      </c>
      <c r="P88" s="2">
        <f t="shared" si="15"/>
        <v>0.6</v>
      </c>
      <c r="Q88" s="2">
        <f t="shared" si="16"/>
        <v>0.5</v>
      </c>
      <c r="R88" s="2">
        <f t="shared" si="20"/>
        <v>1.2</v>
      </c>
      <c r="S88" s="2">
        <f t="shared" si="17"/>
        <v>1.1091743375091658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5">
        <f t="shared" si="21"/>
        <v>127.90668609888361</v>
      </c>
      <c r="AE88" s="2">
        <f>'Load Tests Data'!J88</f>
        <v>1.3059608</v>
      </c>
      <c r="AF88" s="4">
        <f>'Load Tests Data'!K88</f>
        <v>147.80000000000001</v>
      </c>
    </row>
    <row r="89" spans="1:32" x14ac:dyDescent="0.25">
      <c r="A89" s="2" t="str">
        <f>'Load Tests Data'!A89</f>
        <v>-</v>
      </c>
      <c r="B89" s="2">
        <f>'Load Tests Data'!B89</f>
        <v>9.4E-2</v>
      </c>
      <c r="C89" s="2">
        <f>'Load Tests Data'!C89</f>
        <v>9.4E-2</v>
      </c>
      <c r="D89" s="2">
        <f>'Load Tests Data'!D89</f>
        <v>9.4E-2</v>
      </c>
      <c r="E89" s="2">
        <f>'Load Tests Data'!E89</f>
        <v>39.5</v>
      </c>
      <c r="F89" s="2">
        <f>'Load Tests Data'!F89</f>
        <v>16.5</v>
      </c>
      <c r="G89" s="2">
        <f>'Load Tests Data'!G89</f>
        <v>6.6899999999999995</v>
      </c>
      <c r="H89" s="2">
        <f>'Load Tests Data'!H89</f>
        <v>16.5</v>
      </c>
      <c r="I89" s="2">
        <f>'Load Tests Data'!I89</f>
        <v>0</v>
      </c>
      <c r="J89" s="2">
        <f t="shared" si="18"/>
        <v>1.5509999999999999</v>
      </c>
      <c r="K89" s="2">
        <f t="shared" si="11"/>
        <v>71.463840445857727</v>
      </c>
      <c r="L89" s="2">
        <f t="shared" si="12"/>
        <v>59.910243949776529</v>
      </c>
      <c r="M89" s="2">
        <f t="shared" si="19"/>
        <v>72.842786377778651</v>
      </c>
      <c r="N89" s="2">
        <f t="shared" si="13"/>
        <v>1.8383294765016944</v>
      </c>
      <c r="O89" s="2">
        <f t="shared" si="14"/>
        <v>1.8243363858174957</v>
      </c>
      <c r="P89" s="2">
        <f t="shared" si="15"/>
        <v>0.6</v>
      </c>
      <c r="Q89" s="2">
        <f t="shared" si="16"/>
        <v>1</v>
      </c>
      <c r="R89" s="2">
        <f t="shared" si="20"/>
        <v>1.4</v>
      </c>
      <c r="S89" s="2">
        <f t="shared" si="17"/>
        <v>1.2183486750183317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5">
        <f t="shared" si="21"/>
        <v>240.42672367566379</v>
      </c>
      <c r="AE89" s="2">
        <f>'Load Tests Data'!J89</f>
        <v>1.6929775999999999</v>
      </c>
      <c r="AF89" s="4">
        <f>'Load Tests Data'!K89</f>
        <v>191.6</v>
      </c>
    </row>
    <row r="90" spans="1:32" x14ac:dyDescent="0.25">
      <c r="A90" s="2" t="str">
        <f>'Load Tests Data'!A90</f>
        <v>-</v>
      </c>
      <c r="B90" s="2">
        <f>'Load Tests Data'!B90</f>
        <v>9.4E-2</v>
      </c>
      <c r="C90" s="2">
        <f>'Load Tests Data'!C90</f>
        <v>9.4E-2</v>
      </c>
      <c r="D90" s="2">
        <f>'Load Tests Data'!D90</f>
        <v>4.7E-2</v>
      </c>
      <c r="E90" s="2">
        <f>'Load Tests Data'!E90</f>
        <v>41.5</v>
      </c>
      <c r="F90" s="2">
        <f>'Load Tests Data'!F90</f>
        <v>16.8</v>
      </c>
      <c r="G90" s="2">
        <f>'Load Tests Data'!G90</f>
        <v>6.99</v>
      </c>
      <c r="H90" s="2">
        <f>'Load Tests Data'!H90</f>
        <v>16.8</v>
      </c>
      <c r="I90" s="2">
        <f>'Load Tests Data'!I90</f>
        <v>0</v>
      </c>
      <c r="J90" s="2">
        <f t="shared" si="18"/>
        <v>0.78960000000000008</v>
      </c>
      <c r="K90" s="2">
        <f t="shared" si="11"/>
        <v>88.605051771421302</v>
      </c>
      <c r="L90" s="2">
        <f t="shared" si="12"/>
        <v>79.391127869463801</v>
      </c>
      <c r="M90" s="2">
        <f t="shared" si="19"/>
        <v>104.03191701472528</v>
      </c>
      <c r="N90" s="2">
        <f t="shared" si="13"/>
        <v>1.8960113027671706</v>
      </c>
      <c r="O90" s="2">
        <f t="shared" si="14"/>
        <v>1.8847252645559438</v>
      </c>
      <c r="P90" s="2">
        <f t="shared" si="15"/>
        <v>0.6</v>
      </c>
      <c r="Q90" s="2">
        <f t="shared" si="16"/>
        <v>0.5</v>
      </c>
      <c r="R90" s="2">
        <f t="shared" si="20"/>
        <v>1.2</v>
      </c>
      <c r="S90" s="2">
        <f t="shared" si="17"/>
        <v>1.1007040583757455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5">
        <f t="shared" si="21"/>
        <v>179.33238047136192</v>
      </c>
      <c r="AE90" s="2">
        <f>'Load Tests Data'!J90</f>
        <v>1.7389248000000002</v>
      </c>
      <c r="AF90" s="4">
        <f>'Load Tests Data'!K90</f>
        <v>196.8</v>
      </c>
    </row>
    <row r="91" spans="1:32" x14ac:dyDescent="0.25">
      <c r="A91" s="2" t="str">
        <f>'Load Tests Data'!A91</f>
        <v>-</v>
      </c>
      <c r="B91" s="2">
        <f>'Load Tests Data'!B91</f>
        <v>9.4E-2</v>
      </c>
      <c r="C91" s="2">
        <f>'Load Tests Data'!C91</f>
        <v>9.4E-2</v>
      </c>
      <c r="D91" s="2">
        <f>'Load Tests Data'!D91</f>
        <v>9.4E-2</v>
      </c>
      <c r="E91" s="2">
        <f>'Load Tests Data'!E91</f>
        <v>41.5</v>
      </c>
      <c r="F91" s="2">
        <f>'Load Tests Data'!F91</f>
        <v>16.8</v>
      </c>
      <c r="G91" s="2">
        <f>'Load Tests Data'!G91</f>
        <v>6.99</v>
      </c>
      <c r="H91" s="2">
        <f>'Load Tests Data'!H91</f>
        <v>16.8</v>
      </c>
      <c r="I91" s="2">
        <f>'Load Tests Data'!I91</f>
        <v>0</v>
      </c>
      <c r="J91" s="2">
        <f t="shared" si="18"/>
        <v>1.5792000000000002</v>
      </c>
      <c r="K91" s="2">
        <f t="shared" si="11"/>
        <v>88.605051771421302</v>
      </c>
      <c r="L91" s="2">
        <f t="shared" si="12"/>
        <v>79.391127869463801</v>
      </c>
      <c r="M91" s="2">
        <f t="shared" si="19"/>
        <v>104.03191701472528</v>
      </c>
      <c r="N91" s="2">
        <f t="shared" si="13"/>
        <v>1.8960113027671706</v>
      </c>
      <c r="O91" s="2">
        <f t="shared" si="14"/>
        <v>1.8847252645559438</v>
      </c>
      <c r="P91" s="2">
        <f t="shared" si="15"/>
        <v>0.6</v>
      </c>
      <c r="Q91" s="2">
        <f t="shared" si="16"/>
        <v>1</v>
      </c>
      <c r="R91" s="2">
        <f t="shared" si="20"/>
        <v>1.4</v>
      </c>
      <c r="S91" s="2">
        <f t="shared" si="17"/>
        <v>1.2014081167514907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5">
        <f t="shared" si="21"/>
        <v>333.17460936841206</v>
      </c>
      <c r="AE91" s="2">
        <f>'Load Tests Data'!J91</f>
        <v>2.2408096</v>
      </c>
      <c r="AF91" s="4">
        <f>'Load Tests Data'!K91</f>
        <v>253.6</v>
      </c>
    </row>
    <row r="92" spans="1:32" x14ac:dyDescent="0.25">
      <c r="A92" s="2" t="str">
        <f>'Load Tests Data'!A92</f>
        <v>-</v>
      </c>
      <c r="B92" s="2">
        <f>'Load Tests Data'!B92</f>
        <v>9.4E-2</v>
      </c>
      <c r="C92" s="2">
        <f>'Load Tests Data'!C92</f>
        <v>9.4E-2</v>
      </c>
      <c r="D92" s="2">
        <f>'Load Tests Data'!D92</f>
        <v>4.7E-2</v>
      </c>
      <c r="E92" s="2">
        <f>'Load Tests Data'!E92</f>
        <v>42.5</v>
      </c>
      <c r="F92" s="2">
        <f>'Load Tests Data'!F92</f>
        <v>17.100000000000001</v>
      </c>
      <c r="G92" s="2">
        <f>'Load Tests Data'!G92</f>
        <v>7.2900000000000009</v>
      </c>
      <c r="H92" s="2">
        <f>'Load Tests Data'!H92</f>
        <v>17.100000000000001</v>
      </c>
      <c r="I92" s="2">
        <f>'Load Tests Data'!I92</f>
        <v>0</v>
      </c>
      <c r="J92" s="2">
        <f t="shared" si="18"/>
        <v>0.80370000000000008</v>
      </c>
      <c r="K92" s="2">
        <f t="shared" si="11"/>
        <v>99.19507795814657</v>
      </c>
      <c r="L92" s="2">
        <f t="shared" si="12"/>
        <v>91.895542242138291</v>
      </c>
      <c r="M92" s="2">
        <f t="shared" si="19"/>
        <v>124.93562840353333</v>
      </c>
      <c r="N92" s="2">
        <f t="shared" si="13"/>
        <v>1.9264123193785061</v>
      </c>
      <c r="O92" s="2">
        <f t="shared" si="14"/>
        <v>1.9163311740174234</v>
      </c>
      <c r="P92" s="2">
        <f t="shared" si="15"/>
        <v>0.6</v>
      </c>
      <c r="Q92" s="2">
        <f t="shared" si="16"/>
        <v>0.5</v>
      </c>
      <c r="R92" s="2">
        <f t="shared" si="20"/>
        <v>1.2</v>
      </c>
      <c r="S92" s="2">
        <f t="shared" si="17"/>
        <v>1.0964362627907085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5">
        <f t="shared" si="21"/>
        <v>215.42882444025045</v>
      </c>
      <c r="AE92" s="2">
        <f>'Load Tests Data'!J92</f>
        <v>2.0216768000000003</v>
      </c>
      <c r="AF92" s="4">
        <f>'Load Tests Data'!K92</f>
        <v>228.8</v>
      </c>
    </row>
    <row r="93" spans="1:32" x14ac:dyDescent="0.25">
      <c r="A93" s="2" t="str">
        <f>'Load Tests Data'!A93</f>
        <v>-</v>
      </c>
      <c r="B93" s="2">
        <f>'Load Tests Data'!B93</f>
        <v>9.4E-2</v>
      </c>
      <c r="C93" s="2">
        <f>'Load Tests Data'!C93</f>
        <v>9.4E-2</v>
      </c>
      <c r="D93" s="2">
        <f>'Load Tests Data'!D93</f>
        <v>9.4E-2</v>
      </c>
      <c r="E93" s="2">
        <f>'Load Tests Data'!E93</f>
        <v>42.5</v>
      </c>
      <c r="F93" s="2">
        <f>'Load Tests Data'!F93</f>
        <v>17.100000000000001</v>
      </c>
      <c r="G93" s="2">
        <f>'Load Tests Data'!G93</f>
        <v>7.2900000000000009</v>
      </c>
      <c r="H93" s="2">
        <f>'Load Tests Data'!H93</f>
        <v>17.100000000000001</v>
      </c>
      <c r="I93" s="2">
        <f>'Load Tests Data'!I93</f>
        <v>0</v>
      </c>
      <c r="J93" s="2">
        <f t="shared" si="18"/>
        <v>1.6074000000000002</v>
      </c>
      <c r="K93" s="2">
        <f t="shared" si="11"/>
        <v>99.19507795814657</v>
      </c>
      <c r="L93" s="2">
        <f t="shared" si="12"/>
        <v>91.895542242138291</v>
      </c>
      <c r="M93" s="2">
        <f t="shared" si="19"/>
        <v>124.93562840353333</v>
      </c>
      <c r="N93" s="2">
        <f t="shared" si="13"/>
        <v>1.9264123193785061</v>
      </c>
      <c r="O93" s="2">
        <f t="shared" si="14"/>
        <v>1.9163311740174234</v>
      </c>
      <c r="P93" s="2">
        <f t="shared" si="15"/>
        <v>0.6</v>
      </c>
      <c r="Q93" s="2">
        <f t="shared" si="16"/>
        <v>1</v>
      </c>
      <c r="R93" s="2">
        <f t="shared" si="20"/>
        <v>1.4</v>
      </c>
      <c r="S93" s="2">
        <f t="shared" si="17"/>
        <v>1.192872525581417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5">
        <f t="shared" si="21"/>
        <v>397.9090968483913</v>
      </c>
      <c r="AE93" s="2">
        <f>'Load Tests Data'!J93</f>
        <v>2.6119216000000001</v>
      </c>
      <c r="AF93" s="4">
        <f>'Load Tests Data'!K93</f>
        <v>295.60000000000002</v>
      </c>
    </row>
    <row r="94" spans="1:32" x14ac:dyDescent="0.25">
      <c r="A94" s="2" t="str">
        <f>'Load Tests Data'!A94</f>
        <v>-</v>
      </c>
      <c r="B94" s="2">
        <f>'Load Tests Data'!B94</f>
        <v>0.152</v>
      </c>
      <c r="C94" s="2">
        <f>'Load Tests Data'!C94</f>
        <v>0.152</v>
      </c>
      <c r="D94" s="2">
        <f>'Load Tests Data'!D94</f>
        <v>7.4999999999999997E-2</v>
      </c>
      <c r="E94" s="2">
        <f>'Load Tests Data'!E94</f>
        <v>34</v>
      </c>
      <c r="F94" s="2">
        <f>'Load Tests Data'!F94</f>
        <v>15.7</v>
      </c>
      <c r="G94" s="2">
        <f>'Load Tests Data'!G94</f>
        <v>5.8899999999999988</v>
      </c>
      <c r="H94" s="2">
        <f>'Load Tests Data'!H94</f>
        <v>15.7</v>
      </c>
      <c r="I94" s="2">
        <f>'Load Tests Data'!I94</f>
        <v>0</v>
      </c>
      <c r="J94" s="2">
        <f t="shared" si="18"/>
        <v>1.1775</v>
      </c>
      <c r="K94" s="2">
        <f t="shared" si="11"/>
        <v>42.163726119839886</v>
      </c>
      <c r="L94" s="2">
        <f t="shared" si="12"/>
        <v>29.439792369643488</v>
      </c>
      <c r="M94" s="2">
        <f t="shared" si="19"/>
        <v>28.774323255832194</v>
      </c>
      <c r="N94" s="2">
        <f t="shared" si="13"/>
        <v>1.6982255858025501</v>
      </c>
      <c r="O94" s="2">
        <f t="shared" si="14"/>
        <v>1.6745085168424267</v>
      </c>
      <c r="P94" s="2">
        <f t="shared" si="15"/>
        <v>0.6</v>
      </c>
      <c r="Q94" s="2">
        <f t="shared" si="16"/>
        <v>0.49342105263157893</v>
      </c>
      <c r="R94" s="2">
        <f t="shared" si="20"/>
        <v>1.1973684210526316</v>
      </c>
      <c r="S94" s="2">
        <f t="shared" si="17"/>
        <v>1.12933982352342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5">
        <f t="shared" si="21"/>
        <v>86.155391301612084</v>
      </c>
      <c r="AE94" s="2">
        <f>'Load Tests Data'!J94</f>
        <v>2.1070848</v>
      </c>
      <c r="AF94" s="4">
        <f>'Load Tests Data'!K94</f>
        <v>91.2</v>
      </c>
    </row>
    <row r="95" spans="1:32" x14ac:dyDescent="0.25">
      <c r="A95" s="2" t="str">
        <f>'Load Tests Data'!A95</f>
        <v>-</v>
      </c>
      <c r="B95" s="2">
        <f>'Load Tests Data'!B95</f>
        <v>0.152</v>
      </c>
      <c r="C95" s="2">
        <f>'Load Tests Data'!C95</f>
        <v>0.152</v>
      </c>
      <c r="D95" s="2">
        <f>'Load Tests Data'!D95</f>
        <v>0.15</v>
      </c>
      <c r="E95" s="2">
        <f>'Load Tests Data'!E95</f>
        <v>34</v>
      </c>
      <c r="F95" s="2">
        <f>'Load Tests Data'!F95</f>
        <v>15.7</v>
      </c>
      <c r="G95" s="2">
        <f>'Load Tests Data'!G95</f>
        <v>5.8899999999999988</v>
      </c>
      <c r="H95" s="2">
        <f>'Load Tests Data'!H95</f>
        <v>15.7</v>
      </c>
      <c r="I95" s="2">
        <f>'Load Tests Data'!I95</f>
        <v>0</v>
      </c>
      <c r="J95" s="2">
        <f t="shared" si="18"/>
        <v>2.355</v>
      </c>
      <c r="K95" s="2">
        <f t="shared" si="11"/>
        <v>42.163726119839886</v>
      </c>
      <c r="L95" s="2">
        <f t="shared" si="12"/>
        <v>29.439792369643488</v>
      </c>
      <c r="M95" s="2">
        <f t="shared" si="19"/>
        <v>28.774323255832194</v>
      </c>
      <c r="N95" s="2">
        <f t="shared" si="13"/>
        <v>1.6982255858025501</v>
      </c>
      <c r="O95" s="2">
        <f t="shared" si="14"/>
        <v>1.6745085168424267</v>
      </c>
      <c r="P95" s="2">
        <f t="shared" si="15"/>
        <v>0.6</v>
      </c>
      <c r="Q95" s="2">
        <f t="shared" si="16"/>
        <v>0.98684210526315785</v>
      </c>
      <c r="R95" s="2">
        <f t="shared" si="20"/>
        <v>1.3947368421052633</v>
      </c>
      <c r="S95" s="2">
        <f t="shared" si="17"/>
        <v>1.2586796470468398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5">
        <f t="shared" si="21"/>
        <v>166.72635859117131</v>
      </c>
      <c r="AE95" s="2">
        <f>'Load Tests Data'!J95</f>
        <v>2.8741376000000001</v>
      </c>
      <c r="AF95" s="4">
        <f>'Load Tests Data'!K95</f>
        <v>124.4</v>
      </c>
    </row>
    <row r="96" spans="1:32" x14ac:dyDescent="0.25">
      <c r="A96" s="2" t="str">
        <f>'Load Tests Data'!A96</f>
        <v>-</v>
      </c>
      <c r="B96" s="2">
        <f>'Load Tests Data'!B96</f>
        <v>0.152</v>
      </c>
      <c r="C96" s="2">
        <f>'Load Tests Data'!C96</f>
        <v>0.152</v>
      </c>
      <c r="D96" s="2">
        <f>'Load Tests Data'!D96</f>
        <v>7.4999999999999997E-2</v>
      </c>
      <c r="E96" s="2">
        <f>'Load Tests Data'!E96</f>
        <v>37</v>
      </c>
      <c r="F96" s="2">
        <f>'Load Tests Data'!F96</f>
        <v>16.100000000000001</v>
      </c>
      <c r="G96" s="2">
        <f>'Load Tests Data'!G96</f>
        <v>6.2900000000000009</v>
      </c>
      <c r="H96" s="2">
        <f>'Load Tests Data'!H96</f>
        <v>16.100000000000001</v>
      </c>
      <c r="I96" s="2">
        <f>'Load Tests Data'!I96</f>
        <v>0</v>
      </c>
      <c r="J96" s="2">
        <f t="shared" si="18"/>
        <v>1.2075</v>
      </c>
      <c r="K96" s="2">
        <f t="shared" si="11"/>
        <v>55.629601684001244</v>
      </c>
      <c r="L96" s="2">
        <f t="shared" si="12"/>
        <v>42.919911654584354</v>
      </c>
      <c r="M96" s="2">
        <f t="shared" si="19"/>
        <v>47.383378810895046</v>
      </c>
      <c r="N96" s="2">
        <f t="shared" si="13"/>
        <v>1.7715300910904754</v>
      </c>
      <c r="O96" s="2">
        <f t="shared" si="14"/>
        <v>1.7535540501027942</v>
      </c>
      <c r="P96" s="2">
        <f t="shared" si="15"/>
        <v>0.6</v>
      </c>
      <c r="Q96" s="2">
        <f t="shared" si="16"/>
        <v>0.49342105263157893</v>
      </c>
      <c r="R96" s="2">
        <f t="shared" si="20"/>
        <v>1.1973684210526316</v>
      </c>
      <c r="S96" s="2">
        <f t="shared" si="17"/>
        <v>1.1179048908077927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5">
        <f t="shared" si="21"/>
        <v>136.38142862352237</v>
      </c>
      <c r="AE96" s="2">
        <f>'Load Tests Data'!J96</f>
        <v>3.1236607999999997</v>
      </c>
      <c r="AF96" s="4">
        <f>'Load Tests Data'!K96</f>
        <v>135.19999999999999</v>
      </c>
    </row>
    <row r="97" spans="1:32" x14ac:dyDescent="0.25">
      <c r="A97" s="2" t="str">
        <f>'Load Tests Data'!A97</f>
        <v>-</v>
      </c>
      <c r="B97" s="2">
        <f>'Load Tests Data'!B97</f>
        <v>0.152</v>
      </c>
      <c r="C97" s="2">
        <f>'Load Tests Data'!C97</f>
        <v>0.152</v>
      </c>
      <c r="D97" s="2">
        <f>'Load Tests Data'!D97</f>
        <v>0.15</v>
      </c>
      <c r="E97" s="2">
        <f>'Load Tests Data'!E97</f>
        <v>37</v>
      </c>
      <c r="F97" s="2">
        <f>'Load Tests Data'!F97</f>
        <v>16.100000000000001</v>
      </c>
      <c r="G97" s="2">
        <f>'Load Tests Data'!G97</f>
        <v>6.2900000000000009</v>
      </c>
      <c r="H97" s="2">
        <f>'Load Tests Data'!H97</f>
        <v>16.100000000000001</v>
      </c>
      <c r="I97" s="2">
        <f>'Load Tests Data'!I97</f>
        <v>0</v>
      </c>
      <c r="J97" s="2">
        <f t="shared" si="18"/>
        <v>2.415</v>
      </c>
      <c r="K97" s="2">
        <f t="shared" si="11"/>
        <v>55.629601684001244</v>
      </c>
      <c r="L97" s="2">
        <f t="shared" si="12"/>
        <v>42.919911654584354</v>
      </c>
      <c r="M97" s="2">
        <f t="shared" si="19"/>
        <v>47.383378810895046</v>
      </c>
      <c r="N97" s="2">
        <f t="shared" si="13"/>
        <v>1.7715300910904754</v>
      </c>
      <c r="O97" s="2">
        <f t="shared" si="14"/>
        <v>1.7535540501027942</v>
      </c>
      <c r="P97" s="2">
        <f t="shared" si="15"/>
        <v>0.6</v>
      </c>
      <c r="Q97" s="2">
        <f t="shared" si="16"/>
        <v>0.98684210526315785</v>
      </c>
      <c r="R97" s="2">
        <f t="shared" si="20"/>
        <v>1.3947368421052633</v>
      </c>
      <c r="S97" s="2">
        <f t="shared" si="17"/>
        <v>1.2358097816155853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5">
        <f t="shared" si="21"/>
        <v>259.40611076830896</v>
      </c>
      <c r="AE97" s="2">
        <f>'Load Tests Data'!J97</f>
        <v>4.2141696</v>
      </c>
      <c r="AF97" s="4">
        <f>'Load Tests Data'!K97</f>
        <v>182.4</v>
      </c>
    </row>
    <row r="98" spans="1:32" x14ac:dyDescent="0.25">
      <c r="A98" s="2" t="str">
        <f>'Load Tests Data'!A98</f>
        <v>-</v>
      </c>
      <c r="B98" s="2">
        <f>'Load Tests Data'!B98</f>
        <v>0.152</v>
      </c>
      <c r="C98" s="2">
        <f>'Load Tests Data'!C98</f>
        <v>0.152</v>
      </c>
      <c r="D98" s="2">
        <f>'Load Tests Data'!D98</f>
        <v>7.4999999999999997E-2</v>
      </c>
      <c r="E98" s="2">
        <f>'Load Tests Data'!E98</f>
        <v>39.5</v>
      </c>
      <c r="F98" s="2">
        <f>'Load Tests Data'!F98</f>
        <v>16.5</v>
      </c>
      <c r="G98" s="2">
        <f>'Load Tests Data'!G98</f>
        <v>6.6899999999999995</v>
      </c>
      <c r="H98" s="2">
        <f>'Load Tests Data'!H98</f>
        <v>16.5</v>
      </c>
      <c r="I98" s="2">
        <f>'Load Tests Data'!I98</f>
        <v>0</v>
      </c>
      <c r="J98" s="2">
        <f t="shared" si="18"/>
        <v>1.2375</v>
      </c>
      <c r="K98" s="2">
        <f t="shared" si="11"/>
        <v>71.463840445857727</v>
      </c>
      <c r="L98" s="2">
        <f t="shared" si="12"/>
        <v>59.910243949776529</v>
      </c>
      <c r="M98" s="2">
        <f t="shared" si="19"/>
        <v>72.842786377778651</v>
      </c>
      <c r="N98" s="2">
        <f t="shared" si="13"/>
        <v>1.8383294765016944</v>
      </c>
      <c r="O98" s="2">
        <f t="shared" si="14"/>
        <v>1.8243363858174957</v>
      </c>
      <c r="P98" s="2">
        <f t="shared" si="15"/>
        <v>0.6</v>
      </c>
      <c r="Q98" s="2">
        <f t="shared" si="16"/>
        <v>0.49342105263157893</v>
      </c>
      <c r="R98" s="2">
        <f t="shared" si="20"/>
        <v>1.1973684210526316</v>
      </c>
      <c r="S98" s="2">
        <f t="shared" si="17"/>
        <v>1.1077378330682557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5">
        <f t="shared" si="21"/>
        <v>204.63326410988981</v>
      </c>
      <c r="AE98" s="2">
        <f>'Load Tests Data'!J98</f>
        <v>4.6485247999999997</v>
      </c>
      <c r="AF98" s="4">
        <f>'Load Tests Data'!K98</f>
        <v>201.2</v>
      </c>
    </row>
    <row r="99" spans="1:32" x14ac:dyDescent="0.25">
      <c r="A99" s="2" t="str">
        <f>'Load Tests Data'!A99</f>
        <v>-</v>
      </c>
      <c r="B99" s="2">
        <f>'Load Tests Data'!B99</f>
        <v>0.152</v>
      </c>
      <c r="C99" s="2">
        <f>'Load Tests Data'!C99</f>
        <v>0.152</v>
      </c>
      <c r="D99" s="2">
        <f>'Load Tests Data'!D99</f>
        <v>0.15</v>
      </c>
      <c r="E99" s="2">
        <f>'Load Tests Data'!E99</f>
        <v>39.5</v>
      </c>
      <c r="F99" s="2">
        <f>'Load Tests Data'!F99</f>
        <v>16.5</v>
      </c>
      <c r="G99" s="2">
        <f>'Load Tests Data'!G99</f>
        <v>6.6899999999999995</v>
      </c>
      <c r="H99" s="2">
        <f>'Load Tests Data'!H99</f>
        <v>16.5</v>
      </c>
      <c r="I99" s="2">
        <f>'Load Tests Data'!I99</f>
        <v>0</v>
      </c>
      <c r="J99" s="2">
        <f t="shared" si="18"/>
        <v>2.4750000000000001</v>
      </c>
      <c r="K99" s="2">
        <f t="shared" si="11"/>
        <v>71.463840445857727</v>
      </c>
      <c r="L99" s="2">
        <f t="shared" si="12"/>
        <v>59.910243949776529</v>
      </c>
      <c r="M99" s="2">
        <f t="shared" si="19"/>
        <v>72.842786377778651</v>
      </c>
      <c r="N99" s="2">
        <f t="shared" si="13"/>
        <v>1.8383294765016944</v>
      </c>
      <c r="O99" s="2">
        <f t="shared" si="14"/>
        <v>1.8243363858174957</v>
      </c>
      <c r="P99" s="2">
        <f t="shared" si="15"/>
        <v>0.6</v>
      </c>
      <c r="Q99" s="2">
        <f t="shared" si="16"/>
        <v>0.98684210526315785</v>
      </c>
      <c r="R99" s="2">
        <f t="shared" si="20"/>
        <v>1.3947368421052633</v>
      </c>
      <c r="S99" s="2">
        <f t="shared" si="17"/>
        <v>1.2154756661365114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5">
        <f t="shared" si="21"/>
        <v>383.60363517370718</v>
      </c>
      <c r="AE99" s="2">
        <f>'Load Tests Data'!J99</f>
        <v>6.111008</v>
      </c>
      <c r="AF99" s="4">
        <f>'Load Tests Data'!K99</f>
        <v>264.5</v>
      </c>
    </row>
    <row r="100" spans="1:32" x14ac:dyDescent="0.25">
      <c r="A100" s="2" t="str">
        <f>'Load Tests Data'!A100</f>
        <v>-</v>
      </c>
      <c r="B100" s="2">
        <f>'Load Tests Data'!B100</f>
        <v>0.152</v>
      </c>
      <c r="C100" s="2">
        <f>'Load Tests Data'!C100</f>
        <v>0.152</v>
      </c>
      <c r="D100" s="2">
        <f>'Load Tests Data'!D100</f>
        <v>7.4999999999999997E-2</v>
      </c>
      <c r="E100" s="2">
        <f>'Load Tests Data'!E100</f>
        <v>41.5</v>
      </c>
      <c r="F100" s="2">
        <f>'Load Tests Data'!F100</f>
        <v>16.8</v>
      </c>
      <c r="G100" s="2">
        <f>'Load Tests Data'!G100</f>
        <v>6.99</v>
      </c>
      <c r="H100" s="2">
        <f>'Load Tests Data'!H100</f>
        <v>16.8</v>
      </c>
      <c r="I100" s="2">
        <f>'Load Tests Data'!I100</f>
        <v>0</v>
      </c>
      <c r="J100" s="2">
        <f t="shared" si="18"/>
        <v>1.26</v>
      </c>
      <c r="K100" s="2">
        <f t="shared" si="11"/>
        <v>88.605051771421302</v>
      </c>
      <c r="L100" s="2">
        <f t="shared" si="12"/>
        <v>79.391127869463801</v>
      </c>
      <c r="M100" s="2">
        <f t="shared" si="19"/>
        <v>104.03191701472528</v>
      </c>
      <c r="N100" s="2">
        <f t="shared" si="13"/>
        <v>1.8960113027671706</v>
      </c>
      <c r="O100" s="2">
        <f t="shared" si="14"/>
        <v>1.8847252645559438</v>
      </c>
      <c r="P100" s="2">
        <f t="shared" si="15"/>
        <v>0.6</v>
      </c>
      <c r="Q100" s="2">
        <f t="shared" si="16"/>
        <v>0.49342105263157893</v>
      </c>
      <c r="R100" s="2">
        <f t="shared" si="20"/>
        <v>1.1973684210526316</v>
      </c>
      <c r="S100" s="2">
        <f t="shared" si="17"/>
        <v>1.0993790049760646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5">
        <f t="shared" si="21"/>
        <v>286.9675158369227</v>
      </c>
      <c r="AE100" s="2">
        <f>'Load Tests Data'!J100</f>
        <v>6.3836352000000005</v>
      </c>
      <c r="AF100" s="4">
        <f>'Load Tests Data'!K100</f>
        <v>276.3</v>
      </c>
    </row>
    <row r="101" spans="1:32" x14ac:dyDescent="0.25">
      <c r="A101" s="2" t="str">
        <f>'Load Tests Data'!A101</f>
        <v>-</v>
      </c>
      <c r="B101" s="2">
        <f>'Load Tests Data'!B101</f>
        <v>0.152</v>
      </c>
      <c r="C101" s="2">
        <f>'Load Tests Data'!C101</f>
        <v>0.152</v>
      </c>
      <c r="D101" s="2">
        <f>'Load Tests Data'!D101</f>
        <v>0.15</v>
      </c>
      <c r="E101" s="2">
        <f>'Load Tests Data'!E101</f>
        <v>41.5</v>
      </c>
      <c r="F101" s="2">
        <f>'Load Tests Data'!F101</f>
        <v>16.8</v>
      </c>
      <c r="G101" s="2">
        <f>'Load Tests Data'!G101</f>
        <v>6.99</v>
      </c>
      <c r="H101" s="2">
        <f>'Load Tests Data'!H101</f>
        <v>16.8</v>
      </c>
      <c r="I101" s="2">
        <f>'Load Tests Data'!I101</f>
        <v>0</v>
      </c>
      <c r="J101" s="2">
        <f t="shared" si="18"/>
        <v>2.52</v>
      </c>
      <c r="K101" s="2">
        <f t="shared" si="11"/>
        <v>88.605051771421302</v>
      </c>
      <c r="L101" s="2">
        <f t="shared" si="12"/>
        <v>79.391127869463801</v>
      </c>
      <c r="M101" s="2">
        <f t="shared" si="19"/>
        <v>104.03191701472528</v>
      </c>
      <c r="N101" s="2">
        <f t="shared" si="13"/>
        <v>1.8960113027671706</v>
      </c>
      <c r="O101" s="2">
        <f t="shared" si="14"/>
        <v>1.8847252645559438</v>
      </c>
      <c r="P101" s="2">
        <f t="shared" si="15"/>
        <v>0.6</v>
      </c>
      <c r="Q101" s="2">
        <f t="shared" si="16"/>
        <v>0.98684210526315785</v>
      </c>
      <c r="R101" s="2">
        <f t="shared" si="20"/>
        <v>1.3947368421052633</v>
      </c>
      <c r="S101" s="2">
        <f t="shared" si="17"/>
        <v>1.1987580099521291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5">
        <f t="shared" si="21"/>
        <v>531.71097990530052</v>
      </c>
      <c r="AE101" s="2">
        <f>'Load Tests Data'!J101</f>
        <v>8.3520959999999995</v>
      </c>
      <c r="AF101" s="4">
        <f>'Load Tests Data'!K101</f>
        <v>361.5</v>
      </c>
    </row>
    <row r="102" spans="1:32" x14ac:dyDescent="0.25">
      <c r="A102" s="2" t="str">
        <f>'Load Tests Data'!A102</f>
        <v>-</v>
      </c>
      <c r="B102" s="2">
        <f>'Load Tests Data'!B102</f>
        <v>0.152</v>
      </c>
      <c r="C102" s="2">
        <f>'Load Tests Data'!C102</f>
        <v>0.152</v>
      </c>
      <c r="D102" s="2">
        <f>'Load Tests Data'!D102</f>
        <v>7.4999999999999997E-2</v>
      </c>
      <c r="E102" s="2">
        <f>'Load Tests Data'!E102</f>
        <v>42.5</v>
      </c>
      <c r="F102" s="2">
        <f>'Load Tests Data'!F102</f>
        <v>17.100000000000001</v>
      </c>
      <c r="G102" s="2">
        <f>'Load Tests Data'!G102</f>
        <v>7.2900000000000009</v>
      </c>
      <c r="H102" s="2">
        <f>'Load Tests Data'!H102</f>
        <v>17.100000000000001</v>
      </c>
      <c r="I102" s="2">
        <f>'Load Tests Data'!I102</f>
        <v>0</v>
      </c>
      <c r="J102" s="2">
        <f t="shared" si="18"/>
        <v>1.2825</v>
      </c>
      <c r="K102" s="2">
        <f t="shared" si="11"/>
        <v>99.19507795814657</v>
      </c>
      <c r="L102" s="2">
        <f t="shared" si="12"/>
        <v>91.895542242138291</v>
      </c>
      <c r="M102" s="2">
        <f t="shared" si="19"/>
        <v>124.93562840353333</v>
      </c>
      <c r="N102" s="2">
        <f t="shared" si="13"/>
        <v>1.9264123193785061</v>
      </c>
      <c r="O102" s="2">
        <f t="shared" si="14"/>
        <v>1.9163311740174234</v>
      </c>
      <c r="P102" s="2">
        <f t="shared" si="15"/>
        <v>0.6</v>
      </c>
      <c r="Q102" s="2">
        <f t="shared" si="16"/>
        <v>0.49342105263157893</v>
      </c>
      <c r="R102" s="2">
        <f t="shared" si="20"/>
        <v>1.1973684210526316</v>
      </c>
      <c r="S102" s="2">
        <f t="shared" si="17"/>
        <v>1.095167364596094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5">
        <f t="shared" si="21"/>
        <v>344.76465808277953</v>
      </c>
      <c r="AE102" s="2">
        <f>'Load Tests Data'!J102</f>
        <v>7.5157312000000003</v>
      </c>
      <c r="AF102" s="4">
        <f>'Load Tests Data'!K102</f>
        <v>325.3</v>
      </c>
    </row>
    <row r="103" spans="1:32" x14ac:dyDescent="0.25">
      <c r="A103" s="2" t="str">
        <f>'Load Tests Data'!A103</f>
        <v>-</v>
      </c>
      <c r="B103" s="2">
        <f>'Load Tests Data'!B103</f>
        <v>0.152</v>
      </c>
      <c r="C103" s="2">
        <f>'Load Tests Data'!C103</f>
        <v>0.152</v>
      </c>
      <c r="D103" s="2">
        <f>'Load Tests Data'!D103</f>
        <v>0.15</v>
      </c>
      <c r="E103" s="2">
        <f>'Load Tests Data'!E103</f>
        <v>42.5</v>
      </c>
      <c r="F103" s="2">
        <f>'Load Tests Data'!F103</f>
        <v>17.100000000000001</v>
      </c>
      <c r="G103" s="2">
        <f>'Load Tests Data'!G103</f>
        <v>7.2900000000000009</v>
      </c>
      <c r="H103" s="2">
        <f>'Load Tests Data'!H103</f>
        <v>17.100000000000001</v>
      </c>
      <c r="I103" s="2">
        <f>'Load Tests Data'!I103</f>
        <v>0</v>
      </c>
      <c r="J103" s="2">
        <f t="shared" si="18"/>
        <v>2.5649999999999999</v>
      </c>
      <c r="K103" s="2">
        <f t="shared" si="11"/>
        <v>99.19507795814657</v>
      </c>
      <c r="L103" s="2">
        <f t="shared" si="12"/>
        <v>91.895542242138291</v>
      </c>
      <c r="M103" s="2">
        <f t="shared" si="19"/>
        <v>124.93562840353333</v>
      </c>
      <c r="N103" s="2">
        <f t="shared" si="13"/>
        <v>1.9264123193785061</v>
      </c>
      <c r="O103" s="2">
        <f t="shared" si="14"/>
        <v>1.9163311740174234</v>
      </c>
      <c r="P103" s="2">
        <f t="shared" si="15"/>
        <v>0.6</v>
      </c>
      <c r="Q103" s="2">
        <f t="shared" si="16"/>
        <v>0.98684210526315785</v>
      </c>
      <c r="R103" s="2">
        <f t="shared" si="20"/>
        <v>1.3947368421052633</v>
      </c>
      <c r="S103" s="2">
        <f t="shared" si="17"/>
        <v>1.1903347291921877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5">
        <f t="shared" si="21"/>
        <v>635.09683563681926</v>
      </c>
      <c r="AE103" s="2">
        <f>'Load Tests Data'!J103</f>
        <v>9.7868544000000011</v>
      </c>
      <c r="AF103" s="4">
        <f>'Load Tests Data'!K103</f>
        <v>423.6</v>
      </c>
    </row>
    <row r="104" spans="1:32" x14ac:dyDescent="0.25">
      <c r="A104" s="2" t="str">
        <f>'Load Tests Data'!A104</f>
        <v>-</v>
      </c>
      <c r="B104" s="2">
        <f>'Load Tests Data'!B104</f>
        <v>0.08</v>
      </c>
      <c r="C104" s="2">
        <f>'Load Tests Data'!C104</f>
        <v>0.08</v>
      </c>
      <c r="D104" s="2">
        <f>'Load Tests Data'!D104</f>
        <v>0</v>
      </c>
      <c r="E104" s="2">
        <f>'Load Tests Data'!E104</f>
        <v>42.8</v>
      </c>
      <c r="F104" s="2">
        <f>'Load Tests Data'!F104</f>
        <v>17.2</v>
      </c>
      <c r="G104" s="2">
        <f>'Load Tests Data'!G104</f>
        <v>7.3899999999999988</v>
      </c>
      <c r="H104" s="2">
        <f>'Load Tests Data'!H104</f>
        <v>17.2</v>
      </c>
      <c r="I104" s="2">
        <f>'Load Tests Data'!I104</f>
        <v>0</v>
      </c>
      <c r="J104" s="2">
        <f t="shared" si="18"/>
        <v>0</v>
      </c>
      <c r="K104" s="2">
        <f t="shared" si="11"/>
        <v>102.68915654538776</v>
      </c>
      <c r="L104" s="2">
        <f t="shared" si="12"/>
        <v>96.091201588183111</v>
      </c>
      <c r="M104" s="2">
        <f t="shared" si="19"/>
        <v>132.08312723098237</v>
      </c>
      <c r="N104" s="2">
        <f t="shared" si="13"/>
        <v>1.935748279768094</v>
      </c>
      <c r="O104" s="2">
        <f t="shared" si="14"/>
        <v>1.9260101532351528</v>
      </c>
      <c r="P104" s="2">
        <f t="shared" si="15"/>
        <v>0.6</v>
      </c>
      <c r="Q104" s="2">
        <f t="shared" si="16"/>
        <v>0</v>
      </c>
      <c r="R104" s="2">
        <f t="shared" si="20"/>
        <v>1</v>
      </c>
      <c r="S104" s="2">
        <f t="shared" si="17"/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5">
        <f t="shared" si="21"/>
        <v>54.523914920949515</v>
      </c>
      <c r="AE104" s="2">
        <f>'Load Tests Data'!J104</f>
        <v>0.85120000000000007</v>
      </c>
      <c r="AF104" s="4">
        <f>'Load Tests Data'!K104</f>
        <v>133</v>
      </c>
    </row>
    <row r="105" spans="1:32" x14ac:dyDescent="0.25">
      <c r="A105" s="2" t="str">
        <f>'Load Tests Data'!A105</f>
        <v>-</v>
      </c>
      <c r="B105" s="2">
        <f>'Load Tests Data'!B105</f>
        <v>0.15</v>
      </c>
      <c r="C105" s="2">
        <f>'Load Tests Data'!C105</f>
        <v>0.15</v>
      </c>
      <c r="D105" s="2">
        <f>'Load Tests Data'!D105</f>
        <v>0</v>
      </c>
      <c r="E105" s="2">
        <f>'Load Tests Data'!E105</f>
        <v>42.8</v>
      </c>
      <c r="F105" s="2">
        <f>'Load Tests Data'!F105</f>
        <v>17.2</v>
      </c>
      <c r="G105" s="2">
        <f>'Load Tests Data'!G105</f>
        <v>7.3899999999999988</v>
      </c>
      <c r="H105" s="2">
        <f>'Load Tests Data'!H105</f>
        <v>17.2</v>
      </c>
      <c r="I105" s="2">
        <f>'Load Tests Data'!I105</f>
        <v>0</v>
      </c>
      <c r="J105" s="2">
        <f t="shared" si="18"/>
        <v>0</v>
      </c>
      <c r="K105" s="2">
        <f t="shared" si="11"/>
        <v>102.68915654538776</v>
      </c>
      <c r="L105" s="2">
        <f t="shared" si="12"/>
        <v>96.091201588183111</v>
      </c>
      <c r="M105" s="2">
        <f t="shared" si="19"/>
        <v>132.08312723098237</v>
      </c>
      <c r="N105" s="2">
        <f t="shared" si="13"/>
        <v>1.935748279768094</v>
      </c>
      <c r="O105" s="2">
        <f t="shared" si="14"/>
        <v>1.9260101532351528</v>
      </c>
      <c r="P105" s="2">
        <f t="shared" si="15"/>
        <v>0.6</v>
      </c>
      <c r="Q105" s="2">
        <f t="shared" si="16"/>
        <v>0</v>
      </c>
      <c r="R105" s="2">
        <f t="shared" si="20"/>
        <v>1</v>
      </c>
      <c r="S105" s="2">
        <f t="shared" si="17"/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5">
        <f t="shared" si="21"/>
        <v>102.23234047678035</v>
      </c>
      <c r="AE105" s="2">
        <f>'Load Tests Data'!J105</f>
        <v>5.5350000000000001</v>
      </c>
      <c r="AF105" s="4">
        <f>'Load Tests Data'!K105</f>
        <v>246</v>
      </c>
    </row>
    <row r="106" spans="1:32" x14ac:dyDescent="0.25">
      <c r="A106" s="2" t="str">
        <f>'Load Tests Data'!A106</f>
        <v>-</v>
      </c>
      <c r="B106" s="2">
        <f>'Load Tests Data'!B106</f>
        <v>0.05</v>
      </c>
      <c r="C106" s="2">
        <f>'Load Tests Data'!C106</f>
        <v>0.05</v>
      </c>
      <c r="D106" s="2">
        <f>'Load Tests Data'!D106</f>
        <v>0</v>
      </c>
      <c r="E106" s="2">
        <f>'Load Tests Data'!E106</f>
        <v>42.8</v>
      </c>
      <c r="F106" s="2">
        <f>'Load Tests Data'!F106</f>
        <v>17.2</v>
      </c>
      <c r="G106" s="2">
        <f>'Load Tests Data'!G106</f>
        <v>7.3899999999999988</v>
      </c>
      <c r="H106" s="2">
        <f>'Load Tests Data'!H106</f>
        <v>17.2</v>
      </c>
      <c r="I106" s="2">
        <f>'Load Tests Data'!I106</f>
        <v>0</v>
      </c>
      <c r="J106" s="2">
        <f t="shared" si="18"/>
        <v>0</v>
      </c>
      <c r="K106" s="2">
        <f t="shared" si="11"/>
        <v>102.68915654538776</v>
      </c>
      <c r="L106" s="2">
        <f t="shared" si="12"/>
        <v>96.091201588183111</v>
      </c>
      <c r="M106" s="2">
        <f t="shared" si="19"/>
        <v>132.08312723098237</v>
      </c>
      <c r="N106" s="2">
        <f t="shared" si="13"/>
        <v>1.935748279768094</v>
      </c>
      <c r="O106" s="2">
        <f t="shared" si="14"/>
        <v>1.9260101532351528</v>
      </c>
      <c r="P106" s="2">
        <f t="shared" si="15"/>
        <v>0.6</v>
      </c>
      <c r="Q106" s="2">
        <f t="shared" si="16"/>
        <v>0</v>
      </c>
      <c r="R106" s="2">
        <f t="shared" si="20"/>
        <v>1</v>
      </c>
      <c r="S106" s="2">
        <f t="shared" si="17"/>
        <v>1</v>
      </c>
      <c r="T106" s="2">
        <v>1</v>
      </c>
      <c r="U106" s="2">
        <v>1</v>
      </c>
      <c r="V106" s="2">
        <v>1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5">
        <f t="shared" si="21"/>
        <v>34.077446825593448</v>
      </c>
      <c r="AE106" s="2">
        <f>'Load Tests Data'!J106</f>
        <v>0.27250000000000008</v>
      </c>
      <c r="AF106" s="4">
        <f>'Load Tests Data'!K106</f>
        <v>109</v>
      </c>
    </row>
    <row r="107" spans="1:32" x14ac:dyDescent="0.25">
      <c r="A107" s="2" t="str">
        <f>'Load Tests Data'!A107</f>
        <v>-</v>
      </c>
      <c r="B107" s="2">
        <f>'Load Tests Data'!B107</f>
        <v>0.08</v>
      </c>
      <c r="C107" s="2">
        <f>'Load Tests Data'!C107</f>
        <v>0.08</v>
      </c>
      <c r="D107" s="2">
        <f>'Load Tests Data'!D107</f>
        <v>0</v>
      </c>
      <c r="E107" s="2">
        <f>'Load Tests Data'!E107</f>
        <v>42.8</v>
      </c>
      <c r="F107" s="2">
        <f>'Load Tests Data'!F107</f>
        <v>17.100000000000001</v>
      </c>
      <c r="G107" s="2">
        <f>'Load Tests Data'!G107</f>
        <v>7.2900000000000009</v>
      </c>
      <c r="H107" s="2">
        <f>'Load Tests Data'!H107</f>
        <v>17.100000000000001</v>
      </c>
      <c r="I107" s="2">
        <f>'Load Tests Data'!I107</f>
        <v>0</v>
      </c>
      <c r="J107" s="2">
        <f t="shared" si="18"/>
        <v>0</v>
      </c>
      <c r="K107" s="2">
        <f t="shared" si="11"/>
        <v>102.68915654538776</v>
      </c>
      <c r="L107" s="2">
        <f t="shared" si="12"/>
        <v>96.091201588183111</v>
      </c>
      <c r="M107" s="2">
        <f t="shared" si="19"/>
        <v>132.08312723098237</v>
      </c>
      <c r="N107" s="2">
        <f t="shared" si="13"/>
        <v>1.935748279768094</v>
      </c>
      <c r="O107" s="2">
        <f t="shared" si="14"/>
        <v>1.9260101532351528</v>
      </c>
      <c r="P107" s="2">
        <f t="shared" si="15"/>
        <v>0.6</v>
      </c>
      <c r="Q107" s="2">
        <f t="shared" si="16"/>
        <v>0</v>
      </c>
      <c r="R107" s="2">
        <f t="shared" si="20"/>
        <v>1</v>
      </c>
      <c r="S107" s="2">
        <f t="shared" si="17"/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5">
        <f t="shared" si="21"/>
        <v>54.206915415595169</v>
      </c>
      <c r="AE107" s="2">
        <f>'Load Tests Data'!J107</f>
        <v>0.83200000000000007</v>
      </c>
      <c r="AF107" s="4">
        <f>'Load Tests Data'!K107</f>
        <v>130</v>
      </c>
    </row>
    <row r="108" spans="1:32" x14ac:dyDescent="0.25">
      <c r="A108" s="2" t="str">
        <f>'Load Tests Data'!A108</f>
        <v>-</v>
      </c>
      <c r="B108" s="2">
        <f>'Load Tests Data'!B108</f>
        <v>0.1</v>
      </c>
      <c r="C108" s="2">
        <f>'Load Tests Data'!C108</f>
        <v>0.1</v>
      </c>
      <c r="D108" s="2">
        <f>'Load Tests Data'!D108</f>
        <v>0</v>
      </c>
      <c r="E108" s="2">
        <f>'Load Tests Data'!E108</f>
        <v>42.8</v>
      </c>
      <c r="F108" s="2">
        <f>'Load Tests Data'!F108</f>
        <v>17.100000000000001</v>
      </c>
      <c r="G108" s="2">
        <f>'Load Tests Data'!G108</f>
        <v>7.2900000000000009</v>
      </c>
      <c r="H108" s="2">
        <f>'Load Tests Data'!H108</f>
        <v>17.100000000000001</v>
      </c>
      <c r="I108" s="2">
        <f>'Load Tests Data'!I108</f>
        <v>0</v>
      </c>
      <c r="J108" s="2">
        <f t="shared" si="18"/>
        <v>0</v>
      </c>
      <c r="K108" s="2">
        <f t="shared" si="11"/>
        <v>102.68915654538776</v>
      </c>
      <c r="L108" s="2">
        <f t="shared" si="12"/>
        <v>96.091201588183111</v>
      </c>
      <c r="M108" s="2">
        <f t="shared" si="19"/>
        <v>132.08312723098237</v>
      </c>
      <c r="N108" s="2">
        <f t="shared" si="13"/>
        <v>1.935748279768094</v>
      </c>
      <c r="O108" s="2">
        <f t="shared" si="14"/>
        <v>1.9260101532351528</v>
      </c>
      <c r="P108" s="2">
        <f t="shared" si="15"/>
        <v>0.6</v>
      </c>
      <c r="Q108" s="2">
        <f t="shared" si="16"/>
        <v>0</v>
      </c>
      <c r="R108" s="2">
        <f t="shared" si="20"/>
        <v>1</v>
      </c>
      <c r="S108" s="2">
        <f t="shared" si="17"/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5">
        <f t="shared" si="21"/>
        <v>67.758644269493956</v>
      </c>
      <c r="AE108" s="2">
        <f>'Load Tests Data'!J108</f>
        <v>1.5200000000000002</v>
      </c>
      <c r="AF108" s="4">
        <f>'Load Tests Data'!K108</f>
        <v>152</v>
      </c>
    </row>
    <row r="109" spans="1:32" x14ac:dyDescent="0.25">
      <c r="A109" s="2" t="str">
        <f>'Load Tests Data'!A109</f>
        <v>-</v>
      </c>
      <c r="B109" s="2">
        <f>'Load Tests Data'!B109</f>
        <v>0.15</v>
      </c>
      <c r="C109" s="2">
        <f>'Load Tests Data'!C109</f>
        <v>0.15</v>
      </c>
      <c r="D109" s="2">
        <f>'Load Tests Data'!D109</f>
        <v>0</v>
      </c>
      <c r="E109" s="2">
        <f>'Load Tests Data'!E109</f>
        <v>42.8</v>
      </c>
      <c r="F109" s="2">
        <f>'Load Tests Data'!F109</f>
        <v>17.100000000000001</v>
      </c>
      <c r="G109" s="2">
        <f>'Load Tests Data'!G109</f>
        <v>7.2900000000000009</v>
      </c>
      <c r="H109" s="2">
        <f>'Load Tests Data'!H109</f>
        <v>17.100000000000001</v>
      </c>
      <c r="I109" s="2">
        <f>'Load Tests Data'!I109</f>
        <v>0</v>
      </c>
      <c r="J109" s="2">
        <f t="shared" si="18"/>
        <v>0</v>
      </c>
      <c r="K109" s="2">
        <f t="shared" si="11"/>
        <v>102.68915654538776</v>
      </c>
      <c r="L109" s="2">
        <f t="shared" si="12"/>
        <v>96.091201588183111</v>
      </c>
      <c r="M109" s="2">
        <f t="shared" si="19"/>
        <v>132.08312723098237</v>
      </c>
      <c r="N109" s="2">
        <f t="shared" si="13"/>
        <v>1.935748279768094</v>
      </c>
      <c r="O109" s="2">
        <f t="shared" si="14"/>
        <v>1.9260101532351528</v>
      </c>
      <c r="P109" s="2">
        <f t="shared" si="15"/>
        <v>0.6</v>
      </c>
      <c r="Q109" s="2">
        <f t="shared" si="16"/>
        <v>0</v>
      </c>
      <c r="R109" s="2">
        <f t="shared" si="20"/>
        <v>1</v>
      </c>
      <c r="S109" s="2">
        <f t="shared" si="17"/>
        <v>1</v>
      </c>
      <c r="T109" s="2">
        <v>1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1</v>
      </c>
      <c r="AA109" s="2">
        <v>1</v>
      </c>
      <c r="AB109" s="2">
        <v>1</v>
      </c>
      <c r="AC109" s="2">
        <v>1</v>
      </c>
      <c r="AD109" s="5">
        <f t="shared" si="21"/>
        <v>101.63796640424094</v>
      </c>
      <c r="AE109" s="2">
        <f>'Load Tests Data'!J109</f>
        <v>4.8149999999999995</v>
      </c>
      <c r="AF109" s="4">
        <f>'Load Tests Data'!K109</f>
        <v>214</v>
      </c>
    </row>
    <row r="110" spans="1:32" x14ac:dyDescent="0.25">
      <c r="A110" s="2" t="str">
        <f>'Load Tests Data'!A110</f>
        <v>-</v>
      </c>
      <c r="B110" s="2">
        <f>'Load Tests Data'!B110</f>
        <v>0.2</v>
      </c>
      <c r="C110" s="2">
        <f>'Load Tests Data'!C110</f>
        <v>0.2</v>
      </c>
      <c r="D110" s="2">
        <f>'Load Tests Data'!D110</f>
        <v>0</v>
      </c>
      <c r="E110" s="2">
        <f>'Load Tests Data'!E110</f>
        <v>42.8</v>
      </c>
      <c r="F110" s="2">
        <f>'Load Tests Data'!F110</f>
        <v>17.100000000000001</v>
      </c>
      <c r="G110" s="2">
        <f>'Load Tests Data'!G110</f>
        <v>7.2900000000000009</v>
      </c>
      <c r="H110" s="2">
        <f>'Load Tests Data'!H110</f>
        <v>17.100000000000001</v>
      </c>
      <c r="I110" s="2">
        <f>'Load Tests Data'!I110</f>
        <v>0</v>
      </c>
      <c r="J110" s="2">
        <f t="shared" si="18"/>
        <v>0</v>
      </c>
      <c r="K110" s="2">
        <f t="shared" si="11"/>
        <v>102.68915654538776</v>
      </c>
      <c r="L110" s="2">
        <f t="shared" si="12"/>
        <v>96.091201588183111</v>
      </c>
      <c r="M110" s="2">
        <f t="shared" si="19"/>
        <v>132.08312723098237</v>
      </c>
      <c r="N110" s="2">
        <f t="shared" si="13"/>
        <v>1.935748279768094</v>
      </c>
      <c r="O110" s="2">
        <f t="shared" si="14"/>
        <v>1.9260101532351528</v>
      </c>
      <c r="P110" s="2">
        <f t="shared" si="15"/>
        <v>0.6</v>
      </c>
      <c r="Q110" s="2">
        <f t="shared" si="16"/>
        <v>0</v>
      </c>
      <c r="R110" s="2">
        <f t="shared" si="20"/>
        <v>1</v>
      </c>
      <c r="S110" s="2">
        <f t="shared" si="17"/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5">
        <f t="shared" si="21"/>
        <v>135.51728853898791</v>
      </c>
      <c r="AE110" s="2">
        <f>'Load Tests Data'!J110</f>
        <v>10.640000000000002</v>
      </c>
      <c r="AF110" s="4">
        <f>'Load Tests Data'!K110</f>
        <v>266</v>
      </c>
    </row>
    <row r="111" spans="1:32" x14ac:dyDescent="0.25">
      <c r="A111" s="2" t="str">
        <f>'Load Tests Data'!A111</f>
        <v>-</v>
      </c>
      <c r="B111" s="2">
        <f>'Load Tests Data'!B111</f>
        <v>0.25</v>
      </c>
      <c r="C111" s="2">
        <f>'Load Tests Data'!C111</f>
        <v>0.25</v>
      </c>
      <c r="D111" s="2">
        <f>'Load Tests Data'!D111</f>
        <v>0</v>
      </c>
      <c r="E111" s="2">
        <f>'Load Tests Data'!E111</f>
        <v>42.8</v>
      </c>
      <c r="F111" s="2">
        <f>'Load Tests Data'!F111</f>
        <v>17.100000000000001</v>
      </c>
      <c r="G111" s="2">
        <f>'Load Tests Data'!G111</f>
        <v>7.2900000000000009</v>
      </c>
      <c r="H111" s="2">
        <f>'Load Tests Data'!H111</f>
        <v>17.100000000000001</v>
      </c>
      <c r="I111" s="2">
        <f>'Load Tests Data'!I111</f>
        <v>0</v>
      </c>
      <c r="J111" s="2">
        <f t="shared" si="18"/>
        <v>0</v>
      </c>
      <c r="K111" s="2">
        <f t="shared" si="11"/>
        <v>102.68915654538776</v>
      </c>
      <c r="L111" s="2">
        <f t="shared" si="12"/>
        <v>96.091201588183111</v>
      </c>
      <c r="M111" s="2">
        <f t="shared" si="19"/>
        <v>132.08312723098237</v>
      </c>
      <c r="N111" s="2">
        <f t="shared" si="13"/>
        <v>1.935748279768094</v>
      </c>
      <c r="O111" s="2">
        <f t="shared" si="14"/>
        <v>1.9260101532351528</v>
      </c>
      <c r="P111" s="2">
        <f t="shared" si="15"/>
        <v>0.6</v>
      </c>
      <c r="Q111" s="2">
        <f t="shared" si="16"/>
        <v>0</v>
      </c>
      <c r="R111" s="2">
        <f t="shared" si="20"/>
        <v>1</v>
      </c>
      <c r="S111" s="2">
        <f t="shared" si="17"/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5">
        <f t="shared" si="21"/>
        <v>169.3966106737349</v>
      </c>
      <c r="AE111" s="2">
        <f>'Load Tests Data'!J111</f>
        <v>20.8125</v>
      </c>
      <c r="AF111" s="4">
        <f>'Load Tests Data'!K111</f>
        <v>333</v>
      </c>
    </row>
    <row r="112" spans="1:32" x14ac:dyDescent="0.25">
      <c r="A112" s="2" t="str">
        <f>'Load Tests Data'!A112</f>
        <v>-</v>
      </c>
      <c r="B112" s="2">
        <f>'Load Tests Data'!B112</f>
        <v>0.3</v>
      </c>
      <c r="C112" s="2">
        <f>'Load Tests Data'!C112</f>
        <v>0.3</v>
      </c>
      <c r="D112" s="2">
        <f>'Load Tests Data'!D112</f>
        <v>0</v>
      </c>
      <c r="E112" s="2">
        <f>'Load Tests Data'!E112</f>
        <v>42.8</v>
      </c>
      <c r="F112" s="2">
        <f>'Load Tests Data'!F112</f>
        <v>17.100000000000001</v>
      </c>
      <c r="G112" s="2">
        <f>'Load Tests Data'!G112</f>
        <v>7.2900000000000009</v>
      </c>
      <c r="H112" s="2">
        <f>'Load Tests Data'!H112</f>
        <v>17.100000000000001</v>
      </c>
      <c r="I112" s="2">
        <f>'Load Tests Data'!I112</f>
        <v>0</v>
      </c>
      <c r="J112" s="2">
        <f t="shared" si="18"/>
        <v>0</v>
      </c>
      <c r="K112" s="2">
        <f t="shared" si="11"/>
        <v>102.68915654538776</v>
      </c>
      <c r="L112" s="2">
        <f t="shared" si="12"/>
        <v>96.091201588183111</v>
      </c>
      <c r="M112" s="2">
        <f t="shared" si="19"/>
        <v>132.08312723098237</v>
      </c>
      <c r="N112" s="2">
        <f t="shared" si="13"/>
        <v>1.935748279768094</v>
      </c>
      <c r="O112" s="2">
        <f t="shared" si="14"/>
        <v>1.9260101532351528</v>
      </c>
      <c r="P112" s="2">
        <f t="shared" si="15"/>
        <v>0.6</v>
      </c>
      <c r="Q112" s="2">
        <f t="shared" si="16"/>
        <v>0</v>
      </c>
      <c r="R112" s="2">
        <f t="shared" si="20"/>
        <v>1</v>
      </c>
      <c r="S112" s="2">
        <f t="shared" si="17"/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5">
        <f t="shared" si="21"/>
        <v>203.27593280848188</v>
      </c>
      <c r="AE112" s="2">
        <f>'Load Tests Data'!J112</f>
        <v>36.36</v>
      </c>
      <c r="AF112" s="4">
        <f>'Load Tests Data'!K112</f>
        <v>404</v>
      </c>
    </row>
    <row r="113" spans="1:32" x14ac:dyDescent="0.25">
      <c r="A113" s="2" t="str">
        <f>'Load Tests Data'!A113</f>
        <v>-</v>
      </c>
      <c r="B113" s="2">
        <f>'Load Tests Data'!B113</f>
        <v>0.03</v>
      </c>
      <c r="C113" s="2">
        <f>'Load Tests Data'!C113</f>
        <v>0.03</v>
      </c>
      <c r="D113" s="2">
        <f>'Load Tests Data'!D113</f>
        <v>0</v>
      </c>
      <c r="E113" s="2">
        <f>'Load Tests Data'!E113</f>
        <v>42</v>
      </c>
      <c r="F113" s="2">
        <f>'Load Tests Data'!F113</f>
        <v>15.89</v>
      </c>
      <c r="G113" s="2">
        <f>'Load Tests Data'!G113</f>
        <v>6.08</v>
      </c>
      <c r="H113" s="2">
        <f>'Load Tests Data'!H113</f>
        <v>15.89</v>
      </c>
      <c r="I113" s="2">
        <f>'Load Tests Data'!I113</f>
        <v>0</v>
      </c>
      <c r="J113" s="2">
        <f t="shared" si="18"/>
        <v>0</v>
      </c>
      <c r="K113" s="2">
        <f t="shared" si="11"/>
        <v>93.706401663749205</v>
      </c>
      <c r="L113" s="2">
        <f t="shared" si="12"/>
        <v>85.373623034637617</v>
      </c>
      <c r="M113" s="2">
        <f t="shared" si="19"/>
        <v>113.95552711867366</v>
      </c>
      <c r="N113" s="2">
        <f t="shared" si="13"/>
        <v>1.9110756737942787</v>
      </c>
      <c r="O113" s="2">
        <f t="shared" si="14"/>
        <v>1.90040404429784</v>
      </c>
      <c r="P113" s="2">
        <f t="shared" si="15"/>
        <v>0.6</v>
      </c>
      <c r="Q113" s="2">
        <f t="shared" si="16"/>
        <v>0</v>
      </c>
      <c r="R113" s="2">
        <f t="shared" si="20"/>
        <v>1</v>
      </c>
      <c r="S113" s="2">
        <f t="shared" si="17"/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5">
        <f t="shared" si="21"/>
        <v>16.29677993324152</v>
      </c>
      <c r="AE113" s="2">
        <f>'Load Tests Data'!J113</f>
        <v>4.6800000000000001E-2</v>
      </c>
      <c r="AF113" s="4">
        <f>'Load Tests Data'!K113</f>
        <v>52</v>
      </c>
    </row>
    <row r="114" spans="1:32" x14ac:dyDescent="0.25">
      <c r="A114" s="2" t="str">
        <f>'Load Tests Data'!A114</f>
        <v>-</v>
      </c>
      <c r="B114" s="2">
        <f>'Load Tests Data'!B114</f>
        <v>0.04</v>
      </c>
      <c r="C114" s="2">
        <f>'Load Tests Data'!C114</f>
        <v>0.04</v>
      </c>
      <c r="D114" s="2">
        <f>'Load Tests Data'!D114</f>
        <v>0</v>
      </c>
      <c r="E114" s="2">
        <f>'Load Tests Data'!E114</f>
        <v>42</v>
      </c>
      <c r="F114" s="2">
        <f>'Load Tests Data'!F114</f>
        <v>15.89</v>
      </c>
      <c r="G114" s="2">
        <f>'Load Tests Data'!G114</f>
        <v>6.08</v>
      </c>
      <c r="H114" s="2">
        <f>'Load Tests Data'!H114</f>
        <v>15.89</v>
      </c>
      <c r="I114" s="2">
        <f>'Load Tests Data'!I114</f>
        <v>0</v>
      </c>
      <c r="J114" s="2">
        <f t="shared" si="18"/>
        <v>0</v>
      </c>
      <c r="K114" s="2">
        <f t="shared" si="11"/>
        <v>93.706401663749205</v>
      </c>
      <c r="L114" s="2">
        <f t="shared" si="12"/>
        <v>85.373623034637617</v>
      </c>
      <c r="M114" s="2">
        <f t="shared" si="19"/>
        <v>113.95552711867366</v>
      </c>
      <c r="N114" s="2">
        <f t="shared" si="13"/>
        <v>1.9110756737942787</v>
      </c>
      <c r="O114" s="2">
        <f t="shared" si="14"/>
        <v>1.90040404429784</v>
      </c>
      <c r="P114" s="2">
        <f t="shared" si="15"/>
        <v>0.6</v>
      </c>
      <c r="Q114" s="2">
        <f t="shared" si="16"/>
        <v>0</v>
      </c>
      <c r="R114" s="2">
        <f t="shared" si="20"/>
        <v>1</v>
      </c>
      <c r="S114" s="2">
        <f t="shared" si="17"/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5">
        <f t="shared" si="21"/>
        <v>21.729039910988696</v>
      </c>
      <c r="AE114" s="2">
        <f>'Load Tests Data'!J114</f>
        <v>0.1472</v>
      </c>
      <c r="AF114" s="4">
        <f>'Load Tests Data'!K114</f>
        <v>92</v>
      </c>
    </row>
    <row r="115" spans="1:32" x14ac:dyDescent="0.25">
      <c r="A115" s="2" t="str">
        <f>'Load Tests Data'!A115</f>
        <v>-</v>
      </c>
      <c r="B115" s="2">
        <f>'Load Tests Data'!B115</f>
        <v>0.05</v>
      </c>
      <c r="C115" s="2">
        <f>'Load Tests Data'!C115</f>
        <v>0.05</v>
      </c>
      <c r="D115" s="2">
        <f>'Load Tests Data'!D115</f>
        <v>0</v>
      </c>
      <c r="E115" s="2">
        <f>'Load Tests Data'!E115</f>
        <v>42</v>
      </c>
      <c r="F115" s="2">
        <f>'Load Tests Data'!F115</f>
        <v>15.89</v>
      </c>
      <c r="G115" s="2">
        <f>'Load Tests Data'!G115</f>
        <v>6.08</v>
      </c>
      <c r="H115" s="2">
        <f>'Load Tests Data'!H115</f>
        <v>15.89</v>
      </c>
      <c r="I115" s="2">
        <f>'Load Tests Data'!I115</f>
        <v>0</v>
      </c>
      <c r="J115" s="2">
        <f t="shared" si="18"/>
        <v>0</v>
      </c>
      <c r="K115" s="2">
        <f t="shared" si="11"/>
        <v>93.706401663749205</v>
      </c>
      <c r="L115" s="2">
        <f t="shared" si="12"/>
        <v>85.373623034637617</v>
      </c>
      <c r="M115" s="2">
        <f t="shared" si="19"/>
        <v>113.95552711867366</v>
      </c>
      <c r="N115" s="2">
        <f t="shared" si="13"/>
        <v>1.9110756737942787</v>
      </c>
      <c r="O115" s="2">
        <f t="shared" si="14"/>
        <v>1.90040404429784</v>
      </c>
      <c r="P115" s="2">
        <f t="shared" si="15"/>
        <v>0.6</v>
      </c>
      <c r="Q115" s="2">
        <f t="shared" si="16"/>
        <v>0</v>
      </c>
      <c r="R115" s="2">
        <f t="shared" si="20"/>
        <v>1</v>
      </c>
      <c r="S115" s="2">
        <f t="shared" si="17"/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5">
        <f t="shared" si="21"/>
        <v>27.161299888735872</v>
      </c>
      <c r="AE115" s="2">
        <f>'Load Tests Data'!J115</f>
        <v>0.23750000000000004</v>
      </c>
      <c r="AF115" s="4">
        <f>'Load Tests Data'!K115</f>
        <v>95</v>
      </c>
    </row>
    <row r="116" spans="1:32" x14ac:dyDescent="0.25">
      <c r="A116" s="2" t="str">
        <f>'Load Tests Data'!A116</f>
        <v>-</v>
      </c>
      <c r="B116" s="2">
        <f>'Load Tests Data'!B116</f>
        <v>0.06</v>
      </c>
      <c r="C116" s="2">
        <f>'Load Tests Data'!C116</f>
        <v>0.06</v>
      </c>
      <c r="D116" s="2">
        <f>'Load Tests Data'!D116</f>
        <v>0</v>
      </c>
      <c r="E116" s="2">
        <f>'Load Tests Data'!E116</f>
        <v>32</v>
      </c>
      <c r="F116" s="2">
        <f>'Load Tests Data'!F116</f>
        <v>13.2</v>
      </c>
      <c r="G116" s="2">
        <f>'Load Tests Data'!G116</f>
        <v>3.3899999999999988</v>
      </c>
      <c r="H116" s="2">
        <f>'Load Tests Data'!H116</f>
        <v>13.2</v>
      </c>
      <c r="I116" s="2">
        <f>'Load Tests Data'!I116</f>
        <v>0</v>
      </c>
      <c r="J116" s="2">
        <f t="shared" si="18"/>
        <v>0</v>
      </c>
      <c r="K116" s="2">
        <f t="shared" si="11"/>
        <v>35.490260706898333</v>
      </c>
      <c r="L116" s="2">
        <f t="shared" si="12"/>
        <v>23.176776207012633</v>
      </c>
      <c r="M116" s="2">
        <f t="shared" si="19"/>
        <v>20.786381663871264</v>
      </c>
      <c r="N116" s="2">
        <f t="shared" si="13"/>
        <v>1.6530460961789357</v>
      </c>
      <c r="O116" s="2">
        <f t="shared" si="14"/>
        <v>1.6248693519093274</v>
      </c>
      <c r="P116" s="2">
        <f t="shared" si="15"/>
        <v>0.6</v>
      </c>
      <c r="Q116" s="2">
        <f t="shared" si="16"/>
        <v>0</v>
      </c>
      <c r="R116" s="2">
        <f t="shared" si="20"/>
        <v>1</v>
      </c>
      <c r="S116" s="2">
        <f t="shared" si="17"/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5">
        <f t="shared" si="21"/>
        <v>4.9388442833358122</v>
      </c>
      <c r="AE116" s="2">
        <f>'Load Tests Data'!J116</f>
        <v>5.04E-2</v>
      </c>
      <c r="AF116" s="4">
        <f>'Load Tests Data'!K116</f>
        <v>14</v>
      </c>
    </row>
    <row r="117" spans="1:32" x14ac:dyDescent="0.25">
      <c r="A117" s="2" t="str">
        <f>'Load Tests Data'!A117</f>
        <v>-</v>
      </c>
      <c r="B117" s="2">
        <f>'Load Tests Data'!B117</f>
        <v>0.06</v>
      </c>
      <c r="C117" s="2">
        <f>'Load Tests Data'!C117</f>
        <v>0.06</v>
      </c>
      <c r="D117" s="2">
        <f>'Load Tests Data'!D117</f>
        <v>0</v>
      </c>
      <c r="E117" s="2">
        <f>'Load Tests Data'!E117</f>
        <v>42</v>
      </c>
      <c r="F117" s="2">
        <f>'Load Tests Data'!F117</f>
        <v>14.8</v>
      </c>
      <c r="G117" s="2">
        <f>'Load Tests Data'!G117</f>
        <v>4.99</v>
      </c>
      <c r="H117" s="2">
        <f>'Load Tests Data'!H117</f>
        <v>14.8</v>
      </c>
      <c r="I117" s="2">
        <f>'Load Tests Data'!I117</f>
        <v>0</v>
      </c>
      <c r="J117" s="2">
        <f t="shared" si="18"/>
        <v>0</v>
      </c>
      <c r="K117" s="2">
        <f t="shared" si="11"/>
        <v>93.706401663749205</v>
      </c>
      <c r="L117" s="2">
        <f t="shared" si="12"/>
        <v>85.373623034637617</v>
      </c>
      <c r="M117" s="2">
        <f t="shared" si="19"/>
        <v>113.95552711867366</v>
      </c>
      <c r="N117" s="2">
        <f t="shared" si="13"/>
        <v>1.9110756737942787</v>
      </c>
      <c r="O117" s="2">
        <f t="shared" si="14"/>
        <v>1.90040404429784</v>
      </c>
      <c r="P117" s="2">
        <f t="shared" si="15"/>
        <v>0.6</v>
      </c>
      <c r="Q117" s="2">
        <f t="shared" si="16"/>
        <v>0</v>
      </c>
      <c r="R117" s="2">
        <f t="shared" si="20"/>
        <v>1</v>
      </c>
      <c r="S117" s="2">
        <f t="shared" si="17"/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5">
        <f t="shared" si="21"/>
        <v>30.357752424414663</v>
      </c>
      <c r="AE117" s="2">
        <f>'Load Tests Data'!J117</f>
        <v>0.25919999999999999</v>
      </c>
      <c r="AF117" s="4">
        <f>'Load Tests Data'!K117</f>
        <v>72</v>
      </c>
    </row>
    <row r="118" spans="1:32" x14ac:dyDescent="0.25">
      <c r="A118" s="2" t="str">
        <f>'Load Tests Data'!A118</f>
        <v>-</v>
      </c>
      <c r="B118" s="2">
        <f>'Load Tests Data'!B118</f>
        <v>0.06</v>
      </c>
      <c r="C118" s="2">
        <f>'Load Tests Data'!C118</f>
        <v>0.06</v>
      </c>
      <c r="D118" s="2">
        <f>'Load Tests Data'!D118</f>
        <v>0</v>
      </c>
      <c r="E118" s="2">
        <f>'Load Tests Data'!E118</f>
        <v>42</v>
      </c>
      <c r="F118" s="2">
        <f>'Load Tests Data'!F118</f>
        <v>15.4</v>
      </c>
      <c r="G118" s="2">
        <f>'Load Tests Data'!G118</f>
        <v>5.59</v>
      </c>
      <c r="H118" s="2">
        <f>'Load Tests Data'!H118</f>
        <v>15.4</v>
      </c>
      <c r="I118" s="2">
        <f>'Load Tests Data'!I118</f>
        <v>0</v>
      </c>
      <c r="J118" s="2">
        <f t="shared" si="18"/>
        <v>0</v>
      </c>
      <c r="K118" s="2">
        <f t="shared" si="11"/>
        <v>93.706401663749205</v>
      </c>
      <c r="L118" s="2">
        <f t="shared" si="12"/>
        <v>85.373623034637617</v>
      </c>
      <c r="M118" s="2">
        <f t="shared" si="19"/>
        <v>113.95552711867366</v>
      </c>
      <c r="N118" s="2">
        <f t="shared" si="13"/>
        <v>1.9110756737942787</v>
      </c>
      <c r="O118" s="2">
        <f t="shared" si="14"/>
        <v>1.90040404429784</v>
      </c>
      <c r="P118" s="2">
        <f t="shared" si="15"/>
        <v>0.6</v>
      </c>
      <c r="Q118" s="2">
        <f t="shared" si="16"/>
        <v>0</v>
      </c>
      <c r="R118" s="2">
        <f t="shared" si="20"/>
        <v>1</v>
      </c>
      <c r="S118" s="2">
        <f t="shared" si="17"/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5">
        <f t="shared" si="21"/>
        <v>31.588472117296334</v>
      </c>
      <c r="AE118" s="2">
        <f>'Load Tests Data'!J118</f>
        <v>0.38159999999999999</v>
      </c>
      <c r="AF118" s="4">
        <f>'Load Tests Data'!K118</f>
        <v>106</v>
      </c>
    </row>
    <row r="119" spans="1:32" x14ac:dyDescent="0.25">
      <c r="A119" s="2">
        <f>'Load Tests Data'!A119</f>
        <v>0.9</v>
      </c>
      <c r="B119" s="2">
        <f>'Load Tests Data'!B119</f>
        <v>1.05</v>
      </c>
      <c r="C119" s="2">
        <f>'Load Tests Data'!C119</f>
        <v>1.05</v>
      </c>
      <c r="D119" s="2">
        <f>'Load Tests Data'!D119</f>
        <v>1.6</v>
      </c>
      <c r="E119" s="2">
        <f>'Load Tests Data'!E119</f>
        <v>0</v>
      </c>
      <c r="F119" s="2">
        <f>'Load Tests Data'!F119</f>
        <v>11.555555555555552</v>
      </c>
      <c r="G119" s="2">
        <f>'Load Tests Data'!G119</f>
        <v>1.7455555555555513</v>
      </c>
      <c r="H119" s="2">
        <f>'Load Tests Data'!H119</f>
        <v>1.7455555555555513</v>
      </c>
      <c r="I119" s="2">
        <f>'Load Tests Data'!I119</f>
        <v>21</v>
      </c>
      <c r="J119" s="2">
        <f>IF(A119&lt;D119,F119*A119+G119*(D119-A119),F119*D119)</f>
        <v>11.621888888888883</v>
      </c>
      <c r="K119" s="2">
        <f t="shared" si="11"/>
        <v>5.14</v>
      </c>
      <c r="L119" s="2">
        <f t="shared" si="12"/>
        <v>0.99999999999999978</v>
      </c>
      <c r="M119" s="2">
        <f t="shared" si="19"/>
        <v>0</v>
      </c>
      <c r="N119" s="2">
        <f t="shared" si="13"/>
        <v>1.1945525291828794</v>
      </c>
      <c r="O119" s="2">
        <f t="shared" si="14"/>
        <v>1</v>
      </c>
      <c r="P119" s="2">
        <f t="shared" si="15"/>
        <v>0.6</v>
      </c>
      <c r="Q119" s="2">
        <f t="shared" si="16"/>
        <v>0.99003997322722614</v>
      </c>
      <c r="R119" s="2">
        <f t="shared" si="20"/>
        <v>1.3960159892908905</v>
      </c>
      <c r="S119" s="2">
        <f t="shared" si="17"/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5">
        <f t="shared" si="21"/>
        <v>191.6241905480563</v>
      </c>
      <c r="AE119" s="2">
        <f>'Load Tests Data'!J119</f>
        <v>195.14250000000001</v>
      </c>
      <c r="AF119" s="4">
        <f>'Load Tests Data'!K119</f>
        <v>177</v>
      </c>
    </row>
    <row r="120" spans="1:32" x14ac:dyDescent="0.25">
      <c r="A120" s="2">
        <f>'Load Tests Data'!A120</f>
        <v>0.9</v>
      </c>
      <c r="B120" s="2">
        <f>'Load Tests Data'!B120</f>
        <v>0.9</v>
      </c>
      <c r="C120" s="2">
        <f>'Load Tests Data'!C120</f>
        <v>0.9</v>
      </c>
      <c r="D120" s="2">
        <f>'Load Tests Data'!D120</f>
        <v>1.6</v>
      </c>
      <c r="E120" s="2">
        <f>'Load Tests Data'!E120</f>
        <v>0</v>
      </c>
      <c r="F120" s="2">
        <f>'Load Tests Data'!F120</f>
        <v>11.555555555555552</v>
      </c>
      <c r="G120" s="2">
        <f>'Load Tests Data'!G120</f>
        <v>1.7455555555555513</v>
      </c>
      <c r="H120" s="2">
        <f>'Load Tests Data'!H120</f>
        <v>1.7455555555555513</v>
      </c>
      <c r="I120" s="2">
        <f>'Load Tests Data'!I120</f>
        <v>25</v>
      </c>
      <c r="J120" s="2">
        <f t="shared" si="18"/>
        <v>11.621888888888883</v>
      </c>
      <c r="K120" s="2">
        <f t="shared" si="11"/>
        <v>5.14</v>
      </c>
      <c r="L120" s="2">
        <f t="shared" si="12"/>
        <v>0.99999999999999978</v>
      </c>
      <c r="M120" s="2">
        <f t="shared" si="19"/>
        <v>0</v>
      </c>
      <c r="N120" s="2">
        <f t="shared" si="13"/>
        <v>1.1945525291828794</v>
      </c>
      <c r="O120" s="2">
        <f t="shared" si="14"/>
        <v>1</v>
      </c>
      <c r="P120" s="2">
        <f t="shared" si="15"/>
        <v>0.6</v>
      </c>
      <c r="Q120" s="2">
        <f t="shared" si="16"/>
        <v>1.058406866484159</v>
      </c>
      <c r="R120" s="2">
        <f t="shared" si="20"/>
        <v>1.4233627465936636</v>
      </c>
      <c r="S120" s="2">
        <f t="shared" si="17"/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5">
        <f t="shared" si="21"/>
        <v>230.10807049101624</v>
      </c>
      <c r="AE120" s="2">
        <f>'Load Tests Data'!J120</f>
        <v>172.53</v>
      </c>
      <c r="AF120" s="4">
        <f>'Load Tests Data'!K120</f>
        <v>213</v>
      </c>
    </row>
    <row r="121" spans="1:32" x14ac:dyDescent="0.25">
      <c r="A121" s="2">
        <f>'Load Tests Data'!A121</f>
        <v>0.9</v>
      </c>
      <c r="B121" s="2">
        <f>'Load Tests Data'!B121</f>
        <v>0.75</v>
      </c>
      <c r="C121" s="2">
        <f>'Load Tests Data'!C121</f>
        <v>0.75</v>
      </c>
      <c r="D121" s="2">
        <f>'Load Tests Data'!D121</f>
        <v>1.6</v>
      </c>
      <c r="E121" s="2">
        <f>'Load Tests Data'!E121</f>
        <v>0</v>
      </c>
      <c r="F121" s="2">
        <f>'Load Tests Data'!F121</f>
        <v>11.555555555555552</v>
      </c>
      <c r="G121" s="2">
        <f>'Load Tests Data'!G121</f>
        <v>1.7455555555555513</v>
      </c>
      <c r="H121" s="2">
        <f>'Load Tests Data'!H121</f>
        <v>1.7455555555555513</v>
      </c>
      <c r="I121" s="2">
        <f>'Load Tests Data'!I121</f>
        <v>26</v>
      </c>
      <c r="J121" s="2">
        <f t="shared" si="18"/>
        <v>11.621888888888883</v>
      </c>
      <c r="K121" s="2">
        <f t="shared" si="11"/>
        <v>5.14</v>
      </c>
      <c r="L121" s="2">
        <f t="shared" si="12"/>
        <v>0.99999999999999978</v>
      </c>
      <c r="M121" s="2">
        <f t="shared" si="19"/>
        <v>0</v>
      </c>
      <c r="N121" s="2">
        <f t="shared" si="13"/>
        <v>1.1945525291828794</v>
      </c>
      <c r="O121" s="2">
        <f t="shared" si="14"/>
        <v>1</v>
      </c>
      <c r="P121" s="2">
        <f t="shared" si="15"/>
        <v>0.6</v>
      </c>
      <c r="Q121" s="2">
        <f t="shared" si="16"/>
        <v>1.1324597669369387</v>
      </c>
      <c r="R121" s="2">
        <f t="shared" si="20"/>
        <v>1.4529839067747754</v>
      </c>
      <c r="S121" s="2">
        <f t="shared" si="17"/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5">
        <f t="shared" si="21"/>
        <v>243.57623976641401</v>
      </c>
      <c r="AE121" s="2">
        <f>'Load Tests Data'!J121</f>
        <v>128.25</v>
      </c>
      <c r="AF121" s="4">
        <f>'Load Tests Data'!K121</f>
        <v>228</v>
      </c>
    </row>
    <row r="122" spans="1:32" x14ac:dyDescent="0.25">
      <c r="A122" s="2">
        <f>'Load Tests Data'!A122</f>
        <v>0.9</v>
      </c>
      <c r="B122" s="2">
        <f>'Load Tests Data'!B122</f>
        <v>0.67500000000000004</v>
      </c>
      <c r="C122" s="2">
        <f>'Load Tests Data'!C122</f>
        <v>0.67500000000000004</v>
      </c>
      <c r="D122" s="2">
        <f>'Load Tests Data'!D122</f>
        <v>1.6</v>
      </c>
      <c r="E122" s="2">
        <f>'Load Tests Data'!E122</f>
        <v>0</v>
      </c>
      <c r="F122" s="2">
        <f>'Load Tests Data'!F122</f>
        <v>11.555555555555552</v>
      </c>
      <c r="G122" s="2">
        <f>'Load Tests Data'!G122</f>
        <v>1.7455555555555513</v>
      </c>
      <c r="H122" s="2">
        <f>'Load Tests Data'!H122</f>
        <v>1.7455555555555513</v>
      </c>
      <c r="I122" s="2">
        <f>'Load Tests Data'!I122</f>
        <v>25</v>
      </c>
      <c r="J122" s="2">
        <f t="shared" si="18"/>
        <v>11.621888888888883</v>
      </c>
      <c r="K122" s="2">
        <f t="shared" si="11"/>
        <v>5.14</v>
      </c>
      <c r="L122" s="2">
        <f t="shared" si="12"/>
        <v>0.99999999999999978</v>
      </c>
      <c r="M122" s="2">
        <f t="shared" si="19"/>
        <v>0</v>
      </c>
      <c r="N122" s="2">
        <f t="shared" si="13"/>
        <v>1.1945525291828794</v>
      </c>
      <c r="O122" s="2">
        <f t="shared" si="14"/>
        <v>1</v>
      </c>
      <c r="P122" s="2">
        <f t="shared" si="15"/>
        <v>0.6</v>
      </c>
      <c r="Q122" s="2">
        <f t="shared" si="16"/>
        <v>1.171575557219644</v>
      </c>
      <c r="R122" s="2">
        <f t="shared" si="20"/>
        <v>1.4686302228878576</v>
      </c>
      <c r="S122" s="2">
        <f t="shared" si="17"/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5">
        <f t="shared" si="21"/>
        <v>237.05662810217504</v>
      </c>
      <c r="AE122" s="2">
        <f>'Load Tests Data'!J122</f>
        <v>103.42687500000001</v>
      </c>
      <c r="AF122" s="4">
        <f>'Load Tests Data'!K122</f>
        <v>227</v>
      </c>
    </row>
    <row r="123" spans="1:32" x14ac:dyDescent="0.25">
      <c r="A123" s="2">
        <f>'Load Tests Data'!A123</f>
        <v>0.9</v>
      </c>
      <c r="B123" s="2">
        <f>'Load Tests Data'!B123</f>
        <v>0.6</v>
      </c>
      <c r="C123" s="2">
        <f>'Load Tests Data'!C123</f>
        <v>0.6</v>
      </c>
      <c r="D123" s="2">
        <f>'Load Tests Data'!D123</f>
        <v>1.6</v>
      </c>
      <c r="E123" s="2">
        <f>'Load Tests Data'!E123</f>
        <v>0</v>
      </c>
      <c r="F123" s="2">
        <f>'Load Tests Data'!F123</f>
        <v>11.555555555555552</v>
      </c>
      <c r="G123" s="2">
        <f>'Load Tests Data'!G123</f>
        <v>1.7455555555555513</v>
      </c>
      <c r="H123" s="2">
        <f>'Load Tests Data'!H123</f>
        <v>1.7455555555555513</v>
      </c>
      <c r="I123" s="2">
        <f>'Load Tests Data'!I123</f>
        <v>30</v>
      </c>
      <c r="J123" s="2">
        <f t="shared" si="18"/>
        <v>11.621888888888883</v>
      </c>
      <c r="K123" s="2">
        <f t="shared" si="11"/>
        <v>5.14</v>
      </c>
      <c r="L123" s="2">
        <f t="shared" si="12"/>
        <v>0.99999999999999978</v>
      </c>
      <c r="M123" s="2">
        <f t="shared" si="19"/>
        <v>0</v>
      </c>
      <c r="N123" s="2">
        <f t="shared" si="13"/>
        <v>1.1945525291828794</v>
      </c>
      <c r="O123" s="2">
        <f t="shared" si="14"/>
        <v>1</v>
      </c>
      <c r="P123" s="2">
        <f t="shared" si="15"/>
        <v>0.6</v>
      </c>
      <c r="Q123" s="2">
        <f t="shared" si="16"/>
        <v>1.2120256565243244</v>
      </c>
      <c r="R123" s="2">
        <f t="shared" si="20"/>
        <v>1.4848102626097297</v>
      </c>
      <c r="S123" s="2">
        <f t="shared" si="17"/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5">
        <f t="shared" si="21"/>
        <v>285.12393926160104</v>
      </c>
      <c r="AE123" s="2">
        <f>'Load Tests Data'!J123</f>
        <v>97.56</v>
      </c>
      <c r="AF123" s="4">
        <f>'Load Tests Data'!K123</f>
        <v>271</v>
      </c>
    </row>
    <row r="124" spans="1:32" x14ac:dyDescent="0.25">
      <c r="A124" s="2">
        <f>'Load Tests Data'!A124</f>
        <v>50</v>
      </c>
      <c r="B124" s="2">
        <f>'Load Tests Data'!B124</f>
        <v>0.91</v>
      </c>
      <c r="C124" s="2">
        <f>'Load Tests Data'!C124</f>
        <v>0.91</v>
      </c>
      <c r="D124" s="2">
        <f>'Load Tests Data'!D124</f>
        <v>0.61</v>
      </c>
      <c r="E124" s="2">
        <f>'Load Tests Data'!E124</f>
        <v>0</v>
      </c>
      <c r="F124" s="2">
        <f>'Load Tests Data'!F124</f>
        <v>18.524590163934427</v>
      </c>
      <c r="G124" s="2">
        <f>'Load Tests Data'!G124</f>
        <v>8.7145901639344263</v>
      </c>
      <c r="H124" s="2">
        <f>'Load Tests Data'!H124</f>
        <v>18.524590163934427</v>
      </c>
      <c r="I124" s="2">
        <f>'Load Tests Data'!I124</f>
        <v>41</v>
      </c>
      <c r="J124" s="2">
        <f t="shared" si="18"/>
        <v>11.3</v>
      </c>
      <c r="K124" s="2">
        <f t="shared" si="11"/>
        <v>5.14</v>
      </c>
      <c r="L124" s="2">
        <f t="shared" si="12"/>
        <v>0.99999999999999978</v>
      </c>
      <c r="M124" s="2">
        <f t="shared" si="19"/>
        <v>0</v>
      </c>
      <c r="N124" s="2">
        <f t="shared" si="13"/>
        <v>1.1945525291828794</v>
      </c>
      <c r="O124" s="2">
        <f t="shared" si="14"/>
        <v>1</v>
      </c>
      <c r="P124" s="2">
        <f t="shared" si="15"/>
        <v>0.6</v>
      </c>
      <c r="Q124" s="2">
        <f t="shared" si="16"/>
        <v>0.67032967032967028</v>
      </c>
      <c r="R124" s="2">
        <f t="shared" si="20"/>
        <v>1.2681318681318681</v>
      </c>
      <c r="S124" s="2">
        <f t="shared" si="17"/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5">
        <f t="shared" si="21"/>
        <v>330.53951648351648</v>
      </c>
      <c r="AE124" s="2">
        <f>'Load Tests Data'!J124</f>
        <v>259.19530000000003</v>
      </c>
      <c r="AF124" s="4">
        <f>'Load Tests Data'!K124</f>
        <v>313</v>
      </c>
    </row>
    <row r="125" spans="1:32" x14ac:dyDescent="0.25">
      <c r="A125" s="2">
        <f>'Load Tests Data'!A125</f>
        <v>0.31</v>
      </c>
      <c r="B125" s="2">
        <f>'Load Tests Data'!B125</f>
        <v>0.52</v>
      </c>
      <c r="C125" s="2">
        <f>'Load Tests Data'!C125</f>
        <v>0.52</v>
      </c>
      <c r="D125" s="2">
        <f>'Load Tests Data'!D125</f>
        <v>0.38</v>
      </c>
      <c r="E125" s="2">
        <f>'Load Tests Data'!E125</f>
        <v>0</v>
      </c>
      <c r="F125" s="2">
        <f>'Load Tests Data'!F125</f>
        <v>16.129032258064516</v>
      </c>
      <c r="G125" s="2">
        <f>'Load Tests Data'!G125</f>
        <v>6.3190322580645155</v>
      </c>
      <c r="H125" s="2">
        <f>'Load Tests Data'!H125</f>
        <v>6.3190322580645155</v>
      </c>
      <c r="I125" s="2">
        <f>'Load Tests Data'!I125</f>
        <v>62</v>
      </c>
      <c r="J125" s="2">
        <f t="shared" si="18"/>
        <v>5.4423322580645159</v>
      </c>
      <c r="K125" s="2">
        <f t="shared" si="11"/>
        <v>5.14</v>
      </c>
      <c r="L125" s="2">
        <f t="shared" si="12"/>
        <v>0.99999999999999978</v>
      </c>
      <c r="M125" s="2">
        <f t="shared" si="19"/>
        <v>0</v>
      </c>
      <c r="N125" s="2">
        <f t="shared" si="13"/>
        <v>1.1945525291828794</v>
      </c>
      <c r="O125" s="2">
        <f t="shared" si="14"/>
        <v>1</v>
      </c>
      <c r="P125" s="2">
        <f t="shared" si="15"/>
        <v>0.6</v>
      </c>
      <c r="Q125" s="2">
        <f t="shared" si="16"/>
        <v>0.73076923076923073</v>
      </c>
      <c r="R125" s="2">
        <f t="shared" si="20"/>
        <v>1.2923076923076924</v>
      </c>
      <c r="S125" s="2">
        <f t="shared" si="17"/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5">
        <f t="shared" si="21"/>
        <v>497.39802456575688</v>
      </c>
      <c r="AE125" s="2">
        <f>'Load Tests Data'!J125</f>
        <v>112.21600000000001</v>
      </c>
      <c r="AF125" s="4">
        <f>'Load Tests Data'!K125</f>
        <v>415</v>
      </c>
    </row>
    <row r="126" spans="1:32" x14ac:dyDescent="0.25">
      <c r="A126" s="2">
        <f>'Load Tests Data'!A126</f>
        <v>0.31</v>
      </c>
      <c r="B126" s="2">
        <f>'Load Tests Data'!B126</f>
        <v>0.43</v>
      </c>
      <c r="C126" s="2">
        <f>'Load Tests Data'!C126</f>
        <v>0.43</v>
      </c>
      <c r="D126" s="2">
        <f>'Load Tests Data'!D126</f>
        <v>0.38</v>
      </c>
      <c r="E126" s="2">
        <f>'Load Tests Data'!E126</f>
        <v>0</v>
      </c>
      <c r="F126" s="2">
        <f>'Load Tests Data'!F126</f>
        <v>16.129032258064516</v>
      </c>
      <c r="G126" s="2">
        <f>'Load Tests Data'!G126</f>
        <v>6.3190322580645155</v>
      </c>
      <c r="H126" s="2">
        <f>'Load Tests Data'!H126</f>
        <v>6.3190322580645155</v>
      </c>
      <c r="I126" s="2">
        <f>'Load Tests Data'!I126</f>
        <v>31</v>
      </c>
      <c r="J126" s="2">
        <f t="shared" si="18"/>
        <v>5.4423322580645159</v>
      </c>
      <c r="K126" s="2">
        <f t="shared" si="11"/>
        <v>5.14</v>
      </c>
      <c r="L126" s="2">
        <f t="shared" si="12"/>
        <v>0.99999999999999978</v>
      </c>
      <c r="M126" s="2">
        <f t="shared" si="19"/>
        <v>0</v>
      </c>
      <c r="N126" s="2">
        <f t="shared" si="13"/>
        <v>1.1945525291828794</v>
      </c>
      <c r="O126" s="2">
        <f t="shared" si="14"/>
        <v>1</v>
      </c>
      <c r="P126" s="2">
        <f t="shared" si="15"/>
        <v>0.6</v>
      </c>
      <c r="Q126" s="2">
        <f t="shared" si="16"/>
        <v>0.88372093023255816</v>
      </c>
      <c r="R126" s="2">
        <f t="shared" si="20"/>
        <v>1.3534883720930233</v>
      </c>
      <c r="S126" s="2">
        <f t="shared" si="17"/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5">
        <f t="shared" si="21"/>
        <v>263.06530900225061</v>
      </c>
      <c r="AE126" s="2">
        <f>'Load Tests Data'!J126</f>
        <v>40.862899999999996</v>
      </c>
      <c r="AF126" s="4">
        <f>'Load Tests Data'!K126</f>
        <v>221</v>
      </c>
    </row>
    <row r="127" spans="1:32" x14ac:dyDescent="0.25">
      <c r="A127" s="2">
        <f>'Load Tests Data'!A127</f>
        <v>0.31</v>
      </c>
      <c r="B127" s="2">
        <f>'Load Tests Data'!B127</f>
        <v>0.3</v>
      </c>
      <c r="C127" s="2">
        <f>'Load Tests Data'!C127</f>
        <v>0.3</v>
      </c>
      <c r="D127" s="2">
        <f>'Load Tests Data'!D127</f>
        <v>0.38</v>
      </c>
      <c r="E127" s="2">
        <f>'Load Tests Data'!E127</f>
        <v>0</v>
      </c>
      <c r="F127" s="2">
        <f>'Load Tests Data'!F127</f>
        <v>16.129032258064516</v>
      </c>
      <c r="G127" s="2">
        <f>'Load Tests Data'!G127</f>
        <v>6.3190322580645155</v>
      </c>
      <c r="H127" s="2">
        <f>'Load Tests Data'!H127</f>
        <v>6.3190322580645155</v>
      </c>
      <c r="I127" s="2">
        <f>'Load Tests Data'!I127</f>
        <v>42</v>
      </c>
      <c r="J127" s="2">
        <f t="shared" si="18"/>
        <v>5.4423322580645159</v>
      </c>
      <c r="K127" s="2">
        <f t="shared" si="11"/>
        <v>5.14</v>
      </c>
      <c r="L127" s="2">
        <f t="shared" si="12"/>
        <v>0.99999999999999978</v>
      </c>
      <c r="M127" s="2">
        <f t="shared" si="19"/>
        <v>0</v>
      </c>
      <c r="N127" s="2">
        <f t="shared" si="13"/>
        <v>1.1945525291828794</v>
      </c>
      <c r="O127" s="2">
        <f t="shared" si="14"/>
        <v>1</v>
      </c>
      <c r="P127" s="2">
        <f t="shared" si="15"/>
        <v>0.6</v>
      </c>
      <c r="Q127" s="2">
        <f t="shared" si="16"/>
        <v>0.90250690796431265</v>
      </c>
      <c r="R127" s="2">
        <f t="shared" si="20"/>
        <v>1.3610027631857251</v>
      </c>
      <c r="S127" s="2">
        <f t="shared" si="17"/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5">
        <f t="shared" si="21"/>
        <v>356.41772482839934</v>
      </c>
      <c r="AE127" s="2">
        <f>'Load Tests Data'!J127</f>
        <v>30.779999999999998</v>
      </c>
      <c r="AF127" s="4">
        <f>'Load Tests Data'!K127</f>
        <v>342</v>
      </c>
    </row>
    <row r="128" spans="1:32" x14ac:dyDescent="0.25">
      <c r="A128" s="2">
        <f>'Load Tests Data'!A128</f>
        <v>1.8</v>
      </c>
      <c r="B128" s="2">
        <f>'Load Tests Data'!B128</f>
        <v>0.41</v>
      </c>
      <c r="C128" s="2">
        <f>'Load Tests Data'!C128</f>
        <v>0.41</v>
      </c>
      <c r="D128" s="2">
        <f>'Load Tests Data'!D128</f>
        <v>2.6</v>
      </c>
      <c r="E128" s="2">
        <f>'Load Tests Data'!E128</f>
        <v>0</v>
      </c>
      <c r="F128" s="2">
        <f>'Load Tests Data'!F128</f>
        <v>0</v>
      </c>
      <c r="G128" s="2">
        <f>'Load Tests Data'!G128</f>
        <v>0</v>
      </c>
      <c r="H128" s="2">
        <f>'Load Tests Data'!H128</f>
        <v>0</v>
      </c>
      <c r="I128" s="2">
        <f>'Load Tests Data'!I128</f>
        <v>58</v>
      </c>
      <c r="J128" s="2">
        <f t="shared" si="18"/>
        <v>0</v>
      </c>
      <c r="K128" s="2">
        <f t="shared" si="11"/>
        <v>5.14</v>
      </c>
      <c r="L128" s="2">
        <f t="shared" si="12"/>
        <v>0.99999999999999978</v>
      </c>
      <c r="M128" s="2">
        <f t="shared" si="19"/>
        <v>0</v>
      </c>
      <c r="N128" s="2">
        <f t="shared" si="13"/>
        <v>1.1945525291828794</v>
      </c>
      <c r="O128" s="2">
        <f t="shared" si="14"/>
        <v>1</v>
      </c>
      <c r="P128" s="2">
        <f t="shared" si="15"/>
        <v>0.6</v>
      </c>
      <c r="Q128" s="2">
        <f t="shared" si="16"/>
        <v>1.414391961167216</v>
      </c>
      <c r="R128" s="2">
        <f t="shared" si="20"/>
        <v>1.5657567844668865</v>
      </c>
      <c r="S128" s="2">
        <f t="shared" si="17"/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5">
        <f t="shared" si="21"/>
        <v>557.59730608434768</v>
      </c>
      <c r="AE128" s="2">
        <f>'Load Tests Data'!J128</f>
        <v>94.135999999999981</v>
      </c>
      <c r="AF128" s="4">
        <f>'Load Tests Data'!K128</f>
        <v>560</v>
      </c>
    </row>
    <row r="129" spans="1:32" x14ac:dyDescent="0.25">
      <c r="A129" s="2">
        <f>'Load Tests Data'!A129</f>
        <v>1.8</v>
      </c>
      <c r="B129" s="2">
        <f>'Load Tests Data'!B129</f>
        <v>3.1</v>
      </c>
      <c r="C129" s="2">
        <f>'Load Tests Data'!C129</f>
        <v>3.1</v>
      </c>
      <c r="D129" s="2">
        <f>'Load Tests Data'!D129</f>
        <v>1.3</v>
      </c>
      <c r="E129" s="2">
        <f>'Load Tests Data'!E129</f>
        <v>0</v>
      </c>
      <c r="F129" s="2">
        <f>'Load Tests Data'!F129</f>
        <v>9.0769230769230766</v>
      </c>
      <c r="G129" s="2">
        <f>'Load Tests Data'!G129</f>
        <v>-0.73307692307692385</v>
      </c>
      <c r="H129" s="2">
        <f>'Load Tests Data'!H129</f>
        <v>0.84918114143920509</v>
      </c>
      <c r="I129" s="2">
        <f>'Load Tests Data'!I129</f>
        <v>77</v>
      </c>
      <c r="J129" s="2">
        <f t="shared" si="18"/>
        <v>11.8</v>
      </c>
      <c r="K129" s="2">
        <f t="shared" si="11"/>
        <v>5.14</v>
      </c>
      <c r="L129" s="2">
        <f t="shared" si="12"/>
        <v>0.99999999999999978</v>
      </c>
      <c r="M129" s="2">
        <f t="shared" si="19"/>
        <v>0</v>
      </c>
      <c r="N129" s="2">
        <f t="shared" si="13"/>
        <v>1.1945525291828794</v>
      </c>
      <c r="O129" s="2">
        <f t="shared" si="14"/>
        <v>1</v>
      </c>
      <c r="P129" s="2">
        <f t="shared" si="15"/>
        <v>0.6</v>
      </c>
      <c r="Q129" s="2">
        <f t="shared" si="16"/>
        <v>0.41935483870967744</v>
      </c>
      <c r="R129" s="2">
        <f t="shared" si="20"/>
        <v>1.167741935483871</v>
      </c>
      <c r="S129" s="2">
        <f t="shared" si="17"/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5">
        <f t="shared" si="21"/>
        <v>563.88503225806448</v>
      </c>
      <c r="AE129" s="2">
        <f>'Load Tests Data'!J129</f>
        <v>4824.22</v>
      </c>
      <c r="AF129" s="4">
        <f>'Load Tests Data'!K129</f>
        <v>502</v>
      </c>
    </row>
    <row r="130" spans="1:32" x14ac:dyDescent="0.25">
      <c r="A130" s="2">
        <f>'Load Tests Data'!A130</f>
        <v>1</v>
      </c>
      <c r="B130" s="2">
        <f>'Load Tests Data'!B130</f>
        <v>0.77</v>
      </c>
      <c r="C130" s="2">
        <f>'Load Tests Data'!C130</f>
        <v>0.77</v>
      </c>
      <c r="D130" s="2">
        <f>'Load Tests Data'!D130</f>
        <v>3</v>
      </c>
      <c r="E130" s="2">
        <f>'Load Tests Data'!E130</f>
        <v>0</v>
      </c>
      <c r="F130" s="2">
        <f>'Load Tests Data'!F130</f>
        <v>0</v>
      </c>
      <c r="G130" s="2">
        <f>'Load Tests Data'!G130</f>
        <v>0</v>
      </c>
      <c r="H130" s="2">
        <f>'Load Tests Data'!H130</f>
        <v>0</v>
      </c>
      <c r="I130" s="2">
        <f>'Load Tests Data'!I130</f>
        <v>87</v>
      </c>
      <c r="J130" s="2">
        <f t="shared" si="18"/>
        <v>0</v>
      </c>
      <c r="K130" s="2">
        <f t="shared" ref="K130:K193" si="22">IF(E130=0,5.14,(L130-1)*_xlfn.COT(RADIANS(E130)))</f>
        <v>5.14</v>
      </c>
      <c r="L130" s="2">
        <f t="shared" ref="L130:L193" si="23">EXP(PI()*TAN(RADIANS(E130)))*((TAN(RADIANS(45+(E130/2))))^2)</f>
        <v>0.99999999999999978</v>
      </c>
      <c r="M130" s="2">
        <f t="shared" si="19"/>
        <v>0</v>
      </c>
      <c r="N130" s="2">
        <f t="shared" ref="N130:N193" si="24">1+(B130/C130)*(L130/K130)</f>
        <v>1.1945525291828794</v>
      </c>
      <c r="O130" s="2">
        <f t="shared" ref="O130:O193" si="25">1+(B130/C130)*TAN(RADIANS(E130))</f>
        <v>1</v>
      </c>
      <c r="P130" s="2">
        <f t="shared" ref="P130:P193" si="26">1-0.4*(B130/C130)</f>
        <v>0.6</v>
      </c>
      <c r="Q130" s="2">
        <f t="shared" ref="Q130:Q193" si="27">IF((D130/B130)&lt;=1,D130/B130,ATAN(D130/B130))</f>
        <v>1.3195530627707777</v>
      </c>
      <c r="R130" s="2">
        <f t="shared" si="20"/>
        <v>1.527821225108311</v>
      </c>
      <c r="S130" s="2">
        <f t="shared" ref="S130:S193" si="28">1+(2*Q130*TAN(RADIANS(E130))*((1-SIN(RADIANS(E130)))^2))</f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5">
        <f t="shared" si="21"/>
        <v>816.13154202835744</v>
      </c>
      <c r="AE130" s="2">
        <f>'Load Tests Data'!J130</f>
        <v>319.57310000000001</v>
      </c>
      <c r="AF130" s="4">
        <f>'Load Tests Data'!K130</f>
        <v>539</v>
      </c>
    </row>
    <row r="131" spans="1:32" x14ac:dyDescent="0.25">
      <c r="A131" s="2">
        <f>'Load Tests Data'!A131</f>
        <v>10</v>
      </c>
      <c r="B131" s="2">
        <f>'Load Tests Data'!B131</f>
        <v>1</v>
      </c>
      <c r="C131" s="2">
        <f>'Load Tests Data'!C131</f>
        <v>1</v>
      </c>
      <c r="D131" s="2">
        <f>'Load Tests Data'!D131</f>
        <v>0</v>
      </c>
      <c r="E131" s="2">
        <f>'Load Tests Data'!E131</f>
        <v>0</v>
      </c>
      <c r="F131" s="2">
        <f>'Load Tests Data'!F131</f>
        <v>0</v>
      </c>
      <c r="G131" s="2">
        <f>'Load Tests Data'!G131</f>
        <v>0</v>
      </c>
      <c r="H131" s="2">
        <f>'Load Tests Data'!H131</f>
        <v>0</v>
      </c>
      <c r="I131" s="2">
        <f>'Load Tests Data'!I131</f>
        <v>71</v>
      </c>
      <c r="J131" s="2">
        <f t="shared" ref="J131:J194" si="29">IF(A131&lt;D131,F131*A131+G131*(D131-A131),F131*D131)</f>
        <v>0</v>
      </c>
      <c r="K131" s="2">
        <f t="shared" si="22"/>
        <v>5.14</v>
      </c>
      <c r="L131" s="2">
        <f t="shared" si="23"/>
        <v>0.99999999999999978</v>
      </c>
      <c r="M131" s="2">
        <f t="shared" ref="M131:M194" si="30">1.5*(L131-1)*TAN(RADIANS(E131))</f>
        <v>0</v>
      </c>
      <c r="N131" s="2">
        <f t="shared" si="24"/>
        <v>1.1945525291828794</v>
      </c>
      <c r="O131" s="2">
        <f t="shared" si="25"/>
        <v>1</v>
      </c>
      <c r="P131" s="2">
        <f t="shared" si="26"/>
        <v>0.6</v>
      </c>
      <c r="Q131" s="2">
        <f t="shared" si="27"/>
        <v>0</v>
      </c>
      <c r="R131" s="2">
        <f t="shared" ref="R131:R194" si="31">1+(0.4*Q131)</f>
        <v>1</v>
      </c>
      <c r="S131" s="2">
        <f t="shared" si="28"/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5">
        <f t="shared" ref="AD131:AD194" si="32">(I131*K131*N131*R131*U131*X131*AA131)+(J131*L131*O131*S131*V131*Y131*AB131)+(0.5*H131*B131*M131*P131*T131*W131*Z131*AC131)</f>
        <v>435.94</v>
      </c>
      <c r="AE131" s="2">
        <f>'Load Tests Data'!J131</f>
        <v>440</v>
      </c>
      <c r="AF131" s="4">
        <f>'Load Tests Data'!K131</f>
        <v>440</v>
      </c>
    </row>
    <row r="132" spans="1:32" x14ac:dyDescent="0.25">
      <c r="A132" s="2">
        <f>'Load Tests Data'!A132</f>
        <v>10</v>
      </c>
      <c r="B132" s="2">
        <f>'Load Tests Data'!B132</f>
        <v>1</v>
      </c>
      <c r="C132" s="2">
        <f>'Load Tests Data'!C132</f>
        <v>1</v>
      </c>
      <c r="D132" s="2">
        <f>'Load Tests Data'!D132</f>
        <v>0</v>
      </c>
      <c r="E132" s="2">
        <f>'Load Tests Data'!E132</f>
        <v>0</v>
      </c>
      <c r="F132" s="2">
        <f>'Load Tests Data'!F132</f>
        <v>0</v>
      </c>
      <c r="G132" s="2">
        <f>'Load Tests Data'!G132</f>
        <v>0</v>
      </c>
      <c r="H132" s="2">
        <f>'Load Tests Data'!H132</f>
        <v>0</v>
      </c>
      <c r="I132" s="2">
        <f>'Load Tests Data'!I132</f>
        <v>76</v>
      </c>
      <c r="J132" s="2">
        <f t="shared" si="29"/>
        <v>0</v>
      </c>
      <c r="K132" s="2">
        <f t="shared" si="22"/>
        <v>5.14</v>
      </c>
      <c r="L132" s="2">
        <f t="shared" si="23"/>
        <v>0.99999999999999978</v>
      </c>
      <c r="M132" s="2">
        <f t="shared" si="30"/>
        <v>0</v>
      </c>
      <c r="N132" s="2">
        <f t="shared" si="24"/>
        <v>1.1945525291828794</v>
      </c>
      <c r="O132" s="2">
        <f t="shared" si="25"/>
        <v>1</v>
      </c>
      <c r="P132" s="2">
        <f t="shared" si="26"/>
        <v>0.6</v>
      </c>
      <c r="Q132" s="2">
        <f t="shared" si="27"/>
        <v>0</v>
      </c>
      <c r="R132" s="2">
        <f t="shared" si="31"/>
        <v>1</v>
      </c>
      <c r="S132" s="2">
        <f t="shared" si="28"/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5">
        <f t="shared" si="32"/>
        <v>466.64</v>
      </c>
      <c r="AE132" s="2">
        <f>'Load Tests Data'!J132</f>
        <v>518</v>
      </c>
      <c r="AF132" s="4">
        <f>'Load Tests Data'!K132</f>
        <v>518</v>
      </c>
    </row>
    <row r="133" spans="1:32" x14ac:dyDescent="0.25">
      <c r="A133" s="2">
        <f>'Load Tests Data'!A133</f>
        <v>1</v>
      </c>
      <c r="B133" s="2">
        <f>'Load Tests Data'!B133</f>
        <v>0.27</v>
      </c>
      <c r="C133" s="2">
        <f>'Load Tests Data'!C133</f>
        <v>0.27</v>
      </c>
      <c r="D133" s="2">
        <f>'Load Tests Data'!D133</f>
        <v>0</v>
      </c>
      <c r="E133" s="2">
        <f>'Load Tests Data'!E133</f>
        <v>0</v>
      </c>
      <c r="F133" s="2">
        <f>'Load Tests Data'!F133</f>
        <v>0</v>
      </c>
      <c r="G133" s="2">
        <f>'Load Tests Data'!G133</f>
        <v>0</v>
      </c>
      <c r="H133" s="2">
        <f>'Load Tests Data'!H133</f>
        <v>0</v>
      </c>
      <c r="I133" s="2">
        <f>'Load Tests Data'!I133</f>
        <v>29</v>
      </c>
      <c r="J133" s="2">
        <f t="shared" si="29"/>
        <v>0</v>
      </c>
      <c r="K133" s="2">
        <f t="shared" si="22"/>
        <v>5.14</v>
      </c>
      <c r="L133" s="2">
        <f t="shared" si="23"/>
        <v>0.99999999999999978</v>
      </c>
      <c r="M133" s="2">
        <f t="shared" si="30"/>
        <v>0</v>
      </c>
      <c r="N133" s="2">
        <f t="shared" si="24"/>
        <v>1.1945525291828794</v>
      </c>
      <c r="O133" s="2">
        <f t="shared" si="25"/>
        <v>1</v>
      </c>
      <c r="P133" s="2">
        <f t="shared" si="26"/>
        <v>0.6</v>
      </c>
      <c r="Q133" s="2">
        <f t="shared" si="27"/>
        <v>0</v>
      </c>
      <c r="R133" s="2">
        <f t="shared" si="31"/>
        <v>1</v>
      </c>
      <c r="S133" s="2">
        <f t="shared" si="28"/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5">
        <f t="shared" si="32"/>
        <v>178.06</v>
      </c>
      <c r="AE133" s="2">
        <f>'Load Tests Data'!J133</f>
        <v>13.122000000000002</v>
      </c>
      <c r="AF133" s="4">
        <f>'Load Tests Data'!K133</f>
        <v>180</v>
      </c>
    </row>
    <row r="134" spans="1:32" x14ac:dyDescent="0.25">
      <c r="A134" s="2">
        <f>'Load Tests Data'!A134</f>
        <v>0.9</v>
      </c>
      <c r="B134" s="2">
        <f>'Load Tests Data'!B134</f>
        <v>0.26</v>
      </c>
      <c r="C134" s="2">
        <f>'Load Tests Data'!C134</f>
        <v>0.26</v>
      </c>
      <c r="D134" s="2">
        <f>'Load Tests Data'!D134</f>
        <v>1.5</v>
      </c>
      <c r="E134" s="2">
        <f>'Load Tests Data'!E134</f>
        <v>0</v>
      </c>
      <c r="F134" s="2">
        <f>'Load Tests Data'!F134</f>
        <v>13.22222222222222</v>
      </c>
      <c r="G134" s="2">
        <f>'Load Tests Data'!G134</f>
        <v>3.4122222222222192</v>
      </c>
      <c r="H134" s="2">
        <f>'Load Tests Data'!H134</f>
        <v>3.4122222222222192</v>
      </c>
      <c r="I134" s="2">
        <f>'Load Tests Data'!I134</f>
        <v>89</v>
      </c>
      <c r="J134" s="2">
        <f t="shared" si="29"/>
        <v>13.947333333333329</v>
      </c>
      <c r="K134" s="2">
        <f t="shared" si="22"/>
        <v>5.14</v>
      </c>
      <c r="L134" s="2">
        <f t="shared" si="23"/>
        <v>0.99999999999999978</v>
      </c>
      <c r="M134" s="2">
        <f t="shared" si="30"/>
        <v>0</v>
      </c>
      <c r="N134" s="2">
        <f t="shared" si="24"/>
        <v>1.1945525291828794</v>
      </c>
      <c r="O134" s="2">
        <f t="shared" si="25"/>
        <v>1</v>
      </c>
      <c r="P134" s="2">
        <f t="shared" si="26"/>
        <v>0.6</v>
      </c>
      <c r="Q134" s="2">
        <f t="shared" si="27"/>
        <v>1.3991682584140166</v>
      </c>
      <c r="R134" s="2">
        <f t="shared" si="31"/>
        <v>1.5596673033656065</v>
      </c>
      <c r="S134" s="2">
        <f t="shared" si="28"/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5">
        <f t="shared" si="32"/>
        <v>866.24312793050251</v>
      </c>
      <c r="AE134" s="2">
        <f>'Load Tests Data'!J134</f>
        <v>54.958800000000004</v>
      </c>
      <c r="AF134" s="4">
        <f>'Load Tests Data'!K134</f>
        <v>813</v>
      </c>
    </row>
    <row r="135" spans="1:32" x14ac:dyDescent="0.25">
      <c r="A135" s="2">
        <f>'Load Tests Data'!A135</f>
        <v>0.9</v>
      </c>
      <c r="B135" s="2">
        <f>'Load Tests Data'!B135</f>
        <v>0.26</v>
      </c>
      <c r="C135" s="2">
        <f>'Load Tests Data'!C135</f>
        <v>0.26</v>
      </c>
      <c r="D135" s="2">
        <f>'Load Tests Data'!D135</f>
        <v>1.5</v>
      </c>
      <c r="E135" s="2">
        <f>'Load Tests Data'!E135</f>
        <v>0</v>
      </c>
      <c r="F135" s="2">
        <f>'Load Tests Data'!F135</f>
        <v>13.22222222222222</v>
      </c>
      <c r="G135" s="2">
        <f>'Load Tests Data'!G135</f>
        <v>3.4122222222222192</v>
      </c>
      <c r="H135" s="2">
        <f>'Load Tests Data'!H135</f>
        <v>3.4122222222222192</v>
      </c>
      <c r="I135" s="2">
        <f>'Load Tests Data'!I135</f>
        <v>97</v>
      </c>
      <c r="J135" s="2">
        <f t="shared" si="29"/>
        <v>13.947333333333329</v>
      </c>
      <c r="K135" s="2">
        <f t="shared" si="22"/>
        <v>5.14</v>
      </c>
      <c r="L135" s="2">
        <f t="shared" si="23"/>
        <v>0.99999999999999978</v>
      </c>
      <c r="M135" s="2">
        <f t="shared" si="30"/>
        <v>0</v>
      </c>
      <c r="N135" s="2">
        <f t="shared" si="24"/>
        <v>1.1945525291828794</v>
      </c>
      <c r="O135" s="2">
        <f t="shared" si="25"/>
        <v>1</v>
      </c>
      <c r="P135" s="2">
        <f t="shared" si="26"/>
        <v>0.6</v>
      </c>
      <c r="Q135" s="2">
        <f t="shared" si="27"/>
        <v>1.3991682584140166</v>
      </c>
      <c r="R135" s="2">
        <f t="shared" si="31"/>
        <v>1.5596673033656065</v>
      </c>
      <c r="S135" s="2">
        <f t="shared" si="28"/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5">
        <f t="shared" si="32"/>
        <v>942.85398587182112</v>
      </c>
      <c r="AE135" s="2">
        <f>'Load Tests Data'!J135</f>
        <v>59.623200000000004</v>
      </c>
      <c r="AF135" s="4">
        <f>'Load Tests Data'!K135</f>
        <v>882</v>
      </c>
    </row>
    <row r="136" spans="1:32" x14ac:dyDescent="0.25">
      <c r="A136" s="2">
        <f>'Load Tests Data'!A136</f>
        <v>0.9</v>
      </c>
      <c r="B136" s="2">
        <f>'Load Tests Data'!B136</f>
        <v>0.26</v>
      </c>
      <c r="C136" s="2">
        <f>'Load Tests Data'!C136</f>
        <v>0.26</v>
      </c>
      <c r="D136" s="2">
        <f>'Load Tests Data'!D136</f>
        <v>1.5</v>
      </c>
      <c r="E136" s="2">
        <f>'Load Tests Data'!E136</f>
        <v>0</v>
      </c>
      <c r="F136" s="2">
        <f>'Load Tests Data'!F136</f>
        <v>13.22222222222222</v>
      </c>
      <c r="G136" s="2">
        <f>'Load Tests Data'!G136</f>
        <v>3.4122222222222192</v>
      </c>
      <c r="H136" s="2">
        <f>'Load Tests Data'!H136</f>
        <v>3.4122222222222192</v>
      </c>
      <c r="I136" s="2">
        <f>'Load Tests Data'!I136</f>
        <v>80</v>
      </c>
      <c r="J136" s="2">
        <f t="shared" si="29"/>
        <v>13.947333333333329</v>
      </c>
      <c r="K136" s="2">
        <f t="shared" si="22"/>
        <v>5.14</v>
      </c>
      <c r="L136" s="2">
        <f t="shared" si="23"/>
        <v>0.99999999999999978</v>
      </c>
      <c r="M136" s="2">
        <f t="shared" si="30"/>
        <v>0</v>
      </c>
      <c r="N136" s="2">
        <f t="shared" si="24"/>
        <v>1.1945525291828794</v>
      </c>
      <c r="O136" s="2">
        <f t="shared" si="25"/>
        <v>1</v>
      </c>
      <c r="P136" s="2">
        <f t="shared" si="26"/>
        <v>0.6</v>
      </c>
      <c r="Q136" s="2">
        <f t="shared" si="27"/>
        <v>1.3991682584140166</v>
      </c>
      <c r="R136" s="2">
        <f t="shared" si="31"/>
        <v>1.5596673033656065</v>
      </c>
      <c r="S136" s="2">
        <f t="shared" si="28"/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5">
        <f t="shared" si="32"/>
        <v>780.0559127465192</v>
      </c>
      <c r="AE136" s="2">
        <f>'Load Tests Data'!J136</f>
        <v>49.618400000000008</v>
      </c>
      <c r="AF136" s="4">
        <f>'Load Tests Data'!K136</f>
        <v>734</v>
      </c>
    </row>
    <row r="137" spans="1:32" x14ac:dyDescent="0.25">
      <c r="A137" s="2">
        <f>'Load Tests Data'!A137</f>
        <v>0.9</v>
      </c>
      <c r="B137" s="2">
        <f>'Load Tests Data'!B137</f>
        <v>0.26</v>
      </c>
      <c r="C137" s="2">
        <f>'Load Tests Data'!C137</f>
        <v>0.26</v>
      </c>
      <c r="D137" s="2">
        <f>'Load Tests Data'!D137</f>
        <v>1.5</v>
      </c>
      <c r="E137" s="2">
        <f>'Load Tests Data'!E137</f>
        <v>0</v>
      </c>
      <c r="F137" s="2">
        <f>'Load Tests Data'!F137</f>
        <v>13.22222222222222</v>
      </c>
      <c r="G137" s="2">
        <f>'Load Tests Data'!G137</f>
        <v>3.4122222222222192</v>
      </c>
      <c r="H137" s="2">
        <f>'Load Tests Data'!H137</f>
        <v>3.4122222222222192</v>
      </c>
      <c r="I137" s="2">
        <f>'Load Tests Data'!I137</f>
        <v>42</v>
      </c>
      <c r="J137" s="2">
        <f t="shared" si="29"/>
        <v>13.947333333333329</v>
      </c>
      <c r="K137" s="2">
        <f t="shared" si="22"/>
        <v>5.14</v>
      </c>
      <c r="L137" s="2">
        <f t="shared" si="23"/>
        <v>0.99999999999999978</v>
      </c>
      <c r="M137" s="2">
        <f t="shared" si="30"/>
        <v>0</v>
      </c>
      <c r="N137" s="2">
        <f t="shared" si="24"/>
        <v>1.1945525291828794</v>
      </c>
      <c r="O137" s="2">
        <f t="shared" si="25"/>
        <v>1</v>
      </c>
      <c r="P137" s="2">
        <f t="shared" si="26"/>
        <v>0.6</v>
      </c>
      <c r="Q137" s="2">
        <f t="shared" si="27"/>
        <v>1.3991682584140166</v>
      </c>
      <c r="R137" s="2">
        <f t="shared" si="31"/>
        <v>1.5596673033656065</v>
      </c>
      <c r="S137" s="2">
        <f t="shared" si="28"/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5">
        <f t="shared" si="32"/>
        <v>416.15433752525598</v>
      </c>
      <c r="AE137" s="2">
        <f>'Load Tests Data'!J137</f>
        <v>25.823200000000003</v>
      </c>
      <c r="AF137" s="4">
        <f>'Load Tests Data'!K137</f>
        <v>382</v>
      </c>
    </row>
    <row r="138" spans="1:32" x14ac:dyDescent="0.25">
      <c r="A138" s="2">
        <f>'Load Tests Data'!A138</f>
        <v>0.9</v>
      </c>
      <c r="B138" s="2">
        <f>'Load Tests Data'!B138</f>
        <v>0.26</v>
      </c>
      <c r="C138" s="2">
        <f>'Load Tests Data'!C138</f>
        <v>0.26</v>
      </c>
      <c r="D138" s="2">
        <f>'Load Tests Data'!D138</f>
        <v>1.5</v>
      </c>
      <c r="E138" s="2">
        <f>'Load Tests Data'!E138</f>
        <v>0</v>
      </c>
      <c r="F138" s="2">
        <f>'Load Tests Data'!F138</f>
        <v>13.22222222222222</v>
      </c>
      <c r="G138" s="2">
        <f>'Load Tests Data'!G138</f>
        <v>3.4122222222222192</v>
      </c>
      <c r="H138" s="2">
        <f>'Load Tests Data'!H138</f>
        <v>3.4122222222222192</v>
      </c>
      <c r="I138" s="2">
        <f>'Load Tests Data'!I138</f>
        <v>25</v>
      </c>
      <c r="J138" s="2">
        <f t="shared" si="29"/>
        <v>13.947333333333329</v>
      </c>
      <c r="K138" s="2">
        <f t="shared" si="22"/>
        <v>5.14</v>
      </c>
      <c r="L138" s="2">
        <f t="shared" si="23"/>
        <v>0.99999999999999978</v>
      </c>
      <c r="M138" s="2">
        <f t="shared" si="30"/>
        <v>0</v>
      </c>
      <c r="N138" s="2">
        <f t="shared" si="24"/>
        <v>1.1945525291828794</v>
      </c>
      <c r="O138" s="2">
        <f t="shared" si="25"/>
        <v>1</v>
      </c>
      <c r="P138" s="2">
        <f t="shared" si="26"/>
        <v>0.6</v>
      </c>
      <c r="Q138" s="2">
        <f t="shared" si="27"/>
        <v>1.3991682584140166</v>
      </c>
      <c r="R138" s="2">
        <f t="shared" si="31"/>
        <v>1.5596673033656065</v>
      </c>
      <c r="S138" s="2">
        <f t="shared" si="28"/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5">
        <f t="shared" si="32"/>
        <v>253.35626439995391</v>
      </c>
      <c r="AE138" s="2">
        <f>'Load Tests Data'!J138</f>
        <v>15.21</v>
      </c>
      <c r="AF138" s="4">
        <f>'Load Tests Data'!K138</f>
        <v>225</v>
      </c>
    </row>
    <row r="139" spans="1:32" x14ac:dyDescent="0.25">
      <c r="A139" s="2">
        <f>'Load Tests Data'!A139</f>
        <v>1.1000000000000001</v>
      </c>
      <c r="B139" s="2">
        <f>'Load Tests Data'!B139</f>
        <v>0.26</v>
      </c>
      <c r="C139" s="2">
        <f>'Load Tests Data'!C139</f>
        <v>0.26</v>
      </c>
      <c r="D139" s="2">
        <f>'Load Tests Data'!D139</f>
        <v>1.5</v>
      </c>
      <c r="E139" s="2">
        <f>'Load Tests Data'!E139</f>
        <v>0</v>
      </c>
      <c r="F139" s="2">
        <f>'Load Tests Data'!F139</f>
        <v>16.27272727272727</v>
      </c>
      <c r="G139" s="2">
        <f>'Load Tests Data'!G139</f>
        <v>6.4627272727272693</v>
      </c>
      <c r="H139" s="2">
        <f>'Load Tests Data'!H139</f>
        <v>6.4627272727272693</v>
      </c>
      <c r="I139" s="2">
        <f>'Load Tests Data'!I139</f>
        <v>112</v>
      </c>
      <c r="J139" s="2">
        <f t="shared" si="29"/>
        <v>20.485090909090907</v>
      </c>
      <c r="K139" s="2">
        <f t="shared" si="22"/>
        <v>5.14</v>
      </c>
      <c r="L139" s="2">
        <f t="shared" si="23"/>
        <v>0.99999999999999978</v>
      </c>
      <c r="M139" s="2">
        <f t="shared" si="30"/>
        <v>0</v>
      </c>
      <c r="N139" s="2">
        <f t="shared" si="24"/>
        <v>1.1945525291828794</v>
      </c>
      <c r="O139" s="2">
        <f t="shared" si="25"/>
        <v>1</v>
      </c>
      <c r="P139" s="2">
        <f t="shared" si="26"/>
        <v>0.6</v>
      </c>
      <c r="Q139" s="2">
        <f t="shared" si="27"/>
        <v>1.3991682584140166</v>
      </c>
      <c r="R139" s="2">
        <f t="shared" si="31"/>
        <v>1.5596673033656065</v>
      </c>
      <c r="S139" s="2">
        <f t="shared" si="28"/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5">
        <f t="shared" si="32"/>
        <v>1093.0371020875511</v>
      </c>
      <c r="AE139" s="2">
        <f>'Load Tests Data'!J139</f>
        <v>69.019600000000011</v>
      </c>
      <c r="AF139" s="4">
        <f>'Load Tests Data'!K139</f>
        <v>1021</v>
      </c>
    </row>
    <row r="140" spans="1:32" x14ac:dyDescent="0.25">
      <c r="A140" s="2">
        <f>'Load Tests Data'!A140</f>
        <v>1.1000000000000001</v>
      </c>
      <c r="B140" s="2">
        <f>'Load Tests Data'!B140</f>
        <v>0.26</v>
      </c>
      <c r="C140" s="2">
        <f>'Load Tests Data'!C140</f>
        <v>0.26</v>
      </c>
      <c r="D140" s="2">
        <f>'Load Tests Data'!D140</f>
        <v>1.5</v>
      </c>
      <c r="E140" s="2">
        <f>'Load Tests Data'!E140</f>
        <v>0</v>
      </c>
      <c r="F140" s="2">
        <f>'Load Tests Data'!F140</f>
        <v>16.27272727272727</v>
      </c>
      <c r="G140" s="2">
        <f>'Load Tests Data'!G140</f>
        <v>6.4627272727272693</v>
      </c>
      <c r="H140" s="2">
        <f>'Load Tests Data'!H140</f>
        <v>6.4627272727272693</v>
      </c>
      <c r="I140" s="2">
        <f>'Load Tests Data'!I140</f>
        <v>105</v>
      </c>
      <c r="J140" s="2">
        <f t="shared" si="29"/>
        <v>20.485090909090907</v>
      </c>
      <c r="K140" s="2">
        <f t="shared" si="22"/>
        <v>5.14</v>
      </c>
      <c r="L140" s="2">
        <f t="shared" si="23"/>
        <v>0.99999999999999978</v>
      </c>
      <c r="M140" s="2">
        <f t="shared" si="30"/>
        <v>0</v>
      </c>
      <c r="N140" s="2">
        <f t="shared" si="24"/>
        <v>1.1945525291828794</v>
      </c>
      <c r="O140" s="2">
        <f t="shared" si="25"/>
        <v>1</v>
      </c>
      <c r="P140" s="2">
        <f t="shared" si="26"/>
        <v>0.6</v>
      </c>
      <c r="Q140" s="2">
        <f t="shared" si="27"/>
        <v>1.3991682584140166</v>
      </c>
      <c r="R140" s="2">
        <f t="shared" si="31"/>
        <v>1.5596673033656065</v>
      </c>
      <c r="S140" s="2">
        <f t="shared" si="28"/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5">
        <f t="shared" si="32"/>
        <v>1026.0026013888973</v>
      </c>
      <c r="AE140" s="2">
        <f>'Load Tests Data'!J140</f>
        <v>65.098800000000011</v>
      </c>
      <c r="AF140" s="4">
        <f>'Load Tests Data'!K140</f>
        <v>963</v>
      </c>
    </row>
    <row r="141" spans="1:32" x14ac:dyDescent="0.25">
      <c r="A141" s="2">
        <f>'Load Tests Data'!A141</f>
        <v>1.1000000000000001</v>
      </c>
      <c r="B141" s="2">
        <f>'Load Tests Data'!B141</f>
        <v>0.26</v>
      </c>
      <c r="C141" s="2">
        <f>'Load Tests Data'!C141</f>
        <v>0.26</v>
      </c>
      <c r="D141" s="2">
        <f>'Load Tests Data'!D141</f>
        <v>1.5</v>
      </c>
      <c r="E141" s="2">
        <f>'Load Tests Data'!E141</f>
        <v>0</v>
      </c>
      <c r="F141" s="2">
        <f>'Load Tests Data'!F141</f>
        <v>16.27272727272727</v>
      </c>
      <c r="G141" s="2">
        <f>'Load Tests Data'!G141</f>
        <v>6.4627272727272693</v>
      </c>
      <c r="H141" s="2">
        <f>'Load Tests Data'!H141</f>
        <v>6.4627272727272693</v>
      </c>
      <c r="I141" s="2">
        <f>'Load Tests Data'!I141</f>
        <v>92</v>
      </c>
      <c r="J141" s="2">
        <f t="shared" si="29"/>
        <v>20.485090909090907</v>
      </c>
      <c r="K141" s="2">
        <f t="shared" si="22"/>
        <v>5.14</v>
      </c>
      <c r="L141" s="2">
        <f t="shared" si="23"/>
        <v>0.99999999999999978</v>
      </c>
      <c r="M141" s="2">
        <f t="shared" si="30"/>
        <v>0</v>
      </c>
      <c r="N141" s="2">
        <f t="shared" si="24"/>
        <v>1.1945525291828794</v>
      </c>
      <c r="O141" s="2">
        <f t="shared" si="25"/>
        <v>1</v>
      </c>
      <c r="P141" s="2">
        <f t="shared" si="26"/>
        <v>0.6</v>
      </c>
      <c r="Q141" s="2">
        <f t="shared" si="27"/>
        <v>1.3991682584140166</v>
      </c>
      <c r="R141" s="2">
        <f t="shared" si="31"/>
        <v>1.5596673033656065</v>
      </c>
      <c r="S141" s="2">
        <f t="shared" si="28"/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5">
        <f t="shared" si="32"/>
        <v>901.50995723425467</v>
      </c>
      <c r="AE141" s="2">
        <f>'Load Tests Data'!J141</f>
        <v>57.054400000000008</v>
      </c>
      <c r="AF141" s="4">
        <f>'Load Tests Data'!K141</f>
        <v>844</v>
      </c>
    </row>
    <row r="142" spans="1:32" x14ac:dyDescent="0.25">
      <c r="A142" s="2">
        <f>'Load Tests Data'!A142</f>
        <v>0.9</v>
      </c>
      <c r="B142" s="2">
        <f>'Load Tests Data'!B142</f>
        <v>2.2000000000000002</v>
      </c>
      <c r="C142" s="2">
        <f>'Load Tests Data'!C142</f>
        <v>2.2000000000000002</v>
      </c>
      <c r="D142" s="2">
        <f>'Load Tests Data'!D142</f>
        <v>0.78</v>
      </c>
      <c r="E142" s="2">
        <f>'Load Tests Data'!E142</f>
        <v>0</v>
      </c>
      <c r="F142" s="2">
        <f>'Load Tests Data'!F142</f>
        <v>16.266666666666666</v>
      </c>
      <c r="G142" s="2">
        <f>'Load Tests Data'!G142</f>
        <v>6.4566666666666652</v>
      </c>
      <c r="H142" s="2">
        <f>'Load Tests Data'!H142</f>
        <v>6.9917575757575738</v>
      </c>
      <c r="I142" s="2">
        <f>'Load Tests Data'!I142</f>
        <v>30</v>
      </c>
      <c r="J142" s="2">
        <f t="shared" si="29"/>
        <v>12.687999999999999</v>
      </c>
      <c r="K142" s="2">
        <f t="shared" si="22"/>
        <v>5.14</v>
      </c>
      <c r="L142" s="2">
        <f t="shared" si="23"/>
        <v>0.99999999999999978</v>
      </c>
      <c r="M142" s="2">
        <f t="shared" si="30"/>
        <v>0</v>
      </c>
      <c r="N142" s="2">
        <f t="shared" si="24"/>
        <v>1.1945525291828794</v>
      </c>
      <c r="O142" s="2">
        <f t="shared" si="25"/>
        <v>1</v>
      </c>
      <c r="P142" s="2">
        <f t="shared" si="26"/>
        <v>0.6</v>
      </c>
      <c r="Q142" s="2">
        <f t="shared" si="27"/>
        <v>0.35454545454545455</v>
      </c>
      <c r="R142" s="2">
        <f t="shared" si="31"/>
        <v>1.1418181818181818</v>
      </c>
      <c r="S142" s="2">
        <f t="shared" si="28"/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5">
        <f t="shared" si="32"/>
        <v>223.01090909090908</v>
      </c>
      <c r="AE142" s="2">
        <f>'Load Tests Data'!J142</f>
        <v>992.20000000000016</v>
      </c>
      <c r="AF142" s="4">
        <f>'Load Tests Data'!K142</f>
        <v>205</v>
      </c>
    </row>
    <row r="143" spans="1:32" x14ac:dyDescent="0.25">
      <c r="A143" s="2">
        <f>'Load Tests Data'!A143</f>
        <v>0.6</v>
      </c>
      <c r="B143" s="2">
        <f>'Load Tests Data'!B143</f>
        <v>0.6</v>
      </c>
      <c r="C143" s="2">
        <f>'Load Tests Data'!C143</f>
        <v>0.6</v>
      </c>
      <c r="D143" s="2">
        <f>'Load Tests Data'!D143</f>
        <v>0</v>
      </c>
      <c r="E143" s="2">
        <f>'Load Tests Data'!E143</f>
        <v>0</v>
      </c>
      <c r="F143" s="2">
        <f>'Load Tests Data'!F143</f>
        <v>0</v>
      </c>
      <c r="G143" s="2">
        <f>'Load Tests Data'!G143</f>
        <v>0</v>
      </c>
      <c r="H143" s="2">
        <f>'Load Tests Data'!H143</f>
        <v>0</v>
      </c>
      <c r="I143" s="2">
        <f>'Load Tests Data'!I143</f>
        <v>31</v>
      </c>
      <c r="J143" s="2">
        <f t="shared" si="29"/>
        <v>0</v>
      </c>
      <c r="K143" s="2">
        <f t="shared" si="22"/>
        <v>5.14</v>
      </c>
      <c r="L143" s="2">
        <f t="shared" si="23"/>
        <v>0.99999999999999978</v>
      </c>
      <c r="M143" s="2">
        <f t="shared" si="30"/>
        <v>0</v>
      </c>
      <c r="N143" s="2">
        <f t="shared" si="24"/>
        <v>1.1945525291828794</v>
      </c>
      <c r="O143" s="2">
        <f t="shared" si="25"/>
        <v>1</v>
      </c>
      <c r="P143" s="2">
        <f t="shared" si="26"/>
        <v>0.6</v>
      </c>
      <c r="Q143" s="2">
        <f t="shared" si="27"/>
        <v>0</v>
      </c>
      <c r="R143" s="2">
        <f t="shared" si="31"/>
        <v>1</v>
      </c>
      <c r="S143" s="2">
        <f t="shared" si="28"/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5">
        <f t="shared" si="32"/>
        <v>190.34</v>
      </c>
      <c r="AE143" s="2">
        <f>'Load Tests Data'!J143</f>
        <v>94.32</v>
      </c>
      <c r="AF143" s="4">
        <f>'Load Tests Data'!K143</f>
        <v>262</v>
      </c>
    </row>
    <row r="144" spans="1:32" x14ac:dyDescent="0.25">
      <c r="A144" s="2">
        <f>'Load Tests Data'!A144</f>
        <v>0.6</v>
      </c>
      <c r="B144" s="2">
        <f>'Load Tests Data'!B144</f>
        <v>0.6</v>
      </c>
      <c r="C144" s="2">
        <f>'Load Tests Data'!C144</f>
        <v>0.6</v>
      </c>
      <c r="D144" s="2">
        <f>'Load Tests Data'!D144</f>
        <v>0</v>
      </c>
      <c r="E144" s="2">
        <f>'Load Tests Data'!E144</f>
        <v>0</v>
      </c>
      <c r="F144" s="2">
        <f>'Load Tests Data'!F144</f>
        <v>0</v>
      </c>
      <c r="G144" s="2">
        <f>'Load Tests Data'!G144</f>
        <v>0</v>
      </c>
      <c r="H144" s="2">
        <f>'Load Tests Data'!H144</f>
        <v>0</v>
      </c>
      <c r="I144" s="2">
        <f>'Load Tests Data'!I144</f>
        <v>44</v>
      </c>
      <c r="J144" s="2">
        <f t="shared" si="29"/>
        <v>0</v>
      </c>
      <c r="K144" s="2">
        <f t="shared" si="22"/>
        <v>5.14</v>
      </c>
      <c r="L144" s="2">
        <f t="shared" si="23"/>
        <v>0.99999999999999978</v>
      </c>
      <c r="M144" s="2">
        <f t="shared" si="30"/>
        <v>0</v>
      </c>
      <c r="N144" s="2">
        <f t="shared" si="24"/>
        <v>1.1945525291828794</v>
      </c>
      <c r="O144" s="2">
        <f t="shared" si="25"/>
        <v>1</v>
      </c>
      <c r="P144" s="2">
        <f t="shared" si="26"/>
        <v>0.6</v>
      </c>
      <c r="Q144" s="2">
        <f t="shared" si="27"/>
        <v>0</v>
      </c>
      <c r="R144" s="2">
        <f t="shared" si="31"/>
        <v>1</v>
      </c>
      <c r="S144" s="2">
        <f t="shared" si="28"/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  <c r="AD144" s="5">
        <f t="shared" si="32"/>
        <v>270.15999999999997</v>
      </c>
      <c r="AE144" s="2">
        <f>'Load Tests Data'!J144</f>
        <v>131.4</v>
      </c>
      <c r="AF144" s="4">
        <f>'Load Tests Data'!K144</f>
        <v>365</v>
      </c>
    </row>
    <row r="145" spans="1:32" x14ac:dyDescent="0.25">
      <c r="A145" s="2">
        <f>'Load Tests Data'!A145</f>
        <v>1.4</v>
      </c>
      <c r="B145" s="2">
        <f>'Load Tests Data'!B145</f>
        <v>2</v>
      </c>
      <c r="C145" s="2">
        <f>'Load Tests Data'!C145</f>
        <v>2</v>
      </c>
      <c r="D145" s="2">
        <f>'Load Tests Data'!D145</f>
        <v>1.6</v>
      </c>
      <c r="E145" s="2">
        <f>'Load Tests Data'!E145</f>
        <v>0</v>
      </c>
      <c r="F145" s="2">
        <f>'Load Tests Data'!F145</f>
        <v>15.571428571428571</v>
      </c>
      <c r="G145" s="2">
        <f>'Load Tests Data'!G145</f>
        <v>5.7614285714285707</v>
      </c>
      <c r="H145" s="2">
        <f>'Load Tests Data'!H145</f>
        <v>5.7614285714285707</v>
      </c>
      <c r="I145" s="2">
        <f>'Load Tests Data'!I145</f>
        <v>15</v>
      </c>
      <c r="J145" s="2">
        <f t="shared" si="29"/>
        <v>22.952285714285711</v>
      </c>
      <c r="K145" s="2">
        <f t="shared" si="22"/>
        <v>5.14</v>
      </c>
      <c r="L145" s="2">
        <f t="shared" si="23"/>
        <v>0.99999999999999978</v>
      </c>
      <c r="M145" s="2">
        <f t="shared" si="30"/>
        <v>0</v>
      </c>
      <c r="N145" s="2">
        <f t="shared" si="24"/>
        <v>1.1945525291828794</v>
      </c>
      <c r="O145" s="2">
        <f t="shared" si="25"/>
        <v>1</v>
      </c>
      <c r="P145" s="2">
        <f t="shared" si="26"/>
        <v>0.6</v>
      </c>
      <c r="Q145" s="2">
        <f t="shared" si="27"/>
        <v>0.8</v>
      </c>
      <c r="R145" s="2">
        <f t="shared" si="31"/>
        <v>1.32</v>
      </c>
      <c r="S145" s="2">
        <f t="shared" si="28"/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5">
        <f t="shared" si="32"/>
        <v>144.52428571428572</v>
      </c>
      <c r="AE145" s="2">
        <f>'Load Tests Data'!J145</f>
        <v>480</v>
      </c>
      <c r="AF145" s="4">
        <f>'Load Tests Data'!K145</f>
        <v>120</v>
      </c>
    </row>
    <row r="146" spans="1:32" x14ac:dyDescent="0.25">
      <c r="A146" s="2">
        <f>'Load Tests Data'!A146</f>
        <v>2.4</v>
      </c>
      <c r="B146" s="2">
        <f>'Load Tests Data'!B146</f>
        <v>0.67</v>
      </c>
      <c r="C146" s="2">
        <f>'Load Tests Data'!C146</f>
        <v>0.67</v>
      </c>
      <c r="D146" s="2">
        <f>'Load Tests Data'!D146</f>
        <v>0.61</v>
      </c>
      <c r="E146" s="2">
        <f>'Load Tests Data'!E146</f>
        <v>0</v>
      </c>
      <c r="F146" s="2">
        <f>'Load Tests Data'!F146</f>
        <v>19.672131147540984</v>
      </c>
      <c r="G146" s="2">
        <f>'Load Tests Data'!G146</f>
        <v>9.8621311475409836</v>
      </c>
      <c r="H146" s="2">
        <f>'Load Tests Data'!H146</f>
        <v>19.672131147540984</v>
      </c>
      <c r="I146" s="2">
        <f>'Load Tests Data'!I146</f>
        <v>93</v>
      </c>
      <c r="J146" s="2">
        <f t="shared" si="29"/>
        <v>12</v>
      </c>
      <c r="K146" s="2">
        <f t="shared" si="22"/>
        <v>5.14</v>
      </c>
      <c r="L146" s="2">
        <f t="shared" si="23"/>
        <v>0.99999999999999978</v>
      </c>
      <c r="M146" s="2">
        <f t="shared" si="30"/>
        <v>0</v>
      </c>
      <c r="N146" s="2">
        <f t="shared" si="24"/>
        <v>1.1945525291828794</v>
      </c>
      <c r="O146" s="2">
        <f t="shared" si="25"/>
        <v>1</v>
      </c>
      <c r="P146" s="2">
        <f t="shared" si="26"/>
        <v>0.6</v>
      </c>
      <c r="Q146" s="2">
        <f t="shared" si="27"/>
        <v>0.91044776119402981</v>
      </c>
      <c r="R146" s="2">
        <f t="shared" si="31"/>
        <v>1.3641791044776119</v>
      </c>
      <c r="S146" s="2">
        <f t="shared" si="28"/>
        <v>1</v>
      </c>
      <c r="T146" s="2">
        <v>1</v>
      </c>
      <c r="U146" s="2">
        <v>1</v>
      </c>
      <c r="V146" s="2">
        <v>1</v>
      </c>
      <c r="W146" s="2">
        <v>1</v>
      </c>
      <c r="X146" s="2">
        <v>1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5">
        <f t="shared" si="32"/>
        <v>790.97355223880595</v>
      </c>
      <c r="AE146" s="2">
        <f>'Load Tests Data'!J146</f>
        <v>338.47060000000005</v>
      </c>
      <c r="AF146" s="4">
        <f>'Load Tests Data'!K146</f>
        <v>754</v>
      </c>
    </row>
    <row r="147" spans="1:32" x14ac:dyDescent="0.25">
      <c r="A147" s="2">
        <f>'Load Tests Data'!A147</f>
        <v>2.4</v>
      </c>
      <c r="B147" s="2">
        <f>'Load Tests Data'!B147</f>
        <v>0.67</v>
      </c>
      <c r="C147" s="2">
        <f>'Load Tests Data'!C147</f>
        <v>0.67</v>
      </c>
      <c r="D147" s="2">
        <f>'Load Tests Data'!D147</f>
        <v>0.61</v>
      </c>
      <c r="E147" s="2">
        <f>'Load Tests Data'!E147</f>
        <v>0</v>
      </c>
      <c r="F147" s="2">
        <f>'Load Tests Data'!F147</f>
        <v>19.672131147540984</v>
      </c>
      <c r="G147" s="2">
        <f>'Load Tests Data'!G147</f>
        <v>9.8621311475409836</v>
      </c>
      <c r="H147" s="2">
        <f>'Load Tests Data'!H147</f>
        <v>19.672131147540984</v>
      </c>
      <c r="I147" s="2">
        <f>'Load Tests Data'!I147</f>
        <v>95</v>
      </c>
      <c r="J147" s="2">
        <f t="shared" si="29"/>
        <v>12</v>
      </c>
      <c r="K147" s="2">
        <f t="shared" si="22"/>
        <v>5.14</v>
      </c>
      <c r="L147" s="2">
        <f t="shared" si="23"/>
        <v>0.99999999999999978</v>
      </c>
      <c r="M147" s="2">
        <f t="shared" si="30"/>
        <v>0</v>
      </c>
      <c r="N147" s="2">
        <f t="shared" si="24"/>
        <v>1.1945525291828794</v>
      </c>
      <c r="O147" s="2">
        <f t="shared" si="25"/>
        <v>1</v>
      </c>
      <c r="P147" s="2">
        <f t="shared" si="26"/>
        <v>0.6</v>
      </c>
      <c r="Q147" s="2">
        <f t="shared" si="27"/>
        <v>0.91044776119402981</v>
      </c>
      <c r="R147" s="2">
        <f t="shared" si="31"/>
        <v>1.3641791044776119</v>
      </c>
      <c r="S147" s="2">
        <f t="shared" si="28"/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5">
        <f t="shared" si="32"/>
        <v>807.725671641791</v>
      </c>
      <c r="AE147" s="2">
        <f>'Load Tests Data'!J147</f>
        <v>347.44860000000006</v>
      </c>
      <c r="AF147" s="4">
        <f>'Load Tests Data'!K147</f>
        <v>774</v>
      </c>
    </row>
    <row r="148" spans="1:32" x14ac:dyDescent="0.25">
      <c r="A148" s="2">
        <f>'Load Tests Data'!A148</f>
        <v>2.4</v>
      </c>
      <c r="B148" s="2">
        <f>'Load Tests Data'!B148</f>
        <v>2.74</v>
      </c>
      <c r="C148" s="2">
        <f>'Load Tests Data'!C148</f>
        <v>2.74</v>
      </c>
      <c r="D148" s="2">
        <f>'Load Tests Data'!D148</f>
        <v>0</v>
      </c>
      <c r="E148" s="2">
        <f>'Load Tests Data'!E148</f>
        <v>0</v>
      </c>
      <c r="F148" s="2">
        <f>'Load Tests Data'!F148</f>
        <v>0</v>
      </c>
      <c r="G148" s="2">
        <f>'Load Tests Data'!G148</f>
        <v>0</v>
      </c>
      <c r="H148" s="2">
        <f>'Load Tests Data'!H148</f>
        <v>0</v>
      </c>
      <c r="I148" s="2">
        <f>'Load Tests Data'!I148</f>
        <v>92</v>
      </c>
      <c r="J148" s="2">
        <f t="shared" si="29"/>
        <v>0</v>
      </c>
      <c r="K148" s="2">
        <f t="shared" si="22"/>
        <v>5.14</v>
      </c>
      <c r="L148" s="2">
        <f t="shared" si="23"/>
        <v>0.99999999999999978</v>
      </c>
      <c r="M148" s="2">
        <f t="shared" si="30"/>
        <v>0</v>
      </c>
      <c r="N148" s="2">
        <f t="shared" si="24"/>
        <v>1.1945525291828794</v>
      </c>
      <c r="O148" s="2">
        <f t="shared" si="25"/>
        <v>1</v>
      </c>
      <c r="P148" s="2">
        <f t="shared" si="26"/>
        <v>0.6</v>
      </c>
      <c r="Q148" s="2">
        <f t="shared" si="27"/>
        <v>0</v>
      </c>
      <c r="R148" s="2">
        <f t="shared" si="31"/>
        <v>1</v>
      </c>
      <c r="S148" s="2">
        <f t="shared" si="28"/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5">
        <f t="shared" si="32"/>
        <v>564.88</v>
      </c>
      <c r="AE148" s="2">
        <f>'Load Tests Data'!J148</f>
        <v>4264.3168000000005</v>
      </c>
      <c r="AF148" s="4">
        <f>'Load Tests Data'!K148</f>
        <v>568</v>
      </c>
    </row>
    <row r="149" spans="1:32" x14ac:dyDescent="0.25">
      <c r="A149" s="2" t="str">
        <f>'Load Tests Data'!A149</f>
        <v>-</v>
      </c>
      <c r="B149" s="2">
        <f>'Load Tests Data'!B149</f>
        <v>0</v>
      </c>
      <c r="C149" s="2">
        <f>'Load Tests Data'!C149</f>
        <v>0</v>
      </c>
      <c r="D149" s="2">
        <f>'Load Tests Data'!D149</f>
        <v>0</v>
      </c>
      <c r="E149" s="2">
        <f>'Load Tests Data'!E149</f>
        <v>0</v>
      </c>
      <c r="F149" s="2" t="b">
        <f>'Load Tests Data'!F149</f>
        <v>1</v>
      </c>
      <c r="G149" s="2">
        <f>'Load Tests Data'!G149</f>
        <v>-8.81</v>
      </c>
      <c r="H149" s="2" t="b">
        <f>'Load Tests Data'!H149</f>
        <v>1</v>
      </c>
      <c r="I149" s="2">
        <f>'Load Tests Data'!I149</f>
        <v>0</v>
      </c>
      <c r="J149" s="2">
        <f t="shared" si="29"/>
        <v>0</v>
      </c>
      <c r="K149" s="2">
        <f t="shared" si="22"/>
        <v>5.14</v>
      </c>
      <c r="L149" s="2">
        <f t="shared" si="23"/>
        <v>0.99999999999999978</v>
      </c>
      <c r="M149" s="2">
        <f t="shared" si="30"/>
        <v>0</v>
      </c>
      <c r="N149" s="2" t="e">
        <f t="shared" si="24"/>
        <v>#DIV/0!</v>
      </c>
      <c r="O149" s="2" t="e">
        <f t="shared" si="25"/>
        <v>#DIV/0!</v>
      </c>
      <c r="P149" s="2" t="e">
        <f t="shared" si="26"/>
        <v>#DIV/0!</v>
      </c>
      <c r="Q149" s="2" t="e">
        <f t="shared" si="27"/>
        <v>#DIV/0!</v>
      </c>
      <c r="R149" s="2" t="e">
        <f t="shared" si="31"/>
        <v>#DIV/0!</v>
      </c>
      <c r="S149" s="2" t="e">
        <f t="shared" si="28"/>
        <v>#DIV/0!</v>
      </c>
      <c r="T149" s="2">
        <v>1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1</v>
      </c>
      <c r="AA149" s="2">
        <v>1</v>
      </c>
      <c r="AB149" s="2">
        <v>1</v>
      </c>
      <c r="AC149" s="2">
        <v>1</v>
      </c>
      <c r="AD149" s="5" t="e">
        <f t="shared" si="32"/>
        <v>#DIV/0!</v>
      </c>
      <c r="AE149" s="2">
        <f>'Load Tests Data'!J149</f>
        <v>0</v>
      </c>
      <c r="AF149" s="4">
        <f>'Load Tests Data'!K149</f>
        <v>0</v>
      </c>
    </row>
    <row r="150" spans="1:32" x14ac:dyDescent="0.25">
      <c r="A150" s="2" t="str">
        <f>'Load Tests Data'!A150</f>
        <v>-</v>
      </c>
      <c r="B150" s="2">
        <f>'Load Tests Data'!B150</f>
        <v>0</v>
      </c>
      <c r="C150" s="2">
        <f>'Load Tests Data'!C150</f>
        <v>0</v>
      </c>
      <c r="D150" s="2">
        <f>'Load Tests Data'!D150</f>
        <v>0</v>
      </c>
      <c r="E150" s="2">
        <f>'Load Tests Data'!E150</f>
        <v>0</v>
      </c>
      <c r="F150" s="2" t="b">
        <f>'Load Tests Data'!F150</f>
        <v>1</v>
      </c>
      <c r="G150" s="2">
        <f>'Load Tests Data'!G150</f>
        <v>-8.81</v>
      </c>
      <c r="H150" s="2" t="b">
        <f>'Load Tests Data'!H150</f>
        <v>1</v>
      </c>
      <c r="I150" s="2">
        <f>'Load Tests Data'!I150</f>
        <v>0</v>
      </c>
      <c r="J150" s="2">
        <f t="shared" si="29"/>
        <v>0</v>
      </c>
      <c r="K150" s="2">
        <f t="shared" si="22"/>
        <v>5.14</v>
      </c>
      <c r="L150" s="2">
        <f t="shared" si="23"/>
        <v>0.99999999999999978</v>
      </c>
      <c r="M150" s="2">
        <f t="shared" si="30"/>
        <v>0</v>
      </c>
      <c r="N150" s="2" t="e">
        <f t="shared" si="24"/>
        <v>#DIV/0!</v>
      </c>
      <c r="O150" s="2" t="e">
        <f t="shared" si="25"/>
        <v>#DIV/0!</v>
      </c>
      <c r="P150" s="2" t="e">
        <f t="shared" si="26"/>
        <v>#DIV/0!</v>
      </c>
      <c r="Q150" s="2" t="e">
        <f t="shared" si="27"/>
        <v>#DIV/0!</v>
      </c>
      <c r="R150" s="2" t="e">
        <f t="shared" si="31"/>
        <v>#DIV/0!</v>
      </c>
      <c r="S150" s="2" t="e">
        <f t="shared" si="28"/>
        <v>#DIV/0!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1</v>
      </c>
      <c r="AD150" s="5" t="e">
        <f t="shared" si="32"/>
        <v>#DIV/0!</v>
      </c>
      <c r="AE150" s="2">
        <f>'Load Tests Data'!J150</f>
        <v>0</v>
      </c>
      <c r="AF150" s="4">
        <f>'Load Tests Data'!K150</f>
        <v>0</v>
      </c>
    </row>
    <row r="151" spans="1:32" x14ac:dyDescent="0.25">
      <c r="A151" s="2" t="str">
        <f>'Load Tests Data'!A151</f>
        <v>-</v>
      </c>
      <c r="B151" s="2">
        <f>'Load Tests Data'!B151</f>
        <v>0</v>
      </c>
      <c r="C151" s="2">
        <f>'Load Tests Data'!C151</f>
        <v>0</v>
      </c>
      <c r="D151" s="2">
        <f>'Load Tests Data'!D151</f>
        <v>0</v>
      </c>
      <c r="E151" s="2">
        <f>'Load Tests Data'!E151</f>
        <v>0</v>
      </c>
      <c r="F151" s="2" t="b">
        <f>'Load Tests Data'!F151</f>
        <v>1</v>
      </c>
      <c r="G151" s="2">
        <f>'Load Tests Data'!G151</f>
        <v>-8.81</v>
      </c>
      <c r="H151" s="2" t="b">
        <f>'Load Tests Data'!H151</f>
        <v>1</v>
      </c>
      <c r="I151" s="2">
        <f>'Load Tests Data'!I151</f>
        <v>0</v>
      </c>
      <c r="J151" s="2">
        <f t="shared" si="29"/>
        <v>0</v>
      </c>
      <c r="K151" s="2">
        <f t="shared" si="22"/>
        <v>5.14</v>
      </c>
      <c r="L151" s="2">
        <f t="shared" si="23"/>
        <v>0.99999999999999978</v>
      </c>
      <c r="M151" s="2">
        <f t="shared" si="30"/>
        <v>0</v>
      </c>
      <c r="N151" s="2" t="e">
        <f t="shared" si="24"/>
        <v>#DIV/0!</v>
      </c>
      <c r="O151" s="2" t="e">
        <f t="shared" si="25"/>
        <v>#DIV/0!</v>
      </c>
      <c r="P151" s="2" t="e">
        <f t="shared" si="26"/>
        <v>#DIV/0!</v>
      </c>
      <c r="Q151" s="2" t="e">
        <f t="shared" si="27"/>
        <v>#DIV/0!</v>
      </c>
      <c r="R151" s="2" t="e">
        <f t="shared" si="31"/>
        <v>#DIV/0!</v>
      </c>
      <c r="S151" s="2" t="e">
        <f t="shared" si="28"/>
        <v>#DIV/0!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5" t="e">
        <f t="shared" si="32"/>
        <v>#DIV/0!</v>
      </c>
      <c r="AE151" s="2">
        <f>'Load Tests Data'!J151</f>
        <v>0</v>
      </c>
      <c r="AF151" s="4">
        <f>'Load Tests Data'!K151</f>
        <v>0</v>
      </c>
    </row>
    <row r="152" spans="1:32" x14ac:dyDescent="0.25">
      <c r="A152" s="2" t="str">
        <f>'Load Tests Data'!A152</f>
        <v>-</v>
      </c>
      <c r="B152" s="2">
        <f>'Load Tests Data'!B152</f>
        <v>0</v>
      </c>
      <c r="C152" s="2">
        <f>'Load Tests Data'!C152</f>
        <v>0</v>
      </c>
      <c r="D152" s="2">
        <f>'Load Tests Data'!D152</f>
        <v>0</v>
      </c>
      <c r="E152" s="2">
        <f>'Load Tests Data'!E152</f>
        <v>0</v>
      </c>
      <c r="F152" s="2" t="b">
        <f>'Load Tests Data'!F152</f>
        <v>1</v>
      </c>
      <c r="G152" s="2">
        <f>'Load Tests Data'!G152</f>
        <v>-8.81</v>
      </c>
      <c r="H152" s="2" t="b">
        <f>'Load Tests Data'!H152</f>
        <v>1</v>
      </c>
      <c r="I152" s="2">
        <f>'Load Tests Data'!I152</f>
        <v>0</v>
      </c>
      <c r="J152" s="2">
        <f t="shared" si="29"/>
        <v>0</v>
      </c>
      <c r="K152" s="2">
        <f t="shared" si="22"/>
        <v>5.14</v>
      </c>
      <c r="L152" s="2">
        <f t="shared" si="23"/>
        <v>0.99999999999999978</v>
      </c>
      <c r="M152" s="2">
        <f t="shared" si="30"/>
        <v>0</v>
      </c>
      <c r="N152" s="2" t="e">
        <f t="shared" si="24"/>
        <v>#DIV/0!</v>
      </c>
      <c r="O152" s="2" t="e">
        <f t="shared" si="25"/>
        <v>#DIV/0!</v>
      </c>
      <c r="P152" s="2" t="e">
        <f t="shared" si="26"/>
        <v>#DIV/0!</v>
      </c>
      <c r="Q152" s="2" t="e">
        <f t="shared" si="27"/>
        <v>#DIV/0!</v>
      </c>
      <c r="R152" s="2" t="e">
        <f t="shared" si="31"/>
        <v>#DIV/0!</v>
      </c>
      <c r="S152" s="2" t="e">
        <f t="shared" si="28"/>
        <v>#DIV/0!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5" t="e">
        <f t="shared" si="32"/>
        <v>#DIV/0!</v>
      </c>
      <c r="AE152" s="2">
        <f>'Load Tests Data'!J152</f>
        <v>0</v>
      </c>
      <c r="AF152" s="4">
        <f>'Load Tests Data'!K152</f>
        <v>0</v>
      </c>
    </row>
    <row r="153" spans="1:32" x14ac:dyDescent="0.25">
      <c r="A153" s="2" t="str">
        <f>'Load Tests Data'!A153</f>
        <v>-</v>
      </c>
      <c r="B153" s="2">
        <f>'Load Tests Data'!B153</f>
        <v>0</v>
      </c>
      <c r="C153" s="2">
        <f>'Load Tests Data'!C153</f>
        <v>0</v>
      </c>
      <c r="D153" s="2">
        <f>'Load Tests Data'!D153</f>
        <v>0</v>
      </c>
      <c r="E153" s="2">
        <f>'Load Tests Data'!E153</f>
        <v>0</v>
      </c>
      <c r="F153" s="2" t="b">
        <f>'Load Tests Data'!F153</f>
        <v>1</v>
      </c>
      <c r="G153" s="2">
        <f>'Load Tests Data'!G153</f>
        <v>-8.81</v>
      </c>
      <c r="H153" s="2" t="b">
        <f>'Load Tests Data'!H153</f>
        <v>1</v>
      </c>
      <c r="I153" s="2">
        <f>'Load Tests Data'!I153</f>
        <v>0</v>
      </c>
      <c r="J153" s="2">
        <f t="shared" si="29"/>
        <v>0</v>
      </c>
      <c r="K153" s="2">
        <f t="shared" si="22"/>
        <v>5.14</v>
      </c>
      <c r="L153" s="2">
        <f t="shared" si="23"/>
        <v>0.99999999999999978</v>
      </c>
      <c r="M153" s="2">
        <f t="shared" si="30"/>
        <v>0</v>
      </c>
      <c r="N153" s="2" t="e">
        <f t="shared" si="24"/>
        <v>#DIV/0!</v>
      </c>
      <c r="O153" s="2" t="e">
        <f t="shared" si="25"/>
        <v>#DIV/0!</v>
      </c>
      <c r="P153" s="2" t="e">
        <f t="shared" si="26"/>
        <v>#DIV/0!</v>
      </c>
      <c r="Q153" s="2" t="e">
        <f t="shared" si="27"/>
        <v>#DIV/0!</v>
      </c>
      <c r="R153" s="2" t="e">
        <f t="shared" si="31"/>
        <v>#DIV/0!</v>
      </c>
      <c r="S153" s="2" t="e">
        <f t="shared" si="28"/>
        <v>#DIV/0!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5" t="e">
        <f t="shared" si="32"/>
        <v>#DIV/0!</v>
      </c>
      <c r="AE153" s="2">
        <f>'Load Tests Data'!J153</f>
        <v>0</v>
      </c>
      <c r="AF153" s="4">
        <f>'Load Tests Data'!K153</f>
        <v>0</v>
      </c>
    </row>
    <row r="154" spans="1:32" x14ac:dyDescent="0.25">
      <c r="A154" s="2" t="str">
        <f>'Load Tests Data'!A154</f>
        <v>-</v>
      </c>
      <c r="B154" s="2">
        <f>'Load Tests Data'!B154</f>
        <v>0</v>
      </c>
      <c r="C154" s="2">
        <f>'Load Tests Data'!C154</f>
        <v>0</v>
      </c>
      <c r="D154" s="2">
        <f>'Load Tests Data'!D154</f>
        <v>0</v>
      </c>
      <c r="E154" s="2">
        <f>'Load Tests Data'!E154</f>
        <v>0</v>
      </c>
      <c r="F154" s="2" t="b">
        <f>'Load Tests Data'!F154</f>
        <v>1</v>
      </c>
      <c r="G154" s="2">
        <f>'Load Tests Data'!G154</f>
        <v>-8.81</v>
      </c>
      <c r="H154" s="2" t="b">
        <f>'Load Tests Data'!H154</f>
        <v>1</v>
      </c>
      <c r="I154" s="2">
        <f>'Load Tests Data'!I154</f>
        <v>0</v>
      </c>
      <c r="J154" s="2">
        <f t="shared" si="29"/>
        <v>0</v>
      </c>
      <c r="K154" s="2">
        <f t="shared" si="22"/>
        <v>5.14</v>
      </c>
      <c r="L154" s="2">
        <f t="shared" si="23"/>
        <v>0.99999999999999978</v>
      </c>
      <c r="M154" s="2">
        <f t="shared" si="30"/>
        <v>0</v>
      </c>
      <c r="N154" s="2" t="e">
        <f t="shared" si="24"/>
        <v>#DIV/0!</v>
      </c>
      <c r="O154" s="2" t="e">
        <f t="shared" si="25"/>
        <v>#DIV/0!</v>
      </c>
      <c r="P154" s="2" t="e">
        <f t="shared" si="26"/>
        <v>#DIV/0!</v>
      </c>
      <c r="Q154" s="2" t="e">
        <f t="shared" si="27"/>
        <v>#DIV/0!</v>
      </c>
      <c r="R154" s="2" t="e">
        <f t="shared" si="31"/>
        <v>#DIV/0!</v>
      </c>
      <c r="S154" s="2" t="e">
        <f t="shared" si="28"/>
        <v>#DIV/0!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5" t="e">
        <f t="shared" si="32"/>
        <v>#DIV/0!</v>
      </c>
      <c r="AE154" s="2">
        <f>'Load Tests Data'!J154</f>
        <v>0</v>
      </c>
      <c r="AF154" s="4">
        <f>'Load Tests Data'!K154</f>
        <v>0</v>
      </c>
    </row>
    <row r="155" spans="1:32" x14ac:dyDescent="0.25">
      <c r="A155" s="2" t="str">
        <f>'Load Tests Data'!A155</f>
        <v>-</v>
      </c>
      <c r="B155" s="2">
        <f>'Load Tests Data'!B155</f>
        <v>0</v>
      </c>
      <c r="C155" s="2">
        <f>'Load Tests Data'!C155</f>
        <v>0</v>
      </c>
      <c r="D155" s="2">
        <f>'Load Tests Data'!D155</f>
        <v>0</v>
      </c>
      <c r="E155" s="2">
        <f>'Load Tests Data'!E155</f>
        <v>0</v>
      </c>
      <c r="F155" s="2" t="b">
        <f>'Load Tests Data'!F155</f>
        <v>1</v>
      </c>
      <c r="G155" s="2">
        <f>'Load Tests Data'!G155</f>
        <v>-8.81</v>
      </c>
      <c r="H155" s="2" t="b">
        <f>'Load Tests Data'!H155</f>
        <v>1</v>
      </c>
      <c r="I155" s="2">
        <f>'Load Tests Data'!I155</f>
        <v>0</v>
      </c>
      <c r="J155" s="2">
        <f t="shared" si="29"/>
        <v>0</v>
      </c>
      <c r="K155" s="2">
        <f t="shared" si="22"/>
        <v>5.14</v>
      </c>
      <c r="L155" s="2">
        <f t="shared" si="23"/>
        <v>0.99999999999999978</v>
      </c>
      <c r="M155" s="2">
        <f t="shared" si="30"/>
        <v>0</v>
      </c>
      <c r="N155" s="2" t="e">
        <f t="shared" si="24"/>
        <v>#DIV/0!</v>
      </c>
      <c r="O155" s="2" t="e">
        <f t="shared" si="25"/>
        <v>#DIV/0!</v>
      </c>
      <c r="P155" s="2" t="e">
        <f t="shared" si="26"/>
        <v>#DIV/0!</v>
      </c>
      <c r="Q155" s="2" t="e">
        <f t="shared" si="27"/>
        <v>#DIV/0!</v>
      </c>
      <c r="R155" s="2" t="e">
        <f t="shared" si="31"/>
        <v>#DIV/0!</v>
      </c>
      <c r="S155" s="2" t="e">
        <f t="shared" si="28"/>
        <v>#DIV/0!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5" t="e">
        <f t="shared" si="32"/>
        <v>#DIV/0!</v>
      </c>
      <c r="AE155" s="2">
        <f>'Load Tests Data'!J155</f>
        <v>0</v>
      </c>
      <c r="AF155" s="4">
        <f>'Load Tests Data'!K155</f>
        <v>0</v>
      </c>
    </row>
    <row r="156" spans="1:32" x14ac:dyDescent="0.25">
      <c r="A156" s="2" t="str">
        <f>'Load Tests Data'!A156</f>
        <v>-</v>
      </c>
      <c r="B156" s="2">
        <f>'Load Tests Data'!B156</f>
        <v>0</v>
      </c>
      <c r="C156" s="2">
        <f>'Load Tests Data'!C156</f>
        <v>0</v>
      </c>
      <c r="D156" s="2">
        <f>'Load Tests Data'!D156</f>
        <v>0</v>
      </c>
      <c r="E156" s="2">
        <f>'Load Tests Data'!E156</f>
        <v>0</v>
      </c>
      <c r="F156" s="2" t="b">
        <f>'Load Tests Data'!F156</f>
        <v>1</v>
      </c>
      <c r="G156" s="2">
        <f>'Load Tests Data'!G156</f>
        <v>-8.81</v>
      </c>
      <c r="H156" s="2" t="b">
        <f>'Load Tests Data'!H156</f>
        <v>1</v>
      </c>
      <c r="I156" s="2">
        <f>'Load Tests Data'!I156</f>
        <v>0</v>
      </c>
      <c r="J156" s="2">
        <f t="shared" si="29"/>
        <v>0</v>
      </c>
      <c r="K156" s="2">
        <f t="shared" si="22"/>
        <v>5.14</v>
      </c>
      <c r="L156" s="2">
        <f t="shared" si="23"/>
        <v>0.99999999999999978</v>
      </c>
      <c r="M156" s="2">
        <f t="shared" si="30"/>
        <v>0</v>
      </c>
      <c r="N156" s="2" t="e">
        <f t="shared" si="24"/>
        <v>#DIV/0!</v>
      </c>
      <c r="O156" s="2" t="e">
        <f t="shared" si="25"/>
        <v>#DIV/0!</v>
      </c>
      <c r="P156" s="2" t="e">
        <f t="shared" si="26"/>
        <v>#DIV/0!</v>
      </c>
      <c r="Q156" s="2" t="e">
        <f t="shared" si="27"/>
        <v>#DIV/0!</v>
      </c>
      <c r="R156" s="2" t="e">
        <f t="shared" si="31"/>
        <v>#DIV/0!</v>
      </c>
      <c r="S156" s="2" t="e">
        <f t="shared" si="28"/>
        <v>#DIV/0!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D156" s="5" t="e">
        <f t="shared" si="32"/>
        <v>#DIV/0!</v>
      </c>
      <c r="AE156" s="2">
        <f>'Load Tests Data'!J156</f>
        <v>0</v>
      </c>
      <c r="AF156" s="4">
        <f>'Load Tests Data'!K156</f>
        <v>0</v>
      </c>
    </row>
    <row r="157" spans="1:32" x14ac:dyDescent="0.25">
      <c r="A157" s="2" t="str">
        <f>'Load Tests Data'!A157</f>
        <v>-</v>
      </c>
      <c r="B157" s="2">
        <f>'Load Tests Data'!B157</f>
        <v>0</v>
      </c>
      <c r="C157" s="2">
        <f>'Load Tests Data'!C157</f>
        <v>0</v>
      </c>
      <c r="D157" s="2">
        <f>'Load Tests Data'!D157</f>
        <v>0</v>
      </c>
      <c r="E157" s="2">
        <f>'Load Tests Data'!E157</f>
        <v>0</v>
      </c>
      <c r="F157" s="2" t="b">
        <f>'Load Tests Data'!F157</f>
        <v>1</v>
      </c>
      <c r="G157" s="2">
        <f>'Load Tests Data'!G157</f>
        <v>-8.81</v>
      </c>
      <c r="H157" s="2" t="b">
        <f>'Load Tests Data'!H157</f>
        <v>1</v>
      </c>
      <c r="I157" s="2">
        <f>'Load Tests Data'!I157</f>
        <v>0</v>
      </c>
      <c r="J157" s="2">
        <f t="shared" si="29"/>
        <v>0</v>
      </c>
      <c r="K157" s="2">
        <f t="shared" si="22"/>
        <v>5.14</v>
      </c>
      <c r="L157" s="2">
        <f t="shared" si="23"/>
        <v>0.99999999999999978</v>
      </c>
      <c r="M157" s="2">
        <f t="shared" si="30"/>
        <v>0</v>
      </c>
      <c r="N157" s="2" t="e">
        <f t="shared" si="24"/>
        <v>#DIV/0!</v>
      </c>
      <c r="O157" s="2" t="e">
        <f t="shared" si="25"/>
        <v>#DIV/0!</v>
      </c>
      <c r="P157" s="2" t="e">
        <f t="shared" si="26"/>
        <v>#DIV/0!</v>
      </c>
      <c r="Q157" s="2" t="e">
        <f t="shared" si="27"/>
        <v>#DIV/0!</v>
      </c>
      <c r="R157" s="2" t="e">
        <f t="shared" si="31"/>
        <v>#DIV/0!</v>
      </c>
      <c r="S157" s="2" t="e">
        <f t="shared" si="28"/>
        <v>#DIV/0!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5" t="e">
        <f t="shared" si="32"/>
        <v>#DIV/0!</v>
      </c>
      <c r="AE157" s="2">
        <f>'Load Tests Data'!J157</f>
        <v>0</v>
      </c>
      <c r="AF157" s="4">
        <f>'Load Tests Data'!K157</f>
        <v>0</v>
      </c>
    </row>
    <row r="158" spans="1:32" x14ac:dyDescent="0.25">
      <c r="A158" s="2" t="str">
        <f>'Load Tests Data'!A158</f>
        <v>-</v>
      </c>
      <c r="B158" s="2">
        <f>'Load Tests Data'!B158</f>
        <v>0</v>
      </c>
      <c r="C158" s="2">
        <f>'Load Tests Data'!C158</f>
        <v>0</v>
      </c>
      <c r="D158" s="2">
        <f>'Load Tests Data'!D158</f>
        <v>0</v>
      </c>
      <c r="E158" s="2">
        <f>'Load Tests Data'!E158</f>
        <v>0</v>
      </c>
      <c r="F158" s="2" t="b">
        <f>'Load Tests Data'!F158</f>
        <v>1</v>
      </c>
      <c r="G158" s="2">
        <f>'Load Tests Data'!G158</f>
        <v>-8.81</v>
      </c>
      <c r="H158" s="2" t="b">
        <f>'Load Tests Data'!H158</f>
        <v>1</v>
      </c>
      <c r="I158" s="2">
        <f>'Load Tests Data'!I158</f>
        <v>0</v>
      </c>
      <c r="J158" s="2">
        <f t="shared" si="29"/>
        <v>0</v>
      </c>
      <c r="K158" s="2">
        <f t="shared" si="22"/>
        <v>5.14</v>
      </c>
      <c r="L158" s="2">
        <f t="shared" si="23"/>
        <v>0.99999999999999978</v>
      </c>
      <c r="M158" s="2">
        <f t="shared" si="30"/>
        <v>0</v>
      </c>
      <c r="N158" s="2" t="e">
        <f t="shared" si="24"/>
        <v>#DIV/0!</v>
      </c>
      <c r="O158" s="2" t="e">
        <f t="shared" si="25"/>
        <v>#DIV/0!</v>
      </c>
      <c r="P158" s="2" t="e">
        <f t="shared" si="26"/>
        <v>#DIV/0!</v>
      </c>
      <c r="Q158" s="2" t="e">
        <f t="shared" si="27"/>
        <v>#DIV/0!</v>
      </c>
      <c r="R158" s="2" t="e">
        <f t="shared" si="31"/>
        <v>#DIV/0!</v>
      </c>
      <c r="S158" s="2" t="e">
        <f t="shared" si="28"/>
        <v>#DIV/0!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5" t="e">
        <f t="shared" si="32"/>
        <v>#DIV/0!</v>
      </c>
      <c r="AE158" s="2">
        <f>'Load Tests Data'!J158</f>
        <v>0</v>
      </c>
      <c r="AF158" s="4">
        <f>'Load Tests Data'!K158</f>
        <v>0</v>
      </c>
    </row>
    <row r="159" spans="1:32" x14ac:dyDescent="0.25">
      <c r="A159" s="2" t="str">
        <f>'Load Tests Data'!A159</f>
        <v>-</v>
      </c>
      <c r="B159" s="2">
        <f>'Load Tests Data'!B159</f>
        <v>0</v>
      </c>
      <c r="C159" s="2">
        <f>'Load Tests Data'!C159</f>
        <v>0</v>
      </c>
      <c r="D159" s="2">
        <f>'Load Tests Data'!D159</f>
        <v>0</v>
      </c>
      <c r="E159" s="2">
        <f>'Load Tests Data'!E159</f>
        <v>0</v>
      </c>
      <c r="F159" s="2" t="b">
        <f>'Load Tests Data'!F159</f>
        <v>1</v>
      </c>
      <c r="G159" s="2">
        <f>'Load Tests Data'!G159</f>
        <v>-8.81</v>
      </c>
      <c r="H159" s="2" t="b">
        <f>'Load Tests Data'!H159</f>
        <v>1</v>
      </c>
      <c r="I159" s="2">
        <f>'Load Tests Data'!I159</f>
        <v>0</v>
      </c>
      <c r="J159" s="2">
        <f t="shared" si="29"/>
        <v>0</v>
      </c>
      <c r="K159" s="2">
        <f t="shared" si="22"/>
        <v>5.14</v>
      </c>
      <c r="L159" s="2">
        <f t="shared" si="23"/>
        <v>0.99999999999999978</v>
      </c>
      <c r="M159" s="2">
        <f t="shared" si="30"/>
        <v>0</v>
      </c>
      <c r="N159" s="2" t="e">
        <f t="shared" si="24"/>
        <v>#DIV/0!</v>
      </c>
      <c r="O159" s="2" t="e">
        <f t="shared" si="25"/>
        <v>#DIV/0!</v>
      </c>
      <c r="P159" s="2" t="e">
        <f t="shared" si="26"/>
        <v>#DIV/0!</v>
      </c>
      <c r="Q159" s="2" t="e">
        <f t="shared" si="27"/>
        <v>#DIV/0!</v>
      </c>
      <c r="R159" s="2" t="e">
        <f t="shared" si="31"/>
        <v>#DIV/0!</v>
      </c>
      <c r="S159" s="2" t="e">
        <f t="shared" si="28"/>
        <v>#DIV/0!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5" t="e">
        <f t="shared" si="32"/>
        <v>#DIV/0!</v>
      </c>
      <c r="AE159" s="2">
        <f>'Load Tests Data'!J159</f>
        <v>0</v>
      </c>
      <c r="AF159" s="4">
        <f>'Load Tests Data'!K159</f>
        <v>0</v>
      </c>
    </row>
    <row r="160" spans="1:32" x14ac:dyDescent="0.25">
      <c r="A160" s="2" t="str">
        <f>'Load Tests Data'!A160</f>
        <v>-</v>
      </c>
      <c r="B160" s="2">
        <f>'Load Tests Data'!B160</f>
        <v>0</v>
      </c>
      <c r="C160" s="2">
        <f>'Load Tests Data'!C160</f>
        <v>0</v>
      </c>
      <c r="D160" s="2">
        <f>'Load Tests Data'!D160</f>
        <v>0</v>
      </c>
      <c r="E160" s="2">
        <f>'Load Tests Data'!E160</f>
        <v>0</v>
      </c>
      <c r="F160" s="2" t="b">
        <f>'Load Tests Data'!F160</f>
        <v>1</v>
      </c>
      <c r="G160" s="2">
        <f>'Load Tests Data'!G160</f>
        <v>-8.81</v>
      </c>
      <c r="H160" s="2" t="b">
        <f>'Load Tests Data'!H160</f>
        <v>1</v>
      </c>
      <c r="I160" s="2">
        <f>'Load Tests Data'!I160</f>
        <v>0</v>
      </c>
      <c r="J160" s="2">
        <f t="shared" si="29"/>
        <v>0</v>
      </c>
      <c r="K160" s="2">
        <f t="shared" si="22"/>
        <v>5.14</v>
      </c>
      <c r="L160" s="2">
        <f t="shared" si="23"/>
        <v>0.99999999999999978</v>
      </c>
      <c r="M160" s="2">
        <f t="shared" si="30"/>
        <v>0</v>
      </c>
      <c r="N160" s="2" t="e">
        <f t="shared" si="24"/>
        <v>#DIV/0!</v>
      </c>
      <c r="O160" s="2" t="e">
        <f t="shared" si="25"/>
        <v>#DIV/0!</v>
      </c>
      <c r="P160" s="2" t="e">
        <f t="shared" si="26"/>
        <v>#DIV/0!</v>
      </c>
      <c r="Q160" s="2" t="e">
        <f t="shared" si="27"/>
        <v>#DIV/0!</v>
      </c>
      <c r="R160" s="2" t="e">
        <f t="shared" si="31"/>
        <v>#DIV/0!</v>
      </c>
      <c r="S160" s="2" t="e">
        <f t="shared" si="28"/>
        <v>#DIV/0!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5" t="e">
        <f t="shared" si="32"/>
        <v>#DIV/0!</v>
      </c>
      <c r="AE160" s="2">
        <f>'Load Tests Data'!J160</f>
        <v>0</v>
      </c>
      <c r="AF160" s="4">
        <f>'Load Tests Data'!K160</f>
        <v>0</v>
      </c>
    </row>
    <row r="161" spans="1:32" x14ac:dyDescent="0.25">
      <c r="A161" s="2" t="str">
        <f>'Load Tests Data'!A161</f>
        <v>-</v>
      </c>
      <c r="B161" s="2">
        <f>'Load Tests Data'!B161</f>
        <v>0</v>
      </c>
      <c r="C161" s="2">
        <f>'Load Tests Data'!C161</f>
        <v>0</v>
      </c>
      <c r="D161" s="2">
        <f>'Load Tests Data'!D161</f>
        <v>0</v>
      </c>
      <c r="E161" s="2">
        <f>'Load Tests Data'!E161</f>
        <v>0</v>
      </c>
      <c r="F161" s="2" t="b">
        <f>'Load Tests Data'!F161</f>
        <v>1</v>
      </c>
      <c r="G161" s="2">
        <f>'Load Tests Data'!G161</f>
        <v>-8.81</v>
      </c>
      <c r="H161" s="2" t="b">
        <f>'Load Tests Data'!H161</f>
        <v>1</v>
      </c>
      <c r="I161" s="2">
        <f>'Load Tests Data'!I161</f>
        <v>0</v>
      </c>
      <c r="J161" s="2">
        <f t="shared" si="29"/>
        <v>0</v>
      </c>
      <c r="K161" s="2">
        <f t="shared" si="22"/>
        <v>5.14</v>
      </c>
      <c r="L161" s="2">
        <f t="shared" si="23"/>
        <v>0.99999999999999978</v>
      </c>
      <c r="M161" s="2">
        <f t="shared" si="30"/>
        <v>0</v>
      </c>
      <c r="N161" s="2" t="e">
        <f t="shared" si="24"/>
        <v>#DIV/0!</v>
      </c>
      <c r="O161" s="2" t="e">
        <f t="shared" si="25"/>
        <v>#DIV/0!</v>
      </c>
      <c r="P161" s="2" t="e">
        <f t="shared" si="26"/>
        <v>#DIV/0!</v>
      </c>
      <c r="Q161" s="2" t="e">
        <f t="shared" si="27"/>
        <v>#DIV/0!</v>
      </c>
      <c r="R161" s="2" t="e">
        <f t="shared" si="31"/>
        <v>#DIV/0!</v>
      </c>
      <c r="S161" s="2" t="e">
        <f t="shared" si="28"/>
        <v>#DIV/0!</v>
      </c>
      <c r="T161" s="2">
        <v>1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5" t="e">
        <f t="shared" si="32"/>
        <v>#DIV/0!</v>
      </c>
      <c r="AE161" s="2">
        <f>'Load Tests Data'!J161</f>
        <v>0</v>
      </c>
      <c r="AF161" s="4">
        <f>'Load Tests Data'!K161</f>
        <v>0</v>
      </c>
    </row>
    <row r="162" spans="1:32" x14ac:dyDescent="0.25">
      <c r="A162" s="2" t="str">
        <f>'Load Tests Data'!A162</f>
        <v>-</v>
      </c>
      <c r="B162" s="2">
        <f>'Load Tests Data'!B162</f>
        <v>0</v>
      </c>
      <c r="C162" s="2">
        <f>'Load Tests Data'!C162</f>
        <v>0</v>
      </c>
      <c r="D162" s="2">
        <f>'Load Tests Data'!D162</f>
        <v>0</v>
      </c>
      <c r="E162" s="2">
        <f>'Load Tests Data'!E162</f>
        <v>0</v>
      </c>
      <c r="F162" s="2" t="b">
        <f>'Load Tests Data'!F162</f>
        <v>1</v>
      </c>
      <c r="G162" s="2">
        <f>'Load Tests Data'!G162</f>
        <v>-8.81</v>
      </c>
      <c r="H162" s="2" t="b">
        <f>'Load Tests Data'!H162</f>
        <v>1</v>
      </c>
      <c r="I162" s="2">
        <f>'Load Tests Data'!I162</f>
        <v>0</v>
      </c>
      <c r="J162" s="2">
        <f t="shared" si="29"/>
        <v>0</v>
      </c>
      <c r="K162" s="2">
        <f t="shared" si="22"/>
        <v>5.14</v>
      </c>
      <c r="L162" s="2">
        <f t="shared" si="23"/>
        <v>0.99999999999999978</v>
      </c>
      <c r="M162" s="2">
        <f t="shared" si="30"/>
        <v>0</v>
      </c>
      <c r="N162" s="2" t="e">
        <f t="shared" si="24"/>
        <v>#DIV/0!</v>
      </c>
      <c r="O162" s="2" t="e">
        <f t="shared" si="25"/>
        <v>#DIV/0!</v>
      </c>
      <c r="P162" s="2" t="e">
        <f t="shared" si="26"/>
        <v>#DIV/0!</v>
      </c>
      <c r="Q162" s="2" t="e">
        <f t="shared" si="27"/>
        <v>#DIV/0!</v>
      </c>
      <c r="R162" s="2" t="e">
        <f t="shared" si="31"/>
        <v>#DIV/0!</v>
      </c>
      <c r="S162" s="2" t="e">
        <f t="shared" si="28"/>
        <v>#DIV/0!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5" t="e">
        <f t="shared" si="32"/>
        <v>#DIV/0!</v>
      </c>
      <c r="AE162" s="2">
        <f>'Load Tests Data'!J162</f>
        <v>0</v>
      </c>
      <c r="AF162" s="4">
        <f>'Load Tests Data'!K162</f>
        <v>0</v>
      </c>
    </row>
    <row r="163" spans="1:32" x14ac:dyDescent="0.25">
      <c r="A163" s="2" t="str">
        <f>'Load Tests Data'!A163</f>
        <v>-</v>
      </c>
      <c r="B163" s="2">
        <f>'Load Tests Data'!B163</f>
        <v>0</v>
      </c>
      <c r="C163" s="2">
        <f>'Load Tests Data'!C163</f>
        <v>0</v>
      </c>
      <c r="D163" s="2">
        <f>'Load Tests Data'!D163</f>
        <v>0</v>
      </c>
      <c r="E163" s="2">
        <f>'Load Tests Data'!E163</f>
        <v>0</v>
      </c>
      <c r="F163" s="2" t="b">
        <f>'Load Tests Data'!F163</f>
        <v>1</v>
      </c>
      <c r="G163" s="2">
        <f>'Load Tests Data'!G163</f>
        <v>-8.81</v>
      </c>
      <c r="H163" s="2" t="b">
        <f>'Load Tests Data'!H163</f>
        <v>1</v>
      </c>
      <c r="I163" s="2">
        <f>'Load Tests Data'!I163</f>
        <v>0</v>
      </c>
      <c r="J163" s="2">
        <f t="shared" si="29"/>
        <v>0</v>
      </c>
      <c r="K163" s="2">
        <f t="shared" si="22"/>
        <v>5.14</v>
      </c>
      <c r="L163" s="2">
        <f t="shared" si="23"/>
        <v>0.99999999999999978</v>
      </c>
      <c r="M163" s="2">
        <f t="shared" si="30"/>
        <v>0</v>
      </c>
      <c r="N163" s="2" t="e">
        <f t="shared" si="24"/>
        <v>#DIV/0!</v>
      </c>
      <c r="O163" s="2" t="e">
        <f t="shared" si="25"/>
        <v>#DIV/0!</v>
      </c>
      <c r="P163" s="2" t="e">
        <f t="shared" si="26"/>
        <v>#DIV/0!</v>
      </c>
      <c r="Q163" s="2" t="e">
        <f t="shared" si="27"/>
        <v>#DIV/0!</v>
      </c>
      <c r="R163" s="2" t="e">
        <f t="shared" si="31"/>
        <v>#DIV/0!</v>
      </c>
      <c r="S163" s="2" t="e">
        <f t="shared" si="28"/>
        <v>#DIV/0!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5" t="e">
        <f t="shared" si="32"/>
        <v>#DIV/0!</v>
      </c>
      <c r="AE163" s="2">
        <f>'Load Tests Data'!J163</f>
        <v>0</v>
      </c>
      <c r="AF163" s="4">
        <f>'Load Tests Data'!K163</f>
        <v>0</v>
      </c>
    </row>
    <row r="164" spans="1:32" x14ac:dyDescent="0.25">
      <c r="A164" s="2" t="str">
        <f>'Load Tests Data'!A164</f>
        <v>-</v>
      </c>
      <c r="B164" s="2">
        <f>'Load Tests Data'!B164</f>
        <v>0</v>
      </c>
      <c r="C164" s="2">
        <f>'Load Tests Data'!C164</f>
        <v>0</v>
      </c>
      <c r="D164" s="2">
        <f>'Load Tests Data'!D164</f>
        <v>0</v>
      </c>
      <c r="E164" s="2">
        <f>'Load Tests Data'!E164</f>
        <v>0</v>
      </c>
      <c r="F164" s="2" t="b">
        <f>'Load Tests Data'!F164</f>
        <v>1</v>
      </c>
      <c r="G164" s="2">
        <f>'Load Tests Data'!G164</f>
        <v>-8.81</v>
      </c>
      <c r="H164" s="2" t="b">
        <f>'Load Tests Data'!H164</f>
        <v>1</v>
      </c>
      <c r="I164" s="2">
        <f>'Load Tests Data'!I164</f>
        <v>0</v>
      </c>
      <c r="J164" s="2">
        <f t="shared" si="29"/>
        <v>0</v>
      </c>
      <c r="K164" s="2">
        <f t="shared" si="22"/>
        <v>5.14</v>
      </c>
      <c r="L164" s="2">
        <f t="shared" si="23"/>
        <v>0.99999999999999978</v>
      </c>
      <c r="M164" s="2">
        <f t="shared" si="30"/>
        <v>0</v>
      </c>
      <c r="N164" s="2" t="e">
        <f t="shared" si="24"/>
        <v>#DIV/0!</v>
      </c>
      <c r="O164" s="2" t="e">
        <f t="shared" si="25"/>
        <v>#DIV/0!</v>
      </c>
      <c r="P164" s="2" t="e">
        <f t="shared" si="26"/>
        <v>#DIV/0!</v>
      </c>
      <c r="Q164" s="2" t="e">
        <f t="shared" si="27"/>
        <v>#DIV/0!</v>
      </c>
      <c r="R164" s="2" t="e">
        <f t="shared" si="31"/>
        <v>#DIV/0!</v>
      </c>
      <c r="S164" s="2" t="e">
        <f t="shared" si="28"/>
        <v>#DIV/0!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5" t="e">
        <f t="shared" si="32"/>
        <v>#DIV/0!</v>
      </c>
      <c r="AE164" s="2">
        <f>'Load Tests Data'!J164</f>
        <v>0</v>
      </c>
      <c r="AF164" s="4">
        <f>'Load Tests Data'!K164</f>
        <v>0</v>
      </c>
    </row>
    <row r="165" spans="1:32" x14ac:dyDescent="0.25">
      <c r="A165" s="2" t="str">
        <f>'Load Tests Data'!A165</f>
        <v>-</v>
      </c>
      <c r="B165" s="2">
        <f>'Load Tests Data'!B165</f>
        <v>0</v>
      </c>
      <c r="C165" s="2">
        <f>'Load Tests Data'!C165</f>
        <v>0</v>
      </c>
      <c r="D165" s="2">
        <f>'Load Tests Data'!D165</f>
        <v>0</v>
      </c>
      <c r="E165" s="2">
        <f>'Load Tests Data'!E165</f>
        <v>0</v>
      </c>
      <c r="F165" s="2" t="b">
        <f>'Load Tests Data'!F165</f>
        <v>1</v>
      </c>
      <c r="G165" s="2">
        <f>'Load Tests Data'!G165</f>
        <v>-8.81</v>
      </c>
      <c r="H165" s="2" t="b">
        <f>'Load Tests Data'!H165</f>
        <v>1</v>
      </c>
      <c r="I165" s="2">
        <f>'Load Tests Data'!I165</f>
        <v>0</v>
      </c>
      <c r="J165" s="2">
        <f t="shared" si="29"/>
        <v>0</v>
      </c>
      <c r="K165" s="2">
        <f t="shared" si="22"/>
        <v>5.14</v>
      </c>
      <c r="L165" s="2">
        <f t="shared" si="23"/>
        <v>0.99999999999999978</v>
      </c>
      <c r="M165" s="2">
        <f t="shared" si="30"/>
        <v>0</v>
      </c>
      <c r="N165" s="2" t="e">
        <f t="shared" si="24"/>
        <v>#DIV/0!</v>
      </c>
      <c r="O165" s="2" t="e">
        <f t="shared" si="25"/>
        <v>#DIV/0!</v>
      </c>
      <c r="P165" s="2" t="e">
        <f t="shared" si="26"/>
        <v>#DIV/0!</v>
      </c>
      <c r="Q165" s="2" t="e">
        <f t="shared" si="27"/>
        <v>#DIV/0!</v>
      </c>
      <c r="R165" s="2" t="e">
        <f t="shared" si="31"/>
        <v>#DIV/0!</v>
      </c>
      <c r="S165" s="2" t="e">
        <f t="shared" si="28"/>
        <v>#DIV/0!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5" t="e">
        <f t="shared" si="32"/>
        <v>#DIV/0!</v>
      </c>
      <c r="AE165" s="2">
        <f>'Load Tests Data'!J165</f>
        <v>0</v>
      </c>
      <c r="AF165" s="4">
        <f>'Load Tests Data'!K165</f>
        <v>0</v>
      </c>
    </row>
    <row r="166" spans="1:32" x14ac:dyDescent="0.25">
      <c r="A166" s="2" t="str">
        <f>'Load Tests Data'!A166</f>
        <v>-</v>
      </c>
      <c r="B166" s="2">
        <f>'Load Tests Data'!B166</f>
        <v>0</v>
      </c>
      <c r="C166" s="2">
        <f>'Load Tests Data'!C166</f>
        <v>0</v>
      </c>
      <c r="D166" s="2">
        <f>'Load Tests Data'!D166</f>
        <v>0</v>
      </c>
      <c r="E166" s="2">
        <f>'Load Tests Data'!E166</f>
        <v>0</v>
      </c>
      <c r="F166" s="2" t="b">
        <f>'Load Tests Data'!F166</f>
        <v>1</v>
      </c>
      <c r="G166" s="2">
        <f>'Load Tests Data'!G166</f>
        <v>-8.81</v>
      </c>
      <c r="H166" s="2" t="b">
        <f>'Load Tests Data'!H166</f>
        <v>1</v>
      </c>
      <c r="I166" s="2">
        <f>'Load Tests Data'!I166</f>
        <v>0</v>
      </c>
      <c r="J166" s="2">
        <f t="shared" si="29"/>
        <v>0</v>
      </c>
      <c r="K166" s="2">
        <f t="shared" si="22"/>
        <v>5.14</v>
      </c>
      <c r="L166" s="2">
        <f t="shared" si="23"/>
        <v>0.99999999999999978</v>
      </c>
      <c r="M166" s="2">
        <f t="shared" si="30"/>
        <v>0</v>
      </c>
      <c r="N166" s="2" t="e">
        <f t="shared" si="24"/>
        <v>#DIV/0!</v>
      </c>
      <c r="O166" s="2" t="e">
        <f t="shared" si="25"/>
        <v>#DIV/0!</v>
      </c>
      <c r="P166" s="2" t="e">
        <f t="shared" si="26"/>
        <v>#DIV/0!</v>
      </c>
      <c r="Q166" s="2" t="e">
        <f t="shared" si="27"/>
        <v>#DIV/0!</v>
      </c>
      <c r="R166" s="2" t="e">
        <f t="shared" si="31"/>
        <v>#DIV/0!</v>
      </c>
      <c r="S166" s="2" t="e">
        <f t="shared" si="28"/>
        <v>#DIV/0!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5" t="e">
        <f t="shared" si="32"/>
        <v>#DIV/0!</v>
      </c>
      <c r="AE166" s="2">
        <f>'Load Tests Data'!J166</f>
        <v>0</v>
      </c>
      <c r="AF166" s="4">
        <f>'Load Tests Data'!K166</f>
        <v>0</v>
      </c>
    </row>
    <row r="167" spans="1:32" x14ac:dyDescent="0.25">
      <c r="A167" s="2" t="str">
        <f>'Load Tests Data'!A167</f>
        <v>-</v>
      </c>
      <c r="B167" s="2">
        <f>'Load Tests Data'!B167</f>
        <v>0</v>
      </c>
      <c r="C167" s="2">
        <f>'Load Tests Data'!C167</f>
        <v>0</v>
      </c>
      <c r="D167" s="2">
        <f>'Load Tests Data'!D167</f>
        <v>0</v>
      </c>
      <c r="E167" s="2">
        <f>'Load Tests Data'!E167</f>
        <v>0</v>
      </c>
      <c r="F167" s="2" t="b">
        <f>'Load Tests Data'!F167</f>
        <v>1</v>
      </c>
      <c r="G167" s="2">
        <f>'Load Tests Data'!G167</f>
        <v>-8.81</v>
      </c>
      <c r="H167" s="2" t="b">
        <f>'Load Tests Data'!H167</f>
        <v>1</v>
      </c>
      <c r="I167" s="2">
        <f>'Load Tests Data'!I167</f>
        <v>0</v>
      </c>
      <c r="J167" s="2">
        <f t="shared" si="29"/>
        <v>0</v>
      </c>
      <c r="K167" s="2">
        <f t="shared" si="22"/>
        <v>5.14</v>
      </c>
      <c r="L167" s="2">
        <f t="shared" si="23"/>
        <v>0.99999999999999978</v>
      </c>
      <c r="M167" s="2">
        <f t="shared" si="30"/>
        <v>0</v>
      </c>
      <c r="N167" s="2" t="e">
        <f t="shared" si="24"/>
        <v>#DIV/0!</v>
      </c>
      <c r="O167" s="2" t="e">
        <f t="shared" si="25"/>
        <v>#DIV/0!</v>
      </c>
      <c r="P167" s="2" t="e">
        <f t="shared" si="26"/>
        <v>#DIV/0!</v>
      </c>
      <c r="Q167" s="2" t="e">
        <f t="shared" si="27"/>
        <v>#DIV/0!</v>
      </c>
      <c r="R167" s="2" t="e">
        <f t="shared" si="31"/>
        <v>#DIV/0!</v>
      </c>
      <c r="S167" s="2" t="e">
        <f t="shared" si="28"/>
        <v>#DIV/0!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5" t="e">
        <f t="shared" si="32"/>
        <v>#DIV/0!</v>
      </c>
      <c r="AE167" s="2">
        <f>'Load Tests Data'!J167</f>
        <v>0</v>
      </c>
      <c r="AF167" s="4">
        <f>'Load Tests Data'!K167</f>
        <v>0</v>
      </c>
    </row>
    <row r="168" spans="1:32" x14ac:dyDescent="0.25">
      <c r="A168" s="2" t="str">
        <f>'Load Tests Data'!A168</f>
        <v>-</v>
      </c>
      <c r="B168" s="2">
        <f>'Load Tests Data'!B168</f>
        <v>0</v>
      </c>
      <c r="C168" s="2">
        <f>'Load Tests Data'!C168</f>
        <v>0</v>
      </c>
      <c r="D168" s="2">
        <f>'Load Tests Data'!D168</f>
        <v>0</v>
      </c>
      <c r="E168" s="2">
        <f>'Load Tests Data'!E168</f>
        <v>0</v>
      </c>
      <c r="F168" s="2" t="b">
        <f>'Load Tests Data'!F168</f>
        <v>1</v>
      </c>
      <c r="G168" s="2">
        <f>'Load Tests Data'!G168</f>
        <v>-8.81</v>
      </c>
      <c r="H168" s="2" t="b">
        <f>'Load Tests Data'!H168</f>
        <v>1</v>
      </c>
      <c r="I168" s="2">
        <f>'Load Tests Data'!I168</f>
        <v>0</v>
      </c>
      <c r="J168" s="2">
        <f t="shared" si="29"/>
        <v>0</v>
      </c>
      <c r="K168" s="2">
        <f t="shared" si="22"/>
        <v>5.14</v>
      </c>
      <c r="L168" s="2">
        <f t="shared" si="23"/>
        <v>0.99999999999999978</v>
      </c>
      <c r="M168" s="2">
        <f t="shared" si="30"/>
        <v>0</v>
      </c>
      <c r="N168" s="2" t="e">
        <f t="shared" si="24"/>
        <v>#DIV/0!</v>
      </c>
      <c r="O168" s="2" t="e">
        <f t="shared" si="25"/>
        <v>#DIV/0!</v>
      </c>
      <c r="P168" s="2" t="e">
        <f t="shared" si="26"/>
        <v>#DIV/0!</v>
      </c>
      <c r="Q168" s="2" t="e">
        <f t="shared" si="27"/>
        <v>#DIV/0!</v>
      </c>
      <c r="R168" s="2" t="e">
        <f t="shared" si="31"/>
        <v>#DIV/0!</v>
      </c>
      <c r="S168" s="2" t="e">
        <f t="shared" si="28"/>
        <v>#DIV/0!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5" t="e">
        <f t="shared" si="32"/>
        <v>#DIV/0!</v>
      </c>
      <c r="AE168" s="2">
        <f>'Load Tests Data'!J168</f>
        <v>0</v>
      </c>
      <c r="AF168" s="4">
        <f>'Load Tests Data'!K168</f>
        <v>0</v>
      </c>
    </row>
    <row r="169" spans="1:32" x14ac:dyDescent="0.25">
      <c r="A169" s="2" t="str">
        <f>'Load Tests Data'!A169</f>
        <v>-</v>
      </c>
      <c r="B169" s="2">
        <f>'Load Tests Data'!B169</f>
        <v>0</v>
      </c>
      <c r="C169" s="2">
        <f>'Load Tests Data'!C169</f>
        <v>0</v>
      </c>
      <c r="D169" s="2">
        <f>'Load Tests Data'!D169</f>
        <v>0</v>
      </c>
      <c r="E169" s="2">
        <f>'Load Tests Data'!E169</f>
        <v>0</v>
      </c>
      <c r="F169" s="2" t="b">
        <f>'Load Tests Data'!F169</f>
        <v>1</v>
      </c>
      <c r="G169" s="2">
        <f>'Load Tests Data'!G169</f>
        <v>-8.81</v>
      </c>
      <c r="H169" s="2" t="b">
        <f>'Load Tests Data'!H169</f>
        <v>1</v>
      </c>
      <c r="I169" s="2">
        <f>'Load Tests Data'!I169</f>
        <v>0</v>
      </c>
      <c r="J169" s="2">
        <f t="shared" si="29"/>
        <v>0</v>
      </c>
      <c r="K169" s="2">
        <f t="shared" si="22"/>
        <v>5.14</v>
      </c>
      <c r="L169" s="2">
        <f t="shared" si="23"/>
        <v>0.99999999999999978</v>
      </c>
      <c r="M169" s="2">
        <f t="shared" si="30"/>
        <v>0</v>
      </c>
      <c r="N169" s="2" t="e">
        <f t="shared" si="24"/>
        <v>#DIV/0!</v>
      </c>
      <c r="O169" s="2" t="e">
        <f t="shared" si="25"/>
        <v>#DIV/0!</v>
      </c>
      <c r="P169" s="2" t="e">
        <f t="shared" si="26"/>
        <v>#DIV/0!</v>
      </c>
      <c r="Q169" s="2" t="e">
        <f t="shared" si="27"/>
        <v>#DIV/0!</v>
      </c>
      <c r="R169" s="2" t="e">
        <f t="shared" si="31"/>
        <v>#DIV/0!</v>
      </c>
      <c r="S169" s="2" t="e">
        <f t="shared" si="28"/>
        <v>#DIV/0!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5" t="e">
        <f t="shared" si="32"/>
        <v>#DIV/0!</v>
      </c>
      <c r="AE169" s="2">
        <f>'Load Tests Data'!J169</f>
        <v>0</v>
      </c>
      <c r="AF169" s="4">
        <f>'Load Tests Data'!K169</f>
        <v>0</v>
      </c>
    </row>
    <row r="170" spans="1:32" x14ac:dyDescent="0.25">
      <c r="A170" s="2" t="str">
        <f>'Load Tests Data'!A170</f>
        <v>-</v>
      </c>
      <c r="B170" s="2">
        <f>'Load Tests Data'!B170</f>
        <v>0</v>
      </c>
      <c r="C170" s="2">
        <f>'Load Tests Data'!C170</f>
        <v>0</v>
      </c>
      <c r="D170" s="2">
        <f>'Load Tests Data'!D170</f>
        <v>0</v>
      </c>
      <c r="E170" s="2">
        <f>'Load Tests Data'!E170</f>
        <v>0</v>
      </c>
      <c r="F170" s="2" t="b">
        <f>'Load Tests Data'!F170</f>
        <v>1</v>
      </c>
      <c r="G170" s="2">
        <f>'Load Tests Data'!G170</f>
        <v>-8.81</v>
      </c>
      <c r="H170" s="2" t="b">
        <f>'Load Tests Data'!H170</f>
        <v>1</v>
      </c>
      <c r="I170" s="2">
        <f>'Load Tests Data'!I170</f>
        <v>0</v>
      </c>
      <c r="J170" s="2">
        <f t="shared" si="29"/>
        <v>0</v>
      </c>
      <c r="K170" s="2">
        <f t="shared" si="22"/>
        <v>5.14</v>
      </c>
      <c r="L170" s="2">
        <f t="shared" si="23"/>
        <v>0.99999999999999978</v>
      </c>
      <c r="M170" s="2">
        <f t="shared" si="30"/>
        <v>0</v>
      </c>
      <c r="N170" s="2" t="e">
        <f t="shared" si="24"/>
        <v>#DIV/0!</v>
      </c>
      <c r="O170" s="2" t="e">
        <f t="shared" si="25"/>
        <v>#DIV/0!</v>
      </c>
      <c r="P170" s="2" t="e">
        <f t="shared" si="26"/>
        <v>#DIV/0!</v>
      </c>
      <c r="Q170" s="2" t="e">
        <f t="shared" si="27"/>
        <v>#DIV/0!</v>
      </c>
      <c r="R170" s="2" t="e">
        <f t="shared" si="31"/>
        <v>#DIV/0!</v>
      </c>
      <c r="S170" s="2" t="e">
        <f t="shared" si="28"/>
        <v>#DIV/0!</v>
      </c>
      <c r="T170" s="2">
        <v>1</v>
      </c>
      <c r="U170" s="2">
        <v>1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5" t="e">
        <f t="shared" si="32"/>
        <v>#DIV/0!</v>
      </c>
      <c r="AE170" s="2">
        <f>'Load Tests Data'!J170</f>
        <v>0</v>
      </c>
      <c r="AF170" s="4">
        <f>'Load Tests Data'!K170</f>
        <v>0</v>
      </c>
    </row>
    <row r="171" spans="1:32" x14ac:dyDescent="0.25">
      <c r="A171" s="2" t="str">
        <f>'Load Tests Data'!A171</f>
        <v>-</v>
      </c>
      <c r="B171" s="2">
        <f>'Load Tests Data'!B171</f>
        <v>0</v>
      </c>
      <c r="C171" s="2">
        <f>'Load Tests Data'!C171</f>
        <v>0</v>
      </c>
      <c r="D171" s="2">
        <f>'Load Tests Data'!D171</f>
        <v>0</v>
      </c>
      <c r="E171" s="2">
        <f>'Load Tests Data'!E171</f>
        <v>0</v>
      </c>
      <c r="F171" s="2" t="b">
        <f>'Load Tests Data'!F171</f>
        <v>1</v>
      </c>
      <c r="G171" s="2">
        <f>'Load Tests Data'!G171</f>
        <v>-8.81</v>
      </c>
      <c r="H171" s="2" t="b">
        <f>'Load Tests Data'!H171</f>
        <v>1</v>
      </c>
      <c r="I171" s="2">
        <f>'Load Tests Data'!I171</f>
        <v>0</v>
      </c>
      <c r="J171" s="2">
        <f t="shared" si="29"/>
        <v>0</v>
      </c>
      <c r="K171" s="2">
        <f t="shared" si="22"/>
        <v>5.14</v>
      </c>
      <c r="L171" s="2">
        <f t="shared" si="23"/>
        <v>0.99999999999999978</v>
      </c>
      <c r="M171" s="2">
        <f t="shared" si="30"/>
        <v>0</v>
      </c>
      <c r="N171" s="2" t="e">
        <f t="shared" si="24"/>
        <v>#DIV/0!</v>
      </c>
      <c r="O171" s="2" t="e">
        <f t="shared" si="25"/>
        <v>#DIV/0!</v>
      </c>
      <c r="P171" s="2" t="e">
        <f t="shared" si="26"/>
        <v>#DIV/0!</v>
      </c>
      <c r="Q171" s="2" t="e">
        <f t="shared" si="27"/>
        <v>#DIV/0!</v>
      </c>
      <c r="R171" s="2" t="e">
        <f t="shared" si="31"/>
        <v>#DIV/0!</v>
      </c>
      <c r="S171" s="2" t="e">
        <f t="shared" si="28"/>
        <v>#DIV/0!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5" t="e">
        <f t="shared" si="32"/>
        <v>#DIV/0!</v>
      </c>
      <c r="AE171" s="2">
        <f>'Load Tests Data'!J171</f>
        <v>0</v>
      </c>
      <c r="AF171" s="4">
        <f>'Load Tests Data'!K171</f>
        <v>0</v>
      </c>
    </row>
    <row r="172" spans="1:32" x14ac:dyDescent="0.25">
      <c r="A172" s="2" t="str">
        <f>'Load Tests Data'!A172</f>
        <v>-</v>
      </c>
      <c r="B172" s="2">
        <f>'Load Tests Data'!B172</f>
        <v>0</v>
      </c>
      <c r="C172" s="2">
        <f>'Load Tests Data'!C172</f>
        <v>0</v>
      </c>
      <c r="D172" s="2">
        <f>'Load Tests Data'!D172</f>
        <v>0</v>
      </c>
      <c r="E172" s="2">
        <f>'Load Tests Data'!E172</f>
        <v>0</v>
      </c>
      <c r="F172" s="2" t="b">
        <f>'Load Tests Data'!F172</f>
        <v>1</v>
      </c>
      <c r="G172" s="2">
        <f>'Load Tests Data'!G172</f>
        <v>-8.81</v>
      </c>
      <c r="H172" s="2" t="b">
        <f>'Load Tests Data'!H172</f>
        <v>1</v>
      </c>
      <c r="I172" s="2">
        <f>'Load Tests Data'!I172</f>
        <v>0</v>
      </c>
      <c r="J172" s="2">
        <f t="shared" si="29"/>
        <v>0</v>
      </c>
      <c r="K172" s="2">
        <f t="shared" si="22"/>
        <v>5.14</v>
      </c>
      <c r="L172" s="2">
        <f t="shared" si="23"/>
        <v>0.99999999999999978</v>
      </c>
      <c r="M172" s="2">
        <f t="shared" si="30"/>
        <v>0</v>
      </c>
      <c r="N172" s="2" t="e">
        <f t="shared" si="24"/>
        <v>#DIV/0!</v>
      </c>
      <c r="O172" s="2" t="e">
        <f t="shared" si="25"/>
        <v>#DIV/0!</v>
      </c>
      <c r="P172" s="2" t="e">
        <f t="shared" si="26"/>
        <v>#DIV/0!</v>
      </c>
      <c r="Q172" s="2" t="e">
        <f t="shared" si="27"/>
        <v>#DIV/0!</v>
      </c>
      <c r="R172" s="2" t="e">
        <f t="shared" si="31"/>
        <v>#DIV/0!</v>
      </c>
      <c r="S172" s="2" t="e">
        <f t="shared" si="28"/>
        <v>#DIV/0!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5" t="e">
        <f t="shared" si="32"/>
        <v>#DIV/0!</v>
      </c>
      <c r="AE172" s="2">
        <f>'Load Tests Data'!J172</f>
        <v>0</v>
      </c>
      <c r="AF172" s="4">
        <f>'Load Tests Data'!K172</f>
        <v>0</v>
      </c>
    </row>
    <row r="173" spans="1:32" x14ac:dyDescent="0.25">
      <c r="A173" s="2" t="str">
        <f>'Load Tests Data'!A173</f>
        <v>-</v>
      </c>
      <c r="B173" s="2">
        <f>'Load Tests Data'!B173</f>
        <v>0</v>
      </c>
      <c r="C173" s="2">
        <f>'Load Tests Data'!C173</f>
        <v>0</v>
      </c>
      <c r="D173" s="2">
        <f>'Load Tests Data'!D173</f>
        <v>0</v>
      </c>
      <c r="E173" s="2">
        <f>'Load Tests Data'!E173</f>
        <v>0</v>
      </c>
      <c r="F173" s="2" t="b">
        <f>'Load Tests Data'!F173</f>
        <v>1</v>
      </c>
      <c r="G173" s="2">
        <f>'Load Tests Data'!G173</f>
        <v>-8.81</v>
      </c>
      <c r="H173" s="2" t="b">
        <f>'Load Tests Data'!H173</f>
        <v>1</v>
      </c>
      <c r="I173" s="2">
        <f>'Load Tests Data'!I173</f>
        <v>0</v>
      </c>
      <c r="J173" s="2">
        <f t="shared" si="29"/>
        <v>0</v>
      </c>
      <c r="K173" s="2">
        <f t="shared" si="22"/>
        <v>5.14</v>
      </c>
      <c r="L173" s="2">
        <f t="shared" si="23"/>
        <v>0.99999999999999978</v>
      </c>
      <c r="M173" s="2">
        <f t="shared" si="30"/>
        <v>0</v>
      </c>
      <c r="N173" s="2" t="e">
        <f t="shared" si="24"/>
        <v>#DIV/0!</v>
      </c>
      <c r="O173" s="2" t="e">
        <f t="shared" si="25"/>
        <v>#DIV/0!</v>
      </c>
      <c r="P173" s="2" t="e">
        <f t="shared" si="26"/>
        <v>#DIV/0!</v>
      </c>
      <c r="Q173" s="2" t="e">
        <f t="shared" si="27"/>
        <v>#DIV/0!</v>
      </c>
      <c r="R173" s="2" t="e">
        <f t="shared" si="31"/>
        <v>#DIV/0!</v>
      </c>
      <c r="S173" s="2" t="e">
        <f t="shared" si="28"/>
        <v>#DIV/0!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5" t="e">
        <f t="shared" si="32"/>
        <v>#DIV/0!</v>
      </c>
      <c r="AE173" s="2">
        <f>'Load Tests Data'!J173</f>
        <v>0</v>
      </c>
      <c r="AF173" s="4">
        <f>'Load Tests Data'!K173</f>
        <v>0</v>
      </c>
    </row>
    <row r="174" spans="1:32" x14ac:dyDescent="0.25">
      <c r="A174" s="2" t="str">
        <f>'Load Tests Data'!A174</f>
        <v>-</v>
      </c>
      <c r="B174" s="2">
        <f>'Load Tests Data'!B174</f>
        <v>0</v>
      </c>
      <c r="C174" s="2">
        <f>'Load Tests Data'!C174</f>
        <v>0</v>
      </c>
      <c r="D174" s="2">
        <f>'Load Tests Data'!D174</f>
        <v>0</v>
      </c>
      <c r="E174" s="2">
        <f>'Load Tests Data'!E174</f>
        <v>0</v>
      </c>
      <c r="F174" s="2" t="b">
        <f>'Load Tests Data'!F174</f>
        <v>1</v>
      </c>
      <c r="G174" s="2">
        <f>'Load Tests Data'!G174</f>
        <v>-8.81</v>
      </c>
      <c r="H174" s="2" t="b">
        <f>'Load Tests Data'!H174</f>
        <v>1</v>
      </c>
      <c r="I174" s="2">
        <f>'Load Tests Data'!I174</f>
        <v>0</v>
      </c>
      <c r="J174" s="2">
        <f t="shared" si="29"/>
        <v>0</v>
      </c>
      <c r="K174" s="2">
        <f t="shared" si="22"/>
        <v>5.14</v>
      </c>
      <c r="L174" s="2">
        <f t="shared" si="23"/>
        <v>0.99999999999999978</v>
      </c>
      <c r="M174" s="2">
        <f t="shared" si="30"/>
        <v>0</v>
      </c>
      <c r="N174" s="2" t="e">
        <f t="shared" si="24"/>
        <v>#DIV/0!</v>
      </c>
      <c r="O174" s="2" t="e">
        <f t="shared" si="25"/>
        <v>#DIV/0!</v>
      </c>
      <c r="P174" s="2" t="e">
        <f t="shared" si="26"/>
        <v>#DIV/0!</v>
      </c>
      <c r="Q174" s="2" t="e">
        <f t="shared" si="27"/>
        <v>#DIV/0!</v>
      </c>
      <c r="R174" s="2" t="e">
        <f t="shared" si="31"/>
        <v>#DIV/0!</v>
      </c>
      <c r="S174" s="2" t="e">
        <f t="shared" si="28"/>
        <v>#DIV/0!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5" t="e">
        <f t="shared" si="32"/>
        <v>#DIV/0!</v>
      </c>
      <c r="AE174" s="2">
        <f>'Load Tests Data'!J174</f>
        <v>0</v>
      </c>
      <c r="AF174" s="4">
        <f>'Load Tests Data'!K174</f>
        <v>0</v>
      </c>
    </row>
    <row r="175" spans="1:32" x14ac:dyDescent="0.25">
      <c r="A175" s="2" t="str">
        <f>'Load Tests Data'!A175</f>
        <v>-</v>
      </c>
      <c r="B175" s="2">
        <f>'Load Tests Data'!B175</f>
        <v>0</v>
      </c>
      <c r="C175" s="2">
        <f>'Load Tests Data'!C175</f>
        <v>0</v>
      </c>
      <c r="D175" s="2">
        <f>'Load Tests Data'!D175</f>
        <v>0</v>
      </c>
      <c r="E175" s="2">
        <f>'Load Tests Data'!E175</f>
        <v>0</v>
      </c>
      <c r="F175" s="2" t="b">
        <f>'Load Tests Data'!F175</f>
        <v>1</v>
      </c>
      <c r="G175" s="2">
        <f>'Load Tests Data'!G175</f>
        <v>-8.81</v>
      </c>
      <c r="H175" s="2" t="b">
        <f>'Load Tests Data'!H175</f>
        <v>1</v>
      </c>
      <c r="I175" s="2">
        <f>'Load Tests Data'!I175</f>
        <v>0</v>
      </c>
      <c r="J175" s="2">
        <f t="shared" si="29"/>
        <v>0</v>
      </c>
      <c r="K175" s="2">
        <f t="shared" si="22"/>
        <v>5.14</v>
      </c>
      <c r="L175" s="2">
        <f t="shared" si="23"/>
        <v>0.99999999999999978</v>
      </c>
      <c r="M175" s="2">
        <f t="shared" si="30"/>
        <v>0</v>
      </c>
      <c r="N175" s="2" t="e">
        <f t="shared" si="24"/>
        <v>#DIV/0!</v>
      </c>
      <c r="O175" s="2" t="e">
        <f t="shared" si="25"/>
        <v>#DIV/0!</v>
      </c>
      <c r="P175" s="2" t="e">
        <f t="shared" si="26"/>
        <v>#DIV/0!</v>
      </c>
      <c r="Q175" s="2" t="e">
        <f t="shared" si="27"/>
        <v>#DIV/0!</v>
      </c>
      <c r="R175" s="2" t="e">
        <f t="shared" si="31"/>
        <v>#DIV/0!</v>
      </c>
      <c r="S175" s="2" t="e">
        <f t="shared" si="28"/>
        <v>#DIV/0!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5" t="e">
        <f t="shared" si="32"/>
        <v>#DIV/0!</v>
      </c>
      <c r="AE175" s="2">
        <f>'Load Tests Data'!J175</f>
        <v>0</v>
      </c>
      <c r="AF175" s="4">
        <f>'Load Tests Data'!K175</f>
        <v>0</v>
      </c>
    </row>
    <row r="176" spans="1:32" x14ac:dyDescent="0.25">
      <c r="A176" s="2" t="str">
        <f>'Load Tests Data'!A176</f>
        <v>-</v>
      </c>
      <c r="B176" s="2">
        <f>'Load Tests Data'!B176</f>
        <v>0</v>
      </c>
      <c r="C176" s="2">
        <f>'Load Tests Data'!C176</f>
        <v>0</v>
      </c>
      <c r="D176" s="2">
        <f>'Load Tests Data'!D176</f>
        <v>0</v>
      </c>
      <c r="E176" s="2">
        <f>'Load Tests Data'!E176</f>
        <v>0</v>
      </c>
      <c r="F176" s="2" t="b">
        <f>'Load Tests Data'!F176</f>
        <v>1</v>
      </c>
      <c r="G176" s="2">
        <f>'Load Tests Data'!G176</f>
        <v>-8.81</v>
      </c>
      <c r="H176" s="2" t="b">
        <f>'Load Tests Data'!H176</f>
        <v>1</v>
      </c>
      <c r="I176" s="2">
        <f>'Load Tests Data'!I176</f>
        <v>0</v>
      </c>
      <c r="J176" s="2">
        <f t="shared" si="29"/>
        <v>0</v>
      </c>
      <c r="K176" s="2">
        <f t="shared" si="22"/>
        <v>5.14</v>
      </c>
      <c r="L176" s="2">
        <f t="shared" si="23"/>
        <v>0.99999999999999978</v>
      </c>
      <c r="M176" s="2">
        <f t="shared" si="30"/>
        <v>0</v>
      </c>
      <c r="N176" s="2" t="e">
        <f t="shared" si="24"/>
        <v>#DIV/0!</v>
      </c>
      <c r="O176" s="2" t="e">
        <f t="shared" si="25"/>
        <v>#DIV/0!</v>
      </c>
      <c r="P176" s="2" t="e">
        <f t="shared" si="26"/>
        <v>#DIV/0!</v>
      </c>
      <c r="Q176" s="2" t="e">
        <f t="shared" si="27"/>
        <v>#DIV/0!</v>
      </c>
      <c r="R176" s="2" t="e">
        <f t="shared" si="31"/>
        <v>#DIV/0!</v>
      </c>
      <c r="S176" s="2" t="e">
        <f t="shared" si="28"/>
        <v>#DIV/0!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5" t="e">
        <f t="shared" si="32"/>
        <v>#DIV/0!</v>
      </c>
      <c r="AE176" s="2">
        <f>'Load Tests Data'!J176</f>
        <v>0</v>
      </c>
      <c r="AF176" s="4">
        <f>'Load Tests Data'!K176</f>
        <v>0</v>
      </c>
    </row>
    <row r="177" spans="1:32" x14ac:dyDescent="0.25">
      <c r="A177" s="2" t="str">
        <f>'Load Tests Data'!A177</f>
        <v>-</v>
      </c>
      <c r="B177" s="2">
        <f>'Load Tests Data'!B177</f>
        <v>0</v>
      </c>
      <c r="C177" s="2">
        <f>'Load Tests Data'!C177</f>
        <v>0</v>
      </c>
      <c r="D177" s="2">
        <f>'Load Tests Data'!D177</f>
        <v>0</v>
      </c>
      <c r="E177" s="2">
        <f>'Load Tests Data'!E177</f>
        <v>0</v>
      </c>
      <c r="F177" s="2" t="b">
        <f>'Load Tests Data'!F177</f>
        <v>1</v>
      </c>
      <c r="G177" s="2">
        <f>'Load Tests Data'!G177</f>
        <v>-8.81</v>
      </c>
      <c r="H177" s="2" t="b">
        <f>'Load Tests Data'!H177</f>
        <v>1</v>
      </c>
      <c r="I177" s="2">
        <f>'Load Tests Data'!I177</f>
        <v>0</v>
      </c>
      <c r="J177" s="2">
        <f t="shared" si="29"/>
        <v>0</v>
      </c>
      <c r="K177" s="2">
        <f t="shared" si="22"/>
        <v>5.14</v>
      </c>
      <c r="L177" s="2">
        <f t="shared" si="23"/>
        <v>0.99999999999999978</v>
      </c>
      <c r="M177" s="2">
        <f t="shared" si="30"/>
        <v>0</v>
      </c>
      <c r="N177" s="2" t="e">
        <f t="shared" si="24"/>
        <v>#DIV/0!</v>
      </c>
      <c r="O177" s="2" t="e">
        <f t="shared" si="25"/>
        <v>#DIV/0!</v>
      </c>
      <c r="P177" s="2" t="e">
        <f t="shared" si="26"/>
        <v>#DIV/0!</v>
      </c>
      <c r="Q177" s="2" t="e">
        <f t="shared" si="27"/>
        <v>#DIV/0!</v>
      </c>
      <c r="R177" s="2" t="e">
        <f t="shared" si="31"/>
        <v>#DIV/0!</v>
      </c>
      <c r="S177" s="2" t="e">
        <f t="shared" si="28"/>
        <v>#DIV/0!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5" t="e">
        <f t="shared" si="32"/>
        <v>#DIV/0!</v>
      </c>
      <c r="AE177" s="2">
        <f>'Load Tests Data'!J177</f>
        <v>0</v>
      </c>
      <c r="AF177" s="4">
        <f>'Load Tests Data'!K177</f>
        <v>0</v>
      </c>
    </row>
    <row r="178" spans="1:32" x14ac:dyDescent="0.25">
      <c r="A178" s="2" t="str">
        <f>'Load Tests Data'!A178</f>
        <v>-</v>
      </c>
      <c r="B178" s="2">
        <f>'Load Tests Data'!B178</f>
        <v>0</v>
      </c>
      <c r="C178" s="2">
        <f>'Load Tests Data'!C178</f>
        <v>0</v>
      </c>
      <c r="D178" s="2">
        <f>'Load Tests Data'!D178</f>
        <v>0</v>
      </c>
      <c r="E178" s="2">
        <f>'Load Tests Data'!E178</f>
        <v>0</v>
      </c>
      <c r="F178" s="2" t="b">
        <f>'Load Tests Data'!F178</f>
        <v>1</v>
      </c>
      <c r="G178" s="2">
        <f>'Load Tests Data'!G178</f>
        <v>-8.81</v>
      </c>
      <c r="H178" s="2" t="b">
        <f>'Load Tests Data'!H178</f>
        <v>1</v>
      </c>
      <c r="I178" s="2">
        <f>'Load Tests Data'!I178</f>
        <v>0</v>
      </c>
      <c r="J178" s="2">
        <f t="shared" si="29"/>
        <v>0</v>
      </c>
      <c r="K178" s="2">
        <f t="shared" si="22"/>
        <v>5.14</v>
      </c>
      <c r="L178" s="2">
        <f t="shared" si="23"/>
        <v>0.99999999999999978</v>
      </c>
      <c r="M178" s="2">
        <f t="shared" si="30"/>
        <v>0</v>
      </c>
      <c r="N178" s="2" t="e">
        <f t="shared" si="24"/>
        <v>#DIV/0!</v>
      </c>
      <c r="O178" s="2" t="e">
        <f t="shared" si="25"/>
        <v>#DIV/0!</v>
      </c>
      <c r="P178" s="2" t="e">
        <f t="shared" si="26"/>
        <v>#DIV/0!</v>
      </c>
      <c r="Q178" s="2" t="e">
        <f t="shared" si="27"/>
        <v>#DIV/0!</v>
      </c>
      <c r="R178" s="2" t="e">
        <f t="shared" si="31"/>
        <v>#DIV/0!</v>
      </c>
      <c r="S178" s="2" t="e">
        <f t="shared" si="28"/>
        <v>#DIV/0!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5" t="e">
        <f t="shared" si="32"/>
        <v>#DIV/0!</v>
      </c>
      <c r="AE178" s="2">
        <f>'Load Tests Data'!J178</f>
        <v>0</v>
      </c>
      <c r="AF178" s="4">
        <f>'Load Tests Data'!K178</f>
        <v>0</v>
      </c>
    </row>
    <row r="179" spans="1:32" x14ac:dyDescent="0.25">
      <c r="A179" s="2" t="str">
        <f>'Load Tests Data'!A179</f>
        <v>-</v>
      </c>
      <c r="B179" s="2">
        <f>'Load Tests Data'!B179</f>
        <v>0</v>
      </c>
      <c r="C179" s="2">
        <f>'Load Tests Data'!C179</f>
        <v>0</v>
      </c>
      <c r="D179" s="2">
        <f>'Load Tests Data'!D179</f>
        <v>0</v>
      </c>
      <c r="E179" s="2">
        <f>'Load Tests Data'!E179</f>
        <v>0</v>
      </c>
      <c r="F179" s="2" t="b">
        <f>'Load Tests Data'!F179</f>
        <v>1</v>
      </c>
      <c r="G179" s="2">
        <f>'Load Tests Data'!G179</f>
        <v>-8.81</v>
      </c>
      <c r="H179" s="2" t="b">
        <f>'Load Tests Data'!H179</f>
        <v>1</v>
      </c>
      <c r="I179" s="2">
        <f>'Load Tests Data'!I179</f>
        <v>0</v>
      </c>
      <c r="J179" s="2">
        <f t="shared" si="29"/>
        <v>0</v>
      </c>
      <c r="K179" s="2">
        <f t="shared" si="22"/>
        <v>5.14</v>
      </c>
      <c r="L179" s="2">
        <f t="shared" si="23"/>
        <v>0.99999999999999978</v>
      </c>
      <c r="M179" s="2">
        <f t="shared" si="30"/>
        <v>0</v>
      </c>
      <c r="N179" s="2" t="e">
        <f t="shared" si="24"/>
        <v>#DIV/0!</v>
      </c>
      <c r="O179" s="2" t="e">
        <f t="shared" si="25"/>
        <v>#DIV/0!</v>
      </c>
      <c r="P179" s="2" t="e">
        <f t="shared" si="26"/>
        <v>#DIV/0!</v>
      </c>
      <c r="Q179" s="2" t="e">
        <f t="shared" si="27"/>
        <v>#DIV/0!</v>
      </c>
      <c r="R179" s="2" t="e">
        <f t="shared" si="31"/>
        <v>#DIV/0!</v>
      </c>
      <c r="S179" s="2" t="e">
        <f t="shared" si="28"/>
        <v>#DIV/0!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5" t="e">
        <f t="shared" si="32"/>
        <v>#DIV/0!</v>
      </c>
      <c r="AE179" s="2">
        <f>'Load Tests Data'!J179</f>
        <v>0</v>
      </c>
      <c r="AF179" s="4">
        <f>'Load Tests Data'!K179</f>
        <v>0</v>
      </c>
    </row>
    <row r="180" spans="1:32" x14ac:dyDescent="0.25">
      <c r="A180" s="2" t="str">
        <f>'Load Tests Data'!A180</f>
        <v>-</v>
      </c>
      <c r="B180" s="2">
        <f>'Load Tests Data'!B180</f>
        <v>0</v>
      </c>
      <c r="C180" s="2">
        <f>'Load Tests Data'!C180</f>
        <v>0</v>
      </c>
      <c r="D180" s="2">
        <f>'Load Tests Data'!D180</f>
        <v>0</v>
      </c>
      <c r="E180" s="2">
        <f>'Load Tests Data'!E180</f>
        <v>0</v>
      </c>
      <c r="F180" s="2" t="b">
        <f>'Load Tests Data'!F180</f>
        <v>1</v>
      </c>
      <c r="G180" s="2">
        <f>'Load Tests Data'!G180</f>
        <v>-8.81</v>
      </c>
      <c r="H180" s="2" t="b">
        <f>'Load Tests Data'!H180</f>
        <v>1</v>
      </c>
      <c r="I180" s="2">
        <f>'Load Tests Data'!I180</f>
        <v>0</v>
      </c>
      <c r="J180" s="2">
        <f t="shared" si="29"/>
        <v>0</v>
      </c>
      <c r="K180" s="2">
        <f t="shared" si="22"/>
        <v>5.14</v>
      </c>
      <c r="L180" s="2">
        <f t="shared" si="23"/>
        <v>0.99999999999999978</v>
      </c>
      <c r="M180" s="2">
        <f t="shared" si="30"/>
        <v>0</v>
      </c>
      <c r="N180" s="2" t="e">
        <f t="shared" si="24"/>
        <v>#DIV/0!</v>
      </c>
      <c r="O180" s="2" t="e">
        <f t="shared" si="25"/>
        <v>#DIV/0!</v>
      </c>
      <c r="P180" s="2" t="e">
        <f t="shared" si="26"/>
        <v>#DIV/0!</v>
      </c>
      <c r="Q180" s="2" t="e">
        <f t="shared" si="27"/>
        <v>#DIV/0!</v>
      </c>
      <c r="R180" s="2" t="e">
        <f t="shared" si="31"/>
        <v>#DIV/0!</v>
      </c>
      <c r="S180" s="2" t="e">
        <f t="shared" si="28"/>
        <v>#DIV/0!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  <c r="AD180" s="5" t="e">
        <f t="shared" si="32"/>
        <v>#DIV/0!</v>
      </c>
      <c r="AE180" s="2">
        <f>'Load Tests Data'!J180</f>
        <v>0</v>
      </c>
      <c r="AF180" s="4">
        <f>'Load Tests Data'!K180</f>
        <v>0</v>
      </c>
    </row>
    <row r="181" spans="1:32" x14ac:dyDescent="0.25">
      <c r="A181" s="2" t="str">
        <f>'Load Tests Data'!A181</f>
        <v>-</v>
      </c>
      <c r="B181" s="2">
        <f>'Load Tests Data'!B181</f>
        <v>0</v>
      </c>
      <c r="C181" s="2">
        <f>'Load Tests Data'!C181</f>
        <v>0</v>
      </c>
      <c r="D181" s="2">
        <f>'Load Tests Data'!D181</f>
        <v>0</v>
      </c>
      <c r="E181" s="2">
        <f>'Load Tests Data'!E181</f>
        <v>0</v>
      </c>
      <c r="F181" s="2" t="b">
        <f>'Load Tests Data'!F181</f>
        <v>1</v>
      </c>
      <c r="G181" s="2">
        <f>'Load Tests Data'!G181</f>
        <v>-8.81</v>
      </c>
      <c r="H181" s="2" t="b">
        <f>'Load Tests Data'!H181</f>
        <v>1</v>
      </c>
      <c r="I181" s="2">
        <f>'Load Tests Data'!I181</f>
        <v>0</v>
      </c>
      <c r="J181" s="2">
        <f t="shared" si="29"/>
        <v>0</v>
      </c>
      <c r="K181" s="2">
        <f t="shared" si="22"/>
        <v>5.14</v>
      </c>
      <c r="L181" s="2">
        <f t="shared" si="23"/>
        <v>0.99999999999999978</v>
      </c>
      <c r="M181" s="2">
        <f t="shared" si="30"/>
        <v>0</v>
      </c>
      <c r="N181" s="2" t="e">
        <f t="shared" si="24"/>
        <v>#DIV/0!</v>
      </c>
      <c r="O181" s="2" t="e">
        <f t="shared" si="25"/>
        <v>#DIV/0!</v>
      </c>
      <c r="P181" s="2" t="e">
        <f t="shared" si="26"/>
        <v>#DIV/0!</v>
      </c>
      <c r="Q181" s="2" t="e">
        <f t="shared" si="27"/>
        <v>#DIV/0!</v>
      </c>
      <c r="R181" s="2" t="e">
        <f t="shared" si="31"/>
        <v>#DIV/0!</v>
      </c>
      <c r="S181" s="2" t="e">
        <f t="shared" si="28"/>
        <v>#DIV/0!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5" t="e">
        <f t="shared" si="32"/>
        <v>#DIV/0!</v>
      </c>
      <c r="AE181" s="2">
        <f>'Load Tests Data'!J181</f>
        <v>0</v>
      </c>
      <c r="AF181" s="4">
        <f>'Load Tests Data'!K181</f>
        <v>0</v>
      </c>
    </row>
    <row r="182" spans="1:32" x14ac:dyDescent="0.25">
      <c r="A182" s="2" t="str">
        <f>'Load Tests Data'!A182</f>
        <v>-</v>
      </c>
      <c r="B182" s="2">
        <f>'Load Tests Data'!B182</f>
        <v>0</v>
      </c>
      <c r="C182" s="2">
        <f>'Load Tests Data'!C182</f>
        <v>0</v>
      </c>
      <c r="D182" s="2">
        <f>'Load Tests Data'!D182</f>
        <v>0</v>
      </c>
      <c r="E182" s="2">
        <f>'Load Tests Data'!E182</f>
        <v>0</v>
      </c>
      <c r="F182" s="2" t="b">
        <f>'Load Tests Data'!F182</f>
        <v>1</v>
      </c>
      <c r="G182" s="2">
        <f>'Load Tests Data'!G182</f>
        <v>-8.81</v>
      </c>
      <c r="H182" s="2" t="b">
        <f>'Load Tests Data'!H182</f>
        <v>1</v>
      </c>
      <c r="I182" s="2">
        <f>'Load Tests Data'!I182</f>
        <v>0</v>
      </c>
      <c r="J182" s="2">
        <f t="shared" si="29"/>
        <v>0</v>
      </c>
      <c r="K182" s="2">
        <f t="shared" si="22"/>
        <v>5.14</v>
      </c>
      <c r="L182" s="2">
        <f t="shared" si="23"/>
        <v>0.99999999999999978</v>
      </c>
      <c r="M182" s="2">
        <f t="shared" si="30"/>
        <v>0</v>
      </c>
      <c r="N182" s="2" t="e">
        <f t="shared" si="24"/>
        <v>#DIV/0!</v>
      </c>
      <c r="O182" s="2" t="e">
        <f t="shared" si="25"/>
        <v>#DIV/0!</v>
      </c>
      <c r="P182" s="2" t="e">
        <f t="shared" si="26"/>
        <v>#DIV/0!</v>
      </c>
      <c r="Q182" s="2" t="e">
        <f t="shared" si="27"/>
        <v>#DIV/0!</v>
      </c>
      <c r="R182" s="2" t="e">
        <f t="shared" si="31"/>
        <v>#DIV/0!</v>
      </c>
      <c r="S182" s="2" t="e">
        <f t="shared" si="28"/>
        <v>#DIV/0!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5" t="e">
        <f t="shared" si="32"/>
        <v>#DIV/0!</v>
      </c>
      <c r="AE182" s="2">
        <f>'Load Tests Data'!J182</f>
        <v>0</v>
      </c>
      <c r="AF182" s="4">
        <f>'Load Tests Data'!K182</f>
        <v>0</v>
      </c>
    </row>
    <row r="183" spans="1:32" x14ac:dyDescent="0.25">
      <c r="A183" s="2" t="str">
        <f>'Load Tests Data'!A183</f>
        <v>-</v>
      </c>
      <c r="B183" s="2">
        <f>'Load Tests Data'!B183</f>
        <v>0</v>
      </c>
      <c r="C183" s="2">
        <f>'Load Tests Data'!C183</f>
        <v>0</v>
      </c>
      <c r="D183" s="2">
        <f>'Load Tests Data'!D183</f>
        <v>0</v>
      </c>
      <c r="E183" s="2">
        <f>'Load Tests Data'!E183</f>
        <v>0</v>
      </c>
      <c r="F183" s="2" t="b">
        <f>'Load Tests Data'!F183</f>
        <v>1</v>
      </c>
      <c r="G183" s="2">
        <f>'Load Tests Data'!G183</f>
        <v>-8.81</v>
      </c>
      <c r="H183" s="2" t="b">
        <f>'Load Tests Data'!H183</f>
        <v>1</v>
      </c>
      <c r="I183" s="2">
        <f>'Load Tests Data'!I183</f>
        <v>0</v>
      </c>
      <c r="J183" s="2">
        <f t="shared" si="29"/>
        <v>0</v>
      </c>
      <c r="K183" s="2">
        <f t="shared" si="22"/>
        <v>5.14</v>
      </c>
      <c r="L183" s="2">
        <f t="shared" si="23"/>
        <v>0.99999999999999978</v>
      </c>
      <c r="M183" s="2">
        <f t="shared" si="30"/>
        <v>0</v>
      </c>
      <c r="N183" s="2" t="e">
        <f t="shared" si="24"/>
        <v>#DIV/0!</v>
      </c>
      <c r="O183" s="2" t="e">
        <f t="shared" si="25"/>
        <v>#DIV/0!</v>
      </c>
      <c r="P183" s="2" t="e">
        <f t="shared" si="26"/>
        <v>#DIV/0!</v>
      </c>
      <c r="Q183" s="2" t="e">
        <f t="shared" si="27"/>
        <v>#DIV/0!</v>
      </c>
      <c r="R183" s="2" t="e">
        <f t="shared" si="31"/>
        <v>#DIV/0!</v>
      </c>
      <c r="S183" s="2" t="e">
        <f t="shared" si="28"/>
        <v>#DIV/0!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1</v>
      </c>
      <c r="Z183" s="2">
        <v>1</v>
      </c>
      <c r="AA183" s="2">
        <v>1</v>
      </c>
      <c r="AB183" s="2">
        <v>1</v>
      </c>
      <c r="AC183" s="2">
        <v>1</v>
      </c>
      <c r="AD183" s="5" t="e">
        <f t="shared" si="32"/>
        <v>#DIV/0!</v>
      </c>
      <c r="AE183" s="2">
        <f>'Load Tests Data'!J183</f>
        <v>0</v>
      </c>
      <c r="AF183" s="4">
        <f>'Load Tests Data'!K183</f>
        <v>0</v>
      </c>
    </row>
    <row r="184" spans="1:32" x14ac:dyDescent="0.25">
      <c r="A184" s="2" t="str">
        <f>'Load Tests Data'!A184</f>
        <v>-</v>
      </c>
      <c r="B184" s="2">
        <f>'Load Tests Data'!B184</f>
        <v>0</v>
      </c>
      <c r="C184" s="2">
        <f>'Load Tests Data'!C184</f>
        <v>0</v>
      </c>
      <c r="D184" s="2">
        <f>'Load Tests Data'!D184</f>
        <v>0</v>
      </c>
      <c r="E184" s="2">
        <f>'Load Tests Data'!E184</f>
        <v>0</v>
      </c>
      <c r="F184" s="2" t="b">
        <f>'Load Tests Data'!F184</f>
        <v>1</v>
      </c>
      <c r="G184" s="2">
        <f>'Load Tests Data'!G184</f>
        <v>-8.81</v>
      </c>
      <c r="H184" s="2" t="b">
        <f>'Load Tests Data'!H184</f>
        <v>1</v>
      </c>
      <c r="I184" s="2">
        <f>'Load Tests Data'!I184</f>
        <v>0</v>
      </c>
      <c r="J184" s="2">
        <f t="shared" si="29"/>
        <v>0</v>
      </c>
      <c r="K184" s="2">
        <f t="shared" si="22"/>
        <v>5.14</v>
      </c>
      <c r="L184" s="2">
        <f t="shared" si="23"/>
        <v>0.99999999999999978</v>
      </c>
      <c r="M184" s="2">
        <f t="shared" si="30"/>
        <v>0</v>
      </c>
      <c r="N184" s="2" t="e">
        <f t="shared" si="24"/>
        <v>#DIV/0!</v>
      </c>
      <c r="O184" s="2" t="e">
        <f t="shared" si="25"/>
        <v>#DIV/0!</v>
      </c>
      <c r="P184" s="2" t="e">
        <f t="shared" si="26"/>
        <v>#DIV/0!</v>
      </c>
      <c r="Q184" s="2" t="e">
        <f t="shared" si="27"/>
        <v>#DIV/0!</v>
      </c>
      <c r="R184" s="2" t="e">
        <f t="shared" si="31"/>
        <v>#DIV/0!</v>
      </c>
      <c r="S184" s="2" t="e">
        <f t="shared" si="28"/>
        <v>#DIV/0!</v>
      </c>
      <c r="T184" s="2">
        <v>1</v>
      </c>
      <c r="U184" s="2">
        <v>1</v>
      </c>
      <c r="V184" s="2">
        <v>1</v>
      </c>
      <c r="W184" s="2">
        <v>1</v>
      </c>
      <c r="X184" s="2">
        <v>1</v>
      </c>
      <c r="Y184" s="2">
        <v>1</v>
      </c>
      <c r="Z184" s="2">
        <v>1</v>
      </c>
      <c r="AA184" s="2">
        <v>1</v>
      </c>
      <c r="AB184" s="2">
        <v>1</v>
      </c>
      <c r="AC184" s="2">
        <v>1</v>
      </c>
      <c r="AD184" s="5" t="e">
        <f t="shared" si="32"/>
        <v>#DIV/0!</v>
      </c>
      <c r="AE184" s="2">
        <f>'Load Tests Data'!J184</f>
        <v>0</v>
      </c>
      <c r="AF184" s="4">
        <f>'Load Tests Data'!K184</f>
        <v>0</v>
      </c>
    </row>
    <row r="185" spans="1:32" x14ac:dyDescent="0.25">
      <c r="A185" s="2" t="str">
        <f>'Load Tests Data'!A185</f>
        <v>-</v>
      </c>
      <c r="B185" s="2">
        <f>'Load Tests Data'!B185</f>
        <v>0</v>
      </c>
      <c r="C185" s="2">
        <f>'Load Tests Data'!C185</f>
        <v>0</v>
      </c>
      <c r="D185" s="2">
        <f>'Load Tests Data'!D185</f>
        <v>0</v>
      </c>
      <c r="E185" s="2">
        <f>'Load Tests Data'!E185</f>
        <v>0</v>
      </c>
      <c r="F185" s="2" t="b">
        <f>'Load Tests Data'!F185</f>
        <v>1</v>
      </c>
      <c r="G185" s="2">
        <f>'Load Tests Data'!G185</f>
        <v>-8.81</v>
      </c>
      <c r="H185" s="2" t="b">
        <f>'Load Tests Data'!H185</f>
        <v>1</v>
      </c>
      <c r="I185" s="2">
        <f>'Load Tests Data'!I185</f>
        <v>0</v>
      </c>
      <c r="J185" s="2">
        <f t="shared" si="29"/>
        <v>0</v>
      </c>
      <c r="K185" s="2">
        <f t="shared" si="22"/>
        <v>5.14</v>
      </c>
      <c r="L185" s="2">
        <f t="shared" si="23"/>
        <v>0.99999999999999978</v>
      </c>
      <c r="M185" s="2">
        <f t="shared" si="30"/>
        <v>0</v>
      </c>
      <c r="N185" s="2" t="e">
        <f t="shared" si="24"/>
        <v>#DIV/0!</v>
      </c>
      <c r="O185" s="2" t="e">
        <f t="shared" si="25"/>
        <v>#DIV/0!</v>
      </c>
      <c r="P185" s="2" t="e">
        <f t="shared" si="26"/>
        <v>#DIV/0!</v>
      </c>
      <c r="Q185" s="2" t="e">
        <f t="shared" si="27"/>
        <v>#DIV/0!</v>
      </c>
      <c r="R185" s="2" t="e">
        <f t="shared" si="31"/>
        <v>#DIV/0!</v>
      </c>
      <c r="S185" s="2" t="e">
        <f t="shared" si="28"/>
        <v>#DIV/0!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5" t="e">
        <f t="shared" si="32"/>
        <v>#DIV/0!</v>
      </c>
      <c r="AE185" s="2">
        <f>'Load Tests Data'!J185</f>
        <v>0</v>
      </c>
      <c r="AF185" s="4">
        <f>'Load Tests Data'!K185</f>
        <v>0</v>
      </c>
    </row>
    <row r="186" spans="1:32" x14ac:dyDescent="0.25">
      <c r="A186" s="2" t="str">
        <f>'Load Tests Data'!A186</f>
        <v>-</v>
      </c>
      <c r="B186" s="2">
        <f>'Load Tests Data'!B186</f>
        <v>0</v>
      </c>
      <c r="C186" s="2">
        <f>'Load Tests Data'!C186</f>
        <v>0</v>
      </c>
      <c r="D186" s="2">
        <f>'Load Tests Data'!D186</f>
        <v>0</v>
      </c>
      <c r="E186" s="2">
        <f>'Load Tests Data'!E186</f>
        <v>0</v>
      </c>
      <c r="F186" s="2" t="b">
        <f>'Load Tests Data'!F186</f>
        <v>1</v>
      </c>
      <c r="G186" s="2">
        <f>'Load Tests Data'!G186</f>
        <v>-8.81</v>
      </c>
      <c r="H186" s="2" t="b">
        <f>'Load Tests Data'!H186</f>
        <v>1</v>
      </c>
      <c r="I186" s="2">
        <f>'Load Tests Data'!I186</f>
        <v>0</v>
      </c>
      <c r="J186" s="2">
        <f t="shared" si="29"/>
        <v>0</v>
      </c>
      <c r="K186" s="2">
        <f t="shared" si="22"/>
        <v>5.14</v>
      </c>
      <c r="L186" s="2">
        <f t="shared" si="23"/>
        <v>0.99999999999999978</v>
      </c>
      <c r="M186" s="2">
        <f t="shared" si="30"/>
        <v>0</v>
      </c>
      <c r="N186" s="2" t="e">
        <f t="shared" si="24"/>
        <v>#DIV/0!</v>
      </c>
      <c r="O186" s="2" t="e">
        <f t="shared" si="25"/>
        <v>#DIV/0!</v>
      </c>
      <c r="P186" s="2" t="e">
        <f t="shared" si="26"/>
        <v>#DIV/0!</v>
      </c>
      <c r="Q186" s="2" t="e">
        <f t="shared" si="27"/>
        <v>#DIV/0!</v>
      </c>
      <c r="R186" s="2" t="e">
        <f t="shared" si="31"/>
        <v>#DIV/0!</v>
      </c>
      <c r="S186" s="2" t="e">
        <f t="shared" si="28"/>
        <v>#DIV/0!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2">
        <v>1</v>
      </c>
      <c r="AC186" s="2">
        <v>1</v>
      </c>
      <c r="AD186" s="5" t="e">
        <f t="shared" si="32"/>
        <v>#DIV/0!</v>
      </c>
      <c r="AE186" s="2">
        <f>'Load Tests Data'!J186</f>
        <v>0</v>
      </c>
      <c r="AF186" s="4">
        <f>'Load Tests Data'!K186</f>
        <v>0</v>
      </c>
    </row>
    <row r="187" spans="1:32" x14ac:dyDescent="0.25">
      <c r="A187" s="2" t="str">
        <f>'Load Tests Data'!A187</f>
        <v>-</v>
      </c>
      <c r="B187" s="2">
        <f>'Load Tests Data'!B187</f>
        <v>0</v>
      </c>
      <c r="C187" s="2">
        <f>'Load Tests Data'!C187</f>
        <v>0</v>
      </c>
      <c r="D187" s="2">
        <f>'Load Tests Data'!D187</f>
        <v>0</v>
      </c>
      <c r="E187" s="2">
        <f>'Load Tests Data'!E187</f>
        <v>0</v>
      </c>
      <c r="F187" s="2" t="b">
        <f>'Load Tests Data'!F187</f>
        <v>1</v>
      </c>
      <c r="G187" s="2">
        <f>'Load Tests Data'!G187</f>
        <v>-8.81</v>
      </c>
      <c r="H187" s="2" t="b">
        <f>'Load Tests Data'!H187</f>
        <v>1</v>
      </c>
      <c r="I187" s="2">
        <f>'Load Tests Data'!I187</f>
        <v>0</v>
      </c>
      <c r="J187" s="2">
        <f t="shared" si="29"/>
        <v>0</v>
      </c>
      <c r="K187" s="2">
        <f t="shared" si="22"/>
        <v>5.14</v>
      </c>
      <c r="L187" s="2">
        <f t="shared" si="23"/>
        <v>0.99999999999999978</v>
      </c>
      <c r="M187" s="2">
        <f t="shared" si="30"/>
        <v>0</v>
      </c>
      <c r="N187" s="2" t="e">
        <f t="shared" si="24"/>
        <v>#DIV/0!</v>
      </c>
      <c r="O187" s="2" t="e">
        <f t="shared" si="25"/>
        <v>#DIV/0!</v>
      </c>
      <c r="P187" s="2" t="e">
        <f t="shared" si="26"/>
        <v>#DIV/0!</v>
      </c>
      <c r="Q187" s="2" t="e">
        <f t="shared" si="27"/>
        <v>#DIV/0!</v>
      </c>
      <c r="R187" s="2" t="e">
        <f t="shared" si="31"/>
        <v>#DIV/0!</v>
      </c>
      <c r="S187" s="2" t="e">
        <f t="shared" si="28"/>
        <v>#DIV/0!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5" t="e">
        <f t="shared" si="32"/>
        <v>#DIV/0!</v>
      </c>
      <c r="AE187" s="2">
        <f>'Load Tests Data'!J187</f>
        <v>0</v>
      </c>
      <c r="AF187" s="4">
        <f>'Load Tests Data'!K187</f>
        <v>0</v>
      </c>
    </row>
    <row r="188" spans="1:32" x14ac:dyDescent="0.25">
      <c r="A188" s="2" t="str">
        <f>'Load Tests Data'!A188</f>
        <v>-</v>
      </c>
      <c r="B188" s="2">
        <f>'Load Tests Data'!B188</f>
        <v>0</v>
      </c>
      <c r="C188" s="2">
        <f>'Load Tests Data'!C188</f>
        <v>0</v>
      </c>
      <c r="D188" s="2">
        <f>'Load Tests Data'!D188</f>
        <v>0</v>
      </c>
      <c r="E188" s="2">
        <f>'Load Tests Data'!E188</f>
        <v>0</v>
      </c>
      <c r="F188" s="2" t="b">
        <f>'Load Tests Data'!F188</f>
        <v>1</v>
      </c>
      <c r="G188" s="2">
        <f>'Load Tests Data'!G188</f>
        <v>-8.81</v>
      </c>
      <c r="H188" s="2" t="b">
        <f>'Load Tests Data'!H188</f>
        <v>1</v>
      </c>
      <c r="I188" s="2">
        <f>'Load Tests Data'!I188</f>
        <v>0</v>
      </c>
      <c r="J188" s="2">
        <f t="shared" si="29"/>
        <v>0</v>
      </c>
      <c r="K188" s="2">
        <f t="shared" si="22"/>
        <v>5.14</v>
      </c>
      <c r="L188" s="2">
        <f t="shared" si="23"/>
        <v>0.99999999999999978</v>
      </c>
      <c r="M188" s="2">
        <f t="shared" si="30"/>
        <v>0</v>
      </c>
      <c r="N188" s="2" t="e">
        <f t="shared" si="24"/>
        <v>#DIV/0!</v>
      </c>
      <c r="O188" s="2" t="e">
        <f t="shared" si="25"/>
        <v>#DIV/0!</v>
      </c>
      <c r="P188" s="2" t="e">
        <f t="shared" si="26"/>
        <v>#DIV/0!</v>
      </c>
      <c r="Q188" s="2" t="e">
        <f t="shared" si="27"/>
        <v>#DIV/0!</v>
      </c>
      <c r="R188" s="2" t="e">
        <f t="shared" si="31"/>
        <v>#DIV/0!</v>
      </c>
      <c r="S188" s="2" t="e">
        <f t="shared" si="28"/>
        <v>#DIV/0!</v>
      </c>
      <c r="T188" s="2">
        <v>1</v>
      </c>
      <c r="U188" s="2">
        <v>1</v>
      </c>
      <c r="V188" s="2">
        <v>1</v>
      </c>
      <c r="W188" s="2">
        <v>1</v>
      </c>
      <c r="X188" s="2">
        <v>1</v>
      </c>
      <c r="Y188" s="2">
        <v>1</v>
      </c>
      <c r="Z188" s="2">
        <v>1</v>
      </c>
      <c r="AA188" s="2">
        <v>1</v>
      </c>
      <c r="AB188" s="2">
        <v>1</v>
      </c>
      <c r="AC188" s="2">
        <v>1</v>
      </c>
      <c r="AD188" s="5" t="e">
        <f t="shared" si="32"/>
        <v>#DIV/0!</v>
      </c>
      <c r="AE188" s="2">
        <f>'Load Tests Data'!J188</f>
        <v>0</v>
      </c>
      <c r="AF188" s="4">
        <f>'Load Tests Data'!K188</f>
        <v>0</v>
      </c>
    </row>
    <row r="189" spans="1:32" x14ac:dyDescent="0.25">
      <c r="A189" s="2" t="str">
        <f>'Load Tests Data'!A189</f>
        <v>-</v>
      </c>
      <c r="B189" s="2">
        <f>'Load Tests Data'!B189</f>
        <v>0</v>
      </c>
      <c r="C189" s="2">
        <f>'Load Tests Data'!C189</f>
        <v>0</v>
      </c>
      <c r="D189" s="2">
        <f>'Load Tests Data'!D189</f>
        <v>0</v>
      </c>
      <c r="E189" s="2">
        <f>'Load Tests Data'!E189</f>
        <v>0</v>
      </c>
      <c r="F189" s="2" t="b">
        <f>'Load Tests Data'!F189</f>
        <v>1</v>
      </c>
      <c r="G189" s="2">
        <f>'Load Tests Data'!G189</f>
        <v>-8.81</v>
      </c>
      <c r="H189" s="2" t="b">
        <f>'Load Tests Data'!H189</f>
        <v>1</v>
      </c>
      <c r="I189" s="2">
        <f>'Load Tests Data'!I189</f>
        <v>0</v>
      </c>
      <c r="J189" s="2">
        <f t="shared" si="29"/>
        <v>0</v>
      </c>
      <c r="K189" s="2">
        <f t="shared" si="22"/>
        <v>5.14</v>
      </c>
      <c r="L189" s="2">
        <f t="shared" si="23"/>
        <v>0.99999999999999978</v>
      </c>
      <c r="M189" s="2">
        <f t="shared" si="30"/>
        <v>0</v>
      </c>
      <c r="N189" s="2" t="e">
        <f t="shared" si="24"/>
        <v>#DIV/0!</v>
      </c>
      <c r="O189" s="2" t="e">
        <f t="shared" si="25"/>
        <v>#DIV/0!</v>
      </c>
      <c r="P189" s="2" t="e">
        <f t="shared" si="26"/>
        <v>#DIV/0!</v>
      </c>
      <c r="Q189" s="2" t="e">
        <f t="shared" si="27"/>
        <v>#DIV/0!</v>
      </c>
      <c r="R189" s="2" t="e">
        <f t="shared" si="31"/>
        <v>#DIV/0!</v>
      </c>
      <c r="S189" s="2" t="e">
        <f t="shared" si="28"/>
        <v>#DIV/0!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5" t="e">
        <f t="shared" si="32"/>
        <v>#DIV/0!</v>
      </c>
      <c r="AE189" s="2">
        <f>'Load Tests Data'!J189</f>
        <v>0</v>
      </c>
      <c r="AF189" s="4">
        <f>'Load Tests Data'!K189</f>
        <v>0</v>
      </c>
    </row>
    <row r="190" spans="1:32" x14ac:dyDescent="0.25">
      <c r="A190" s="2" t="str">
        <f>'Load Tests Data'!A190</f>
        <v>-</v>
      </c>
      <c r="B190" s="2">
        <f>'Load Tests Data'!B190</f>
        <v>0</v>
      </c>
      <c r="C190" s="2">
        <f>'Load Tests Data'!C190</f>
        <v>0</v>
      </c>
      <c r="D190" s="2">
        <f>'Load Tests Data'!D190</f>
        <v>0</v>
      </c>
      <c r="E190" s="2">
        <f>'Load Tests Data'!E190</f>
        <v>0</v>
      </c>
      <c r="F190" s="2" t="b">
        <f>'Load Tests Data'!F190</f>
        <v>1</v>
      </c>
      <c r="G190" s="2">
        <f>'Load Tests Data'!G190</f>
        <v>-8.81</v>
      </c>
      <c r="H190" s="2" t="b">
        <f>'Load Tests Data'!H190</f>
        <v>1</v>
      </c>
      <c r="I190" s="2">
        <f>'Load Tests Data'!I190</f>
        <v>0</v>
      </c>
      <c r="J190" s="2">
        <f t="shared" si="29"/>
        <v>0</v>
      </c>
      <c r="K190" s="2">
        <f t="shared" si="22"/>
        <v>5.14</v>
      </c>
      <c r="L190" s="2">
        <f t="shared" si="23"/>
        <v>0.99999999999999978</v>
      </c>
      <c r="M190" s="2">
        <f t="shared" si="30"/>
        <v>0</v>
      </c>
      <c r="N190" s="2" t="e">
        <f t="shared" si="24"/>
        <v>#DIV/0!</v>
      </c>
      <c r="O190" s="2" t="e">
        <f t="shared" si="25"/>
        <v>#DIV/0!</v>
      </c>
      <c r="P190" s="2" t="e">
        <f t="shared" si="26"/>
        <v>#DIV/0!</v>
      </c>
      <c r="Q190" s="2" t="e">
        <f t="shared" si="27"/>
        <v>#DIV/0!</v>
      </c>
      <c r="R190" s="2" t="e">
        <f t="shared" si="31"/>
        <v>#DIV/0!</v>
      </c>
      <c r="S190" s="2" t="e">
        <f t="shared" si="28"/>
        <v>#DIV/0!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5" t="e">
        <f t="shared" si="32"/>
        <v>#DIV/0!</v>
      </c>
      <c r="AE190" s="2">
        <f>'Load Tests Data'!J190</f>
        <v>0</v>
      </c>
      <c r="AF190" s="4">
        <f>'Load Tests Data'!K190</f>
        <v>0</v>
      </c>
    </row>
    <row r="191" spans="1:32" x14ac:dyDescent="0.25">
      <c r="A191" s="2" t="str">
        <f>'Load Tests Data'!A191</f>
        <v>-</v>
      </c>
      <c r="B191" s="2">
        <f>'Load Tests Data'!B191</f>
        <v>0</v>
      </c>
      <c r="C191" s="2">
        <f>'Load Tests Data'!C191</f>
        <v>0</v>
      </c>
      <c r="D191" s="2">
        <f>'Load Tests Data'!D191</f>
        <v>0</v>
      </c>
      <c r="E191" s="2">
        <f>'Load Tests Data'!E191</f>
        <v>0</v>
      </c>
      <c r="F191" s="2" t="b">
        <f>'Load Tests Data'!F191</f>
        <v>1</v>
      </c>
      <c r="G191" s="2">
        <f>'Load Tests Data'!G191</f>
        <v>-8.81</v>
      </c>
      <c r="H191" s="2" t="b">
        <f>'Load Tests Data'!H191</f>
        <v>1</v>
      </c>
      <c r="I191" s="2">
        <f>'Load Tests Data'!I191</f>
        <v>0</v>
      </c>
      <c r="J191" s="2">
        <f t="shared" si="29"/>
        <v>0</v>
      </c>
      <c r="K191" s="2">
        <f t="shared" si="22"/>
        <v>5.14</v>
      </c>
      <c r="L191" s="2">
        <f t="shared" si="23"/>
        <v>0.99999999999999978</v>
      </c>
      <c r="M191" s="2">
        <f t="shared" si="30"/>
        <v>0</v>
      </c>
      <c r="N191" s="2" t="e">
        <f t="shared" si="24"/>
        <v>#DIV/0!</v>
      </c>
      <c r="O191" s="2" t="e">
        <f t="shared" si="25"/>
        <v>#DIV/0!</v>
      </c>
      <c r="P191" s="2" t="e">
        <f t="shared" si="26"/>
        <v>#DIV/0!</v>
      </c>
      <c r="Q191" s="2" t="e">
        <f t="shared" si="27"/>
        <v>#DIV/0!</v>
      </c>
      <c r="R191" s="2" t="e">
        <f t="shared" si="31"/>
        <v>#DIV/0!</v>
      </c>
      <c r="S191" s="2" t="e">
        <f t="shared" si="28"/>
        <v>#DIV/0!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5" t="e">
        <f t="shared" si="32"/>
        <v>#DIV/0!</v>
      </c>
      <c r="AE191" s="2">
        <f>'Load Tests Data'!J191</f>
        <v>0</v>
      </c>
      <c r="AF191" s="4">
        <f>'Load Tests Data'!K191</f>
        <v>0</v>
      </c>
    </row>
    <row r="192" spans="1:32" x14ac:dyDescent="0.25">
      <c r="A192" s="2" t="str">
        <f>'Load Tests Data'!A192</f>
        <v>-</v>
      </c>
      <c r="B192" s="2">
        <f>'Load Tests Data'!B192</f>
        <v>0</v>
      </c>
      <c r="C192" s="2">
        <f>'Load Tests Data'!C192</f>
        <v>0</v>
      </c>
      <c r="D192" s="2">
        <f>'Load Tests Data'!D192</f>
        <v>0</v>
      </c>
      <c r="E192" s="2">
        <f>'Load Tests Data'!E192</f>
        <v>0</v>
      </c>
      <c r="F192" s="2" t="b">
        <f>'Load Tests Data'!F192</f>
        <v>1</v>
      </c>
      <c r="G192" s="2">
        <f>'Load Tests Data'!G192</f>
        <v>-8.81</v>
      </c>
      <c r="H192" s="2" t="b">
        <f>'Load Tests Data'!H192</f>
        <v>1</v>
      </c>
      <c r="I192" s="2">
        <f>'Load Tests Data'!I192</f>
        <v>0</v>
      </c>
      <c r="J192" s="2">
        <f t="shared" si="29"/>
        <v>0</v>
      </c>
      <c r="K192" s="2">
        <f t="shared" si="22"/>
        <v>5.14</v>
      </c>
      <c r="L192" s="2">
        <f t="shared" si="23"/>
        <v>0.99999999999999978</v>
      </c>
      <c r="M192" s="2">
        <f t="shared" si="30"/>
        <v>0</v>
      </c>
      <c r="N192" s="2" t="e">
        <f t="shared" si="24"/>
        <v>#DIV/0!</v>
      </c>
      <c r="O192" s="2" t="e">
        <f t="shared" si="25"/>
        <v>#DIV/0!</v>
      </c>
      <c r="P192" s="2" t="e">
        <f t="shared" si="26"/>
        <v>#DIV/0!</v>
      </c>
      <c r="Q192" s="2" t="e">
        <f t="shared" si="27"/>
        <v>#DIV/0!</v>
      </c>
      <c r="R192" s="2" t="e">
        <f t="shared" si="31"/>
        <v>#DIV/0!</v>
      </c>
      <c r="S192" s="2" t="e">
        <f t="shared" si="28"/>
        <v>#DIV/0!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5" t="e">
        <f t="shared" si="32"/>
        <v>#DIV/0!</v>
      </c>
      <c r="AE192" s="2">
        <f>'Load Tests Data'!J192</f>
        <v>0</v>
      </c>
      <c r="AF192" s="4">
        <f>'Load Tests Data'!K192</f>
        <v>0</v>
      </c>
    </row>
    <row r="193" spans="1:32" x14ac:dyDescent="0.25">
      <c r="A193" s="2" t="str">
        <f>'Load Tests Data'!A193</f>
        <v>-</v>
      </c>
      <c r="B193" s="2">
        <f>'Load Tests Data'!B193</f>
        <v>0</v>
      </c>
      <c r="C193" s="2">
        <f>'Load Tests Data'!C193</f>
        <v>0</v>
      </c>
      <c r="D193" s="2">
        <f>'Load Tests Data'!D193</f>
        <v>0</v>
      </c>
      <c r="E193" s="2">
        <f>'Load Tests Data'!E193</f>
        <v>0</v>
      </c>
      <c r="F193" s="2" t="b">
        <f>'Load Tests Data'!F193</f>
        <v>1</v>
      </c>
      <c r="G193" s="2">
        <f>'Load Tests Data'!G193</f>
        <v>-8.81</v>
      </c>
      <c r="H193" s="2" t="b">
        <f>'Load Tests Data'!H193</f>
        <v>1</v>
      </c>
      <c r="I193" s="2">
        <f>'Load Tests Data'!I193</f>
        <v>0</v>
      </c>
      <c r="J193" s="2">
        <f t="shared" si="29"/>
        <v>0</v>
      </c>
      <c r="K193" s="2">
        <f t="shared" si="22"/>
        <v>5.14</v>
      </c>
      <c r="L193" s="2">
        <f t="shared" si="23"/>
        <v>0.99999999999999978</v>
      </c>
      <c r="M193" s="2">
        <f t="shared" si="30"/>
        <v>0</v>
      </c>
      <c r="N193" s="2" t="e">
        <f t="shared" si="24"/>
        <v>#DIV/0!</v>
      </c>
      <c r="O193" s="2" t="e">
        <f t="shared" si="25"/>
        <v>#DIV/0!</v>
      </c>
      <c r="P193" s="2" t="e">
        <f t="shared" si="26"/>
        <v>#DIV/0!</v>
      </c>
      <c r="Q193" s="2" t="e">
        <f t="shared" si="27"/>
        <v>#DIV/0!</v>
      </c>
      <c r="R193" s="2" t="e">
        <f t="shared" si="31"/>
        <v>#DIV/0!</v>
      </c>
      <c r="S193" s="2" t="e">
        <f t="shared" si="28"/>
        <v>#DIV/0!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5" t="e">
        <f t="shared" si="32"/>
        <v>#DIV/0!</v>
      </c>
      <c r="AE193" s="2">
        <f>'Load Tests Data'!J193</f>
        <v>0</v>
      </c>
      <c r="AF193" s="4">
        <f>'Load Tests Data'!K193</f>
        <v>0</v>
      </c>
    </row>
    <row r="194" spans="1:32" x14ac:dyDescent="0.25">
      <c r="A194" s="2" t="str">
        <f>'Load Tests Data'!A194</f>
        <v>-</v>
      </c>
      <c r="B194" s="2">
        <f>'Load Tests Data'!B194</f>
        <v>0</v>
      </c>
      <c r="C194" s="2">
        <f>'Load Tests Data'!C194</f>
        <v>0</v>
      </c>
      <c r="D194" s="2">
        <f>'Load Tests Data'!D194</f>
        <v>0</v>
      </c>
      <c r="E194" s="2">
        <f>'Load Tests Data'!E194</f>
        <v>0</v>
      </c>
      <c r="F194" s="2" t="b">
        <f>'Load Tests Data'!F194</f>
        <v>1</v>
      </c>
      <c r="G194" s="2">
        <f>'Load Tests Data'!G194</f>
        <v>-8.81</v>
      </c>
      <c r="H194" s="2" t="b">
        <f>'Load Tests Data'!H194</f>
        <v>1</v>
      </c>
      <c r="I194" s="2">
        <f>'Load Tests Data'!I194</f>
        <v>0</v>
      </c>
      <c r="J194" s="2">
        <f t="shared" si="29"/>
        <v>0</v>
      </c>
      <c r="K194" s="2">
        <f t="shared" ref="K194:K200" si="33">IF(E194=0,5.14,(L194-1)*_xlfn.COT(RADIANS(E194)))</f>
        <v>5.14</v>
      </c>
      <c r="L194" s="2">
        <f t="shared" ref="L194:L200" si="34">EXP(PI()*TAN(RADIANS(E194)))*((TAN(RADIANS(45+(E194/2))))^2)</f>
        <v>0.99999999999999978</v>
      </c>
      <c r="M194" s="2">
        <f t="shared" si="30"/>
        <v>0</v>
      </c>
      <c r="N194" s="2" t="e">
        <f t="shared" ref="N194:N200" si="35">1+(B194/C194)*(L194/K194)</f>
        <v>#DIV/0!</v>
      </c>
      <c r="O194" s="2" t="e">
        <f t="shared" ref="O194:O200" si="36">1+(B194/C194)*TAN(RADIANS(E194))</f>
        <v>#DIV/0!</v>
      </c>
      <c r="P194" s="2" t="e">
        <f t="shared" ref="P194:P200" si="37">1-0.4*(B194/C194)</f>
        <v>#DIV/0!</v>
      </c>
      <c r="Q194" s="2" t="e">
        <f t="shared" ref="Q194:Q200" si="38">IF((D194/B194)&lt;=1,D194/B194,ATAN(D194/B194))</f>
        <v>#DIV/0!</v>
      </c>
      <c r="R194" s="2" t="e">
        <f t="shared" si="31"/>
        <v>#DIV/0!</v>
      </c>
      <c r="S194" s="2" t="e">
        <f t="shared" ref="S194:S200" si="39">1+(2*Q194*TAN(RADIANS(E194))*((1-SIN(RADIANS(E194)))^2))</f>
        <v>#DIV/0!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5" t="e">
        <f t="shared" si="32"/>
        <v>#DIV/0!</v>
      </c>
      <c r="AE194" s="2">
        <f>'Load Tests Data'!J194</f>
        <v>0</v>
      </c>
      <c r="AF194" s="4">
        <f>'Load Tests Data'!K194</f>
        <v>0</v>
      </c>
    </row>
    <row r="195" spans="1:32" x14ac:dyDescent="0.25">
      <c r="A195" s="2" t="str">
        <f>'Load Tests Data'!A195</f>
        <v>-</v>
      </c>
      <c r="B195" s="2">
        <f>'Load Tests Data'!B195</f>
        <v>0</v>
      </c>
      <c r="C195" s="2">
        <f>'Load Tests Data'!C195</f>
        <v>0</v>
      </c>
      <c r="D195" s="2">
        <f>'Load Tests Data'!D195</f>
        <v>0</v>
      </c>
      <c r="E195" s="2">
        <f>'Load Tests Data'!E195</f>
        <v>0</v>
      </c>
      <c r="F195" s="2" t="b">
        <f>'Load Tests Data'!F195</f>
        <v>1</v>
      </c>
      <c r="G195" s="2">
        <f>'Load Tests Data'!G195</f>
        <v>-8.81</v>
      </c>
      <c r="H195" s="2" t="b">
        <f>'Load Tests Data'!H195</f>
        <v>1</v>
      </c>
      <c r="I195" s="2">
        <f>'Load Tests Data'!I195</f>
        <v>0</v>
      </c>
      <c r="J195" s="2">
        <f t="shared" ref="J195:J200" si="40">IF(A195&lt;D195,F195*A195+G195*(D195-A195),F195*D195)</f>
        <v>0</v>
      </c>
      <c r="K195" s="2">
        <f t="shared" si="33"/>
        <v>5.14</v>
      </c>
      <c r="L195" s="2">
        <f t="shared" si="34"/>
        <v>0.99999999999999978</v>
      </c>
      <c r="M195" s="2">
        <f t="shared" ref="M195:M200" si="41">1.5*(L195-1)*TAN(RADIANS(E195))</f>
        <v>0</v>
      </c>
      <c r="N195" s="2" t="e">
        <f t="shared" si="35"/>
        <v>#DIV/0!</v>
      </c>
      <c r="O195" s="2" t="e">
        <f t="shared" si="36"/>
        <v>#DIV/0!</v>
      </c>
      <c r="P195" s="2" t="e">
        <f t="shared" si="37"/>
        <v>#DIV/0!</v>
      </c>
      <c r="Q195" s="2" t="e">
        <f t="shared" si="38"/>
        <v>#DIV/0!</v>
      </c>
      <c r="R195" s="2" t="e">
        <f t="shared" ref="R195:R200" si="42">1+(0.4*Q195)</f>
        <v>#DIV/0!</v>
      </c>
      <c r="S195" s="2" t="e">
        <f t="shared" si="39"/>
        <v>#DIV/0!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5" t="e">
        <f t="shared" ref="AD195:AD200" si="43">(I195*K195*N195*R195*U195*X195*AA195)+(J195*L195*O195*S195*V195*Y195*AB195)+(0.5*H195*B195*M195*P195*T195*W195*Z195*AC195)</f>
        <v>#DIV/0!</v>
      </c>
      <c r="AE195" s="2">
        <f>'Load Tests Data'!J195</f>
        <v>0</v>
      </c>
      <c r="AF195" s="4">
        <f>'Load Tests Data'!K195</f>
        <v>0</v>
      </c>
    </row>
    <row r="196" spans="1:32" x14ac:dyDescent="0.25">
      <c r="A196" s="2" t="str">
        <f>'Load Tests Data'!A196</f>
        <v>-</v>
      </c>
      <c r="B196" s="2">
        <f>'Load Tests Data'!B196</f>
        <v>0</v>
      </c>
      <c r="C196" s="2">
        <f>'Load Tests Data'!C196</f>
        <v>0</v>
      </c>
      <c r="D196" s="2">
        <f>'Load Tests Data'!D196</f>
        <v>0</v>
      </c>
      <c r="E196" s="2">
        <f>'Load Tests Data'!E196</f>
        <v>0</v>
      </c>
      <c r="F196" s="2" t="b">
        <f>'Load Tests Data'!F196</f>
        <v>1</v>
      </c>
      <c r="G196" s="2">
        <f>'Load Tests Data'!G196</f>
        <v>-8.81</v>
      </c>
      <c r="H196" s="2" t="b">
        <f>'Load Tests Data'!H196</f>
        <v>1</v>
      </c>
      <c r="I196" s="2">
        <f>'Load Tests Data'!I196</f>
        <v>0</v>
      </c>
      <c r="J196" s="2">
        <f t="shared" si="40"/>
        <v>0</v>
      </c>
      <c r="K196" s="2">
        <f t="shared" si="33"/>
        <v>5.14</v>
      </c>
      <c r="L196" s="2">
        <f t="shared" si="34"/>
        <v>0.99999999999999978</v>
      </c>
      <c r="M196" s="2">
        <f t="shared" si="41"/>
        <v>0</v>
      </c>
      <c r="N196" s="2" t="e">
        <f t="shared" si="35"/>
        <v>#DIV/0!</v>
      </c>
      <c r="O196" s="2" t="e">
        <f t="shared" si="36"/>
        <v>#DIV/0!</v>
      </c>
      <c r="P196" s="2" t="e">
        <f t="shared" si="37"/>
        <v>#DIV/0!</v>
      </c>
      <c r="Q196" s="2" t="e">
        <f t="shared" si="38"/>
        <v>#DIV/0!</v>
      </c>
      <c r="R196" s="2" t="e">
        <f t="shared" si="42"/>
        <v>#DIV/0!</v>
      </c>
      <c r="S196" s="2" t="e">
        <f t="shared" si="39"/>
        <v>#DIV/0!</v>
      </c>
      <c r="T196" s="2">
        <v>1</v>
      </c>
      <c r="U196" s="2">
        <v>1</v>
      </c>
      <c r="V196" s="2">
        <v>1</v>
      </c>
      <c r="W196" s="2">
        <v>1</v>
      </c>
      <c r="X196" s="2">
        <v>1</v>
      </c>
      <c r="Y196" s="2">
        <v>1</v>
      </c>
      <c r="Z196" s="2">
        <v>1</v>
      </c>
      <c r="AA196" s="2">
        <v>1</v>
      </c>
      <c r="AB196" s="2">
        <v>1</v>
      </c>
      <c r="AC196" s="2">
        <v>1</v>
      </c>
      <c r="AD196" s="5" t="e">
        <f t="shared" si="43"/>
        <v>#DIV/0!</v>
      </c>
      <c r="AE196" s="2">
        <f>'Load Tests Data'!J196</f>
        <v>0</v>
      </c>
      <c r="AF196" s="4">
        <f>'Load Tests Data'!K196</f>
        <v>0</v>
      </c>
    </row>
    <row r="197" spans="1:32" x14ac:dyDescent="0.25">
      <c r="A197" s="2" t="str">
        <f>'Load Tests Data'!A197</f>
        <v>-</v>
      </c>
      <c r="B197" s="2">
        <f>'Load Tests Data'!B197</f>
        <v>0</v>
      </c>
      <c r="C197" s="2">
        <f>'Load Tests Data'!C197</f>
        <v>0</v>
      </c>
      <c r="D197" s="2">
        <f>'Load Tests Data'!D197</f>
        <v>0</v>
      </c>
      <c r="E197" s="2">
        <f>'Load Tests Data'!E197</f>
        <v>0</v>
      </c>
      <c r="F197" s="2" t="b">
        <f>'Load Tests Data'!F197</f>
        <v>1</v>
      </c>
      <c r="G197" s="2">
        <f>'Load Tests Data'!G197</f>
        <v>-8.81</v>
      </c>
      <c r="H197" s="2" t="b">
        <f>'Load Tests Data'!H197</f>
        <v>1</v>
      </c>
      <c r="I197" s="2">
        <f>'Load Tests Data'!I197</f>
        <v>0</v>
      </c>
      <c r="J197" s="2">
        <f t="shared" si="40"/>
        <v>0</v>
      </c>
      <c r="K197" s="2">
        <f t="shared" si="33"/>
        <v>5.14</v>
      </c>
      <c r="L197" s="2">
        <f t="shared" si="34"/>
        <v>0.99999999999999978</v>
      </c>
      <c r="M197" s="2">
        <f t="shared" si="41"/>
        <v>0</v>
      </c>
      <c r="N197" s="2" t="e">
        <f t="shared" si="35"/>
        <v>#DIV/0!</v>
      </c>
      <c r="O197" s="2" t="e">
        <f t="shared" si="36"/>
        <v>#DIV/0!</v>
      </c>
      <c r="P197" s="2" t="e">
        <f t="shared" si="37"/>
        <v>#DIV/0!</v>
      </c>
      <c r="Q197" s="2" t="e">
        <f t="shared" si="38"/>
        <v>#DIV/0!</v>
      </c>
      <c r="R197" s="2" t="e">
        <f t="shared" si="42"/>
        <v>#DIV/0!</v>
      </c>
      <c r="S197" s="2" t="e">
        <f t="shared" si="39"/>
        <v>#DIV/0!</v>
      </c>
      <c r="T197" s="2">
        <v>1</v>
      </c>
      <c r="U197" s="2">
        <v>1</v>
      </c>
      <c r="V197" s="2">
        <v>1</v>
      </c>
      <c r="W197" s="2">
        <v>1</v>
      </c>
      <c r="X197" s="2">
        <v>1</v>
      </c>
      <c r="Y197" s="2">
        <v>1</v>
      </c>
      <c r="Z197" s="2">
        <v>1</v>
      </c>
      <c r="AA197" s="2">
        <v>1</v>
      </c>
      <c r="AB197" s="2">
        <v>1</v>
      </c>
      <c r="AC197" s="2">
        <v>1</v>
      </c>
      <c r="AD197" s="5" t="e">
        <f t="shared" si="43"/>
        <v>#DIV/0!</v>
      </c>
      <c r="AE197" s="2">
        <f>'Load Tests Data'!J197</f>
        <v>0</v>
      </c>
      <c r="AF197" s="4">
        <f>'Load Tests Data'!K197</f>
        <v>0</v>
      </c>
    </row>
    <row r="198" spans="1:32" x14ac:dyDescent="0.25">
      <c r="A198" s="2" t="str">
        <f>'Load Tests Data'!A198</f>
        <v>-</v>
      </c>
      <c r="B198" s="2">
        <f>'Load Tests Data'!B198</f>
        <v>0</v>
      </c>
      <c r="C198" s="2">
        <f>'Load Tests Data'!C198</f>
        <v>0</v>
      </c>
      <c r="D198" s="2">
        <f>'Load Tests Data'!D198</f>
        <v>0</v>
      </c>
      <c r="E198" s="2">
        <f>'Load Tests Data'!E198</f>
        <v>0</v>
      </c>
      <c r="F198" s="2" t="b">
        <f>'Load Tests Data'!F198</f>
        <v>1</v>
      </c>
      <c r="G198" s="2">
        <f>'Load Tests Data'!G198</f>
        <v>-8.81</v>
      </c>
      <c r="H198" s="2" t="b">
        <f>'Load Tests Data'!H198</f>
        <v>1</v>
      </c>
      <c r="I198" s="2">
        <f>'Load Tests Data'!I198</f>
        <v>0</v>
      </c>
      <c r="J198" s="2">
        <f t="shared" si="40"/>
        <v>0</v>
      </c>
      <c r="K198" s="2">
        <f t="shared" si="33"/>
        <v>5.14</v>
      </c>
      <c r="L198" s="2">
        <f t="shared" si="34"/>
        <v>0.99999999999999978</v>
      </c>
      <c r="M198" s="2">
        <f t="shared" si="41"/>
        <v>0</v>
      </c>
      <c r="N198" s="2" t="e">
        <f t="shared" si="35"/>
        <v>#DIV/0!</v>
      </c>
      <c r="O198" s="2" t="e">
        <f t="shared" si="36"/>
        <v>#DIV/0!</v>
      </c>
      <c r="P198" s="2" t="e">
        <f t="shared" si="37"/>
        <v>#DIV/0!</v>
      </c>
      <c r="Q198" s="2" t="e">
        <f t="shared" si="38"/>
        <v>#DIV/0!</v>
      </c>
      <c r="R198" s="2" t="e">
        <f t="shared" si="42"/>
        <v>#DIV/0!</v>
      </c>
      <c r="S198" s="2" t="e">
        <f t="shared" si="39"/>
        <v>#DIV/0!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1</v>
      </c>
      <c r="Z198" s="2">
        <v>1</v>
      </c>
      <c r="AA198" s="2">
        <v>1</v>
      </c>
      <c r="AB198" s="2">
        <v>1</v>
      </c>
      <c r="AC198" s="2">
        <v>1</v>
      </c>
      <c r="AD198" s="5" t="e">
        <f t="shared" si="43"/>
        <v>#DIV/0!</v>
      </c>
      <c r="AE198" s="2">
        <f>'Load Tests Data'!J198</f>
        <v>0</v>
      </c>
      <c r="AF198" s="4">
        <f>'Load Tests Data'!K198</f>
        <v>0</v>
      </c>
    </row>
    <row r="199" spans="1:32" x14ac:dyDescent="0.25">
      <c r="A199" s="2" t="str">
        <f>'Load Tests Data'!A199</f>
        <v>-</v>
      </c>
      <c r="B199" s="2">
        <f>'Load Tests Data'!B199</f>
        <v>0</v>
      </c>
      <c r="C199" s="2">
        <f>'Load Tests Data'!C199</f>
        <v>0</v>
      </c>
      <c r="D199" s="2">
        <f>'Load Tests Data'!D199</f>
        <v>0</v>
      </c>
      <c r="E199" s="2">
        <f>'Load Tests Data'!E199</f>
        <v>0</v>
      </c>
      <c r="F199" s="2" t="b">
        <f>'Load Tests Data'!F199</f>
        <v>1</v>
      </c>
      <c r="G199" s="2">
        <f>'Load Tests Data'!G199</f>
        <v>-8.81</v>
      </c>
      <c r="H199" s="2" t="b">
        <f>'Load Tests Data'!H199</f>
        <v>1</v>
      </c>
      <c r="I199" s="2">
        <f>'Load Tests Data'!I199</f>
        <v>0</v>
      </c>
      <c r="J199" s="2">
        <f t="shared" si="40"/>
        <v>0</v>
      </c>
      <c r="K199" s="2">
        <f t="shared" si="33"/>
        <v>5.14</v>
      </c>
      <c r="L199" s="2">
        <f t="shared" si="34"/>
        <v>0.99999999999999978</v>
      </c>
      <c r="M199" s="2">
        <f t="shared" si="41"/>
        <v>0</v>
      </c>
      <c r="N199" s="2" t="e">
        <f t="shared" si="35"/>
        <v>#DIV/0!</v>
      </c>
      <c r="O199" s="2" t="e">
        <f t="shared" si="36"/>
        <v>#DIV/0!</v>
      </c>
      <c r="P199" s="2" t="e">
        <f t="shared" si="37"/>
        <v>#DIV/0!</v>
      </c>
      <c r="Q199" s="2" t="e">
        <f t="shared" si="38"/>
        <v>#DIV/0!</v>
      </c>
      <c r="R199" s="2" t="e">
        <f t="shared" si="42"/>
        <v>#DIV/0!</v>
      </c>
      <c r="S199" s="2" t="e">
        <f t="shared" si="39"/>
        <v>#DIV/0!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5" t="e">
        <f t="shared" si="43"/>
        <v>#DIV/0!</v>
      </c>
      <c r="AE199" s="2">
        <f>'Load Tests Data'!J199</f>
        <v>0</v>
      </c>
      <c r="AF199" s="4">
        <f>'Load Tests Data'!K199</f>
        <v>0</v>
      </c>
    </row>
    <row r="200" spans="1:32" x14ac:dyDescent="0.25">
      <c r="A200" s="2" t="str">
        <f>'Load Tests Data'!A200</f>
        <v>-</v>
      </c>
      <c r="B200" s="2">
        <f>'Load Tests Data'!B200</f>
        <v>0</v>
      </c>
      <c r="C200" s="2">
        <f>'Load Tests Data'!C200</f>
        <v>0</v>
      </c>
      <c r="D200" s="2">
        <f>'Load Tests Data'!D200</f>
        <v>0</v>
      </c>
      <c r="E200" s="2">
        <f>'Load Tests Data'!E200</f>
        <v>0</v>
      </c>
      <c r="F200" s="2" t="b">
        <f>'Load Tests Data'!F200</f>
        <v>1</v>
      </c>
      <c r="G200" s="2">
        <f>'Load Tests Data'!G200</f>
        <v>-8.81</v>
      </c>
      <c r="H200" s="2" t="b">
        <f>'Load Tests Data'!H200</f>
        <v>1</v>
      </c>
      <c r="I200" s="2">
        <f>'Load Tests Data'!I200</f>
        <v>0</v>
      </c>
      <c r="J200" s="2">
        <f t="shared" si="40"/>
        <v>0</v>
      </c>
      <c r="K200" s="2">
        <f t="shared" si="33"/>
        <v>5.14</v>
      </c>
      <c r="L200" s="2">
        <f t="shared" si="34"/>
        <v>0.99999999999999978</v>
      </c>
      <c r="M200" s="2">
        <f t="shared" si="41"/>
        <v>0</v>
      </c>
      <c r="N200" s="2" t="e">
        <f t="shared" si="35"/>
        <v>#DIV/0!</v>
      </c>
      <c r="O200" s="2" t="e">
        <f t="shared" si="36"/>
        <v>#DIV/0!</v>
      </c>
      <c r="P200" s="2" t="e">
        <f t="shared" si="37"/>
        <v>#DIV/0!</v>
      </c>
      <c r="Q200" s="2" t="e">
        <f t="shared" si="38"/>
        <v>#DIV/0!</v>
      </c>
      <c r="R200" s="2" t="e">
        <f t="shared" si="42"/>
        <v>#DIV/0!</v>
      </c>
      <c r="S200" s="2" t="e">
        <f t="shared" si="39"/>
        <v>#DIV/0!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5" t="e">
        <f t="shared" si="43"/>
        <v>#DIV/0!</v>
      </c>
      <c r="AE200" s="2">
        <f>'Load Tests Data'!J200</f>
        <v>0</v>
      </c>
      <c r="AF200" s="4">
        <f>'Load Tests Data'!K200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Tests Data</vt:lpstr>
      <vt:lpstr>Terzaghi</vt:lpstr>
      <vt:lpstr>Meyerhof</vt:lpstr>
      <vt:lpstr>Vesic</vt:lpstr>
      <vt:lpstr>Hansen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</dc:creator>
  <cp:lastModifiedBy>XRIS</cp:lastModifiedBy>
  <dcterms:created xsi:type="dcterms:W3CDTF">2023-09-24T10:03:53Z</dcterms:created>
  <dcterms:modified xsi:type="dcterms:W3CDTF">2023-12-09T10:44:05Z</dcterms:modified>
</cp:coreProperties>
</file>