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1" sheetId="1" r:id="rId4"/>
    <sheet state="visible" name="Задача 2" sheetId="2" r:id="rId5"/>
    <sheet state="visible" name="Задача 3" sheetId="3" r:id="rId6"/>
    <sheet state="visible" name="Задача 4" sheetId="4" r:id="rId7"/>
  </sheets>
  <definedNames/>
  <calcPr/>
</workbook>
</file>

<file path=xl/sharedStrings.xml><?xml version="1.0" encoding="utf-8"?>
<sst xmlns="http://schemas.openxmlformats.org/spreadsheetml/2006/main" count="85" uniqueCount="72">
  <si>
    <t>Задача 1</t>
  </si>
  <si>
    <t>№ служащего</t>
  </si>
  <si>
    <t>Итого</t>
  </si>
  <si>
    <t>Зар. плата тыс. руб xi</t>
  </si>
  <si>
    <t xml:space="preserve">Средняя зар. плата (x ср.) = </t>
  </si>
  <si>
    <t>Расчет средней арифметической в дискретном вариационном ряду</t>
  </si>
  <si>
    <t>Исходные данные</t>
  </si>
  <si>
    <t>Рассчетные показатели</t>
  </si>
  <si>
    <t>Уровень зар. платы (тыс. руб)</t>
  </si>
  <si>
    <t>Численность служащих (чел.)</t>
  </si>
  <si>
    <t>Фонд зар. платы (тыс. руб)</t>
  </si>
  <si>
    <t>Накопительные частоты</t>
  </si>
  <si>
    <t>xi</t>
  </si>
  <si>
    <t>fi</t>
  </si>
  <si>
    <t>xi*fi</t>
  </si>
  <si>
    <t>Si</t>
  </si>
  <si>
    <t>Итого (sum)</t>
  </si>
  <si>
    <t>Средняя зар. плата по сгруп. данным =</t>
  </si>
  <si>
    <t>Другие исходные данные</t>
  </si>
  <si>
    <t>Расчетный показатель</t>
  </si>
  <si>
    <t>Fi</t>
  </si>
  <si>
    <t>Fi/xi</t>
  </si>
  <si>
    <t xml:space="preserve">Средняя зар. плата = </t>
  </si>
  <si>
    <t>Задача 2 (Среднее арифметическое взвешанное)</t>
  </si>
  <si>
    <t>Рассчет средней арифметической в интервальном вариационном ряду</t>
  </si>
  <si>
    <t>Расчетные показатели</t>
  </si>
  <si>
    <t>Группы организаций по объему товарооборота, тыс. руб.</t>
  </si>
  <si>
    <r>
      <rPr>
        <rFont val="Arial"/>
        <i/>
        <color theme="1"/>
      </rPr>
      <t xml:space="preserve">Число организаций </t>
    </r>
    <r>
      <rPr>
        <rFont val="Arial"/>
        <i/>
        <color rgb="FF38761D"/>
      </rPr>
      <t>fi</t>
    </r>
  </si>
  <si>
    <r>
      <rPr>
        <rFont val="Arial"/>
        <i/>
        <color theme="1"/>
      </rPr>
      <t xml:space="preserve">Середина интервала </t>
    </r>
    <r>
      <rPr>
        <rFont val="Arial"/>
        <i/>
        <color rgb="FF38761D"/>
      </rPr>
      <t>xi</t>
    </r>
  </si>
  <si>
    <r>
      <rPr>
        <rFont val="Arial"/>
        <i/>
        <color theme="1"/>
      </rPr>
      <t xml:space="preserve">Произведение вариантов на частоты </t>
    </r>
    <r>
      <rPr>
        <rFont val="Arial"/>
        <i/>
        <color rgb="FF38761D"/>
      </rPr>
      <t>xi*fi</t>
    </r>
  </si>
  <si>
    <r>
      <rPr>
        <rFont val="Arial"/>
        <i/>
        <color theme="1"/>
      </rPr>
      <t xml:space="preserve">Накопительные частоты </t>
    </r>
    <r>
      <rPr>
        <rFont val="Arial"/>
        <i/>
        <color rgb="FF38761D"/>
      </rPr>
      <t>Si</t>
    </r>
  </si>
  <si>
    <t xml:space="preserve">Средняя арифметическая = </t>
  </si>
  <si>
    <t>Задача 3 (Среднее арифметическое взвешанное способом моментов)</t>
  </si>
  <si>
    <t>Исзодные данные</t>
  </si>
  <si>
    <r>
      <rPr>
        <rFont val="Arial"/>
        <i/>
        <color theme="1"/>
      </rPr>
      <t xml:space="preserve">Число организаций </t>
    </r>
    <r>
      <rPr>
        <rFont val="Arial"/>
        <i/>
        <color rgb="FF38761D"/>
      </rPr>
      <t>fi</t>
    </r>
  </si>
  <si>
    <r>
      <rPr>
        <rFont val="Arial"/>
        <i/>
        <color rgb="FF000000"/>
      </rPr>
      <t>Середина интервала</t>
    </r>
    <r>
      <rPr>
        <rFont val="Arial"/>
        <i/>
        <color rgb="FF38761D"/>
      </rPr>
      <t xml:space="preserve"> xi</t>
    </r>
  </si>
  <si>
    <t>xi-A</t>
  </si>
  <si>
    <t>(xi-A)/d</t>
  </si>
  <si>
    <t>((xi-A)/d)*fi</t>
  </si>
  <si>
    <t>A =</t>
  </si>
  <si>
    <t>d =</t>
  </si>
  <si>
    <t>ср. x' =</t>
  </si>
  <si>
    <t>Средняя арифметическая =</t>
  </si>
  <si>
    <t>Мода Mo =</t>
  </si>
  <si>
    <t>Значит больше всего организаций с объемом товарооборота 1258,3 тыс. руб.</t>
  </si>
  <si>
    <t>Nme =</t>
  </si>
  <si>
    <t>Медиана Me =</t>
  </si>
  <si>
    <t>Значит среди данной совокупности организаций половина имеет товарооборот не более чем 1255 тыс. руб.</t>
  </si>
  <si>
    <t>Задача</t>
  </si>
  <si>
    <t>Вычисление третьего квартиля Q3</t>
  </si>
  <si>
    <t>XQ3 =</t>
  </si>
  <si>
    <t>dQ3 =</t>
  </si>
  <si>
    <t>NQ3 =</t>
  </si>
  <si>
    <t>SQ2 =</t>
  </si>
  <si>
    <t>fQ3 =</t>
  </si>
  <si>
    <t>Третий квартиль Q3 =</t>
  </si>
  <si>
    <t>Значит три четверти организаций имеют товарооборот на сумму не выше 1272,5 тыс. руб.</t>
  </si>
  <si>
    <t>Вычисление восьмой децели D8</t>
  </si>
  <si>
    <t>ND8 =</t>
  </si>
  <si>
    <t>XD8 =</t>
  </si>
  <si>
    <t>dD8 =</t>
  </si>
  <si>
    <t>SD7 =</t>
  </si>
  <si>
    <t>fD8 =</t>
  </si>
  <si>
    <t>Восьмая дециль D8 =</t>
  </si>
  <si>
    <t>Значит товарооборот 80% организаций не превышает 1276,7 тыс. руб.</t>
  </si>
  <si>
    <t>Задача 4 (Среднее значение альтернативного признака)</t>
  </si>
  <si>
    <t>№ группы</t>
  </si>
  <si>
    <t>Численность студентов</t>
  </si>
  <si>
    <t>Уровень посещаемости в группе, %</t>
  </si>
  <si>
    <t>в группе</t>
  </si>
  <si>
    <t>присутствующих на занятиях</t>
  </si>
  <si>
    <t>Средний уровень посещаемости на потоке (w)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</si>
</sst>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%"/>
  </numFmts>
  <fonts count="10">
    <font>
      <sz val="10.0"/>
      <color rgb="FF000000"/>
      <name val="Arial"/>
      <scheme val="minor"/>
    </font>
    <font>
      <b/>
      <i/>
      <sz val="11.0"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b/>
      <i/>
      <sz val="10.0"/>
      <color theme="1"/>
      <name val="Arial"/>
      <scheme val="minor"/>
    </font>
    <font/>
    <font>
      <b/>
      <i/>
      <color theme="1"/>
      <name val="Arial"/>
      <scheme val="minor"/>
    </font>
    <font>
      <b/>
      <i/>
      <color rgb="FF000000"/>
      <name val="Arial"/>
    </font>
    <font>
      <i/>
      <color rgb="FF38761D"/>
      <name val="Arial"/>
    </font>
    <font>
      <i/>
      <color rgb="FF38761D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0" fillId="2" fontId="3" numFmtId="0" xfId="0" applyAlignment="1" applyFill="1" applyFont="1">
      <alignment horizontal="right" readingOrder="0"/>
    </xf>
    <xf borderId="0" fillId="2" fontId="3" numFmtId="0" xfId="0" applyAlignment="1" applyFont="1">
      <alignment horizontal="left"/>
    </xf>
    <xf borderId="0" fillId="0" fontId="2" numFmtId="0" xfId="0" applyFont="1"/>
    <xf borderId="0" fillId="0" fontId="4" numFmtId="0" xfId="0" applyAlignment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0" fillId="0" fontId="6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2" fontId="3" numFmtId="164" xfId="0" applyAlignment="1" applyFont="1" applyNumberFormat="1">
      <alignment horizontal="left"/>
    </xf>
    <xf borderId="0" fillId="3" fontId="7" numFmtId="0" xfId="0" applyAlignment="1" applyFill="1" applyFont="1">
      <alignment horizontal="left" readingOrder="0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4" fontId="2" numFmtId="0" xfId="0" applyAlignment="1" applyFill="1" applyFont="1">
      <alignment horizontal="right" readingOrder="0"/>
    </xf>
    <xf borderId="0" fillId="4" fontId="2" numFmtId="165" xfId="0" applyAlignment="1" applyFont="1" applyNumberFormat="1">
      <alignment horizontal="left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5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6" xfId="0" applyAlignment="1" applyBorder="1" applyFont="1" applyNumberFormat="1">
      <alignment horizontal="center" vertical="center"/>
    </xf>
    <xf borderId="1" fillId="0" fontId="3" numFmtId="0" xfId="0" applyBorder="1" applyFont="1"/>
    <xf borderId="0" fillId="2" fontId="3" numFmtId="10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17" width="6.5"/>
    <col customWidth="1" min="18" max="18" width="8.38"/>
  </cols>
  <sheetData>
    <row r="1">
      <c r="A1" s="1" t="s">
        <v>0</v>
      </c>
    </row>
    <row r="3">
      <c r="A3" s="2" t="s">
        <v>1</v>
      </c>
      <c r="B3" s="3">
        <v>1.0</v>
      </c>
      <c r="C3" s="3">
        <v>2.0</v>
      </c>
      <c r="D3" s="3">
        <v>3.0</v>
      </c>
      <c r="E3" s="3">
        <v>4.0</v>
      </c>
      <c r="F3" s="3">
        <v>5.0</v>
      </c>
      <c r="G3" s="3">
        <v>6.0</v>
      </c>
      <c r="H3" s="3">
        <v>7.0</v>
      </c>
      <c r="I3" s="3">
        <v>8.0</v>
      </c>
      <c r="J3" s="3">
        <v>9.0</v>
      </c>
      <c r="K3" s="3">
        <v>10.0</v>
      </c>
      <c r="L3" s="3">
        <v>11.0</v>
      </c>
      <c r="M3" s="3">
        <v>12.0</v>
      </c>
      <c r="N3" s="3">
        <v>13.0</v>
      </c>
      <c r="O3" s="3">
        <v>14.0</v>
      </c>
      <c r="P3" s="3">
        <v>15.0</v>
      </c>
      <c r="Q3" s="3">
        <v>16.0</v>
      </c>
      <c r="R3" s="2" t="s">
        <v>2</v>
      </c>
    </row>
    <row r="4">
      <c r="A4" s="2" t="s">
        <v>3</v>
      </c>
      <c r="B4" s="3">
        <v>15.0</v>
      </c>
      <c r="C4" s="3">
        <v>15.0</v>
      </c>
      <c r="D4" s="3">
        <v>18.0</v>
      </c>
      <c r="E4" s="3">
        <v>18.0</v>
      </c>
      <c r="F4" s="3">
        <v>18.0</v>
      </c>
      <c r="G4" s="3">
        <v>25.0</v>
      </c>
      <c r="H4" s="3">
        <v>25.0</v>
      </c>
      <c r="I4" s="3">
        <v>25.0</v>
      </c>
      <c r="J4" s="3">
        <v>25.0</v>
      </c>
      <c r="K4" s="3">
        <v>25.0</v>
      </c>
      <c r="L4" s="3">
        <v>29.0</v>
      </c>
      <c r="M4" s="3">
        <v>29.0</v>
      </c>
      <c r="N4" s="3">
        <v>29.0</v>
      </c>
      <c r="O4" s="3">
        <v>36.0</v>
      </c>
      <c r="P4" s="3">
        <v>36.0</v>
      </c>
      <c r="Q4" s="3">
        <v>40.0</v>
      </c>
      <c r="R4" s="4">
        <f>SUM(B4:Q4)</f>
        <v>408</v>
      </c>
    </row>
    <row r="6">
      <c r="A6" s="5" t="s">
        <v>4</v>
      </c>
      <c r="C6" s="6">
        <f>R4/COUNT(B4:Q4)</f>
        <v>25.5</v>
      </c>
    </row>
    <row r="7">
      <c r="B7" s="7"/>
    </row>
    <row r="8">
      <c r="A8" s="8" t="s">
        <v>5</v>
      </c>
    </row>
    <row r="10">
      <c r="A10" s="9" t="s">
        <v>6</v>
      </c>
      <c r="B10" s="10"/>
      <c r="C10" s="10"/>
      <c r="D10" s="11"/>
      <c r="E10" s="9" t="s">
        <v>7</v>
      </c>
      <c r="F10" s="10"/>
      <c r="G10" s="10"/>
      <c r="H10" s="10"/>
      <c r="I10" s="10"/>
      <c r="J10" s="11"/>
    </row>
    <row r="11">
      <c r="A11" s="12" t="s">
        <v>8</v>
      </c>
      <c r="B11" s="13" t="s">
        <v>9</v>
      </c>
      <c r="C11" s="10"/>
      <c r="D11" s="11"/>
      <c r="E11" s="13" t="s">
        <v>10</v>
      </c>
      <c r="F11" s="10"/>
      <c r="G11" s="11"/>
      <c r="H11" s="13" t="s">
        <v>11</v>
      </c>
      <c r="I11" s="10"/>
      <c r="J11" s="11"/>
    </row>
    <row r="12">
      <c r="A12" s="3" t="s">
        <v>12</v>
      </c>
      <c r="B12" s="14" t="s">
        <v>13</v>
      </c>
      <c r="C12" s="10"/>
      <c r="D12" s="11"/>
      <c r="E12" s="14" t="s">
        <v>14</v>
      </c>
      <c r="F12" s="10"/>
      <c r="G12" s="11"/>
      <c r="H12" s="14" t="s">
        <v>15</v>
      </c>
      <c r="I12" s="10"/>
      <c r="J12" s="11"/>
    </row>
    <row r="13">
      <c r="A13" s="3">
        <v>15.0</v>
      </c>
      <c r="B13" s="15">
        <f t="shared" ref="B13:B18" si="1">COUNTIF($B$4:$Q$4,A13)</f>
        <v>2</v>
      </c>
      <c r="C13" s="10"/>
      <c r="D13" s="11"/>
      <c r="E13" s="15">
        <f t="shared" ref="E13:E18" si="2">A13*B13</f>
        <v>30</v>
      </c>
      <c r="F13" s="10"/>
      <c r="G13" s="11"/>
      <c r="H13" s="15">
        <f>B13</f>
        <v>2</v>
      </c>
      <c r="I13" s="10"/>
      <c r="J13" s="11"/>
    </row>
    <row r="14">
      <c r="A14" s="3">
        <v>18.0</v>
      </c>
      <c r="B14" s="15">
        <f t="shared" si="1"/>
        <v>3</v>
      </c>
      <c r="C14" s="10"/>
      <c r="D14" s="11"/>
      <c r="E14" s="15">
        <f t="shared" si="2"/>
        <v>54</v>
      </c>
      <c r="F14" s="10"/>
      <c r="G14" s="11"/>
      <c r="H14" s="15">
        <f t="shared" ref="H14:H18" si="3">H13+B14</f>
        <v>5</v>
      </c>
      <c r="I14" s="10"/>
      <c r="J14" s="11"/>
    </row>
    <row r="15">
      <c r="A15" s="3">
        <v>25.0</v>
      </c>
      <c r="B15" s="15">
        <f t="shared" si="1"/>
        <v>5</v>
      </c>
      <c r="C15" s="10"/>
      <c r="D15" s="11"/>
      <c r="E15" s="15">
        <f t="shared" si="2"/>
        <v>125</v>
      </c>
      <c r="F15" s="10"/>
      <c r="G15" s="11"/>
      <c r="H15" s="15">
        <f t="shared" si="3"/>
        <v>10</v>
      </c>
      <c r="I15" s="10"/>
      <c r="J15" s="11"/>
    </row>
    <row r="16">
      <c r="A16" s="3">
        <v>29.0</v>
      </c>
      <c r="B16" s="15">
        <f t="shared" si="1"/>
        <v>3</v>
      </c>
      <c r="C16" s="10"/>
      <c r="D16" s="11"/>
      <c r="E16" s="15">
        <f t="shared" si="2"/>
        <v>87</v>
      </c>
      <c r="F16" s="10"/>
      <c r="G16" s="11"/>
      <c r="H16" s="15">
        <f t="shared" si="3"/>
        <v>13</v>
      </c>
      <c r="I16" s="10"/>
      <c r="J16" s="11"/>
    </row>
    <row r="17">
      <c r="A17" s="3">
        <v>36.0</v>
      </c>
      <c r="B17" s="15">
        <f t="shared" si="1"/>
        <v>2</v>
      </c>
      <c r="C17" s="10"/>
      <c r="D17" s="11"/>
      <c r="E17" s="15">
        <f t="shared" si="2"/>
        <v>72</v>
      </c>
      <c r="F17" s="10"/>
      <c r="G17" s="11"/>
      <c r="H17" s="15">
        <f t="shared" si="3"/>
        <v>15</v>
      </c>
      <c r="I17" s="10"/>
      <c r="J17" s="11"/>
    </row>
    <row r="18">
      <c r="A18" s="3">
        <v>40.0</v>
      </c>
      <c r="B18" s="15">
        <f t="shared" si="1"/>
        <v>1</v>
      </c>
      <c r="C18" s="10"/>
      <c r="D18" s="11"/>
      <c r="E18" s="15">
        <f t="shared" si="2"/>
        <v>40</v>
      </c>
      <c r="F18" s="10"/>
      <c r="G18" s="11"/>
      <c r="H18" s="15">
        <f t="shared" si="3"/>
        <v>16</v>
      </c>
      <c r="I18" s="10"/>
      <c r="J18" s="11"/>
    </row>
    <row r="19">
      <c r="A19" s="2" t="s">
        <v>16</v>
      </c>
      <c r="B19" s="15">
        <f>SUM(B13:D18)</f>
        <v>16</v>
      </c>
      <c r="C19" s="10"/>
      <c r="D19" s="11"/>
      <c r="E19" s="15">
        <f>SUM(E13:G18)</f>
        <v>408</v>
      </c>
      <c r="F19" s="10"/>
      <c r="G19" s="11"/>
      <c r="H19" s="15"/>
      <c r="I19" s="10"/>
      <c r="J19" s="11"/>
    </row>
    <row r="21">
      <c r="A21" s="5" t="s">
        <v>17</v>
      </c>
      <c r="D21" s="6">
        <f>E19/B19</f>
        <v>25.5</v>
      </c>
    </row>
    <row r="23">
      <c r="A23" s="16" t="s">
        <v>18</v>
      </c>
    </row>
    <row r="24">
      <c r="A24" s="17" t="s">
        <v>6</v>
      </c>
      <c r="B24" s="10"/>
      <c r="C24" s="10"/>
      <c r="D24" s="11"/>
      <c r="E24" s="17" t="s">
        <v>19</v>
      </c>
      <c r="F24" s="10"/>
      <c r="G24" s="11"/>
      <c r="H24" s="18"/>
    </row>
    <row r="25">
      <c r="A25" s="19" t="s">
        <v>8</v>
      </c>
      <c r="B25" s="20" t="s">
        <v>10</v>
      </c>
      <c r="C25" s="10"/>
      <c r="D25" s="11"/>
      <c r="E25" s="20" t="s">
        <v>9</v>
      </c>
      <c r="F25" s="10"/>
      <c r="G25" s="11"/>
    </row>
    <row r="26">
      <c r="A26" s="21" t="s">
        <v>12</v>
      </c>
      <c r="B26" s="22" t="s">
        <v>20</v>
      </c>
      <c r="C26" s="10"/>
      <c r="D26" s="11"/>
      <c r="E26" s="22" t="s">
        <v>21</v>
      </c>
      <c r="F26" s="10"/>
      <c r="G26" s="11"/>
    </row>
    <row r="27">
      <c r="A27" s="21">
        <v>15.0</v>
      </c>
      <c r="B27" s="22">
        <v>30.0</v>
      </c>
      <c r="C27" s="10"/>
      <c r="D27" s="11"/>
      <c r="E27" s="23">
        <f t="shared" ref="E27:E32" si="4">B27/A27</f>
        <v>2</v>
      </c>
      <c r="F27" s="10"/>
      <c r="G27" s="11"/>
    </row>
    <row r="28">
      <c r="A28" s="21">
        <v>18.0</v>
      </c>
      <c r="B28" s="22">
        <v>54.0</v>
      </c>
      <c r="C28" s="10"/>
      <c r="D28" s="11"/>
      <c r="E28" s="23">
        <f t="shared" si="4"/>
        <v>3</v>
      </c>
      <c r="F28" s="10"/>
      <c r="G28" s="11"/>
    </row>
    <row r="29">
      <c r="A29" s="21">
        <v>25.0</v>
      </c>
      <c r="B29" s="22">
        <v>125.0</v>
      </c>
      <c r="C29" s="10"/>
      <c r="D29" s="11"/>
      <c r="E29" s="23">
        <f t="shared" si="4"/>
        <v>5</v>
      </c>
      <c r="F29" s="10"/>
      <c r="G29" s="11"/>
    </row>
    <row r="30">
      <c r="A30" s="21">
        <v>29.0</v>
      </c>
      <c r="B30" s="22">
        <v>87.0</v>
      </c>
      <c r="C30" s="10"/>
      <c r="D30" s="11"/>
      <c r="E30" s="23">
        <f t="shared" si="4"/>
        <v>3</v>
      </c>
      <c r="F30" s="10"/>
      <c r="G30" s="11"/>
    </row>
    <row r="31">
      <c r="A31" s="21">
        <v>36.0</v>
      </c>
      <c r="B31" s="22">
        <v>72.0</v>
      </c>
      <c r="C31" s="10"/>
      <c r="D31" s="11"/>
      <c r="E31" s="23">
        <f t="shared" si="4"/>
        <v>2</v>
      </c>
      <c r="F31" s="10"/>
      <c r="G31" s="11"/>
    </row>
    <row r="32">
      <c r="A32" s="21">
        <v>40.0</v>
      </c>
      <c r="B32" s="22">
        <v>40.0</v>
      </c>
      <c r="C32" s="10"/>
      <c r="D32" s="11"/>
      <c r="E32" s="23">
        <f t="shared" si="4"/>
        <v>1</v>
      </c>
      <c r="F32" s="10"/>
      <c r="G32" s="11"/>
    </row>
    <row r="33">
      <c r="A33" s="24" t="s">
        <v>16</v>
      </c>
      <c r="B33" s="23">
        <f>SUM(B27:B32)</f>
        <v>408</v>
      </c>
      <c r="C33" s="10"/>
      <c r="D33" s="11"/>
      <c r="E33" s="23">
        <f>SUM(E27:G32)</f>
        <v>16</v>
      </c>
      <c r="F33" s="10"/>
      <c r="G33" s="11"/>
    </row>
    <row r="35">
      <c r="A35" s="5" t="s">
        <v>22</v>
      </c>
      <c r="B35" s="6">
        <f>B33/E33</f>
        <v>25.5</v>
      </c>
    </row>
  </sheetData>
  <mergeCells count="53">
    <mergeCell ref="B29:D29"/>
    <mergeCell ref="B30:D30"/>
    <mergeCell ref="B31:D31"/>
    <mergeCell ref="B32:D32"/>
    <mergeCell ref="B33:D33"/>
    <mergeCell ref="E26:G26"/>
    <mergeCell ref="E27:G27"/>
    <mergeCell ref="E33:G33"/>
    <mergeCell ref="E28:G28"/>
    <mergeCell ref="E29:G29"/>
    <mergeCell ref="E30:G30"/>
    <mergeCell ref="E31:G31"/>
    <mergeCell ref="E32:G32"/>
    <mergeCell ref="B27:D27"/>
    <mergeCell ref="B26:D26"/>
    <mergeCell ref="A10:D10"/>
    <mergeCell ref="E10:J10"/>
    <mergeCell ref="E11:G11"/>
    <mergeCell ref="H11:J11"/>
    <mergeCell ref="B16:D16"/>
    <mergeCell ref="B17:D17"/>
    <mergeCell ref="B18:D18"/>
    <mergeCell ref="A6:B6"/>
    <mergeCell ref="B11:D11"/>
    <mergeCell ref="A8:G8"/>
    <mergeCell ref="B12:D12"/>
    <mergeCell ref="B13:D13"/>
    <mergeCell ref="B14:D14"/>
    <mergeCell ref="B15:D15"/>
    <mergeCell ref="H17:J17"/>
    <mergeCell ref="H18:J18"/>
    <mergeCell ref="E14:G14"/>
    <mergeCell ref="E15:G15"/>
    <mergeCell ref="E16:G16"/>
    <mergeCell ref="E17:G17"/>
    <mergeCell ref="E18:G18"/>
    <mergeCell ref="H15:J15"/>
    <mergeCell ref="H16:J16"/>
    <mergeCell ref="E12:G12"/>
    <mergeCell ref="E13:G13"/>
    <mergeCell ref="H12:J12"/>
    <mergeCell ref="H13:J13"/>
    <mergeCell ref="H14:J14"/>
    <mergeCell ref="A24:D24"/>
    <mergeCell ref="H19:J19"/>
    <mergeCell ref="E19:G19"/>
    <mergeCell ref="B19:D19"/>
    <mergeCell ref="A21:C21"/>
    <mergeCell ref="A23:B23"/>
    <mergeCell ref="E24:G24"/>
    <mergeCell ref="B25:D25"/>
    <mergeCell ref="E25:G25"/>
    <mergeCell ref="B28:D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8" max="8" width="13.38"/>
  </cols>
  <sheetData>
    <row r="1">
      <c r="A1" s="1" t="s">
        <v>23</v>
      </c>
    </row>
    <row r="3">
      <c r="A3" s="16" t="s">
        <v>24</v>
      </c>
    </row>
    <row r="5">
      <c r="A5" s="9" t="s">
        <v>6</v>
      </c>
      <c r="B5" s="10"/>
      <c r="C5" s="10"/>
      <c r="D5" s="11"/>
      <c r="E5" s="9" t="s">
        <v>25</v>
      </c>
      <c r="F5" s="10"/>
      <c r="G5" s="10"/>
      <c r="H5" s="11"/>
    </row>
    <row r="6">
      <c r="A6" s="13" t="s">
        <v>26</v>
      </c>
      <c r="B6" s="11"/>
      <c r="C6" s="13" t="s">
        <v>27</v>
      </c>
      <c r="D6" s="11"/>
      <c r="E6" s="12" t="s">
        <v>28</v>
      </c>
      <c r="F6" s="13" t="s">
        <v>29</v>
      </c>
      <c r="G6" s="11"/>
      <c r="H6" s="12" t="s">
        <v>30</v>
      </c>
    </row>
    <row r="7">
      <c r="A7" s="3">
        <v>1200.0</v>
      </c>
      <c r="B7" s="3">
        <v>1225.0</v>
      </c>
      <c r="C7" s="14">
        <v>20.0</v>
      </c>
      <c r="D7" s="11"/>
      <c r="E7" s="4">
        <f t="shared" ref="E7:E10" si="1">(A7+B7)/2</f>
        <v>1212.5</v>
      </c>
      <c r="F7" s="15">
        <f t="shared" ref="F7:F10" si="2">E7*C7</f>
        <v>24250</v>
      </c>
      <c r="G7" s="11"/>
      <c r="H7" s="4">
        <f>C7</f>
        <v>20</v>
      </c>
    </row>
    <row r="8">
      <c r="A8" s="3">
        <v>1225.0</v>
      </c>
      <c r="B8" s="3">
        <v>1250.0</v>
      </c>
      <c r="C8" s="14">
        <v>40.0</v>
      </c>
      <c r="D8" s="11"/>
      <c r="E8" s="4">
        <f t="shared" si="1"/>
        <v>1237.5</v>
      </c>
      <c r="F8" s="15">
        <f t="shared" si="2"/>
        <v>49500</v>
      </c>
      <c r="G8" s="11"/>
      <c r="H8" s="4">
        <f t="shared" ref="H8:H10" si="3">H7+C8</f>
        <v>60</v>
      </c>
    </row>
    <row r="9">
      <c r="A9" s="3">
        <v>1250.0</v>
      </c>
      <c r="B9" s="3">
        <v>1275.0</v>
      </c>
      <c r="C9" s="14">
        <v>50.0</v>
      </c>
      <c r="D9" s="11"/>
      <c r="E9" s="4">
        <f t="shared" si="1"/>
        <v>1262.5</v>
      </c>
      <c r="F9" s="15">
        <f t="shared" si="2"/>
        <v>63125</v>
      </c>
      <c r="G9" s="11"/>
      <c r="H9" s="4">
        <f t="shared" si="3"/>
        <v>110</v>
      </c>
    </row>
    <row r="10">
      <c r="A10" s="3">
        <v>1275.0</v>
      </c>
      <c r="B10" s="3">
        <v>1300.0</v>
      </c>
      <c r="C10" s="14">
        <v>30.0</v>
      </c>
      <c r="D10" s="11"/>
      <c r="E10" s="4">
        <f t="shared" si="1"/>
        <v>1287.5</v>
      </c>
      <c r="F10" s="15">
        <f t="shared" si="2"/>
        <v>38625</v>
      </c>
      <c r="G10" s="11"/>
      <c r="H10" s="4">
        <f t="shared" si="3"/>
        <v>140</v>
      </c>
    </row>
    <row r="11">
      <c r="A11" s="14" t="s">
        <v>2</v>
      </c>
      <c r="B11" s="11"/>
      <c r="C11" s="15">
        <f>SUM(C7:C10)</f>
        <v>140</v>
      </c>
      <c r="D11" s="11"/>
      <c r="E11" s="4"/>
      <c r="F11" s="15">
        <f>SUM(F7:F10)</f>
        <v>175500</v>
      </c>
      <c r="G11" s="11"/>
      <c r="H11" s="4"/>
    </row>
    <row r="13">
      <c r="A13" s="5" t="s">
        <v>31</v>
      </c>
      <c r="C13" s="25">
        <f>F11/C11</f>
        <v>1253.571429</v>
      </c>
    </row>
  </sheetData>
  <mergeCells count="19">
    <mergeCell ref="F9:G9"/>
    <mergeCell ref="F10:G10"/>
    <mergeCell ref="E5:H5"/>
    <mergeCell ref="F6:G6"/>
    <mergeCell ref="F7:G7"/>
    <mergeCell ref="F8:G8"/>
    <mergeCell ref="F11:G11"/>
    <mergeCell ref="C7:D7"/>
    <mergeCell ref="C6:D6"/>
    <mergeCell ref="C10:D10"/>
    <mergeCell ref="A11:B11"/>
    <mergeCell ref="C11:D11"/>
    <mergeCell ref="A13:B13"/>
    <mergeCell ref="C8:D8"/>
    <mergeCell ref="C9:D9"/>
    <mergeCell ref="A5:D5"/>
    <mergeCell ref="A6:B6"/>
    <mergeCell ref="A3:E3"/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A1" s="1" t="s">
        <v>32</v>
      </c>
    </row>
    <row r="3">
      <c r="A3" s="26" t="s">
        <v>24</v>
      </c>
    </row>
    <row r="5">
      <c r="A5" s="9" t="s">
        <v>33</v>
      </c>
      <c r="B5" s="10"/>
      <c r="C5" s="11"/>
      <c r="D5" s="9" t="s">
        <v>25</v>
      </c>
      <c r="E5" s="10"/>
      <c r="F5" s="10"/>
      <c r="G5" s="11"/>
    </row>
    <row r="6">
      <c r="A6" s="13" t="s">
        <v>26</v>
      </c>
      <c r="B6" s="11"/>
      <c r="C6" s="12" t="s">
        <v>34</v>
      </c>
      <c r="D6" s="27" t="s">
        <v>35</v>
      </c>
      <c r="E6" s="28" t="s">
        <v>36</v>
      </c>
      <c r="F6" s="28" t="s">
        <v>37</v>
      </c>
      <c r="G6" s="28" t="s">
        <v>38</v>
      </c>
    </row>
    <row r="7">
      <c r="A7" s="3">
        <v>1200.0</v>
      </c>
      <c r="B7" s="3">
        <v>1225.0</v>
      </c>
      <c r="C7" s="3">
        <v>20.0</v>
      </c>
      <c r="D7" s="4">
        <f t="shared" ref="D7:D10" si="1">(A7+B7)/2</f>
        <v>1212.5</v>
      </c>
      <c r="E7" s="4">
        <f t="shared" ref="E7:E10" si="2">D7-$B$13</f>
        <v>-50</v>
      </c>
      <c r="F7" s="4">
        <f t="shared" ref="F7:F10" si="3">E7/$B$14</f>
        <v>-2</v>
      </c>
      <c r="G7" s="4">
        <f t="shared" ref="G7:G10" si="4">F7*C7</f>
        <v>-40</v>
      </c>
    </row>
    <row r="8">
      <c r="A8" s="3">
        <v>1225.0</v>
      </c>
      <c r="B8" s="3">
        <v>1250.0</v>
      </c>
      <c r="C8" s="3">
        <v>40.0</v>
      </c>
      <c r="D8" s="4">
        <f t="shared" si="1"/>
        <v>1237.5</v>
      </c>
      <c r="E8" s="4">
        <f t="shared" si="2"/>
        <v>-25</v>
      </c>
      <c r="F8" s="4">
        <f t="shared" si="3"/>
        <v>-1</v>
      </c>
      <c r="G8" s="4">
        <f t="shared" si="4"/>
        <v>-40</v>
      </c>
    </row>
    <row r="9">
      <c r="A9" s="3">
        <v>1250.0</v>
      </c>
      <c r="B9" s="3">
        <v>1275.0</v>
      </c>
      <c r="C9" s="3">
        <v>50.0</v>
      </c>
      <c r="D9" s="4">
        <f t="shared" si="1"/>
        <v>1262.5</v>
      </c>
      <c r="E9" s="4">
        <f t="shared" si="2"/>
        <v>0</v>
      </c>
      <c r="F9" s="4">
        <f t="shared" si="3"/>
        <v>0</v>
      </c>
      <c r="G9" s="4">
        <f t="shared" si="4"/>
        <v>0</v>
      </c>
    </row>
    <row r="10">
      <c r="A10" s="3">
        <v>1275.0</v>
      </c>
      <c r="B10" s="3">
        <v>1300.0</v>
      </c>
      <c r="C10" s="3">
        <v>30.0</v>
      </c>
      <c r="D10" s="4">
        <f t="shared" si="1"/>
        <v>1287.5</v>
      </c>
      <c r="E10" s="4">
        <f t="shared" si="2"/>
        <v>25</v>
      </c>
      <c r="F10" s="4">
        <f t="shared" si="3"/>
        <v>1</v>
      </c>
      <c r="G10" s="4">
        <f t="shared" si="4"/>
        <v>30</v>
      </c>
    </row>
    <row r="11">
      <c r="A11" s="9" t="s">
        <v>2</v>
      </c>
      <c r="B11" s="11"/>
      <c r="C11" s="4">
        <f>SUM(C7:C10)</f>
        <v>140</v>
      </c>
      <c r="D11" s="4"/>
      <c r="E11" s="4"/>
      <c r="F11" s="4"/>
      <c r="G11" s="4">
        <f>SUM(G7:G10)</f>
        <v>-50</v>
      </c>
    </row>
    <row r="13">
      <c r="A13" s="29" t="s">
        <v>39</v>
      </c>
      <c r="B13" s="30">
        <f>D9</f>
        <v>1262.5</v>
      </c>
    </row>
    <row r="14">
      <c r="A14" s="29" t="s">
        <v>40</v>
      </c>
      <c r="B14" s="31">
        <f>B7-A7</f>
        <v>25</v>
      </c>
    </row>
    <row r="16">
      <c r="A16" s="32" t="s">
        <v>41</v>
      </c>
      <c r="B16" s="33">
        <f>G11/C11</f>
        <v>-0.3571428571</v>
      </c>
    </row>
    <row r="18">
      <c r="A18" s="5" t="s">
        <v>42</v>
      </c>
      <c r="C18" s="25">
        <f>B16*B14+B13</f>
        <v>1253.571429</v>
      </c>
    </row>
    <row r="20">
      <c r="A20" s="5" t="s">
        <v>43</v>
      </c>
      <c r="B20" s="25">
        <f>A9+B14*(C9-C8)/((C9-C8)+(C9-C10))</f>
        <v>1258.333333</v>
      </c>
      <c r="C20" s="18" t="s">
        <v>44</v>
      </c>
    </row>
    <row r="22">
      <c r="A22" s="29" t="s">
        <v>45</v>
      </c>
      <c r="B22" s="30">
        <f>C11/2</f>
        <v>70</v>
      </c>
    </row>
    <row r="24">
      <c r="A24" s="5" t="s">
        <v>46</v>
      </c>
      <c r="B24" s="6">
        <f>A9+B14*(C11/2-SUM(C7:C8))/C9</f>
        <v>1255</v>
      </c>
      <c r="C24" s="18" t="s">
        <v>47</v>
      </c>
    </row>
    <row r="26">
      <c r="A26" s="1" t="s">
        <v>48</v>
      </c>
    </row>
    <row r="28">
      <c r="A28" s="16" t="s">
        <v>49</v>
      </c>
    </row>
    <row r="29">
      <c r="A29" s="29" t="s">
        <v>50</v>
      </c>
      <c r="B29" s="30">
        <f>A9</f>
        <v>1250</v>
      </c>
    </row>
    <row r="30">
      <c r="A30" s="29" t="s">
        <v>51</v>
      </c>
      <c r="B30" s="30">
        <f>B14</f>
        <v>25</v>
      </c>
    </row>
    <row r="31">
      <c r="A31" s="29" t="s">
        <v>52</v>
      </c>
      <c r="B31" s="30">
        <f>3*C11/4</f>
        <v>105</v>
      </c>
    </row>
    <row r="32">
      <c r="A32" s="29" t="s">
        <v>53</v>
      </c>
      <c r="B32" s="30">
        <f>SUM(C7:C8)</f>
        <v>60</v>
      </c>
    </row>
    <row r="33">
      <c r="A33" s="29" t="s">
        <v>54</v>
      </c>
      <c r="B33" s="30">
        <f>C9</f>
        <v>50</v>
      </c>
    </row>
    <row r="34">
      <c r="A34" s="5" t="s">
        <v>55</v>
      </c>
      <c r="C34" s="6">
        <f>B29+B30*((B31-B32)/B33)</f>
        <v>1272.5</v>
      </c>
      <c r="D34" s="18" t="s">
        <v>56</v>
      </c>
    </row>
    <row r="36">
      <c r="A36" s="16" t="s">
        <v>57</v>
      </c>
    </row>
    <row r="37">
      <c r="A37" s="29" t="s">
        <v>58</v>
      </c>
      <c r="B37" s="31">
        <f>8*C11/10</f>
        <v>112</v>
      </c>
    </row>
    <row r="38">
      <c r="A38" s="29" t="s">
        <v>59</v>
      </c>
      <c r="B38" s="30">
        <f>A10</f>
        <v>1275</v>
      </c>
    </row>
    <row r="39">
      <c r="A39" s="29" t="s">
        <v>60</v>
      </c>
      <c r="B39" s="30">
        <f>B14</f>
        <v>25</v>
      </c>
    </row>
    <row r="40">
      <c r="A40" s="29" t="s">
        <v>61</v>
      </c>
      <c r="B40" s="30">
        <f>SUM(C7:C9)</f>
        <v>110</v>
      </c>
    </row>
    <row r="41">
      <c r="A41" s="29" t="s">
        <v>62</v>
      </c>
      <c r="B41" s="30">
        <f>C10</f>
        <v>30</v>
      </c>
    </row>
    <row r="42">
      <c r="A42" s="5" t="s">
        <v>63</v>
      </c>
      <c r="C42" s="25">
        <f>B38+B39*((B37-B40)/B41)</f>
        <v>1276.666667</v>
      </c>
      <c r="D42" s="18" t="s">
        <v>64</v>
      </c>
    </row>
  </sheetData>
  <mergeCells count="13">
    <mergeCell ref="C20:G20"/>
    <mergeCell ref="C24:I24"/>
    <mergeCell ref="A28:C28"/>
    <mergeCell ref="A34:B34"/>
    <mergeCell ref="A36:C36"/>
    <mergeCell ref="A42:B42"/>
    <mergeCell ref="A1:F1"/>
    <mergeCell ref="A3:E3"/>
    <mergeCell ref="A6:B6"/>
    <mergeCell ref="A5:C5"/>
    <mergeCell ref="D5:G5"/>
    <mergeCell ref="A11:B11"/>
    <mergeCell ref="A18:B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4.63"/>
  </cols>
  <sheetData>
    <row r="1">
      <c r="A1" s="1" t="s">
        <v>65</v>
      </c>
    </row>
    <row r="3">
      <c r="A3" s="34" t="s">
        <v>66</v>
      </c>
      <c r="B3" s="14" t="s">
        <v>67</v>
      </c>
      <c r="C3" s="11"/>
      <c r="D3" s="35" t="s">
        <v>68</v>
      </c>
    </row>
    <row r="4">
      <c r="A4" s="36"/>
      <c r="B4" s="3" t="s">
        <v>69</v>
      </c>
      <c r="C4" s="37" t="s">
        <v>70</v>
      </c>
      <c r="D4" s="36"/>
    </row>
    <row r="5">
      <c r="A5" s="3">
        <v>1.0</v>
      </c>
      <c r="B5" s="3">
        <v>25.0</v>
      </c>
      <c r="C5" s="3">
        <v>20.0</v>
      </c>
      <c r="D5" s="38">
        <f t="shared" ref="D5:D9" si="1">C5/B5</f>
        <v>0.8</v>
      </c>
      <c r="E5" s="39">
        <f t="shared" ref="E5:E8" si="2">B5*D5</f>
        <v>20</v>
      </c>
    </row>
    <row r="6">
      <c r="A6" s="3">
        <v>2.0</v>
      </c>
      <c r="B6" s="3">
        <v>26.0</v>
      </c>
      <c r="C6" s="3">
        <v>24.0</v>
      </c>
      <c r="D6" s="38">
        <f t="shared" si="1"/>
        <v>0.9230769231</v>
      </c>
      <c r="E6" s="39">
        <f t="shared" si="2"/>
        <v>24</v>
      </c>
    </row>
    <row r="7">
      <c r="A7" s="3">
        <v>3.0</v>
      </c>
      <c r="B7" s="3">
        <v>23.0</v>
      </c>
      <c r="C7" s="3">
        <v>23.0</v>
      </c>
      <c r="D7" s="38">
        <f t="shared" si="1"/>
        <v>1</v>
      </c>
      <c r="E7" s="39">
        <f t="shared" si="2"/>
        <v>23</v>
      </c>
    </row>
    <row r="8">
      <c r="A8" s="3">
        <v>4.0</v>
      </c>
      <c r="B8" s="3">
        <v>26.0</v>
      </c>
      <c r="C8" s="3">
        <v>23.0</v>
      </c>
      <c r="D8" s="38">
        <f t="shared" si="1"/>
        <v>0.8846153846</v>
      </c>
      <c r="E8" s="39">
        <f t="shared" si="2"/>
        <v>23</v>
      </c>
    </row>
    <row r="9">
      <c r="A9" s="3" t="s">
        <v>2</v>
      </c>
      <c r="B9" s="4">
        <f t="shared" ref="B9:C9" si="3">SUM(B5:B8)</f>
        <v>100</v>
      </c>
      <c r="C9" s="4">
        <f t="shared" si="3"/>
        <v>90</v>
      </c>
      <c r="D9" s="4">
        <f t="shared" si="1"/>
        <v>0.9</v>
      </c>
    </row>
    <row r="11">
      <c r="A11" s="5" t="s">
        <v>71</v>
      </c>
      <c r="D11" s="40">
        <f>SUM(E5:E8)/B9</f>
        <v>0.9</v>
      </c>
    </row>
  </sheetData>
  <mergeCells count="5">
    <mergeCell ref="A1:E1"/>
    <mergeCell ref="A3:A4"/>
    <mergeCell ref="B3:C3"/>
    <mergeCell ref="D3:D4"/>
    <mergeCell ref="A11:C11"/>
  </mergeCells>
  <drawing r:id="rId1"/>
</worksheet>
</file>