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<sst xmlns="http://schemas.openxmlformats.org/spreadsheetml/2006/main" count="46" uniqueCount="45">
  <si>
    <t>Задача</t>
  </si>
  <si>
    <t>Цена на товар "x" в 32 организациях по результатам выборочного обследования</t>
  </si>
  <si>
    <t>Вариационный интервальный ряд</t>
  </si>
  <si>
    <t>Уровень цены</t>
  </si>
  <si>
    <r>
      <rPr>
        <rFont val="Arial"/>
        <i/>
        <color theme="1"/>
      </rPr>
      <t xml:space="preserve">Частота </t>
    </r>
    <r>
      <rPr>
        <rFont val="Arial"/>
        <i/>
        <color rgb="FF38761D"/>
      </rPr>
      <t>fi</t>
    </r>
  </si>
  <si>
    <r>
      <rPr>
        <rFont val="Arial"/>
        <i/>
        <color theme="1"/>
      </rPr>
      <t xml:space="preserve">Частота </t>
    </r>
    <r>
      <rPr>
        <rFont val="Arial"/>
        <i/>
        <color rgb="FF38761D"/>
      </rPr>
      <t>wi</t>
    </r>
  </si>
  <si>
    <r>
      <rPr>
        <rFont val="Arial"/>
        <i/>
        <color theme="1"/>
      </rPr>
      <t xml:space="preserve">Середина интервала </t>
    </r>
    <r>
      <rPr>
        <rFont val="Arial"/>
        <i/>
        <color rgb="FF38761D"/>
      </rPr>
      <t>xi</t>
    </r>
  </si>
  <si>
    <r>
      <rPr>
        <rFont val="Arial"/>
        <i/>
        <color theme="1"/>
      </rPr>
      <t xml:space="preserve">Накопленные частоты </t>
    </r>
    <r>
      <rPr>
        <rFont val="Arial"/>
        <i/>
        <color rgb="FF38761D"/>
      </rPr>
      <t>Si</t>
    </r>
  </si>
  <si>
    <t>xi*wi</t>
  </si>
  <si>
    <t>|xi - x ср.|</t>
  </si>
  <si>
    <t>|xi - x ср.|*wi</t>
  </si>
  <si>
    <t>|xi - x ср.|^2</t>
  </si>
  <si>
    <t>|xi - x ср.|^2 *wi</t>
  </si>
  <si>
    <t>Всего</t>
  </si>
  <si>
    <t>-</t>
  </si>
  <si>
    <t>1) Средняя цена товара (руб.) =</t>
  </si>
  <si>
    <t>x ср.</t>
  </si>
  <si>
    <t>2) Размах вариации =</t>
  </si>
  <si>
    <t>R</t>
  </si>
  <si>
    <t>3) Коэффициент осцилляции =</t>
  </si>
  <si>
    <t>Vr</t>
  </si>
  <si>
    <t>4) Среднее линейное отклонение (руб.) =</t>
  </si>
  <si>
    <t>L ср.</t>
  </si>
  <si>
    <t>5) Относительное линейное отклонение =</t>
  </si>
  <si>
    <t>Vl</t>
  </si>
  <si>
    <t>6) Дисперсия признака =</t>
  </si>
  <si>
    <t>σ^2</t>
  </si>
  <si>
    <t>7) Среднее квадратическое отклонение (руб.) =</t>
  </si>
  <si>
    <t>σ</t>
  </si>
  <si>
    <t>8) Коэффициент вариации =</t>
  </si>
  <si>
    <t>Vσ</t>
  </si>
  <si>
    <t>9) Значения 1-го, 2-го и 3-го квартилей (руб.):</t>
  </si>
  <si>
    <t>№</t>
  </si>
  <si>
    <t>Nq</t>
  </si>
  <si>
    <t>Xq</t>
  </si>
  <si>
    <t>dq</t>
  </si>
  <si>
    <t>Sq-1</t>
  </si>
  <si>
    <t>fq</t>
  </si>
  <si>
    <t>Q1 =</t>
  </si>
  <si>
    <t>Q2 = Me =</t>
  </si>
  <si>
    <t>Q3 =</t>
  </si>
  <si>
    <t>10) Квартильное отклонение (руб.) =</t>
  </si>
  <si>
    <t>Q</t>
  </si>
  <si>
    <t>11) Квартильный показатель вариации =</t>
  </si>
  <si>
    <t>Vq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</si>
</sst>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7">
    <font>
      <sz val="10.0"/>
      <color rgb="FF000000"/>
      <name val="Arial"/>
      <scheme val="minor"/>
    </font>
    <font>
      <b/>
      <i/>
      <sz val="12.0"/>
      <color theme="1"/>
      <name val="Arial"/>
      <scheme val="minor"/>
    </font>
    <font>
      <i/>
      <color theme="1"/>
      <name val="Arial"/>
      <scheme val="minor"/>
    </font>
    <font/>
    <font>
      <color theme="1"/>
      <name val="Arial"/>
      <scheme val="minor"/>
    </font>
    <font>
      <b/>
      <i/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2" fontId="4" numFmtId="0" xfId="0" applyBorder="1" applyFill="1" applyFont="1"/>
    <xf borderId="4" fillId="0" fontId="4" numFmtId="0" xfId="0" applyAlignment="1" applyBorder="1" applyFont="1">
      <alignment readingOrder="0"/>
    </xf>
    <xf borderId="4" fillId="3" fontId="6" numFmtId="0" xfId="0" applyAlignment="1" applyBorder="1" applyFill="1" applyFont="1">
      <alignment horizontal="left" readingOrder="0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center" shrinkToFit="0" vertical="center" wrapText="1"/>
    </xf>
    <xf borderId="4" fillId="0" fontId="4" numFmtId="2" xfId="0" applyBorder="1" applyFont="1" applyNumberFormat="1"/>
    <xf borderId="4" fillId="0" fontId="4" numFmtId="164" xfId="0" applyBorder="1" applyFont="1" applyNumberFormat="1"/>
    <xf borderId="0" fillId="4" fontId="4" numFmtId="0" xfId="0" applyAlignment="1" applyFill="1" applyFont="1">
      <alignment horizontal="right" readingOrder="0"/>
    </xf>
    <xf borderId="0" fillId="4" fontId="4" numFmtId="2" xfId="0" applyAlignment="1" applyFont="1" applyNumberFormat="1">
      <alignment horizontal="left"/>
    </xf>
    <xf borderId="0" fillId="0" fontId="4" numFmtId="0" xfId="0" applyAlignment="1" applyFont="1">
      <alignment readingOrder="0"/>
    </xf>
    <xf borderId="0" fillId="4" fontId="4" numFmtId="0" xfId="0" applyAlignment="1" applyFont="1">
      <alignment horizontal="left"/>
    </xf>
    <xf borderId="0" fillId="4" fontId="4" numFmtId="165" xfId="0" applyAlignment="1" applyFont="1" applyNumberFormat="1">
      <alignment horizontal="left"/>
    </xf>
    <xf borderId="4" fillId="0" fontId="4" numFmtId="0" xfId="0" applyAlignment="1" applyBorder="1" applyFont="1">
      <alignment horizontal="center" vertical="center"/>
    </xf>
    <xf borderId="0" fillId="4" fontId="4" numFmtId="2" xfId="0" applyFont="1" applyNumberFormat="1"/>
    <xf borderId="0" fillId="4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B3" s="3"/>
      <c r="C3" s="3"/>
      <c r="D3" s="3"/>
      <c r="E3" s="3"/>
      <c r="F3" s="3"/>
      <c r="G3" s="3"/>
      <c r="H3" s="4"/>
    </row>
    <row r="4">
      <c r="A4" s="5">
        <v>50.0</v>
      </c>
      <c r="B4" s="5">
        <v>58.0</v>
      </c>
      <c r="C4" s="5">
        <v>61.0</v>
      </c>
      <c r="D4" s="5">
        <v>61.0</v>
      </c>
      <c r="E4" s="5">
        <v>62.0</v>
      </c>
      <c r="F4" s="5">
        <v>64.0</v>
      </c>
      <c r="G4" s="5">
        <v>66.0</v>
      </c>
      <c r="H4" s="5">
        <v>68.0</v>
      </c>
    </row>
    <row r="5">
      <c r="A5" s="5">
        <v>68.0</v>
      </c>
      <c r="B5" s="5">
        <v>69.0</v>
      </c>
      <c r="C5" s="5">
        <v>72.0</v>
      </c>
      <c r="D5" s="5">
        <v>72.0</v>
      </c>
      <c r="E5" s="5">
        <v>74.0</v>
      </c>
      <c r="F5" s="5">
        <v>75.0</v>
      </c>
      <c r="G5" s="5">
        <v>75.0</v>
      </c>
      <c r="H5" s="5">
        <v>75.0</v>
      </c>
    </row>
    <row r="6">
      <c r="A6" s="5">
        <v>77.0</v>
      </c>
      <c r="B6" s="5">
        <v>77.0</v>
      </c>
      <c r="C6" s="5">
        <v>78.0</v>
      </c>
      <c r="D6" s="5">
        <v>78.0</v>
      </c>
      <c r="E6" s="5">
        <v>79.0</v>
      </c>
      <c r="F6" s="5">
        <v>79.0</v>
      </c>
      <c r="G6" s="5">
        <v>81.0</v>
      </c>
      <c r="H6" s="5">
        <v>82.0</v>
      </c>
    </row>
    <row r="7">
      <c r="A7" s="5">
        <v>84.0</v>
      </c>
      <c r="B7" s="5">
        <v>86.0</v>
      </c>
      <c r="C7" s="5">
        <v>87.0</v>
      </c>
      <c r="D7" s="5">
        <v>87.0</v>
      </c>
      <c r="E7" s="5">
        <v>89.0</v>
      </c>
      <c r="F7" s="5">
        <v>98.0</v>
      </c>
      <c r="G7" s="5">
        <v>99.0</v>
      </c>
      <c r="H7" s="5">
        <v>100.0</v>
      </c>
    </row>
    <row r="9">
      <c r="A9" s="6" t="s">
        <v>2</v>
      </c>
    </row>
    <row r="11">
      <c r="A11" s="7" t="s">
        <v>3</v>
      </c>
      <c r="B11" s="4"/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9"/>
      <c r="I11" s="10" t="s">
        <v>9</v>
      </c>
      <c r="J11" s="11" t="s">
        <v>10</v>
      </c>
      <c r="K11" s="11" t="s">
        <v>11</v>
      </c>
      <c r="L11" s="10" t="s">
        <v>12</v>
      </c>
    </row>
    <row r="12">
      <c r="A12" s="12">
        <v>50.0</v>
      </c>
      <c r="B12" s="12">
        <v>60.0</v>
      </c>
      <c r="C12" s="13">
        <f t="shared" ref="C12:C15" si="1">COUNTIFS($A$4:$H$7,"&gt;="&amp;A12,$A$4:$H$7,"&lt;"&amp;B12)</f>
        <v>2</v>
      </c>
      <c r="D12" s="13">
        <f t="shared" ref="D12:D17" si="2">C12/$C$17</f>
        <v>0.0625</v>
      </c>
      <c r="E12" s="13">
        <f t="shared" ref="E12:E16" si="3">(A12+B12)/2</f>
        <v>55</v>
      </c>
      <c r="F12" s="13">
        <f>C12</f>
        <v>2</v>
      </c>
      <c r="G12" s="14">
        <f t="shared" ref="G12:G16" si="4">E12*D12</f>
        <v>3.4375</v>
      </c>
      <c r="H12" s="9"/>
      <c r="I12" s="15">
        <f t="shared" ref="I12:I16" si="5">ABS(E12-$D$19)</f>
        <v>20.3125</v>
      </c>
      <c r="J12" s="16">
        <f t="shared" ref="J12:J16" si="6">I12*D12</f>
        <v>1.26953125</v>
      </c>
      <c r="K12" s="15">
        <f t="shared" ref="K12:K16" si="7">I12*I12</f>
        <v>412.5976563</v>
      </c>
      <c r="L12" s="15">
        <f t="shared" ref="L12:L16" si="8">K12*D12</f>
        <v>25.78735352</v>
      </c>
    </row>
    <row r="13">
      <c r="A13" s="12">
        <v>60.0</v>
      </c>
      <c r="B13" s="12">
        <v>70.0</v>
      </c>
      <c r="C13" s="13">
        <f t="shared" si="1"/>
        <v>8</v>
      </c>
      <c r="D13" s="13">
        <f t="shared" si="2"/>
        <v>0.25</v>
      </c>
      <c r="E13" s="13">
        <f t="shared" si="3"/>
        <v>65</v>
      </c>
      <c r="F13" s="13">
        <f t="shared" ref="F13:F16" si="9">F12+C13</f>
        <v>10</v>
      </c>
      <c r="G13" s="14">
        <f t="shared" si="4"/>
        <v>16.25</v>
      </c>
      <c r="H13" s="9"/>
      <c r="I13" s="15">
        <f t="shared" si="5"/>
        <v>10.3125</v>
      </c>
      <c r="J13" s="16">
        <f t="shared" si="6"/>
        <v>2.578125</v>
      </c>
      <c r="K13" s="15">
        <f t="shared" si="7"/>
        <v>106.3476563</v>
      </c>
      <c r="L13" s="15">
        <f t="shared" si="8"/>
        <v>26.58691406</v>
      </c>
    </row>
    <row r="14">
      <c r="A14" s="12">
        <v>70.0</v>
      </c>
      <c r="B14" s="12">
        <v>80.0</v>
      </c>
      <c r="C14" s="13">
        <f t="shared" si="1"/>
        <v>12</v>
      </c>
      <c r="D14" s="13">
        <f t="shared" si="2"/>
        <v>0.375</v>
      </c>
      <c r="E14" s="13">
        <f t="shared" si="3"/>
        <v>75</v>
      </c>
      <c r="F14" s="13">
        <f t="shared" si="9"/>
        <v>22</v>
      </c>
      <c r="G14" s="14">
        <f t="shared" si="4"/>
        <v>28.125</v>
      </c>
      <c r="H14" s="9"/>
      <c r="I14" s="15">
        <f t="shared" si="5"/>
        <v>0.3125</v>
      </c>
      <c r="J14" s="16">
        <f t="shared" si="6"/>
        <v>0.1171875</v>
      </c>
      <c r="K14" s="15">
        <f t="shared" si="7"/>
        <v>0.09765625</v>
      </c>
      <c r="L14" s="15">
        <f t="shared" si="8"/>
        <v>0.03662109375</v>
      </c>
    </row>
    <row r="15">
      <c r="A15" s="12">
        <v>80.0</v>
      </c>
      <c r="B15" s="12">
        <v>90.0</v>
      </c>
      <c r="C15" s="13">
        <f t="shared" si="1"/>
        <v>7</v>
      </c>
      <c r="D15" s="14">
        <f t="shared" si="2"/>
        <v>0.21875</v>
      </c>
      <c r="E15" s="13">
        <f t="shared" si="3"/>
        <v>85</v>
      </c>
      <c r="F15" s="13">
        <f t="shared" si="9"/>
        <v>29</v>
      </c>
      <c r="G15" s="14">
        <f t="shared" si="4"/>
        <v>18.59375</v>
      </c>
      <c r="H15" s="9"/>
      <c r="I15" s="15">
        <f t="shared" si="5"/>
        <v>9.6875</v>
      </c>
      <c r="J15" s="16">
        <f t="shared" si="6"/>
        <v>2.119140625</v>
      </c>
      <c r="K15" s="15">
        <f t="shared" si="7"/>
        <v>93.84765625</v>
      </c>
      <c r="L15" s="15">
        <f t="shared" si="8"/>
        <v>20.5291748</v>
      </c>
    </row>
    <row r="16">
      <c r="A16" s="12">
        <v>90.0</v>
      </c>
      <c r="B16" s="12">
        <v>100.0</v>
      </c>
      <c r="C16" s="13">
        <f>COUNTIFS($A$4:$H$7,"&gt;="&amp;A16,$A$4:$H$7,"&lt;="&amp;B16)</f>
        <v>3</v>
      </c>
      <c r="D16" s="14">
        <f t="shared" si="2"/>
        <v>0.09375</v>
      </c>
      <c r="E16" s="13">
        <f t="shared" si="3"/>
        <v>95</v>
      </c>
      <c r="F16" s="13">
        <f t="shared" si="9"/>
        <v>32</v>
      </c>
      <c r="G16" s="14">
        <f t="shared" si="4"/>
        <v>8.90625</v>
      </c>
      <c r="H16" s="9"/>
      <c r="I16" s="15">
        <f t="shared" si="5"/>
        <v>19.6875</v>
      </c>
      <c r="J16" s="16">
        <f t="shared" si="6"/>
        <v>1.845703125</v>
      </c>
      <c r="K16" s="15">
        <f t="shared" si="7"/>
        <v>387.5976563</v>
      </c>
      <c r="L16" s="15">
        <f t="shared" si="8"/>
        <v>36.33728027</v>
      </c>
    </row>
    <row r="17">
      <c r="A17" s="7" t="s">
        <v>13</v>
      </c>
      <c r="B17" s="4"/>
      <c r="C17" s="13">
        <f>SUM(C12:C16)</f>
        <v>32</v>
      </c>
      <c r="D17" s="13">
        <f t="shared" si="2"/>
        <v>1</v>
      </c>
      <c r="E17" s="12" t="s">
        <v>14</v>
      </c>
      <c r="F17" s="12" t="s">
        <v>14</v>
      </c>
      <c r="G17" s="14">
        <f>SUM(G12:G16)</f>
        <v>75.3125</v>
      </c>
      <c r="H17" s="9"/>
      <c r="I17" s="15">
        <f t="shared" ref="I17:L17" si="10">SUM(I12:I16)</f>
        <v>60.3125</v>
      </c>
      <c r="J17" s="16">
        <f t="shared" si="10"/>
        <v>7.9296875</v>
      </c>
      <c r="K17" s="15">
        <f t="shared" si="10"/>
        <v>1000.488281</v>
      </c>
      <c r="L17" s="15">
        <f t="shared" si="10"/>
        <v>109.2773438</v>
      </c>
    </row>
    <row r="19">
      <c r="A19" s="17" t="s">
        <v>15</v>
      </c>
      <c r="D19" s="18">
        <f>G17</f>
        <v>75.3125</v>
      </c>
      <c r="E19" s="19" t="s">
        <v>16</v>
      </c>
    </row>
    <row r="20">
      <c r="A20" s="17" t="s">
        <v>17</v>
      </c>
      <c r="D20" s="20">
        <f>H7-A4</f>
        <v>50</v>
      </c>
      <c r="E20" s="19" t="s">
        <v>18</v>
      </c>
    </row>
    <row r="21">
      <c r="A21" s="17" t="s">
        <v>19</v>
      </c>
      <c r="D21" s="21">
        <f>D20/D19</f>
        <v>0.6639004149</v>
      </c>
      <c r="E21" s="19" t="s">
        <v>20</v>
      </c>
    </row>
    <row r="22">
      <c r="A22" s="17" t="s">
        <v>21</v>
      </c>
      <c r="D22" s="18">
        <f>J17</f>
        <v>7.9296875</v>
      </c>
      <c r="E22" s="19" t="s">
        <v>22</v>
      </c>
    </row>
    <row r="23">
      <c r="A23" s="17" t="s">
        <v>23</v>
      </c>
      <c r="D23" s="21">
        <f>D22/D19</f>
        <v>0.1052904564</v>
      </c>
      <c r="E23" s="19" t="s">
        <v>24</v>
      </c>
    </row>
    <row r="24">
      <c r="A24" s="17" t="s">
        <v>25</v>
      </c>
      <c r="D24" s="18">
        <f>L17</f>
        <v>109.2773438</v>
      </c>
      <c r="E24" s="19" t="s">
        <v>26</v>
      </c>
    </row>
    <row r="25">
      <c r="A25" s="17" t="s">
        <v>27</v>
      </c>
      <c r="D25" s="18">
        <f>SQRT(D24)</f>
        <v>10.45358043</v>
      </c>
      <c r="E25" s="19" t="s">
        <v>28</v>
      </c>
    </row>
    <row r="26">
      <c r="A26" s="17" t="s">
        <v>29</v>
      </c>
      <c r="D26" s="21">
        <f>D25/D19</f>
        <v>0.1388027277</v>
      </c>
      <c r="E26" s="19" t="s">
        <v>30</v>
      </c>
    </row>
    <row r="28">
      <c r="A28" s="17" t="s">
        <v>31</v>
      </c>
      <c r="E28" s="5" t="s">
        <v>32</v>
      </c>
      <c r="F28" s="5" t="s">
        <v>33</v>
      </c>
      <c r="G28" s="5" t="s">
        <v>34</v>
      </c>
      <c r="H28" s="5" t="s">
        <v>35</v>
      </c>
      <c r="I28" s="5" t="s">
        <v>36</v>
      </c>
      <c r="J28" s="5" t="s">
        <v>37</v>
      </c>
    </row>
    <row r="29">
      <c r="A29" s="17" t="s">
        <v>38</v>
      </c>
      <c r="B29" s="20">
        <f t="shared" ref="B29:B31" si="11">G29+H29*(F29-I29)/J29</f>
        <v>67.5</v>
      </c>
      <c r="E29" s="5">
        <v>1.0</v>
      </c>
      <c r="F29" s="22">
        <f t="shared" ref="F29:F31" si="12">E29*$C$17/4</f>
        <v>8</v>
      </c>
      <c r="G29" s="22">
        <f t="shared" ref="G29:G31" si="13">A13</f>
        <v>60</v>
      </c>
      <c r="H29" s="22">
        <f t="shared" ref="H29:H31" si="14">B13-A13</f>
        <v>10</v>
      </c>
      <c r="I29" s="22">
        <f t="shared" ref="I29:I31" si="15">F12</f>
        <v>2</v>
      </c>
      <c r="J29" s="22">
        <f t="shared" ref="J29:J31" si="16">C13</f>
        <v>8</v>
      </c>
    </row>
    <row r="30">
      <c r="A30" s="17" t="s">
        <v>39</v>
      </c>
      <c r="B30" s="20">
        <f t="shared" si="11"/>
        <v>75</v>
      </c>
      <c r="E30" s="5">
        <v>2.0</v>
      </c>
      <c r="F30" s="22">
        <f t="shared" si="12"/>
        <v>16</v>
      </c>
      <c r="G30" s="22">
        <f t="shared" si="13"/>
        <v>70</v>
      </c>
      <c r="H30" s="22">
        <f t="shared" si="14"/>
        <v>10</v>
      </c>
      <c r="I30" s="22">
        <f t="shared" si="15"/>
        <v>10</v>
      </c>
      <c r="J30" s="22">
        <f t="shared" si="16"/>
        <v>12</v>
      </c>
    </row>
    <row r="31">
      <c r="A31" s="17" t="s">
        <v>40</v>
      </c>
      <c r="B31" s="18">
        <f t="shared" si="11"/>
        <v>82.85714286</v>
      </c>
      <c r="E31" s="5">
        <v>3.0</v>
      </c>
      <c r="F31" s="22">
        <f t="shared" si="12"/>
        <v>24</v>
      </c>
      <c r="G31" s="22">
        <f t="shared" si="13"/>
        <v>80</v>
      </c>
      <c r="H31" s="22">
        <f t="shared" si="14"/>
        <v>10</v>
      </c>
      <c r="I31" s="22">
        <f t="shared" si="15"/>
        <v>22</v>
      </c>
      <c r="J31" s="22">
        <f t="shared" si="16"/>
        <v>7</v>
      </c>
    </row>
    <row r="33">
      <c r="A33" s="17" t="s">
        <v>41</v>
      </c>
      <c r="D33" s="23">
        <f>(B31-B29)/2</f>
        <v>7.678571429</v>
      </c>
      <c r="E33" s="19" t="s">
        <v>42</v>
      </c>
    </row>
    <row r="34">
      <c r="A34" s="17" t="s">
        <v>43</v>
      </c>
      <c r="D34" s="24">
        <f>(B31-B29)/(2*B30)</f>
        <v>0.1023809524</v>
      </c>
      <c r="E34" s="19" t="s">
        <v>44</v>
      </c>
    </row>
  </sheetData>
  <mergeCells count="15">
    <mergeCell ref="A22:C22"/>
    <mergeCell ref="A23:C23"/>
    <mergeCell ref="A24:C24"/>
    <mergeCell ref="A25:C25"/>
    <mergeCell ref="A26:C26"/>
    <mergeCell ref="A28:C28"/>
    <mergeCell ref="A33:C33"/>
    <mergeCell ref="A34:C34"/>
    <mergeCell ref="A3:H3"/>
    <mergeCell ref="A9:C9"/>
    <mergeCell ref="A11:B11"/>
    <mergeCell ref="A17:B17"/>
    <mergeCell ref="A19:C19"/>
    <mergeCell ref="A20:C20"/>
    <mergeCell ref="A21:C21"/>
  </mergeCells>
  <drawing r:id="rId1"/>
</worksheet>
</file>