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or\Documents\Data Science\"/>
    </mc:Choice>
  </mc:AlternateContent>
  <xr:revisionPtr revIDLastSave="0" documentId="8_{4BAFF874-D06E-49FC-A18A-F5C0A75A7AB8}" xr6:coauthVersionLast="47" xr6:coauthVersionMax="47" xr10:uidLastSave="{00000000-0000-0000-0000-000000000000}"/>
  <bookViews>
    <workbookView xWindow="-36525" yWindow="4725" windowWidth="28800" windowHeight="15285" xr2:uid="{00000000-000D-0000-FFFF-FFFF00000000}"/>
  </bookViews>
  <sheets>
    <sheet name="ЗадачаЛекция" sheetId="1" r:id="rId1"/>
    <sheet name="Задача 1" sheetId="2" r:id="rId2"/>
    <sheet name="Задача 2" sheetId="3" r:id="rId3"/>
  </sheets>
  <calcPr calcId="191029"/>
</workbook>
</file>

<file path=xl/calcChain.xml><?xml version="1.0" encoding="utf-8"?>
<calcChain xmlns="http://schemas.openxmlformats.org/spreadsheetml/2006/main">
  <c r="B12" i="3" l="1"/>
  <c r="B9" i="3"/>
  <c r="B12" i="2"/>
  <c r="B9" i="2"/>
  <c r="E12" i="1"/>
  <c r="F8" i="1"/>
  <c r="H3" i="1"/>
  <c r="I3" i="1" s="1"/>
  <c r="H4" i="1"/>
  <c r="I4" i="1" s="1"/>
  <c r="H5" i="1"/>
  <c r="I5" i="1" s="1"/>
  <c r="H6" i="1"/>
  <c r="I6" i="1" s="1"/>
  <c r="H7" i="1"/>
  <c r="I7" i="1" s="1"/>
  <c r="H2" i="1"/>
  <c r="H8" i="1" s="1"/>
  <c r="C8" i="1"/>
  <c r="B11" i="1" l="1"/>
  <c r="I2" i="1"/>
  <c r="I8" i="1" s="1"/>
  <c r="J3" i="1"/>
  <c r="K3" i="1" s="1"/>
  <c r="J4" i="1"/>
  <c r="K4" i="1" s="1"/>
  <c r="J5" i="1"/>
  <c r="K5" i="1" s="1"/>
  <c r="J6" i="1"/>
  <c r="K6" i="1" s="1"/>
  <c r="J7" i="1"/>
  <c r="K7" i="1" s="1"/>
  <c r="J2" i="1" l="1"/>
  <c r="K2" i="1" s="1"/>
  <c r="K8" i="1" s="1"/>
  <c r="B12" i="1"/>
  <c r="B17" i="1" s="1"/>
  <c r="B14" i="1" l="1"/>
  <c r="B18" i="1"/>
  <c r="B19" i="1"/>
  <c r="B15" i="1"/>
  <c r="B16" i="1"/>
  <c r="B20" i="1"/>
</calcChain>
</file>

<file path=xl/sharedStrings.xml><?xml version="1.0" encoding="utf-8"?>
<sst xmlns="http://schemas.openxmlformats.org/spreadsheetml/2006/main" count="77" uniqueCount="60">
  <si>
    <t>Интервалы прочности кг/см^2</t>
  </si>
  <si>
    <t>Среднее значение интервала, Xi</t>
  </si>
  <si>
    <t>Частота, ni</t>
  </si>
  <si>
    <t>190 - 200</t>
  </si>
  <si>
    <t>200 - 210</t>
  </si>
  <si>
    <t>210 - 220</t>
  </si>
  <si>
    <t>220 - 230</t>
  </si>
  <si>
    <t>230 - 240</t>
  </si>
  <si>
    <t>240 - 250</t>
  </si>
  <si>
    <t>α</t>
  </si>
  <si>
    <t>Xср</t>
  </si>
  <si>
    <t>Ϭ</t>
  </si>
  <si>
    <t>Интервалы изменения наблюдаемых значений св X</t>
  </si>
  <si>
    <t>Частоты ni</t>
  </si>
  <si>
    <t>Нормированные интервалы [Ui;Ui+1]</t>
  </si>
  <si>
    <t>Pi = [Ф(Ui+1) - Ф(Ui)]</t>
  </si>
  <si>
    <t>nPi</t>
  </si>
  <si>
    <t>(ni - nPi)^2</t>
  </si>
  <si>
    <t>((ni - nPi)^2)/(nPi)</t>
  </si>
  <si>
    <t>U1</t>
  </si>
  <si>
    <t>U2</t>
  </si>
  <si>
    <t>U3</t>
  </si>
  <si>
    <t>U4</t>
  </si>
  <si>
    <t>U5</t>
  </si>
  <si>
    <t>U6</t>
  </si>
  <si>
    <t>U7</t>
  </si>
  <si>
    <t>(-∞; -1,7)</t>
  </si>
  <si>
    <t>[-1,7; -0,89]</t>
  </si>
  <si>
    <t>[-0,89; -0,08]</t>
  </si>
  <si>
    <t>[-0,08; 0,73]</t>
  </si>
  <si>
    <t>[0,73; 1,54]</t>
  </si>
  <si>
    <t>[1,54; +∞)</t>
  </si>
  <si>
    <t>Ф(U1)</t>
  </si>
  <si>
    <t>Ф(U2)</t>
  </si>
  <si>
    <t>Ф(U3)</t>
  </si>
  <si>
    <t>Ф(U4)</t>
  </si>
  <si>
    <t>Ф(U5)</t>
  </si>
  <si>
    <t>Ф(U6)</t>
  </si>
  <si>
    <t>Ф(U7)</t>
  </si>
  <si>
    <t>Σ</t>
  </si>
  <si>
    <t>Ур. Знач = 0,001</t>
  </si>
  <si>
    <t>V =</t>
  </si>
  <si>
    <t>V = k - r - 1</t>
  </si>
  <si>
    <t>X^2 кр. = 16,366</t>
  </si>
  <si>
    <t>X^2расч. = 1,36</t>
  </si>
  <si>
    <t>Гипотезу принимаем т.к. хи рассчётное меньше хи критического</t>
  </si>
  <si>
    <t>Ϭ^2</t>
  </si>
  <si>
    <t>n</t>
  </si>
  <si>
    <t>H0: a=</t>
  </si>
  <si>
    <t>H1: a=</t>
  </si>
  <si>
    <t>Ф(Uкр)</t>
  </si>
  <si>
    <t>Uкр</t>
  </si>
  <si>
    <t>Uнабл</t>
  </si>
  <si>
    <t>-1,96&gt;-2,33</t>
  </si>
  <si>
    <t>Значит нулевая гипотеза принимается</t>
  </si>
  <si>
    <t>&gt;250</t>
  </si>
  <si>
    <t>2,24&gt;1,645</t>
  </si>
  <si>
    <t>Значит нулевая гипотеза отвергается</t>
  </si>
  <si>
    <t>Значит правосторонняя критическая область</t>
  </si>
  <si>
    <t>Значит левосторонняя критическая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</si>
</sst>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2" fontId="0" fillId="2" borderId="0" xfId="0" applyNumberForma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Normal="100" workbookViewId="0">
      <selection activeCell="K16" sqref="K16"/>
    </sheetView>
  </sheetViews>
  <sheetFormatPr defaultRowHeight="14.4" x14ac:dyDescent="0.3"/>
  <cols>
    <col min="1" max="1" width="10.33203125" style="1" customWidth="1"/>
    <col min="2" max="2" width="10.6640625" style="1" customWidth="1"/>
    <col min="3" max="4" width="8.88671875" style="1"/>
    <col min="5" max="5" width="16.5546875" style="1" customWidth="1"/>
    <col min="6" max="6" width="7.33203125" style="1" customWidth="1"/>
    <col min="7" max="7" width="15.6640625" style="1" customWidth="1"/>
    <col min="8" max="8" width="9.44140625" style="1" customWidth="1"/>
    <col min="9" max="9" width="6.33203125" style="1" customWidth="1"/>
    <col min="10" max="10" width="14.77734375" style="1" customWidth="1"/>
    <col min="11" max="11" width="17" style="1" customWidth="1"/>
    <col min="12" max="16384" width="8.88671875" style="1"/>
  </cols>
  <sheetData>
    <row r="1" spans="1:11" ht="58.8" customHeight="1" x14ac:dyDescent="0.3">
      <c r="A1" s="4" t="s">
        <v>0</v>
      </c>
      <c r="B1" s="4" t="s">
        <v>1</v>
      </c>
      <c r="C1" s="4" t="s">
        <v>2</v>
      </c>
      <c r="E1" s="4" t="s">
        <v>12</v>
      </c>
      <c r="F1" s="4" t="s">
        <v>13</v>
      </c>
      <c r="G1" s="4" t="s">
        <v>14</v>
      </c>
      <c r="H1" s="4" t="s">
        <v>15</v>
      </c>
      <c r="I1" s="5" t="s">
        <v>16</v>
      </c>
      <c r="J1" s="5" t="s">
        <v>17</v>
      </c>
      <c r="K1" s="5" t="s">
        <v>18</v>
      </c>
    </row>
    <row r="2" spans="1:11" x14ac:dyDescent="0.3">
      <c r="A2" s="5" t="s">
        <v>3</v>
      </c>
      <c r="B2" s="5">
        <v>195</v>
      </c>
      <c r="C2" s="5">
        <v>10</v>
      </c>
      <c r="E2" s="5" t="s">
        <v>3</v>
      </c>
      <c r="F2" s="5">
        <v>10</v>
      </c>
      <c r="G2" s="5" t="s">
        <v>26</v>
      </c>
      <c r="H2" s="6">
        <f>D15-D14</f>
        <v>4.4599999999999973E-2</v>
      </c>
      <c r="I2" s="7">
        <f>H2*$F$8</f>
        <v>8.9199999999999946</v>
      </c>
      <c r="J2" s="8">
        <f>(C2-I2)^2</f>
        <v>1.1664000000000116</v>
      </c>
      <c r="K2" s="8">
        <f>J2/I2</f>
        <v>0.13076233183856642</v>
      </c>
    </row>
    <row r="3" spans="1:11" x14ac:dyDescent="0.3">
      <c r="A3" s="5" t="s">
        <v>4</v>
      </c>
      <c r="B3" s="5">
        <v>205</v>
      </c>
      <c r="C3" s="5">
        <v>26</v>
      </c>
      <c r="E3" s="5" t="s">
        <v>4</v>
      </c>
      <c r="F3" s="5">
        <v>26</v>
      </c>
      <c r="G3" s="5" t="s">
        <v>27</v>
      </c>
      <c r="H3" s="6">
        <f t="shared" ref="H3:H7" si="0">D16-D15</f>
        <v>0.1421</v>
      </c>
      <c r="I3" s="7">
        <f t="shared" ref="I3:I7" si="1">H3*$F$8</f>
        <v>28.42</v>
      </c>
      <c r="J3" s="8">
        <f t="shared" ref="J3:J7" si="2">(C3-I3)^2</f>
        <v>5.8564000000000078</v>
      </c>
      <c r="K3" s="8">
        <f t="shared" ref="K3:K7" si="3">J3/I3</f>
        <v>0.20606615059817057</v>
      </c>
    </row>
    <row r="4" spans="1:11" x14ac:dyDescent="0.3">
      <c r="A4" s="5" t="s">
        <v>5</v>
      </c>
      <c r="B4" s="5">
        <v>215</v>
      </c>
      <c r="C4" s="5">
        <v>56</v>
      </c>
      <c r="E4" s="5" t="s">
        <v>5</v>
      </c>
      <c r="F4" s="5">
        <v>56</v>
      </c>
      <c r="G4" s="5" t="s">
        <v>28</v>
      </c>
      <c r="H4" s="6">
        <f t="shared" si="0"/>
        <v>0.28140000000000004</v>
      </c>
      <c r="I4" s="7">
        <f t="shared" si="1"/>
        <v>56.280000000000008</v>
      </c>
      <c r="J4" s="8">
        <f t="shared" si="2"/>
        <v>7.8400000000004619E-2</v>
      </c>
      <c r="K4" s="8">
        <f t="shared" si="3"/>
        <v>1.3930348258707286E-3</v>
      </c>
    </row>
    <row r="5" spans="1:11" x14ac:dyDescent="0.3">
      <c r="A5" s="5" t="s">
        <v>6</v>
      </c>
      <c r="B5" s="5">
        <v>225</v>
      </c>
      <c r="C5" s="5">
        <v>64</v>
      </c>
      <c r="E5" s="5" t="s">
        <v>6</v>
      </c>
      <c r="F5" s="5">
        <v>64</v>
      </c>
      <c r="G5" s="5" t="s">
        <v>29</v>
      </c>
      <c r="H5" s="6">
        <f t="shared" si="0"/>
        <v>0.29919999999999997</v>
      </c>
      <c r="I5" s="7">
        <f t="shared" si="1"/>
        <v>59.839999999999996</v>
      </c>
      <c r="J5" s="8">
        <f t="shared" si="2"/>
        <v>17.30560000000003</v>
      </c>
      <c r="K5" s="8">
        <f t="shared" si="3"/>
        <v>0.28919786096256739</v>
      </c>
    </row>
    <row r="6" spans="1:11" x14ac:dyDescent="0.3">
      <c r="A6" s="5" t="s">
        <v>7</v>
      </c>
      <c r="B6" s="5">
        <v>235</v>
      </c>
      <c r="C6" s="5">
        <v>30</v>
      </c>
      <c r="E6" s="5" t="s">
        <v>7</v>
      </c>
      <c r="F6" s="5">
        <v>30</v>
      </c>
      <c r="G6" s="5" t="s">
        <v>30</v>
      </c>
      <c r="H6" s="6">
        <f t="shared" si="0"/>
        <v>0.1709</v>
      </c>
      <c r="I6" s="7">
        <f t="shared" si="1"/>
        <v>34.18</v>
      </c>
      <c r="J6" s="8">
        <f t="shared" si="2"/>
        <v>17.472399999999997</v>
      </c>
      <c r="K6" s="8">
        <f t="shared" si="3"/>
        <v>0.51118782913984773</v>
      </c>
    </row>
    <row r="7" spans="1:11" x14ac:dyDescent="0.3">
      <c r="A7" s="5" t="s">
        <v>8</v>
      </c>
      <c r="B7" s="5">
        <v>245</v>
      </c>
      <c r="C7" s="5">
        <v>14</v>
      </c>
      <c r="E7" s="5" t="s">
        <v>8</v>
      </c>
      <c r="F7" s="5">
        <v>14</v>
      </c>
      <c r="G7" s="5" t="s">
        <v>31</v>
      </c>
      <c r="H7" s="6">
        <f t="shared" si="0"/>
        <v>6.1800000000000022E-2</v>
      </c>
      <c r="I7" s="7">
        <f t="shared" si="1"/>
        <v>12.360000000000005</v>
      </c>
      <c r="J7" s="8">
        <f t="shared" si="2"/>
        <v>2.6895999999999844</v>
      </c>
      <c r="K7" s="8">
        <f t="shared" si="3"/>
        <v>0.21760517799352616</v>
      </c>
    </row>
    <row r="8" spans="1:11" x14ac:dyDescent="0.3">
      <c r="C8" s="1">
        <f>SUM(C2:C7)</f>
        <v>200</v>
      </c>
      <c r="E8" s="5" t="s">
        <v>39</v>
      </c>
      <c r="F8" s="5">
        <f>SUM(F2:F7)</f>
        <v>200</v>
      </c>
      <c r="G8" s="5"/>
      <c r="H8" s="7">
        <f>SUM(H2:H7)</f>
        <v>1</v>
      </c>
      <c r="I8" s="9">
        <f>SUM(I2:I7)</f>
        <v>200.00000000000003</v>
      </c>
      <c r="J8" s="5"/>
      <c r="K8" s="8">
        <f>SUM(K2:K7)</f>
        <v>1.356212385358549</v>
      </c>
    </row>
    <row r="10" spans="1:11" x14ac:dyDescent="0.3">
      <c r="A10" s="10" t="s">
        <v>9</v>
      </c>
      <c r="B10" s="5">
        <v>1E-3</v>
      </c>
    </row>
    <row r="11" spans="1:11" x14ac:dyDescent="0.3">
      <c r="A11" s="5" t="s">
        <v>10</v>
      </c>
      <c r="B11" s="5">
        <f>(B2*C2+B3*C3+B4*C4+B5*C5+B6*C6+B7*C7)/C8</f>
        <v>221</v>
      </c>
      <c r="D11" s="11"/>
      <c r="E11" s="5" t="s">
        <v>42</v>
      </c>
      <c r="K11" s="1" t="s">
        <v>44</v>
      </c>
    </row>
    <row r="12" spans="1:11" x14ac:dyDescent="0.3">
      <c r="A12" s="10" t="s">
        <v>11</v>
      </c>
      <c r="B12" s="5">
        <f>SQRT((1/C8)*SUM(C2*(B2-B11)^2,C3*(B3-B11)^2,C4*(B4-B11)^2,C5*(B5-B11)^2,C6*(B6-B11)^2,C7*(B7-B11)^2))</f>
        <v>12.328828005937952</v>
      </c>
      <c r="D12" s="12" t="s">
        <v>41</v>
      </c>
      <c r="E12" s="5">
        <f>6-2-1</f>
        <v>3</v>
      </c>
      <c r="J12" s="1" t="s">
        <v>40</v>
      </c>
      <c r="K12" s="1" t="s">
        <v>43</v>
      </c>
    </row>
    <row r="13" spans="1:11" x14ac:dyDescent="0.3">
      <c r="J13" s="2" t="s">
        <v>45</v>
      </c>
    </row>
    <row r="14" spans="1:11" x14ac:dyDescent="0.3">
      <c r="A14" s="5" t="s">
        <v>19</v>
      </c>
      <c r="B14" s="8">
        <f>(190-$B$11)/$B$12</f>
        <v>-2.5144320275268197</v>
      </c>
      <c r="C14" s="5" t="s">
        <v>32</v>
      </c>
      <c r="D14" s="5">
        <v>-0.5</v>
      </c>
    </row>
    <row r="15" spans="1:11" x14ac:dyDescent="0.3">
      <c r="A15" s="5" t="s">
        <v>20</v>
      </c>
      <c r="B15" s="7">
        <f>(200-$B$11)/$B$12</f>
        <v>-1.7033249218730069</v>
      </c>
      <c r="C15" s="5" t="s">
        <v>33</v>
      </c>
      <c r="D15" s="5">
        <v>-0.45540000000000003</v>
      </c>
    </row>
    <row r="16" spans="1:11" x14ac:dyDescent="0.3">
      <c r="A16" s="5" t="s">
        <v>21</v>
      </c>
      <c r="B16" s="8">
        <f>(210-$B$11)/$B$12</f>
        <v>-0.89221781621919405</v>
      </c>
      <c r="C16" s="5" t="s">
        <v>34</v>
      </c>
      <c r="D16" s="5">
        <v>-0.31330000000000002</v>
      </c>
    </row>
    <row r="17" spans="1:4" x14ac:dyDescent="0.3">
      <c r="A17" s="5" t="s">
        <v>22</v>
      </c>
      <c r="B17" s="8">
        <f>(220-$B$11)/$B$12</f>
        <v>-8.1110710565381272E-2</v>
      </c>
      <c r="C17" s="5" t="s">
        <v>35</v>
      </c>
      <c r="D17" s="5">
        <v>-3.1899999999999998E-2</v>
      </c>
    </row>
    <row r="18" spans="1:4" x14ac:dyDescent="0.3">
      <c r="A18" s="5" t="s">
        <v>23</v>
      </c>
      <c r="B18" s="8">
        <f>(230-$B$11)/$B$12</f>
        <v>0.7299963950884315</v>
      </c>
      <c r="C18" s="5" t="s">
        <v>36</v>
      </c>
      <c r="D18" s="5">
        <v>0.26729999999999998</v>
      </c>
    </row>
    <row r="19" spans="1:4" x14ac:dyDescent="0.3">
      <c r="A19" s="5" t="s">
        <v>24</v>
      </c>
      <c r="B19" s="8">
        <f>(240-$B$11)/$B$12</f>
        <v>1.5411035007422442</v>
      </c>
      <c r="C19" s="5" t="s">
        <v>37</v>
      </c>
      <c r="D19" s="5">
        <v>0.43819999999999998</v>
      </c>
    </row>
    <row r="20" spans="1:4" x14ac:dyDescent="0.3">
      <c r="A20" s="5" t="s">
        <v>25</v>
      </c>
      <c r="B20" s="8">
        <f>(250-$B$11)/$B$12</f>
        <v>2.3522106063960568</v>
      </c>
      <c r="C20" s="5" t="s">
        <v>38</v>
      </c>
      <c r="D20" s="5">
        <v>0.5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12" sqref="A12:B12"/>
    </sheetView>
  </sheetViews>
  <sheetFormatPr defaultRowHeight="14.4" x14ac:dyDescent="0.3"/>
  <cols>
    <col min="1" max="1" width="10.44140625" style="1" customWidth="1"/>
    <col min="2" max="2" width="9.109375" style="1" bestFit="1" customWidth="1"/>
    <col min="3" max="16384" width="8.88671875" style="1"/>
  </cols>
  <sheetData>
    <row r="1" spans="1:3" x14ac:dyDescent="0.3">
      <c r="A1" s="5" t="s">
        <v>46</v>
      </c>
      <c r="B1" s="5">
        <v>3.2</v>
      </c>
    </row>
    <row r="2" spans="1:3" x14ac:dyDescent="0.3">
      <c r="A2" s="5" t="s">
        <v>47</v>
      </c>
      <c r="B2" s="5">
        <v>25</v>
      </c>
    </row>
    <row r="3" spans="1:3" x14ac:dyDescent="0.3">
      <c r="A3" s="5" t="s">
        <v>10</v>
      </c>
      <c r="B3" s="5">
        <v>19.3</v>
      </c>
    </row>
    <row r="4" spans="1:3" x14ac:dyDescent="0.3">
      <c r="A4" s="5" t="s">
        <v>9</v>
      </c>
      <c r="B4" s="5">
        <v>0.01</v>
      </c>
    </row>
    <row r="6" spans="1:3" x14ac:dyDescent="0.3">
      <c r="A6" s="5" t="s">
        <v>48</v>
      </c>
      <c r="B6" s="5">
        <v>20</v>
      </c>
    </row>
    <row r="7" spans="1:3" x14ac:dyDescent="0.3">
      <c r="A7" s="5" t="s">
        <v>49</v>
      </c>
      <c r="B7" s="5">
        <v>19</v>
      </c>
      <c r="C7" s="2" t="s">
        <v>59</v>
      </c>
    </row>
    <row r="9" spans="1:3" x14ac:dyDescent="0.3">
      <c r="A9" s="5" t="s">
        <v>50</v>
      </c>
      <c r="B9" s="5">
        <f>(1-2*B4)/2</f>
        <v>0.49</v>
      </c>
    </row>
    <row r="10" spans="1:3" x14ac:dyDescent="0.3">
      <c r="A10" s="5" t="s">
        <v>51</v>
      </c>
      <c r="B10" s="5">
        <v>2.33</v>
      </c>
    </row>
    <row r="12" spans="1:3" x14ac:dyDescent="0.3">
      <c r="A12" s="11" t="s">
        <v>52</v>
      </c>
      <c r="B12" s="13">
        <f>(B3-B6)*SQRT(B2)/SQRT(B1)</f>
        <v>-1.9565594803123141</v>
      </c>
    </row>
    <row r="14" spans="1:3" x14ac:dyDescent="0.3">
      <c r="A14" s="3" t="s">
        <v>53</v>
      </c>
    </row>
    <row r="15" spans="1:3" x14ac:dyDescent="0.3">
      <c r="A15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B12" sqref="A12:B12"/>
    </sheetView>
  </sheetViews>
  <sheetFormatPr defaultRowHeight="14.4" x14ac:dyDescent="0.3"/>
  <cols>
    <col min="1" max="1" width="10.44140625" style="1" customWidth="1"/>
    <col min="2" max="2" width="9.109375" style="1" bestFit="1" customWidth="1"/>
    <col min="3" max="16384" width="8.88671875" style="1"/>
  </cols>
  <sheetData>
    <row r="1" spans="1:3" x14ac:dyDescent="0.3">
      <c r="A1" s="5" t="s">
        <v>11</v>
      </c>
      <c r="B1" s="5">
        <v>6</v>
      </c>
    </row>
    <row r="2" spans="1:3" x14ac:dyDescent="0.3">
      <c r="A2" s="5" t="s">
        <v>47</v>
      </c>
      <c r="B2" s="5">
        <v>5</v>
      </c>
    </row>
    <row r="3" spans="1:3" x14ac:dyDescent="0.3">
      <c r="A3" s="5" t="s">
        <v>10</v>
      </c>
      <c r="B3" s="5">
        <v>256</v>
      </c>
    </row>
    <row r="4" spans="1:3" x14ac:dyDescent="0.3">
      <c r="A4" s="5" t="s">
        <v>9</v>
      </c>
      <c r="B4" s="5">
        <v>0.05</v>
      </c>
    </row>
    <row r="6" spans="1:3" x14ac:dyDescent="0.3">
      <c r="A6" s="12" t="s">
        <v>48</v>
      </c>
      <c r="B6" s="5">
        <v>250</v>
      </c>
    </row>
    <row r="7" spans="1:3" x14ac:dyDescent="0.3">
      <c r="A7" s="12" t="s">
        <v>49</v>
      </c>
      <c r="B7" s="5" t="s">
        <v>55</v>
      </c>
      <c r="C7" s="2" t="s">
        <v>58</v>
      </c>
    </row>
    <row r="9" spans="1:3" x14ac:dyDescent="0.3">
      <c r="A9" s="5" t="s">
        <v>50</v>
      </c>
      <c r="B9" s="5">
        <f>(1-2*B4)/2</f>
        <v>0.45</v>
      </c>
    </row>
    <row r="10" spans="1:3" x14ac:dyDescent="0.3">
      <c r="A10" s="5" t="s">
        <v>51</v>
      </c>
      <c r="B10" s="5">
        <v>1.645</v>
      </c>
    </row>
    <row r="12" spans="1:3" x14ac:dyDescent="0.3">
      <c r="A12" s="11" t="s">
        <v>52</v>
      </c>
      <c r="B12" s="13">
        <f>(B3-B6)*SQRT(B2)/B1</f>
        <v>2.2360679774997898</v>
      </c>
    </row>
    <row r="14" spans="1:3" x14ac:dyDescent="0.3">
      <c r="A14" s="3" t="s">
        <v>56</v>
      </c>
    </row>
    <row r="15" spans="1:3" x14ac:dyDescent="0.3">
      <c r="A15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ЗадачаЛекция</vt:lpstr>
      <vt:lpstr>Задача 1</vt:lpstr>
      <vt:lpstr>Задача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Амира Зухир</cp:lastModifiedBy>
  <dcterms:created xsi:type="dcterms:W3CDTF">2023-02-19T14:32:15Z</dcterms:created>
  <dcterms:modified xsi:type="dcterms:W3CDTF">2023-02-20T17:39:03Z</dcterms:modified>
</cp:coreProperties>
</file>