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3256" windowHeight="12720"/>
  </bookViews>
  <sheets>
    <sheet name="Анализ бизнес-процесса" sheetId="1" r:id="rId1"/>
  </sheets>
  <calcPr calcId="125725"/>
</workbook>
</file>

<file path=xl/calcChain.xml><?xml version="1.0" encoding="utf-8"?>
<calcChain xmlns="http://schemas.openxmlformats.org/spreadsheetml/2006/main">
  <c r="G41" i="1"/>
  <c r="G40"/>
  <c r="G20"/>
  <c r="G19"/>
  <c r="G18"/>
  <c r="G15"/>
  <c r="G10" s="1"/>
  <c r="G11"/>
  <c r="F20"/>
  <c r="F19"/>
  <c r="F18"/>
  <c r="F16" s="1"/>
  <c r="F29" s="1"/>
  <c r="F15"/>
  <c r="F10" s="1"/>
  <c r="F11"/>
  <c r="F40" s="1"/>
  <c r="E41"/>
  <c r="E40"/>
  <c r="E20"/>
  <c r="E19"/>
  <c r="E16" s="1"/>
  <c r="E29" s="1"/>
  <c r="E18"/>
  <c r="E15"/>
  <c r="E10" s="1"/>
  <c r="E11"/>
  <c r="G16" l="1"/>
  <c r="G29" s="1"/>
  <c r="F26"/>
  <c r="F27" s="1"/>
  <c r="F28" s="1"/>
  <c r="F41"/>
  <c r="E26"/>
  <c r="E27" s="1"/>
  <c r="E28" s="1"/>
  <c r="D41"/>
  <c r="D40"/>
  <c r="D20"/>
  <c r="D19"/>
  <c r="D18"/>
  <c r="D16" s="1"/>
  <c r="D29" s="1"/>
  <c r="D15"/>
  <c r="D10" s="1"/>
  <c r="D11"/>
  <c r="C41"/>
  <c r="C40"/>
  <c r="C29"/>
  <c r="C15"/>
  <c r="C18"/>
  <c r="C19"/>
  <c r="C20"/>
  <c r="C16" s="1"/>
  <c r="G26" l="1"/>
  <c r="G27" s="1"/>
  <c r="G28" s="1"/>
  <c r="D26"/>
  <c r="D27" s="1"/>
  <c r="D28" s="1"/>
  <c r="C11"/>
  <c r="C10"/>
  <c r="C26" s="1"/>
  <c r="C27" s="1"/>
  <c r="C28" s="1"/>
</calcChain>
</file>

<file path=xl/sharedStrings.xml><?xml version="1.0" encoding="utf-8"?>
<sst xmlns="http://schemas.openxmlformats.org/spreadsheetml/2006/main" count="107" uniqueCount="71">
  <si>
    <t>Наименование сценария</t>
  </si>
  <si>
    <t>Средняя маржа по заказу, руб.</t>
  </si>
  <si>
    <t>Параметры сценария</t>
  </si>
  <si>
    <t>Количество Менеджеров, чел.</t>
  </si>
  <si>
    <t>Доходы (Продуктивность)</t>
  </si>
  <si>
    <t>Затраты (Себестоимость)</t>
  </si>
  <si>
    <t>Постоянные издержки</t>
  </si>
  <si>
    <t>Эффективность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</si>
  <si>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</si>
  <si>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</si>
  <si>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</si>
  <si>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</si>
  <si>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</si>
  <si>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Выводы</t>
  </si>
  <si>
    <t>Максимальное среднее время ожидания ресурса, мин.                                                                        Какой Ресурс                                                                                                                                                          На какой Операции</t>
  </si>
  <si>
    <t>1. AS IS</t>
  </si>
  <si>
    <t>Зарплата Сотрудника, руб. в месяц</t>
  </si>
  <si>
    <t>Зарплата Директора, руб. в месяц</t>
  </si>
  <si>
    <t>Количество Сотрудников чел.</t>
  </si>
  <si>
    <t xml:space="preserve">Зарплата Менеджера, руб. в месяц </t>
  </si>
  <si>
    <t>Количество успешно выполненных заказов, шт. в месяц</t>
  </si>
  <si>
    <t>Маржинальная прибыль предприятия, руб. в месяц</t>
  </si>
  <si>
    <t>Количество приходящих гостей, шт. в месяц</t>
  </si>
  <si>
    <t>Количество приходящих гостей, шт. в день</t>
  </si>
  <si>
    <t>Расходы за испорченную продукцию, руб. в месяц</t>
  </si>
  <si>
    <t>Средняя загрузка Кассира % от рабочего времени</t>
  </si>
  <si>
    <t>Средняя загрузка Грильщика % от рабочего времени</t>
  </si>
  <si>
    <t>Средняя загрузка Фритюрщика % от рабочего времени</t>
  </si>
  <si>
    <t>Средняя загрузка Сотрудника линии % от рабочего времени</t>
  </si>
  <si>
    <t>Средняя загрузка Сотрудника на картошке % от рабочего времени</t>
  </si>
  <si>
    <t>Средняя загрузка Сотрудника на напитках % от рабочего времени</t>
  </si>
  <si>
    <t>Средняя загрузка Сборщика заказов % от рабочего времени</t>
  </si>
  <si>
    <t>Доля гостей, отказавшихся от заказа при получении, от общего числа гостей за месяц</t>
  </si>
  <si>
    <t>Количество отказов при получении, шт. в месяц</t>
  </si>
  <si>
    <t>Расходы на премирование сотрудников, руб. в месяц</t>
  </si>
  <si>
    <t xml:space="preserve">Зарплата Менеджеров, руб. в месяц </t>
  </si>
  <si>
    <t>Зарплата Сотрудников, руб. в месяц</t>
  </si>
  <si>
    <t>Иные расходы</t>
  </si>
  <si>
    <t>Аренда помещения, руб. в месяц</t>
  </si>
  <si>
    <t>Средняя загрузка Сотрудника на выдаче заказов % от рабочего времени</t>
  </si>
  <si>
    <t>Количество гостей ушедших и не оформивших заказ, шт. в месяц</t>
  </si>
  <si>
    <t>Доля гостей, не оформивших заказ, от общего числа гостей за месяц</t>
  </si>
  <si>
    <t>23.67 %</t>
  </si>
  <si>
    <t>7.29 %</t>
  </si>
  <si>
    <t>10.93 %</t>
  </si>
  <si>
    <t>3.64 %</t>
  </si>
  <si>
    <t>5.46 %</t>
  </si>
  <si>
    <t>31.14 %</t>
  </si>
  <si>
    <t>24.04 %</t>
  </si>
  <si>
    <t>4 мин.</t>
  </si>
  <si>
    <t>0,6 мин.                                            Сборщик заказов                             Передача заказа на выдачу</t>
  </si>
  <si>
    <t>Большой отток гостей</t>
  </si>
  <si>
    <t>Низкая маржинальность для сетевого бизнеса</t>
  </si>
  <si>
    <t>2. Увеличение ср. чека</t>
  </si>
  <si>
    <t>Существенный процент отказа</t>
  </si>
  <si>
    <t>3. Повышаем квалификацию сотрудников</t>
  </si>
  <si>
    <t>4. Улучшаем атмосферу в ресторане</t>
  </si>
  <si>
    <t>30.05 %</t>
  </si>
  <si>
    <t>9.99 %</t>
  </si>
  <si>
    <t>14.98 %</t>
  </si>
  <si>
    <t>4.99 %</t>
  </si>
  <si>
    <t>7.49 %</t>
  </si>
  <si>
    <t>42.78 %</t>
  </si>
  <si>
    <t>33.04 %</t>
  </si>
  <si>
    <t>313 мин.</t>
  </si>
  <si>
    <t>112 мин.                                            Сборщик заказов                           Сбор напитков и десертов</t>
  </si>
  <si>
    <t>Нехватка сборщиков заказов</t>
  </si>
  <si>
    <t>1 мин.                                            Сборщик заказов                             Передача заказа на выдачу</t>
  </si>
  <si>
    <t>7 мин.</t>
  </si>
  <si>
    <t>37.78 %</t>
  </si>
  <si>
    <t>5.Увеличиваем маржу, повышаем квалификацию, улучшаем атмосферу и нанимаем 2 сотрудников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</si>
</sst>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Border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/>
    <xf numFmtId="164" fontId="2" fillId="8" borderId="0" xfId="0" applyNumberFormat="1" applyFont="1" applyFill="1" applyAlignment="1">
      <alignment horizontal="left"/>
    </xf>
    <xf numFmtId="0" fontId="2" fillId="7" borderId="0" xfId="0" applyFont="1" applyFill="1"/>
    <xf numFmtId="164" fontId="2" fillId="7" borderId="0" xfId="0" applyNumberFormat="1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2" fillId="9" borderId="0" xfId="0" applyFont="1" applyFill="1"/>
    <xf numFmtId="0" fontId="2" fillId="9" borderId="0" xfId="0" applyFon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 wrapText="1"/>
    </xf>
    <xf numFmtId="10" fontId="0" fillId="6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7" zoomScale="85" zoomScaleNormal="85" workbookViewId="0">
      <selection activeCell="I15" sqref="I15"/>
    </sheetView>
  </sheetViews>
  <sheetFormatPr defaultRowHeight="14.4"/>
  <cols>
    <col min="1" max="1" width="3" customWidth="1"/>
    <col min="2" max="2" width="80.5546875" customWidth="1"/>
    <col min="3" max="4" width="30.6640625" customWidth="1"/>
    <col min="5" max="5" width="30.5546875" customWidth="1"/>
    <col min="6" max="7" width="30.6640625" customWidth="1"/>
  </cols>
  <sheetData>
    <row r="1" spans="1:7" ht="18">
      <c r="A1" s="2"/>
      <c r="B1" s="2" t="s">
        <v>0</v>
      </c>
      <c r="C1" s="2" t="s">
        <v>15</v>
      </c>
      <c r="D1" s="2" t="s">
        <v>53</v>
      </c>
      <c r="E1" s="2" t="s">
        <v>55</v>
      </c>
      <c r="F1" s="2" t="s">
        <v>56</v>
      </c>
      <c r="G1" s="2" t="s">
        <v>70</v>
      </c>
    </row>
    <row r="2" spans="1:7">
      <c r="A2" s="3"/>
      <c r="B2" s="3" t="s">
        <v>2</v>
      </c>
      <c r="C2" s="3"/>
      <c r="D2" s="3"/>
      <c r="E2" s="3"/>
      <c r="F2" s="3"/>
      <c r="G2" s="3"/>
    </row>
    <row r="3" spans="1:7">
      <c r="B3" t="s">
        <v>23</v>
      </c>
      <c r="C3" s="4">
        <v>600</v>
      </c>
      <c r="D3" s="4">
        <v>600</v>
      </c>
      <c r="E3" s="4">
        <v>600</v>
      </c>
      <c r="F3" s="4">
        <v>600</v>
      </c>
      <c r="G3" s="4">
        <v>600</v>
      </c>
    </row>
    <row r="4" spans="1:7">
      <c r="B4" t="s">
        <v>1</v>
      </c>
      <c r="C4" s="5">
        <v>245</v>
      </c>
      <c r="D4" s="24">
        <v>260</v>
      </c>
      <c r="E4" s="5">
        <v>245</v>
      </c>
      <c r="F4" s="5">
        <v>245</v>
      </c>
      <c r="G4" s="24">
        <v>260</v>
      </c>
    </row>
    <row r="5" spans="1:7">
      <c r="B5" t="s">
        <v>17</v>
      </c>
      <c r="C5" s="8">
        <v>136500</v>
      </c>
      <c r="D5" s="8">
        <v>136500</v>
      </c>
      <c r="E5" s="8">
        <v>136500</v>
      </c>
      <c r="F5" s="8">
        <v>136500</v>
      </c>
      <c r="G5" s="8">
        <v>136500</v>
      </c>
    </row>
    <row r="6" spans="1:7">
      <c r="B6" t="s">
        <v>19</v>
      </c>
      <c r="C6" s="8">
        <v>105000</v>
      </c>
      <c r="D6" s="8">
        <v>105000</v>
      </c>
      <c r="E6" s="8">
        <v>105000</v>
      </c>
      <c r="F6" s="8">
        <v>105000</v>
      </c>
      <c r="G6" s="8">
        <v>105000</v>
      </c>
    </row>
    <row r="7" spans="1:7">
      <c r="B7" t="s">
        <v>16</v>
      </c>
      <c r="C7" s="8">
        <v>66000</v>
      </c>
      <c r="D7" s="8">
        <v>66000</v>
      </c>
      <c r="E7" s="8">
        <v>66000</v>
      </c>
      <c r="F7" s="8">
        <v>66000</v>
      </c>
      <c r="G7" s="8">
        <v>66000</v>
      </c>
    </row>
    <row r="8" spans="1:7">
      <c r="B8" t="s">
        <v>3</v>
      </c>
      <c r="C8" s="4">
        <v>3</v>
      </c>
      <c r="D8" s="4">
        <v>3</v>
      </c>
      <c r="E8" s="4">
        <v>3</v>
      </c>
      <c r="F8" s="4">
        <v>3</v>
      </c>
      <c r="G8" s="4">
        <v>3</v>
      </c>
    </row>
    <row r="9" spans="1:7">
      <c r="B9" t="s">
        <v>18</v>
      </c>
      <c r="C9" s="4">
        <v>8</v>
      </c>
      <c r="D9" s="4">
        <v>8</v>
      </c>
      <c r="E9" s="4">
        <v>8</v>
      </c>
      <c r="F9" s="4">
        <v>8</v>
      </c>
      <c r="G9" s="25">
        <v>10</v>
      </c>
    </row>
    <row r="10" spans="1:7">
      <c r="A10" s="6"/>
      <c r="B10" s="6" t="s">
        <v>4</v>
      </c>
      <c r="C10" s="7">
        <f>C15</f>
        <v>1968575</v>
      </c>
      <c r="D10" s="7">
        <f>D15</f>
        <v>2089100</v>
      </c>
      <c r="E10" s="7">
        <f>E15</f>
        <v>2193485</v>
      </c>
      <c r="F10" s="7">
        <f>F15</f>
        <v>2704065</v>
      </c>
      <c r="G10" s="7">
        <f>G15</f>
        <v>3192020</v>
      </c>
    </row>
    <row r="11" spans="1:7">
      <c r="B11" t="s">
        <v>22</v>
      </c>
      <c r="C11" s="4">
        <f>C3*30</f>
        <v>18000</v>
      </c>
      <c r="D11" s="4">
        <f>D3*30</f>
        <v>18000</v>
      </c>
      <c r="E11" s="4">
        <f>E3*30</f>
        <v>18000</v>
      </c>
      <c r="F11" s="4">
        <f>F3*30</f>
        <v>18000</v>
      </c>
      <c r="G11" s="4">
        <f>G3*30</f>
        <v>18000</v>
      </c>
    </row>
    <row r="12" spans="1:7">
      <c r="B12" t="s">
        <v>40</v>
      </c>
      <c r="C12" s="9">
        <v>8557</v>
      </c>
      <c r="D12" s="9">
        <v>8557</v>
      </c>
      <c r="E12" s="9">
        <v>8557</v>
      </c>
      <c r="F12" s="9">
        <v>5054</v>
      </c>
      <c r="G12" s="9">
        <v>5054</v>
      </c>
    </row>
    <row r="13" spans="1:7">
      <c r="B13" t="s">
        <v>20</v>
      </c>
      <c r="C13" s="9">
        <v>8035</v>
      </c>
      <c r="D13" s="9">
        <v>8035</v>
      </c>
      <c r="E13" s="9">
        <v>8953</v>
      </c>
      <c r="F13" s="9">
        <v>11037</v>
      </c>
      <c r="G13" s="9">
        <v>12277</v>
      </c>
    </row>
    <row r="14" spans="1:7">
      <c r="B14" t="s">
        <v>33</v>
      </c>
      <c r="C14" s="9">
        <v>1408</v>
      </c>
      <c r="D14" s="9">
        <v>1408</v>
      </c>
      <c r="E14" s="9">
        <v>490</v>
      </c>
      <c r="F14" s="9">
        <v>1909</v>
      </c>
      <c r="G14" s="9">
        <v>669</v>
      </c>
    </row>
    <row r="15" spans="1:7">
      <c r="B15" t="s">
        <v>21</v>
      </c>
      <c r="C15" s="5">
        <f>C13*C4</f>
        <v>1968575</v>
      </c>
      <c r="D15" s="5">
        <f>D13*D4</f>
        <v>2089100</v>
      </c>
      <c r="E15" s="5">
        <f>E13*E4</f>
        <v>2193485</v>
      </c>
      <c r="F15" s="5">
        <f>F13*F4</f>
        <v>2704065</v>
      </c>
      <c r="G15" s="5">
        <f>G13*G4</f>
        <v>3192020</v>
      </c>
    </row>
    <row r="16" spans="1:7">
      <c r="A16" s="11"/>
      <c r="B16" s="11" t="s">
        <v>5</v>
      </c>
      <c r="C16" s="12">
        <f>C18+C19+C20+C21+C22+C23+C24</f>
        <v>1899500</v>
      </c>
      <c r="D16" s="12">
        <f>D18+D19+D20+D21+D22+D23+D24</f>
        <v>1955500</v>
      </c>
      <c r="E16" s="12">
        <f>E18+E19+E20+E21+E22+E23+E24</f>
        <v>1969500</v>
      </c>
      <c r="F16" s="12">
        <f>F18+F19+F20+F21+F22+F23+F24</f>
        <v>2299500</v>
      </c>
      <c r="G16" s="12">
        <f>G18+G19+G20+G21+G22+G23+G24</f>
        <v>2557500</v>
      </c>
    </row>
    <row r="17" spans="1:7">
      <c r="A17" s="10"/>
      <c r="B17" s="13" t="s">
        <v>6</v>
      </c>
      <c r="C17" s="14"/>
      <c r="D17" s="14"/>
      <c r="E17" s="14"/>
      <c r="F17" s="14"/>
      <c r="G17" s="14"/>
    </row>
    <row r="18" spans="1:7">
      <c r="B18" t="s">
        <v>17</v>
      </c>
      <c r="C18" s="5">
        <f>C5</f>
        <v>136500</v>
      </c>
      <c r="D18" s="5">
        <f>D5</f>
        <v>136500</v>
      </c>
      <c r="E18" s="5">
        <f>E5</f>
        <v>136500</v>
      </c>
      <c r="F18" s="5">
        <f>F5</f>
        <v>136500</v>
      </c>
      <c r="G18" s="5">
        <f>G5</f>
        <v>136500</v>
      </c>
    </row>
    <row r="19" spans="1:7">
      <c r="B19" t="s">
        <v>35</v>
      </c>
      <c r="C19" s="5">
        <f>C6*C8</f>
        <v>315000</v>
      </c>
      <c r="D19" s="5">
        <f>D6*D8</f>
        <v>315000</v>
      </c>
      <c r="E19" s="5">
        <f>E6*E8</f>
        <v>315000</v>
      </c>
      <c r="F19" s="5">
        <f>F6*F8</f>
        <v>315000</v>
      </c>
      <c r="G19" s="5">
        <f>G6*G8</f>
        <v>315000</v>
      </c>
    </row>
    <row r="20" spans="1:7">
      <c r="B20" t="s">
        <v>36</v>
      </c>
      <c r="C20" s="5">
        <f>C9*C7</f>
        <v>528000</v>
      </c>
      <c r="D20" s="5">
        <f>D9*D7</f>
        <v>528000</v>
      </c>
      <c r="E20" s="5">
        <f>E9*E7</f>
        <v>528000</v>
      </c>
      <c r="F20" s="5">
        <f>F9*F7</f>
        <v>528000</v>
      </c>
      <c r="G20" s="5">
        <f>G9*G7</f>
        <v>660000</v>
      </c>
    </row>
    <row r="21" spans="1:7">
      <c r="B21" t="s">
        <v>38</v>
      </c>
      <c r="C21" s="5">
        <v>650000</v>
      </c>
      <c r="D21" s="5">
        <v>650000</v>
      </c>
      <c r="E21" s="5">
        <v>650000</v>
      </c>
      <c r="F21" s="5">
        <v>650000</v>
      </c>
      <c r="G21" s="5">
        <v>650000</v>
      </c>
    </row>
    <row r="22" spans="1:7">
      <c r="B22" t="s">
        <v>24</v>
      </c>
      <c r="C22" s="5">
        <v>70000</v>
      </c>
      <c r="D22" s="5">
        <v>70000</v>
      </c>
      <c r="E22" s="5">
        <v>70000</v>
      </c>
      <c r="F22" s="5">
        <v>70000</v>
      </c>
      <c r="G22" s="5">
        <v>70000</v>
      </c>
    </row>
    <row r="23" spans="1:7">
      <c r="B23" t="s">
        <v>34</v>
      </c>
      <c r="C23" s="5">
        <v>0</v>
      </c>
      <c r="D23" s="24">
        <v>56000</v>
      </c>
      <c r="E23" s="5">
        <v>0</v>
      </c>
      <c r="F23" s="5">
        <v>0</v>
      </c>
      <c r="G23" s="24">
        <v>56000</v>
      </c>
    </row>
    <row r="24" spans="1:7">
      <c r="B24" t="s">
        <v>37</v>
      </c>
      <c r="C24" s="5">
        <v>200000</v>
      </c>
      <c r="D24" s="5">
        <v>200000</v>
      </c>
      <c r="E24" s="24">
        <v>270000</v>
      </c>
      <c r="F24" s="24">
        <v>600000</v>
      </c>
      <c r="G24" s="24">
        <v>670000</v>
      </c>
    </row>
    <row r="25" spans="1:7">
      <c r="A25" s="15"/>
      <c r="B25" s="15" t="s">
        <v>7</v>
      </c>
      <c r="C25" s="16"/>
      <c r="D25" s="16"/>
      <c r="E25" s="16"/>
      <c r="F25" s="16"/>
      <c r="G25" s="16"/>
    </row>
    <row r="26" spans="1:7">
      <c r="B26" t="s">
        <v>8</v>
      </c>
      <c r="C26" s="5">
        <f>C10-C16</f>
        <v>69075</v>
      </c>
      <c r="D26" s="5">
        <f>D10-D16</f>
        <v>133600</v>
      </c>
      <c r="E26" s="5">
        <f>E10-E16</f>
        <v>223985</v>
      </c>
      <c r="F26" s="5">
        <f>F10-F16</f>
        <v>404565</v>
      </c>
      <c r="G26" s="5">
        <f>G10-G16</f>
        <v>634520</v>
      </c>
    </row>
    <row r="27" spans="1:7">
      <c r="B27" t="s">
        <v>9</v>
      </c>
      <c r="C27" s="5">
        <f>C26/C11</f>
        <v>3.8374999999999999</v>
      </c>
      <c r="D27" s="5">
        <f>D26/D11</f>
        <v>7.4222222222222225</v>
      </c>
      <c r="E27" s="5">
        <f>E26/E11</f>
        <v>12.44361111111111</v>
      </c>
      <c r="F27" s="5">
        <f>F26/F11</f>
        <v>22.475833333333334</v>
      </c>
      <c r="G27" s="5">
        <f>G26/G11</f>
        <v>35.251111111111108</v>
      </c>
    </row>
    <row r="28" spans="1:7">
      <c r="B28" t="s">
        <v>10</v>
      </c>
      <c r="C28" s="23">
        <f>C27/C4</f>
        <v>1.5663265306122449E-2</v>
      </c>
      <c r="D28" s="23">
        <f>D27/D4</f>
        <v>2.8547008547008548E-2</v>
      </c>
      <c r="E28" s="23">
        <f>E27/E4</f>
        <v>5.0790249433106574E-2</v>
      </c>
      <c r="F28" s="23">
        <f>F27/F4</f>
        <v>9.1738095238095244E-2</v>
      </c>
      <c r="G28" s="23">
        <f>G27/G4</f>
        <v>0.13558119658119658</v>
      </c>
    </row>
    <row r="29" spans="1:7">
      <c r="B29" t="s">
        <v>11</v>
      </c>
      <c r="C29" s="5">
        <f>C16/C11</f>
        <v>105.52777777777777</v>
      </c>
      <c r="D29" s="5">
        <f>D16/D11</f>
        <v>108.63888888888889</v>
      </c>
      <c r="E29" s="5">
        <f>E16/E11</f>
        <v>109.41666666666667</v>
      </c>
      <c r="F29" s="5">
        <f>F16/F11</f>
        <v>127.75</v>
      </c>
      <c r="G29" s="5">
        <f>G16/G11</f>
        <v>142.08333333333334</v>
      </c>
    </row>
    <row r="30" spans="1:7">
      <c r="B30" t="s">
        <v>12</v>
      </c>
      <c r="C30" s="19" t="s">
        <v>49</v>
      </c>
      <c r="D30" s="19" t="s">
        <v>49</v>
      </c>
      <c r="E30" s="19" t="s">
        <v>49</v>
      </c>
      <c r="F30" s="19" t="s">
        <v>64</v>
      </c>
      <c r="G30" s="19" t="s">
        <v>68</v>
      </c>
    </row>
    <row r="31" spans="1:7" ht="42.6" customHeight="1">
      <c r="B31" s="1" t="s">
        <v>14</v>
      </c>
      <c r="C31" s="20" t="s">
        <v>50</v>
      </c>
      <c r="D31" s="20" t="s">
        <v>50</v>
      </c>
      <c r="E31" s="20" t="s">
        <v>67</v>
      </c>
      <c r="F31" s="20" t="s">
        <v>65</v>
      </c>
      <c r="G31" s="20" t="s">
        <v>67</v>
      </c>
    </row>
    <row r="32" spans="1:7">
      <c r="B32" t="s">
        <v>25</v>
      </c>
      <c r="C32" s="21" t="s">
        <v>42</v>
      </c>
      <c r="D32" s="21" t="s">
        <v>42</v>
      </c>
      <c r="E32" s="21" t="s">
        <v>42</v>
      </c>
      <c r="F32" s="21" t="s">
        <v>57</v>
      </c>
      <c r="G32" s="21" t="s">
        <v>57</v>
      </c>
    </row>
    <row r="33" spans="1:7">
      <c r="B33" t="s">
        <v>26</v>
      </c>
      <c r="C33" s="21" t="s">
        <v>43</v>
      </c>
      <c r="D33" s="21" t="s">
        <v>43</v>
      </c>
      <c r="E33" s="21" t="s">
        <v>43</v>
      </c>
      <c r="F33" s="21" t="s">
        <v>58</v>
      </c>
      <c r="G33" s="21" t="s">
        <v>58</v>
      </c>
    </row>
    <row r="34" spans="1:7">
      <c r="B34" t="s">
        <v>27</v>
      </c>
      <c r="C34" s="21" t="s">
        <v>43</v>
      </c>
      <c r="D34" s="21" t="s">
        <v>43</v>
      </c>
      <c r="E34" s="21" t="s">
        <v>43</v>
      </c>
      <c r="F34" s="21" t="s">
        <v>58</v>
      </c>
      <c r="G34" s="21" t="s">
        <v>58</v>
      </c>
    </row>
    <row r="35" spans="1:7">
      <c r="B35" t="s">
        <v>28</v>
      </c>
      <c r="C35" s="21" t="s">
        <v>44</v>
      </c>
      <c r="D35" s="21" t="s">
        <v>44</v>
      </c>
      <c r="E35" s="21" t="s">
        <v>44</v>
      </c>
      <c r="F35" s="21" t="s">
        <v>59</v>
      </c>
      <c r="G35" s="21" t="s">
        <v>59</v>
      </c>
    </row>
    <row r="36" spans="1:7">
      <c r="B36" t="s">
        <v>29</v>
      </c>
      <c r="C36" s="21" t="s">
        <v>45</v>
      </c>
      <c r="D36" s="21" t="s">
        <v>45</v>
      </c>
      <c r="E36" s="21" t="s">
        <v>45</v>
      </c>
      <c r="F36" s="21" t="s">
        <v>60</v>
      </c>
      <c r="G36" s="21" t="s">
        <v>60</v>
      </c>
    </row>
    <row r="37" spans="1:7">
      <c r="B37" t="s">
        <v>30</v>
      </c>
      <c r="C37" s="21" t="s">
        <v>46</v>
      </c>
      <c r="D37" s="21" t="s">
        <v>46</v>
      </c>
      <c r="E37" s="21" t="s">
        <v>46</v>
      </c>
      <c r="F37" s="21" t="s">
        <v>61</v>
      </c>
      <c r="G37" s="21" t="s">
        <v>61</v>
      </c>
    </row>
    <row r="38" spans="1:7">
      <c r="B38" t="s">
        <v>31</v>
      </c>
      <c r="C38" s="21" t="s">
        <v>47</v>
      </c>
      <c r="D38" s="21" t="s">
        <v>47</v>
      </c>
      <c r="E38" s="21" t="s">
        <v>47</v>
      </c>
      <c r="F38" s="21" t="s">
        <v>62</v>
      </c>
      <c r="G38" s="21" t="s">
        <v>69</v>
      </c>
    </row>
    <row r="39" spans="1:7">
      <c r="B39" t="s">
        <v>39</v>
      </c>
      <c r="C39" s="21" t="s">
        <v>48</v>
      </c>
      <c r="D39" s="21" t="s">
        <v>48</v>
      </c>
      <c r="E39" s="21" t="s">
        <v>48</v>
      </c>
      <c r="F39" s="21" t="s">
        <v>63</v>
      </c>
      <c r="G39" s="21" t="s">
        <v>63</v>
      </c>
    </row>
    <row r="40" spans="1:7">
      <c r="B40" t="s">
        <v>41</v>
      </c>
      <c r="C40" s="22">
        <f>C12/C11</f>
        <v>0.47538888888888892</v>
      </c>
      <c r="D40" s="22">
        <f>D12/D11</f>
        <v>0.47538888888888892</v>
      </c>
      <c r="E40" s="22">
        <f>E12/E11</f>
        <v>0.47538888888888892</v>
      </c>
      <c r="F40" s="22">
        <f>F12/F11</f>
        <v>0.28077777777777779</v>
      </c>
      <c r="G40" s="22">
        <f>G12/G11</f>
        <v>0.28077777777777779</v>
      </c>
    </row>
    <row r="41" spans="1:7">
      <c r="B41" t="s">
        <v>32</v>
      </c>
      <c r="C41" s="22">
        <f>C14/C11</f>
        <v>7.8222222222222221E-2</v>
      </c>
      <c r="D41" s="22">
        <f>D14/D11</f>
        <v>7.8222222222222221E-2</v>
      </c>
      <c r="E41" s="22">
        <f>E14/E11</f>
        <v>2.7222222222222221E-2</v>
      </c>
      <c r="F41" s="22">
        <f>F14/F11</f>
        <v>0.10605555555555556</v>
      </c>
      <c r="G41" s="22">
        <f>G14/G11</f>
        <v>3.7166666666666667E-2</v>
      </c>
    </row>
    <row r="42" spans="1:7">
      <c r="A42" s="17"/>
      <c r="B42" s="17" t="s">
        <v>13</v>
      </c>
      <c r="C42" s="18"/>
      <c r="D42" s="18"/>
      <c r="E42" s="18"/>
      <c r="F42" s="18"/>
      <c r="G42" s="18"/>
    </row>
    <row r="43" spans="1:7">
      <c r="C43" t="s">
        <v>51</v>
      </c>
      <c r="D43" t="s">
        <v>51</v>
      </c>
      <c r="E43" t="s">
        <v>51</v>
      </c>
      <c r="F43" t="s">
        <v>54</v>
      </c>
    </row>
    <row r="44" spans="1:7">
      <c r="C44" t="s">
        <v>52</v>
      </c>
      <c r="D44" t="s">
        <v>54</v>
      </c>
      <c r="E44" t="s">
        <v>52</v>
      </c>
      <c r="F44" t="s">
        <v>52</v>
      </c>
    </row>
    <row r="45" spans="1:7">
      <c r="C45" t="s">
        <v>54</v>
      </c>
      <c r="F45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 бизнес-процесса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2024-05-26T09:20:01Z</dcterms:created>
  <dcterms:modified xsi:type="dcterms:W3CDTF">2024-06-03T11:27:45Z</dcterms:modified>
</cp:coreProperties>
</file>