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3256" windowHeight="12720"/>
  </bookViews>
  <sheets>
    <sheet name="Анализ бизнес-процесса" sheetId="1" r:id="rId1"/>
  </sheets>
  <calcPr calcId="125725"/>
</workbook>
</file>

<file path=xl/calcChain.xml><?xml version="1.0" encoding="utf-8"?>
<calcChain xmlns="http://schemas.openxmlformats.org/spreadsheetml/2006/main">
  <c r="H36" i="1"/>
  <c r="H23"/>
  <c r="H18"/>
  <c r="H16"/>
  <c r="H12" s="1"/>
  <c r="G36"/>
  <c r="G23"/>
  <c r="G18"/>
  <c r="G16"/>
  <c r="G12" s="1"/>
  <c r="F36"/>
  <c r="F23"/>
  <c r="F17" s="1"/>
  <c r="F31" s="1"/>
  <c r="F18"/>
  <c r="F16"/>
  <c r="F12" s="1"/>
  <c r="E36"/>
  <c r="E23"/>
  <c r="E18"/>
  <c r="E17" s="1"/>
  <c r="E31" s="1"/>
  <c r="E16"/>
  <c r="E12" s="1"/>
  <c r="H17" l="1"/>
  <c r="H31" s="1"/>
  <c r="G17"/>
  <c r="G31" s="1"/>
  <c r="F28"/>
  <c r="F29" s="1"/>
  <c r="F30" s="1"/>
  <c r="E28"/>
  <c r="E29" s="1"/>
  <c r="E30" s="1"/>
  <c r="D36"/>
  <c r="D23"/>
  <c r="D18"/>
  <c r="D16"/>
  <c r="D12" s="1"/>
  <c r="C23"/>
  <c r="C17" s="1"/>
  <c r="C31" s="1"/>
  <c r="C18"/>
  <c r="C12"/>
  <c r="C36"/>
  <c r="C16"/>
  <c r="H28" l="1"/>
  <c r="H29" s="1"/>
  <c r="H30" s="1"/>
  <c r="G28"/>
  <c r="G29" s="1"/>
  <c r="G30" s="1"/>
  <c r="D17"/>
  <c r="D31" s="1"/>
  <c r="C28"/>
  <c r="C29" s="1"/>
  <c r="C30" s="1"/>
  <c r="D28" l="1"/>
  <c r="D29" s="1"/>
  <c r="D30" s="1"/>
</calcChain>
</file>

<file path=xl/sharedStrings.xml><?xml version="1.0" encoding="utf-8"?>
<sst xmlns="http://schemas.openxmlformats.org/spreadsheetml/2006/main" count="83" uniqueCount="74">
  <si>
    <t>Наименование сценария</t>
  </si>
  <si>
    <t>Средняя маржа по заказу, руб.</t>
  </si>
  <si>
    <t>Количество поступающих заказов в день, шт.</t>
  </si>
  <si>
    <t>Параметры сценария</t>
  </si>
  <si>
    <t>Стоимость доставки, руб.</t>
  </si>
  <si>
    <t>Зарплата Менеджера, руб. в час</t>
  </si>
  <si>
    <t>Зарплата Кладовщика, руб. в месяц</t>
  </si>
  <si>
    <t>Зарплата Курьера, руб. за доставку</t>
  </si>
  <si>
    <t>Транспортные расходы Курьера, руб. за доставку</t>
  </si>
  <si>
    <t>Количество Менеджеров, чел.</t>
  </si>
  <si>
    <t>Количество Курьеров, чел.</t>
  </si>
  <si>
    <t>Доходы (Продуктивность)</t>
  </si>
  <si>
    <t>Количество полученных заказов, шт. в месяц</t>
  </si>
  <si>
    <t>Количество успешно исполненных заказов, шт. в месяц</t>
  </si>
  <si>
    <t>Количество отказов покупателей от заказа при получении, шт. в месяц</t>
  </si>
  <si>
    <t>Маржинальная прибыль, руб. в месяц</t>
  </si>
  <si>
    <t>Затраты (Себестоимость)</t>
  </si>
  <si>
    <t>Постоянные издержки</t>
  </si>
  <si>
    <t>Аренда склада, руб. в месяц</t>
  </si>
  <si>
    <t>Реклама, руб. в месяц</t>
  </si>
  <si>
    <t>Иные постоянные издержки, руб. в месяц</t>
  </si>
  <si>
    <t>Переменные издержки</t>
  </si>
  <si>
    <t>Зарплата Менеджеров, руб. в месяц</t>
  </si>
  <si>
    <t>Зарплата Курьеров, руб. в месяц</t>
  </si>
  <si>
    <t>Транспортные расходы Курьеров, руб. в месяц</t>
  </si>
  <si>
    <t>Эффективность</t>
  </si>
  <si>
    <t>Чистая прибыль, руб. в месяц</t>
  </si>
  <si>
    <t>Чистая прибыль с 1-го заказа, руб.</t>
  </si>
  <si>
    <t>Чистая прибыль с 1-го заказа, % от маржи</t>
  </si>
  <si>
    <t>Себестоимость обработки 1-го заказа, руб.</t>
  </si>
  <si>
    <t>Средняя длительность обработки заказа, мин.</t>
  </si>
  <si>
    <t>Средняя загрузка Менеджера, % от рабочего времени</t>
  </si>
  <si>
    <t>Средняя загрузка Курьера, % от рабочего времени</t>
  </si>
  <si>
    <t>Доля отказов от заказов при получении, % от общего количества заказов</t>
  </si>
  <si>
    <t>Выводы</t>
  </si>
  <si>
    <t>Максимальное среднее время ожидания ресурса, мин.                                                                        Какой Ресурс                                                                                                                                                          На какой Операции</t>
  </si>
  <si>
    <t>1. AS IS</t>
  </si>
  <si>
    <t>2 ч. 34 мин.</t>
  </si>
  <si>
    <t xml:space="preserve">92 мин.                                                 Курьер                                                  Доставка заказа покупателю </t>
  </si>
  <si>
    <t>Мало заказов</t>
  </si>
  <si>
    <t>Низкая загрузка ресурсов</t>
  </si>
  <si>
    <t>2. Усиливаем рекламу</t>
  </si>
  <si>
    <t>40.56 %</t>
  </si>
  <si>
    <t>78.53 %</t>
  </si>
  <si>
    <t>3 д. 2 ч. 43 мин.</t>
  </si>
  <si>
    <t xml:space="preserve">4 д. 11 ч. 26 мин.                                                 Курьер                                                  Доставка заказа покупателю </t>
  </si>
  <si>
    <t>Нехватка курьеров</t>
  </si>
  <si>
    <t>3. Плюс 1 курьер</t>
  </si>
  <si>
    <t>39.27 %</t>
  </si>
  <si>
    <t>3 ч. 9 мин.</t>
  </si>
  <si>
    <t xml:space="preserve">53 мин.                                                 Курьер                                                  Доставка заказа покупателю </t>
  </si>
  <si>
    <t>Уменьшение общего времени исполнения заказа до приемлемого</t>
  </si>
  <si>
    <t>Убыточность деятельности</t>
  </si>
  <si>
    <t>Высока доля отказов от заказов при получении</t>
  </si>
  <si>
    <t>4.1 Платная доставка</t>
  </si>
  <si>
    <t>34.23 %</t>
  </si>
  <si>
    <t>33.33 %</t>
  </si>
  <si>
    <t>1 ч. 31 мин.</t>
  </si>
  <si>
    <t xml:space="preserve">20 мин.                                                 Курьер                                                  Доставка заказа покупателю </t>
  </si>
  <si>
    <t>Уменьшенее убытка</t>
  </si>
  <si>
    <t>Незначительное максимальное среднее время ожидание ресурса</t>
  </si>
  <si>
    <t>Уменьшение общего времени исполнения заказа до отличного</t>
  </si>
  <si>
    <t>Необходима оптимизация процессов работы менеджера (временных затрат) для обработки большего числа заказов</t>
  </si>
  <si>
    <t>4.2 Предоплата</t>
  </si>
  <si>
    <t>27.50 %</t>
  </si>
  <si>
    <t>25.51 %</t>
  </si>
  <si>
    <t>1 ч. 11 мин.</t>
  </si>
  <si>
    <t>10 мин.                                                 Курьер                                                  Возврат товара на склад</t>
  </si>
  <si>
    <t>Необходима оптимизация процессов работы менеджера и курьеров (временных затрат) для обработки большего числа заказов</t>
  </si>
  <si>
    <t>3. Платная доставка + предоплата</t>
  </si>
  <si>
    <t>13.91 %</t>
  </si>
  <si>
    <t>12.96 %</t>
  </si>
  <si>
    <t>1 ч. 3 мин.</t>
  </si>
  <si>
    <t xml:space="preserve">меньше минуты                                                 Курьер                                                  Возврат товара на склад 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</si>
</sst>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#,##0.00\ &quot;₽&quot;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3" borderId="0" xfId="0" applyFont="1" applyFill="1" applyBorder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2" fillId="8" borderId="0" xfId="0" applyFont="1" applyFill="1"/>
    <xf numFmtId="164" fontId="2" fillId="8" borderId="0" xfId="0" applyNumberFormat="1" applyFont="1" applyFill="1" applyAlignment="1">
      <alignment horizontal="left"/>
    </xf>
    <xf numFmtId="0" fontId="2" fillId="7" borderId="0" xfId="0" applyFont="1" applyFill="1"/>
    <xf numFmtId="164" fontId="2" fillId="7" borderId="0" xfId="0" applyNumberFormat="1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2" fillId="9" borderId="0" xfId="0" applyFont="1" applyFill="1"/>
    <xf numFmtId="0" fontId="2" fillId="9" borderId="0" xfId="0" applyFont="1" applyFill="1" applyAlignment="1">
      <alignment horizontal="left"/>
    </xf>
    <xf numFmtId="164" fontId="4" fillId="6" borderId="0" xfId="0" applyNumberFormat="1" applyFont="1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 wrapText="1"/>
    </xf>
    <xf numFmtId="10" fontId="0" fillId="6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10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C8" zoomScale="85" zoomScaleNormal="85" workbookViewId="0">
      <selection activeCell="J20" sqref="J20"/>
    </sheetView>
  </sheetViews>
  <sheetFormatPr defaultRowHeight="14.4"/>
  <cols>
    <col min="1" max="1" width="3" customWidth="1"/>
    <col min="2" max="2" width="80.5546875" customWidth="1"/>
    <col min="3" max="6" width="30.77734375" customWidth="1"/>
    <col min="7" max="8" width="30.88671875" customWidth="1"/>
  </cols>
  <sheetData>
    <row r="1" spans="1:8" ht="18">
      <c r="A1" s="2"/>
      <c r="B1" s="2" t="s">
        <v>0</v>
      </c>
      <c r="C1" s="2" t="s">
        <v>36</v>
      </c>
      <c r="D1" s="2" t="s">
        <v>41</v>
      </c>
      <c r="E1" s="2" t="s">
        <v>47</v>
      </c>
      <c r="F1" s="2" t="s">
        <v>54</v>
      </c>
      <c r="G1" s="2" t="s">
        <v>63</v>
      </c>
      <c r="H1" s="2" t="s">
        <v>69</v>
      </c>
    </row>
    <row r="2" spans="1:8">
      <c r="A2" s="3"/>
      <c r="B2" s="3" t="s">
        <v>3</v>
      </c>
      <c r="C2" s="3"/>
      <c r="D2" s="3"/>
      <c r="E2" s="3"/>
      <c r="F2" s="3"/>
      <c r="G2" s="3"/>
      <c r="H2" s="3"/>
    </row>
    <row r="3" spans="1:8">
      <c r="B3" t="s">
        <v>2</v>
      </c>
      <c r="C3" s="4">
        <v>10</v>
      </c>
      <c r="D3" s="25">
        <v>30</v>
      </c>
      <c r="E3" s="25">
        <v>30</v>
      </c>
      <c r="F3" s="25">
        <v>25</v>
      </c>
      <c r="G3" s="25">
        <v>20</v>
      </c>
      <c r="H3" s="25">
        <v>10</v>
      </c>
    </row>
    <row r="4" spans="1:8">
      <c r="B4" t="s">
        <v>1</v>
      </c>
      <c r="C4" s="5">
        <v>1000</v>
      </c>
      <c r="D4" s="5">
        <v>1000</v>
      </c>
      <c r="E4" s="5">
        <v>1000</v>
      </c>
      <c r="F4" s="5">
        <v>1000</v>
      </c>
      <c r="G4" s="5">
        <v>1000</v>
      </c>
      <c r="H4" s="5">
        <v>1000</v>
      </c>
    </row>
    <row r="5" spans="1:8">
      <c r="B5" t="s">
        <v>4</v>
      </c>
      <c r="C5" s="5">
        <v>0</v>
      </c>
      <c r="D5" s="5">
        <v>0</v>
      </c>
      <c r="E5" s="5">
        <v>0</v>
      </c>
      <c r="F5" s="26">
        <v>200</v>
      </c>
      <c r="G5" s="26">
        <v>0</v>
      </c>
      <c r="H5" s="26">
        <v>200</v>
      </c>
    </row>
    <row r="6" spans="1:8">
      <c r="B6" t="s">
        <v>5</v>
      </c>
      <c r="C6" s="8">
        <v>300</v>
      </c>
      <c r="D6" s="8">
        <v>300</v>
      </c>
      <c r="E6" s="8">
        <v>300</v>
      </c>
      <c r="F6" s="8">
        <v>300</v>
      </c>
      <c r="G6" s="8">
        <v>300</v>
      </c>
      <c r="H6" s="8">
        <v>300</v>
      </c>
    </row>
    <row r="7" spans="1:8">
      <c r="B7" t="s">
        <v>6</v>
      </c>
      <c r="C7" s="8">
        <v>30000</v>
      </c>
      <c r="D7" s="8">
        <v>30000</v>
      </c>
      <c r="E7" s="8">
        <v>30000</v>
      </c>
      <c r="F7" s="8">
        <v>30000</v>
      </c>
      <c r="G7" s="8">
        <v>30000</v>
      </c>
      <c r="H7" s="8">
        <v>30000</v>
      </c>
    </row>
    <row r="8" spans="1:8">
      <c r="B8" t="s">
        <v>7</v>
      </c>
      <c r="C8" s="8">
        <v>200</v>
      </c>
      <c r="D8" s="8">
        <v>200</v>
      </c>
      <c r="E8" s="8">
        <v>200</v>
      </c>
      <c r="F8" s="8">
        <v>200</v>
      </c>
      <c r="G8" s="8">
        <v>200</v>
      </c>
      <c r="H8" s="8">
        <v>200</v>
      </c>
    </row>
    <row r="9" spans="1:8">
      <c r="B9" t="s">
        <v>8</v>
      </c>
      <c r="C9" s="8">
        <v>50</v>
      </c>
      <c r="D9" s="8">
        <v>50</v>
      </c>
      <c r="E9" s="8">
        <v>50</v>
      </c>
      <c r="F9" s="8">
        <v>50</v>
      </c>
      <c r="G9" s="8">
        <v>50</v>
      </c>
      <c r="H9" s="8">
        <v>50</v>
      </c>
    </row>
    <row r="10" spans="1:8">
      <c r="B10" t="s">
        <v>9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</row>
    <row r="11" spans="1:8">
      <c r="B11" t="s">
        <v>10</v>
      </c>
      <c r="C11" s="4">
        <v>1</v>
      </c>
      <c r="D11" s="4">
        <v>1</v>
      </c>
      <c r="E11" s="25">
        <v>2</v>
      </c>
      <c r="F11" s="25">
        <v>2</v>
      </c>
      <c r="G11" s="25">
        <v>2</v>
      </c>
      <c r="H11" s="25">
        <v>2</v>
      </c>
    </row>
    <row r="12" spans="1:8">
      <c r="A12" s="6"/>
      <c r="B12" s="6" t="s">
        <v>11</v>
      </c>
      <c r="C12" s="7">
        <f t="shared" ref="C12:H12" si="0">C16</f>
        <v>94000</v>
      </c>
      <c r="D12" s="7">
        <f t="shared" si="0"/>
        <v>268000</v>
      </c>
      <c r="E12" s="7">
        <f t="shared" si="0"/>
        <v>268000</v>
      </c>
      <c r="F12" s="7">
        <f t="shared" si="0"/>
        <v>270000</v>
      </c>
      <c r="G12" s="7">
        <f t="shared" si="0"/>
        <v>226000</v>
      </c>
      <c r="H12" s="7">
        <f t="shared" si="0"/>
        <v>138000</v>
      </c>
    </row>
    <row r="13" spans="1:8">
      <c r="B13" t="s">
        <v>12</v>
      </c>
      <c r="C13" s="4">
        <v>300</v>
      </c>
      <c r="D13" s="4">
        <v>900</v>
      </c>
      <c r="E13" s="4">
        <v>900</v>
      </c>
      <c r="F13" s="4">
        <v>750</v>
      </c>
      <c r="G13" s="4">
        <v>600</v>
      </c>
      <c r="H13" s="4">
        <v>300</v>
      </c>
    </row>
    <row r="14" spans="1:8">
      <c r="B14" t="s">
        <v>13</v>
      </c>
      <c r="C14" s="9">
        <v>94</v>
      </c>
      <c r="D14" s="9">
        <v>268</v>
      </c>
      <c r="E14" s="9">
        <v>268</v>
      </c>
      <c r="F14" s="9">
        <v>225</v>
      </c>
      <c r="G14" s="9">
        <v>226</v>
      </c>
      <c r="H14" s="9">
        <v>115</v>
      </c>
    </row>
    <row r="15" spans="1:8">
      <c r="B15" t="s">
        <v>14</v>
      </c>
      <c r="C15" s="9">
        <v>50</v>
      </c>
      <c r="D15" s="9">
        <v>140</v>
      </c>
      <c r="E15" s="9">
        <v>140</v>
      </c>
      <c r="F15" s="9">
        <v>124</v>
      </c>
      <c r="G15" s="9">
        <v>57</v>
      </c>
      <c r="H15" s="9">
        <v>29</v>
      </c>
    </row>
    <row r="16" spans="1:8">
      <c r="B16" t="s">
        <v>15</v>
      </c>
      <c r="C16" s="5">
        <f t="shared" ref="C16:H16" si="1">C14*(C4+C5)</f>
        <v>94000</v>
      </c>
      <c r="D16" s="5">
        <f t="shared" si="1"/>
        <v>268000</v>
      </c>
      <c r="E16" s="5">
        <f t="shared" si="1"/>
        <v>268000</v>
      </c>
      <c r="F16" s="5">
        <f t="shared" si="1"/>
        <v>270000</v>
      </c>
      <c r="G16" s="5">
        <f t="shared" si="1"/>
        <v>226000</v>
      </c>
      <c r="H16" s="5">
        <f t="shared" si="1"/>
        <v>138000</v>
      </c>
    </row>
    <row r="17" spans="1:8">
      <c r="A17" s="11"/>
      <c r="B17" s="11" t="s">
        <v>16</v>
      </c>
      <c r="C17" s="12">
        <f t="shared" ref="C17:H17" si="2">C18+C23</f>
        <v>158675</v>
      </c>
      <c r="D17" s="12">
        <f t="shared" si="2"/>
        <v>338850</v>
      </c>
      <c r="E17" s="12">
        <f t="shared" si="2"/>
        <v>338850</v>
      </c>
      <c r="F17" s="12">
        <f t="shared" si="2"/>
        <v>304237.5</v>
      </c>
      <c r="G17" s="12">
        <f t="shared" si="2"/>
        <v>258557.5</v>
      </c>
      <c r="H17" s="12">
        <f t="shared" si="2"/>
        <v>185355</v>
      </c>
    </row>
    <row r="18" spans="1:8">
      <c r="A18" s="10"/>
      <c r="B18" s="13" t="s">
        <v>17</v>
      </c>
      <c r="C18" s="14">
        <f t="shared" ref="C18:H18" si="3">C19+C20+C21+C22</f>
        <v>70000</v>
      </c>
      <c r="D18" s="14">
        <f t="shared" si="3"/>
        <v>110000</v>
      </c>
      <c r="E18" s="14">
        <f t="shared" si="3"/>
        <v>110000</v>
      </c>
      <c r="F18" s="14">
        <f t="shared" si="3"/>
        <v>110000</v>
      </c>
      <c r="G18" s="14">
        <f t="shared" si="3"/>
        <v>110000</v>
      </c>
      <c r="H18" s="14">
        <f t="shared" si="3"/>
        <v>110000</v>
      </c>
    </row>
    <row r="19" spans="1:8">
      <c r="B19" t="s">
        <v>6</v>
      </c>
      <c r="C19" s="5">
        <v>30000</v>
      </c>
      <c r="D19" s="5">
        <v>30000</v>
      </c>
      <c r="E19" s="5">
        <v>30000</v>
      </c>
      <c r="F19" s="5">
        <v>30000</v>
      </c>
      <c r="G19" s="5">
        <v>30000</v>
      </c>
      <c r="H19" s="5">
        <v>30000</v>
      </c>
    </row>
    <row r="20" spans="1:8">
      <c r="B20" t="s">
        <v>18</v>
      </c>
      <c r="C20" s="5">
        <v>10000</v>
      </c>
      <c r="D20" s="5">
        <v>10000</v>
      </c>
      <c r="E20" s="5">
        <v>10000</v>
      </c>
      <c r="F20" s="5">
        <v>10000</v>
      </c>
      <c r="G20" s="5">
        <v>10000</v>
      </c>
      <c r="H20" s="5">
        <v>10000</v>
      </c>
    </row>
    <row r="21" spans="1:8">
      <c r="B21" t="s">
        <v>19</v>
      </c>
      <c r="C21" s="5">
        <v>10000</v>
      </c>
      <c r="D21" s="26">
        <v>50000</v>
      </c>
      <c r="E21" s="26">
        <v>50000</v>
      </c>
      <c r="F21" s="26">
        <v>50000</v>
      </c>
      <c r="G21" s="26">
        <v>50000</v>
      </c>
      <c r="H21" s="26">
        <v>50000</v>
      </c>
    </row>
    <row r="22" spans="1:8">
      <c r="B22" t="s">
        <v>20</v>
      </c>
      <c r="C22" s="5">
        <v>20000</v>
      </c>
      <c r="D22" s="5">
        <v>20000</v>
      </c>
      <c r="E22" s="5">
        <v>20000</v>
      </c>
      <c r="F22" s="5">
        <v>20000</v>
      </c>
      <c r="G22" s="5">
        <v>20000</v>
      </c>
      <c r="H22" s="5">
        <v>20000</v>
      </c>
    </row>
    <row r="23" spans="1:8">
      <c r="A23" s="13"/>
      <c r="B23" s="13" t="s">
        <v>21</v>
      </c>
      <c r="C23" s="14">
        <f t="shared" ref="C23:H23" si="4">C24+C25+C26</f>
        <v>88675</v>
      </c>
      <c r="D23" s="14">
        <f t="shared" si="4"/>
        <v>228850</v>
      </c>
      <c r="E23" s="14">
        <f t="shared" si="4"/>
        <v>228850</v>
      </c>
      <c r="F23" s="14">
        <f t="shared" si="4"/>
        <v>194237.5</v>
      </c>
      <c r="G23" s="14">
        <f t="shared" si="4"/>
        <v>148557.5</v>
      </c>
      <c r="H23" s="14">
        <f t="shared" si="4"/>
        <v>75355</v>
      </c>
    </row>
    <row r="24" spans="1:8">
      <c r="B24" t="s">
        <v>22</v>
      </c>
      <c r="C24" s="19">
        <v>38675</v>
      </c>
      <c r="D24" s="19">
        <v>87600</v>
      </c>
      <c r="E24" s="19">
        <v>87600</v>
      </c>
      <c r="F24" s="19">
        <v>73937.5</v>
      </c>
      <c r="G24" s="19">
        <v>59407.5</v>
      </c>
      <c r="H24" s="19">
        <v>30055</v>
      </c>
    </row>
    <row r="25" spans="1:8">
      <c r="B25" t="s">
        <v>23</v>
      </c>
      <c r="C25" s="19">
        <v>42000</v>
      </c>
      <c r="D25" s="19">
        <v>118600</v>
      </c>
      <c r="E25" s="19">
        <v>118600</v>
      </c>
      <c r="F25" s="19">
        <v>101200</v>
      </c>
      <c r="G25" s="19">
        <v>73600</v>
      </c>
      <c r="H25" s="19">
        <v>37400</v>
      </c>
    </row>
    <row r="26" spans="1:8">
      <c r="B26" t="s">
        <v>24</v>
      </c>
      <c r="C26" s="19">
        <v>8000</v>
      </c>
      <c r="D26" s="19">
        <v>22650</v>
      </c>
      <c r="E26" s="19">
        <v>22650</v>
      </c>
      <c r="F26" s="19">
        <v>19100</v>
      </c>
      <c r="G26" s="19">
        <v>15550</v>
      </c>
      <c r="H26" s="19">
        <v>7900</v>
      </c>
    </row>
    <row r="27" spans="1:8">
      <c r="A27" s="15"/>
      <c r="B27" s="15" t="s">
        <v>25</v>
      </c>
      <c r="C27" s="16"/>
      <c r="D27" s="16"/>
      <c r="E27" s="16"/>
      <c r="F27" s="16"/>
      <c r="G27" s="16"/>
      <c r="H27" s="16"/>
    </row>
    <row r="28" spans="1:8">
      <c r="B28" t="s">
        <v>26</v>
      </c>
      <c r="C28" s="5">
        <f t="shared" ref="C28:H28" si="5">C12-C17</f>
        <v>-64675</v>
      </c>
      <c r="D28" s="5">
        <f t="shared" si="5"/>
        <v>-70850</v>
      </c>
      <c r="E28" s="5">
        <f t="shared" si="5"/>
        <v>-70850</v>
      </c>
      <c r="F28" s="5">
        <f t="shared" si="5"/>
        <v>-34237.5</v>
      </c>
      <c r="G28" s="5">
        <f t="shared" si="5"/>
        <v>-32557.5</v>
      </c>
      <c r="H28" s="5">
        <f t="shared" si="5"/>
        <v>-47355</v>
      </c>
    </row>
    <row r="29" spans="1:8">
      <c r="B29" t="s">
        <v>27</v>
      </c>
      <c r="C29" s="5">
        <f t="shared" ref="C29:H29" si="6">C28/C13</f>
        <v>-215.58333333333334</v>
      </c>
      <c r="D29" s="5">
        <f t="shared" si="6"/>
        <v>-78.722222222222229</v>
      </c>
      <c r="E29" s="5">
        <f t="shared" si="6"/>
        <v>-78.722222222222229</v>
      </c>
      <c r="F29" s="5">
        <f t="shared" si="6"/>
        <v>-45.65</v>
      </c>
      <c r="G29" s="5">
        <f t="shared" si="6"/>
        <v>-54.262500000000003</v>
      </c>
      <c r="H29" s="5">
        <f t="shared" si="6"/>
        <v>-157.85</v>
      </c>
    </row>
    <row r="30" spans="1:8">
      <c r="B30" t="s">
        <v>28</v>
      </c>
      <c r="C30" s="24">
        <f t="shared" ref="C30:H30" si="7">C29/C4</f>
        <v>-0.21558333333333335</v>
      </c>
      <c r="D30" s="24">
        <f t="shared" si="7"/>
        <v>-7.8722222222222235E-2</v>
      </c>
      <c r="E30" s="24">
        <f t="shared" si="7"/>
        <v>-7.8722222222222235E-2</v>
      </c>
      <c r="F30" s="24">
        <f t="shared" si="7"/>
        <v>-4.5649999999999996E-2</v>
      </c>
      <c r="G30" s="24">
        <f t="shared" si="7"/>
        <v>-5.4262500000000005E-2</v>
      </c>
      <c r="H30" s="24">
        <f t="shared" si="7"/>
        <v>-0.15784999999999999</v>
      </c>
    </row>
    <row r="31" spans="1:8">
      <c r="B31" t="s">
        <v>29</v>
      </c>
      <c r="C31" s="5">
        <f t="shared" ref="C31:H31" si="8">C17/C13</f>
        <v>528.91666666666663</v>
      </c>
      <c r="D31" s="5">
        <f t="shared" si="8"/>
        <v>376.5</v>
      </c>
      <c r="E31" s="5">
        <f t="shared" si="8"/>
        <v>376.5</v>
      </c>
      <c r="F31" s="5">
        <f t="shared" si="8"/>
        <v>405.65</v>
      </c>
      <c r="G31" s="5">
        <f t="shared" si="8"/>
        <v>430.92916666666667</v>
      </c>
      <c r="H31" s="5">
        <f t="shared" si="8"/>
        <v>617.85</v>
      </c>
    </row>
    <row r="32" spans="1:8">
      <c r="B32" t="s">
        <v>30</v>
      </c>
      <c r="C32" s="20" t="s">
        <v>37</v>
      </c>
      <c r="D32" s="20" t="s">
        <v>44</v>
      </c>
      <c r="E32" s="20" t="s">
        <v>49</v>
      </c>
      <c r="F32" s="20" t="s">
        <v>57</v>
      </c>
      <c r="G32" s="20" t="s">
        <v>66</v>
      </c>
      <c r="H32" s="20" t="s">
        <v>72</v>
      </c>
    </row>
    <row r="33" spans="1:8" ht="43.2" customHeight="1">
      <c r="B33" s="1" t="s">
        <v>35</v>
      </c>
      <c r="C33" s="21" t="s">
        <v>38</v>
      </c>
      <c r="D33" s="21" t="s">
        <v>45</v>
      </c>
      <c r="E33" s="21" t="s">
        <v>50</v>
      </c>
      <c r="F33" s="21" t="s">
        <v>58</v>
      </c>
      <c r="G33" s="21" t="s">
        <v>67</v>
      </c>
      <c r="H33" s="21" t="s">
        <v>73</v>
      </c>
    </row>
    <row r="34" spans="1:8">
      <c r="B34" t="s">
        <v>31</v>
      </c>
      <c r="C34" s="22">
        <v>0.17910000000000001</v>
      </c>
      <c r="D34" s="22" t="s">
        <v>42</v>
      </c>
      <c r="E34" s="22" t="s">
        <v>42</v>
      </c>
      <c r="F34" s="22" t="s">
        <v>55</v>
      </c>
      <c r="G34" s="22" t="s">
        <v>64</v>
      </c>
      <c r="H34" s="22" t="s">
        <v>70</v>
      </c>
    </row>
    <row r="35" spans="1:8">
      <c r="B35" t="s">
        <v>32</v>
      </c>
      <c r="C35" s="22">
        <v>0.36109999999999998</v>
      </c>
      <c r="D35" s="22" t="s">
        <v>43</v>
      </c>
      <c r="E35" s="22" t="s">
        <v>48</v>
      </c>
      <c r="F35" s="22" t="s">
        <v>56</v>
      </c>
      <c r="G35" s="22" t="s">
        <v>65</v>
      </c>
      <c r="H35" s="22" t="s">
        <v>71</v>
      </c>
    </row>
    <row r="36" spans="1:8">
      <c r="B36" t="s">
        <v>33</v>
      </c>
      <c r="C36" s="23">
        <f t="shared" ref="C36:H36" si="9">C15/C13</f>
        <v>0.16666666666666666</v>
      </c>
      <c r="D36" s="23">
        <f t="shared" si="9"/>
        <v>0.15555555555555556</v>
      </c>
      <c r="E36" s="23">
        <f t="shared" si="9"/>
        <v>0.15555555555555556</v>
      </c>
      <c r="F36" s="23">
        <f t="shared" si="9"/>
        <v>0.16533333333333333</v>
      </c>
      <c r="G36" s="23">
        <f t="shared" si="9"/>
        <v>9.5000000000000001E-2</v>
      </c>
      <c r="H36" s="23">
        <f t="shared" si="9"/>
        <v>9.6666666666666665E-2</v>
      </c>
    </row>
    <row r="37" spans="1:8">
      <c r="A37" s="17"/>
      <c r="B37" s="17" t="s">
        <v>34</v>
      </c>
      <c r="C37" s="18"/>
      <c r="D37" s="18"/>
      <c r="E37" s="18"/>
      <c r="F37" s="18"/>
      <c r="G37" s="18"/>
      <c r="H37" s="18"/>
    </row>
    <row r="38" spans="1:8">
      <c r="C38" t="s">
        <v>39</v>
      </c>
      <c r="D38" t="s">
        <v>46</v>
      </c>
      <c r="E38" t="s">
        <v>51</v>
      </c>
      <c r="F38" t="s">
        <v>59</v>
      </c>
      <c r="G38" t="s">
        <v>59</v>
      </c>
      <c r="H38" t="s">
        <v>59</v>
      </c>
    </row>
    <row r="39" spans="1:8">
      <c r="C39" t="s">
        <v>40</v>
      </c>
      <c r="E39" t="s">
        <v>52</v>
      </c>
      <c r="F39" t="s">
        <v>60</v>
      </c>
      <c r="G39" t="s">
        <v>60</v>
      </c>
      <c r="H39" t="s">
        <v>60</v>
      </c>
    </row>
    <row r="40" spans="1:8">
      <c r="E40" t="s">
        <v>53</v>
      </c>
      <c r="F40" t="s">
        <v>61</v>
      </c>
      <c r="G40" t="s">
        <v>61</v>
      </c>
      <c r="H40" t="s">
        <v>61</v>
      </c>
    </row>
    <row r="41" spans="1:8">
      <c r="F41" t="s">
        <v>62</v>
      </c>
      <c r="G41" t="s">
        <v>68</v>
      </c>
      <c r="H41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 бизнес-процесса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2024-05-26T09:20:01Z</dcterms:created>
  <dcterms:modified xsi:type="dcterms:W3CDTF">2024-06-01T10:32:47Z</dcterms:modified>
</cp:coreProperties>
</file>