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ocuments\Data Science\"/>
    </mc:Choice>
  </mc:AlternateContent>
  <xr:revisionPtr revIDLastSave="0" documentId="8_{0DC29840-A519-464F-8B54-9973DB215F5D}" xr6:coauthVersionLast="47" xr6:coauthVersionMax="47" xr10:uidLastSave="{00000000-0000-0000-0000-000000000000}"/>
  <bookViews>
    <workbookView xWindow="-37785" yWindow="4290" windowWidth="19110" windowHeight="15285" firstSheet="4" activeTab="4" xr2:uid="{00000000-000D-0000-FFFF-FFFF00000000}"/>
  </bookViews>
  <sheets>
    <sheet name="Задание 2 Пример 1" sheetId="3" r:id="rId1"/>
    <sheet name="Задание 2 Пример 2" sheetId="2" r:id="rId2"/>
    <sheet name="Задание 3 Задача 3.1" sheetId="1" r:id="rId3"/>
    <sheet name="Задание 3 Задача 3.2" sheetId="4" r:id="rId4"/>
    <sheet name="Задание 4 Задача 4.1" sheetId="5" r:id="rId5"/>
    <sheet name="Задание 4 Задача 4.2" sheetId="6" r:id="rId6"/>
  </sheets>
  <calcPr calcId="191029"/>
</workbook>
</file>

<file path=xl/calcChain.xml><?xml version="1.0" encoding="utf-8"?>
<calcChain xmlns="http://schemas.openxmlformats.org/spreadsheetml/2006/main">
  <c r="F3" i="6" l="1"/>
  <c r="H3" i="6" s="1"/>
  <c r="F7" i="6"/>
  <c r="H7" i="6" s="1"/>
  <c r="F2" i="6"/>
  <c r="H2" i="6" s="1"/>
  <c r="E6" i="6"/>
  <c r="G6" i="6" s="1"/>
  <c r="E10" i="6"/>
  <c r="G10" i="6" s="1"/>
  <c r="C11" i="6"/>
  <c r="F4" i="6" s="1"/>
  <c r="H4" i="6" s="1"/>
  <c r="B11" i="6"/>
  <c r="E3" i="6" s="1"/>
  <c r="F4" i="5"/>
  <c r="H4" i="5" s="1"/>
  <c r="F6" i="5"/>
  <c r="H6" i="5" s="1"/>
  <c r="F8" i="5"/>
  <c r="H8" i="5" s="1"/>
  <c r="F10" i="5"/>
  <c r="H10" i="5" s="1"/>
  <c r="F12" i="5"/>
  <c r="H12" i="5" s="1"/>
  <c r="F14" i="5"/>
  <c r="H14" i="5" s="1"/>
  <c r="F2" i="5"/>
  <c r="H2" i="5" s="1"/>
  <c r="C16" i="5"/>
  <c r="F5" i="5" s="1"/>
  <c r="H5" i="5" s="1"/>
  <c r="B16" i="5"/>
  <c r="E10" i="5" s="1"/>
  <c r="K23" i="4"/>
  <c r="K24" i="4" s="1"/>
  <c r="J23" i="4"/>
  <c r="J24" i="4" s="1"/>
  <c r="I23" i="4"/>
  <c r="I24" i="4" s="1"/>
  <c r="H23" i="4"/>
  <c r="H24" i="4" s="1"/>
  <c r="G23" i="4"/>
  <c r="G24" i="4" s="1"/>
  <c r="F23" i="4"/>
  <c r="F24" i="4" s="1"/>
  <c r="E23" i="4"/>
  <c r="E24" i="4" s="1"/>
  <c r="D23" i="4"/>
  <c r="D24" i="4" s="1"/>
  <c r="C23" i="4"/>
  <c r="C24" i="4" s="1"/>
  <c r="B23" i="4"/>
  <c r="B24" i="4" s="1"/>
  <c r="K16" i="4"/>
  <c r="K17" i="4" s="1"/>
  <c r="J16" i="4"/>
  <c r="J17" i="4" s="1"/>
  <c r="I16" i="4"/>
  <c r="I17" i="4" s="1"/>
  <c r="H16" i="4"/>
  <c r="H17" i="4" s="1"/>
  <c r="G16" i="4"/>
  <c r="G17" i="4" s="1"/>
  <c r="F16" i="4"/>
  <c r="F17" i="4" s="1"/>
  <c r="E16" i="4"/>
  <c r="E17" i="4" s="1"/>
  <c r="D16" i="4"/>
  <c r="D17" i="4" s="1"/>
  <c r="C16" i="4"/>
  <c r="C17" i="4" s="1"/>
  <c r="B16" i="4"/>
  <c r="B17" i="4" s="1"/>
  <c r="C9" i="4"/>
  <c r="C10" i="4" s="1"/>
  <c r="D9" i="4"/>
  <c r="D10" i="4" s="1"/>
  <c r="E9" i="4"/>
  <c r="E10" i="4" s="1"/>
  <c r="F9" i="4"/>
  <c r="F10" i="4" s="1"/>
  <c r="G9" i="4"/>
  <c r="G10" i="4" s="1"/>
  <c r="H9" i="4"/>
  <c r="H10" i="4" s="1"/>
  <c r="I9" i="4"/>
  <c r="I10" i="4" s="1"/>
  <c r="J9" i="4"/>
  <c r="J10" i="4" s="1"/>
  <c r="K9" i="4"/>
  <c r="K10" i="4" s="1"/>
  <c r="B9" i="4"/>
  <c r="D9" i="1"/>
  <c r="E9" i="1"/>
  <c r="H9" i="1"/>
  <c r="I9" i="1"/>
  <c r="B9" i="1"/>
  <c r="C8" i="1"/>
  <c r="C9" i="1" s="1"/>
  <c r="D8" i="1"/>
  <c r="E8" i="1"/>
  <c r="F8" i="1"/>
  <c r="F9" i="1" s="1"/>
  <c r="G8" i="1"/>
  <c r="G9" i="1" s="1"/>
  <c r="H8" i="1"/>
  <c r="I8" i="1"/>
  <c r="J8" i="1"/>
  <c r="J9" i="1" s="1"/>
  <c r="K8" i="1"/>
  <c r="K9" i="1" s="1"/>
  <c r="B8" i="1"/>
  <c r="B10" i="1" s="1"/>
  <c r="F11" i="2"/>
  <c r="G11" i="2" s="1"/>
  <c r="F3" i="2"/>
  <c r="G3" i="2" s="1"/>
  <c r="F4" i="2"/>
  <c r="G4" i="2" s="1"/>
  <c r="F5" i="2"/>
  <c r="G5" i="2" s="1"/>
  <c r="F6" i="2"/>
  <c r="F12" i="2" s="1"/>
  <c r="F7" i="2"/>
  <c r="G7" i="2" s="1"/>
  <c r="F8" i="2"/>
  <c r="G8" i="2" s="1"/>
  <c r="F9" i="2"/>
  <c r="G9" i="2" s="1"/>
  <c r="F10" i="2"/>
  <c r="G10" i="2" s="1"/>
  <c r="F2" i="2"/>
  <c r="G2" i="2" s="1"/>
  <c r="E4" i="3"/>
  <c r="G4" i="3" s="1"/>
  <c r="E8" i="3"/>
  <c r="G8" i="3" s="1"/>
  <c r="E2" i="3"/>
  <c r="G2" i="3" s="1"/>
  <c r="B14" i="3"/>
  <c r="E3" i="3" s="1"/>
  <c r="G3" i="3" s="1"/>
  <c r="B13" i="3"/>
  <c r="D9" i="3" s="1"/>
  <c r="F9" i="3" s="1"/>
  <c r="B11" i="1" l="1"/>
  <c r="E13" i="1" s="1"/>
  <c r="E15" i="1" s="1"/>
  <c r="I10" i="5"/>
  <c r="G10" i="5"/>
  <c r="G12" i="2"/>
  <c r="F16" i="2" s="1"/>
  <c r="F20" i="2" s="1"/>
  <c r="I3" i="6"/>
  <c r="G3" i="6"/>
  <c r="G6" i="2"/>
  <c r="E6" i="5"/>
  <c r="D2" i="3"/>
  <c r="D8" i="3"/>
  <c r="F8" i="3" s="1"/>
  <c r="D4" i="3"/>
  <c r="F4" i="3" s="1"/>
  <c r="E10" i="3"/>
  <c r="G10" i="3" s="1"/>
  <c r="E6" i="3"/>
  <c r="G6" i="3" s="1"/>
  <c r="E13" i="5"/>
  <c r="E9" i="5"/>
  <c r="E5" i="5"/>
  <c r="F15" i="5"/>
  <c r="H15" i="5" s="1"/>
  <c r="F11" i="5"/>
  <c r="H11" i="5" s="1"/>
  <c r="F7" i="5"/>
  <c r="H7" i="5" s="1"/>
  <c r="F3" i="5"/>
  <c r="H3" i="5" s="1"/>
  <c r="E9" i="6"/>
  <c r="E5" i="6"/>
  <c r="F10" i="6"/>
  <c r="H10" i="6" s="1"/>
  <c r="F6" i="6"/>
  <c r="H6" i="6" s="1"/>
  <c r="D6" i="3"/>
  <c r="F6" i="3" s="1"/>
  <c r="D5" i="3"/>
  <c r="F5" i="3" s="1"/>
  <c r="E7" i="3"/>
  <c r="G7" i="3" s="1"/>
  <c r="D11" i="3"/>
  <c r="F11" i="3" s="1"/>
  <c r="D7" i="3"/>
  <c r="F7" i="3" s="1"/>
  <c r="D3" i="3"/>
  <c r="F3" i="3" s="1"/>
  <c r="E9" i="3"/>
  <c r="G9" i="3" s="1"/>
  <c r="E5" i="3"/>
  <c r="G5" i="3" s="1"/>
  <c r="L9" i="4"/>
  <c r="E2" i="5"/>
  <c r="E12" i="5"/>
  <c r="E8" i="5"/>
  <c r="E4" i="5"/>
  <c r="E8" i="6"/>
  <c r="E4" i="6"/>
  <c r="F9" i="6"/>
  <c r="H9" i="6" s="1"/>
  <c r="F5" i="6"/>
  <c r="H5" i="6" s="1"/>
  <c r="E15" i="5"/>
  <c r="E11" i="5"/>
  <c r="E7" i="5"/>
  <c r="E3" i="5"/>
  <c r="F13" i="5"/>
  <c r="H13" i="5" s="1"/>
  <c r="F9" i="5"/>
  <c r="H9" i="5" s="1"/>
  <c r="E2" i="6"/>
  <c r="E7" i="6"/>
  <c r="F8" i="6"/>
  <c r="H8" i="6" s="1"/>
  <c r="D10" i="3"/>
  <c r="F10" i="3" s="1"/>
  <c r="E11" i="3"/>
  <c r="G11" i="3" s="1"/>
  <c r="E14" i="5"/>
  <c r="B10" i="4"/>
  <c r="L10" i="4" s="1"/>
  <c r="O9" i="4" s="1"/>
  <c r="L24" i="4"/>
  <c r="O23" i="4" s="1"/>
  <c r="L23" i="4"/>
  <c r="L17" i="4"/>
  <c r="O16" i="4" s="1"/>
  <c r="L16" i="4"/>
  <c r="I11" i="5" l="1"/>
  <c r="G11" i="5"/>
  <c r="I4" i="6"/>
  <c r="G4" i="6"/>
  <c r="I12" i="5"/>
  <c r="G12" i="5"/>
  <c r="I9" i="5"/>
  <c r="G9" i="5"/>
  <c r="I10" i="6"/>
  <c r="I15" i="5"/>
  <c r="G15" i="5"/>
  <c r="I8" i="6"/>
  <c r="G8" i="6"/>
  <c r="I2" i="5"/>
  <c r="G2" i="5"/>
  <c r="G5" i="6"/>
  <c r="I5" i="6"/>
  <c r="I13" i="5"/>
  <c r="G13" i="5"/>
  <c r="I6" i="5"/>
  <c r="G6" i="5"/>
  <c r="I14" i="5"/>
  <c r="G14" i="5"/>
  <c r="I7" i="6"/>
  <c r="G7" i="6"/>
  <c r="I3" i="5"/>
  <c r="G3" i="5"/>
  <c r="I4" i="5"/>
  <c r="G4" i="5"/>
  <c r="G9" i="6"/>
  <c r="I9" i="6"/>
  <c r="B16" i="3"/>
  <c r="F2" i="3"/>
  <c r="I2" i="6"/>
  <c r="G2" i="6"/>
  <c r="I7" i="5"/>
  <c r="G7" i="5"/>
  <c r="I8" i="5"/>
  <c r="G8" i="5"/>
  <c r="I5" i="5"/>
  <c r="G5" i="5"/>
  <c r="I6" i="6"/>
  <c r="L4" i="6" l="1"/>
  <c r="L4" i="5"/>
</calcChain>
</file>

<file path=xl/sharedStrings.xml><?xml version="1.0" encoding="utf-8"?>
<sst xmlns="http://schemas.openxmlformats.org/spreadsheetml/2006/main" count="119" uniqueCount="77">
  <si>
    <t>№ испытуемых</t>
  </si>
  <si>
    <t>X</t>
  </si>
  <si>
    <t>Y</t>
  </si>
  <si>
    <t>Xср</t>
  </si>
  <si>
    <t>Yср</t>
  </si>
  <si>
    <t>Xi - Xср</t>
  </si>
  <si>
    <t>Yi - Yср</t>
  </si>
  <si>
    <t>Rxy</t>
  </si>
  <si>
    <t>(Xi - Xср)^2</t>
  </si>
  <si>
    <t>(Yi - Yср)^2</t>
  </si>
  <si>
    <t>Rкрит</t>
  </si>
  <si>
    <t>k = n - 2</t>
  </si>
  <si>
    <t>Предположение: Существует линейная, положительно направленная связь.</t>
  </si>
  <si>
    <t>(0,3 &lt; 0,54 &lt; 0,699)</t>
  </si>
  <si>
    <t>Оценка преподавателя, Xi</t>
  </si>
  <si>
    <t>Оценка студента, Yi</t>
  </si>
  <si>
    <t>Профессии</t>
  </si>
  <si>
    <t>профессор</t>
  </si>
  <si>
    <t>врач</t>
  </si>
  <si>
    <t>учитель школы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</si>
  <si>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</si>
  <si>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</si>
  <si>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</si>
  <si>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</si>
  <si>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</si>
  <si>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</si>
  <si>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</si>
  <si>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t>di = Xi - Yi</t>
  </si>
  <si>
    <t>(di)^2</t>
  </si>
  <si>
    <t xml:space="preserve">сумма = </t>
  </si>
  <si>
    <t>Rs =</t>
  </si>
  <si>
    <t xml:space="preserve">n = </t>
  </si>
  <si>
    <t>V = n - 2 =</t>
  </si>
  <si>
    <t xml:space="preserve">t = </t>
  </si>
  <si>
    <t xml:space="preserve">ур. знач= </t>
  </si>
  <si>
    <t>правосторонняя критическая область</t>
  </si>
  <si>
    <r>
      <t>Tкр = T</t>
    </r>
    <r>
      <rPr>
        <sz val="8"/>
        <color theme="1"/>
        <rFont val="Calibri"/>
        <family val="2"/>
        <scheme val="minor"/>
      </rPr>
      <t>0,05, 8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</si>
  <si>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Значит на уровне значимости 5% линейная связь между мнениями студента и преподавателя является статистически значимой, а также она является положительно направленной и имеет сильную тесноту связи (0,7 &lt; Rs &lt; 1).</t>
  </si>
  <si>
    <t>Номера испытуемых</t>
  </si>
  <si>
    <t>Стаж (в мес).</t>
  </si>
  <si>
    <t>Время решения (в мин).</t>
  </si>
  <si>
    <t>Ранжирование стажа( Xi)</t>
  </si>
  <si>
    <t>Ранжирование времени(Yi)</t>
  </si>
  <si>
    <t>Сумма di</t>
  </si>
  <si>
    <t>Сумма (di)^2</t>
  </si>
  <si>
    <t>n</t>
  </si>
  <si>
    <t>Rs</t>
  </si>
  <si>
    <t>Tрасч</t>
  </si>
  <si>
    <t>Гипотеза: существует линейная связь с положительным направлением.</t>
  </si>
  <si>
    <t>Гипотеза: существует линейная связь с отрицательным направлением и сильной теснотой связи .</t>
  </si>
  <si>
    <t xml:space="preserve">Tрасч &gt;Tкр (4,653 &gt; 1,86), </t>
  </si>
  <si>
    <t>Значит на уровне значимости 5% линейная связь между стажем и временем решения задачи является статистически значимой, а также она является отрицательно направленной и имеет сильную тесноту связи (-1 &lt; -0,855 &lt;-0,7).</t>
  </si>
  <si>
    <t xml:space="preserve">Tрасч &gt;Tкр (3,16 &gt; 1,86), </t>
  </si>
  <si>
    <t>Xi (Арбитр A)</t>
  </si>
  <si>
    <t>Yi (Арбитр B)</t>
  </si>
  <si>
    <t>Zi (Арбитр C)</t>
  </si>
  <si>
    <t>Рассмотрим все возможные пары и вычислим коэффициент ранговой корреляции для каждой из пар:</t>
  </si>
  <si>
    <t>Пара A и B</t>
  </si>
  <si>
    <t>Суммы</t>
  </si>
  <si>
    <t>Пара A и C</t>
  </si>
  <si>
    <t>di = Xi - Zi</t>
  </si>
  <si>
    <t>Пара B и C</t>
  </si>
  <si>
    <t>di = Yi - Zi</t>
  </si>
  <si>
    <t>Слабая теснота связи</t>
  </si>
  <si>
    <t>Средняя теснота связи</t>
  </si>
  <si>
    <t>Значит, оценки больше всего согласуются у арбитров А и С.</t>
  </si>
  <si>
    <t>№ п/п</t>
  </si>
  <si>
    <r>
      <t xml:space="preserve">Данные по агрессивности </t>
    </r>
    <r>
      <rPr>
        <b/>
        <sz val="11"/>
        <color theme="1"/>
        <rFont val="Calibri"/>
        <family val="2"/>
        <scheme val="minor"/>
      </rPr>
      <t>Xagr</t>
    </r>
  </si>
  <si>
    <r>
      <t xml:space="preserve">Данные по IQ </t>
    </r>
    <r>
      <rPr>
        <b/>
        <sz val="11"/>
        <color theme="1"/>
        <rFont val="Calibri"/>
        <family val="2"/>
        <scheme val="minor"/>
      </rPr>
      <t>Yiq</t>
    </r>
  </si>
  <si>
    <t>Ср. знач.</t>
  </si>
  <si>
    <t>(Xi - Xср) * (Yi - Yср)</t>
  </si>
  <si>
    <t>k = n - 2 =</t>
  </si>
  <si>
    <t>Число посетителей в сутки, X</t>
  </si>
  <si>
    <t>Усреднённая позиция сайта в поисковой системе, Y</t>
  </si>
  <si>
    <t>Rкрит &gt; |Rxy|, а значит гипотеза H0 принимается.</t>
  </si>
  <si>
    <t>Т.к. Rxy &lt; Rкрит, то гипотеза H0 принимается, поэтому существует взаимосвязь времени решения задач, причём она линейная, положительно направленная и со средней теснотой связи.</t>
  </si>
  <si>
    <t>Гипотеза: линейная связь с отрицательным направлением и средней теснотой связи.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</si>
</sst>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Корелляционное</a:t>
            </a:r>
            <a:r>
              <a:rPr lang="ru-RU" baseline="0"/>
              <a:t> поле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87519978730573E-2"/>
          <c:y val="0.1524549241127468"/>
          <c:w val="0.91758282864818574"/>
          <c:h val="0.76732169348396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2 Пример 1'!$C$1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'Задание 2 Пример 1'!$B$2:$B$11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33</c:v>
                </c:pt>
                <c:pt idx="3">
                  <c:v>44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44</c:v>
                </c:pt>
              </c:numCache>
            </c:numRef>
          </c:xVal>
          <c:yVal>
            <c:numRef>
              <c:f>'Задание 2 Пример 1'!$C$2:$C$11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3F7-9BAC-E7C085FA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6336"/>
        <c:axId val="129248640"/>
      </c:scatterChart>
      <c:valAx>
        <c:axId val="129246336"/>
        <c:scaling>
          <c:orientation val="minMax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5949967384818979"/>
              <c:y val="0.82938405797101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>
                <a:lumMod val="50000"/>
                <a:lumOff val="50000"/>
              </a:schemeClr>
            </a:solidFill>
            <a:tailEnd type="triangle" w="med" len="lg"/>
          </a:ln>
        </c:spPr>
        <c:crossAx val="129248640"/>
        <c:crosses val="autoZero"/>
        <c:crossBetween val="midCat"/>
      </c:valAx>
      <c:valAx>
        <c:axId val="1292486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Y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2.9446407538280334E-2"/>
              <c:y val="4.91230172315417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292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Корелляционное</a:t>
            </a:r>
            <a:r>
              <a:rPr lang="ru-RU" baseline="0"/>
              <a:t> поле</a:t>
            </a:r>
            <a:endParaRPr lang="ru-RU"/>
          </a:p>
        </c:rich>
      </c:tx>
      <c:layout>
        <c:manualLayout>
          <c:xMode val="edge"/>
          <c:yMode val="edge"/>
          <c:x val="0.2477360017497812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1609981044036162"/>
          <c:w val="0.8833797025371829"/>
          <c:h val="0.767920312044327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'Задание 2 Пример 2'!$A$2:$A$11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</c:numCache>
            </c:numRef>
          </c:xVal>
          <c:yVal>
            <c:numRef>
              <c:f>'Задание 2 Пример 2'!$C$2:$C$11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AB3-86DD-733BDC37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5520"/>
        <c:axId val="82793984"/>
      </c:scatterChart>
      <c:valAx>
        <c:axId val="82795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>
                <a:lumMod val="50000"/>
                <a:lumOff val="50000"/>
              </a:schemeClr>
            </a:solidFill>
            <a:tailEnd type="triangle" w="med" len="lg"/>
          </a:ln>
        </c:spPr>
        <c:crossAx val="82793984"/>
        <c:crosses val="autoZero"/>
        <c:crossBetween val="midCat"/>
      </c:valAx>
      <c:valAx>
        <c:axId val="827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8279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>
        <c:manualLayout>
          <c:xMode val="edge"/>
          <c:yMode val="edge"/>
          <c:x val="0.244687445319335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2072944006999126"/>
          <c:w val="0.8833797025371829"/>
          <c:h val="0.763290682414698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'Задание 3 Задача 3.1'!$B$5:$K$5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</c:numCache>
            </c:numRef>
          </c:xVal>
          <c:yVal>
            <c:numRef>
              <c:f>'Задание 3 Задача 3.1'!$B$6:$K$6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E-45ED-A2D9-C91443D5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7792"/>
        <c:axId val="102735872"/>
      </c:scatterChart>
      <c:valAx>
        <c:axId val="102737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02735872"/>
        <c:crosses val="autoZero"/>
        <c:crossBetween val="midCat"/>
      </c:valAx>
      <c:valAx>
        <c:axId val="1027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0273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en-US"/>
          </a:p>
        </c:rich>
      </c:tx>
      <c:layout>
        <c:manualLayout>
          <c:xMode val="edge"/>
          <c:yMode val="edge"/>
          <c:x val="0.2419096675415572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3461832895888015"/>
          <c:w val="0.8833797025371829"/>
          <c:h val="0.74940179352580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3 Задача 3.2'!$A$15</c:f>
              <c:strCache>
                <c:ptCount val="1"/>
                <c:pt idx="0">
                  <c:v>Zi (Арбитр C)</c:v>
                </c:pt>
              </c:strCache>
            </c:strRef>
          </c:tx>
          <c:spPr>
            <a:ln w="28575">
              <a:noFill/>
            </a:ln>
          </c:spPr>
          <c:xVal>
            <c:numRef>
              <c:f>'Задание 3 Задача 3.2'!$B$14:$K$14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 Задача 3.2'!$B$15:$K$15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347-A6ED-02DC254A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9136"/>
        <c:axId val="108191104"/>
      </c:scatterChart>
      <c:valAx>
        <c:axId val="118139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08191104"/>
        <c:crosses val="autoZero"/>
        <c:crossBetween val="midCat"/>
      </c:valAx>
      <c:valAx>
        <c:axId val="1081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181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>
        <c:manualLayout>
          <c:xMode val="edge"/>
          <c:yMode val="edge"/>
          <c:x val="0.2502430008748906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2072944006999126"/>
          <c:w val="0.86929636920384956"/>
          <c:h val="0.763290682414698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'Задание 4 Задача 4.1'!$B$2:$B$15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'Задание 4 Задача 4.1'!$C$2:$C$15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4-42F5-B709-0137D991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0912"/>
        <c:axId val="118139520"/>
      </c:scatterChart>
      <c:valAx>
        <c:axId val="125110912"/>
        <c:scaling>
          <c:orientation val="minMax"/>
          <c:min val="1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18139520"/>
        <c:crosses val="autoZero"/>
        <c:crossBetween val="midCat"/>
      </c:valAx>
      <c:valAx>
        <c:axId val="118139520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2511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 поле</a:t>
            </a:r>
          </a:p>
        </c:rich>
      </c:tx>
      <c:layout>
        <c:manualLayout>
          <c:xMode val="edge"/>
          <c:yMode val="edge"/>
          <c:x val="0.2841916332763997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926391022404601E-2"/>
          <c:y val="0.12072944006999126"/>
          <c:w val="0.8930120348189764"/>
          <c:h val="0.763290682414698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'Задание 4 Задача 4.2'!$B$2:$B$11</c:f>
              <c:numCache>
                <c:formatCode>General</c:formatCode>
                <c:ptCount val="10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  <c:pt idx="9" formatCode="0.00">
                  <c:v>1298.3333333333333</c:v>
                </c:pt>
              </c:numCache>
            </c:numRef>
          </c:xVal>
          <c:yVal>
            <c:numRef>
              <c:f>'Задание 4 Задача 4.2'!$C$2:$C$11</c:f>
              <c:numCache>
                <c:formatCode>General</c:formatCode>
                <c:ptCount val="10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  <c:pt idx="9" formatCode="0.00">
                  <c:v>5.4888888888888889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9-41BF-91AC-64BF088F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8224"/>
        <c:axId val="120912512"/>
      </c:scatterChart>
      <c:valAx>
        <c:axId val="125108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20912512"/>
        <c:crosses val="autoZero"/>
        <c:crossBetween val="midCat"/>
      </c:valAx>
      <c:valAx>
        <c:axId val="1209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>
                <a:lumMod val="50000"/>
                <a:lumOff val="50000"/>
              </a:sysClr>
            </a:solidFill>
            <a:tailEnd type="triangle" w="med" len="lg"/>
          </a:ln>
        </c:spPr>
        <c:crossAx val="12510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342900</xdr:rowOff>
    </xdr:from>
    <xdr:to>
      <xdr:col>16</xdr:col>
      <xdr:colOff>571500</xdr:colOff>
      <xdr:row>16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259080</xdr:rowOff>
    </xdr:from>
    <xdr:to>
      <xdr:col>16</xdr:col>
      <xdr:colOff>441960</xdr:colOff>
      <xdr:row>16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0</xdr:row>
      <xdr:rowOff>83820</xdr:rowOff>
    </xdr:from>
    <xdr:to>
      <xdr:col>19</xdr:col>
      <xdr:colOff>495300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27</xdr:row>
      <xdr:rowOff>114300</xdr:rowOff>
    </xdr:from>
    <xdr:to>
      <xdr:col>7</xdr:col>
      <xdr:colOff>297180</xdr:colOff>
      <xdr:row>42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10</xdr:row>
      <xdr:rowOff>129540</xdr:rowOff>
    </xdr:from>
    <xdr:to>
      <xdr:col>17</xdr:col>
      <xdr:colOff>563880</xdr:colOff>
      <xdr:row>25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10</xdr:row>
      <xdr:rowOff>152400</xdr:rowOff>
    </xdr:from>
    <xdr:to>
      <xdr:col>12</xdr:col>
      <xdr:colOff>106680</xdr:colOff>
      <xdr:row>25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A22" sqref="A22"/>
    </sheetView>
  </sheetViews>
  <sheetFormatPr defaultRowHeight="14.4" x14ac:dyDescent="0.3"/>
  <cols>
    <col min="1" max="1" width="11.6640625" customWidth="1"/>
    <col min="6" max="7" width="10.21875" customWidth="1"/>
  </cols>
  <sheetData>
    <row r="1" spans="1:7" ht="27.6" customHeight="1" x14ac:dyDescent="0.3">
      <c r="A1" s="15" t="s">
        <v>0</v>
      </c>
      <c r="B1" s="16" t="s">
        <v>1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</row>
    <row r="2" spans="1:7" x14ac:dyDescent="0.3">
      <c r="A2" s="16">
        <v>1</v>
      </c>
      <c r="B2" s="1">
        <v>19</v>
      </c>
      <c r="C2" s="1">
        <v>17</v>
      </c>
      <c r="D2" s="1">
        <f>B2-$B$13</f>
        <v>-16.700000000000003</v>
      </c>
      <c r="E2" s="1">
        <f>C2-$B$14</f>
        <v>-7.1999999999999993</v>
      </c>
      <c r="F2" s="1">
        <f>D2*D2</f>
        <v>278.8900000000001</v>
      </c>
      <c r="G2" s="1">
        <f>E2*E2</f>
        <v>51.839999999999989</v>
      </c>
    </row>
    <row r="3" spans="1:7" x14ac:dyDescent="0.3">
      <c r="A3" s="16">
        <v>2</v>
      </c>
      <c r="B3" s="1">
        <v>32</v>
      </c>
      <c r="C3" s="1">
        <v>7</v>
      </c>
      <c r="D3" s="1">
        <f t="shared" ref="D3:D11" si="0">B3-$B$13</f>
        <v>-3.7000000000000028</v>
      </c>
      <c r="E3" s="1">
        <f t="shared" ref="E3:E11" si="1">C3-$B$14</f>
        <v>-17.2</v>
      </c>
      <c r="F3" s="1">
        <f t="shared" ref="F3:F11" si="2">D3*D3</f>
        <v>13.690000000000021</v>
      </c>
      <c r="G3" s="1">
        <f t="shared" ref="G3:G11" si="3">E3*E3</f>
        <v>295.83999999999997</v>
      </c>
    </row>
    <row r="4" spans="1:7" x14ac:dyDescent="0.3">
      <c r="A4" s="16">
        <v>3</v>
      </c>
      <c r="B4" s="1">
        <v>33</v>
      </c>
      <c r="C4" s="1">
        <v>17</v>
      </c>
      <c r="D4" s="1">
        <f t="shared" si="0"/>
        <v>-2.7000000000000028</v>
      </c>
      <c r="E4" s="1">
        <f t="shared" si="1"/>
        <v>-7.1999999999999993</v>
      </c>
      <c r="F4" s="1">
        <f t="shared" si="2"/>
        <v>7.2900000000000151</v>
      </c>
      <c r="G4" s="1">
        <f t="shared" si="3"/>
        <v>51.839999999999989</v>
      </c>
    </row>
    <row r="5" spans="1:7" x14ac:dyDescent="0.3">
      <c r="A5" s="16">
        <v>4</v>
      </c>
      <c r="B5" s="1">
        <v>44</v>
      </c>
      <c r="C5" s="1">
        <v>28</v>
      </c>
      <c r="D5" s="1">
        <f t="shared" si="0"/>
        <v>8.2999999999999972</v>
      </c>
      <c r="E5" s="1">
        <f t="shared" si="1"/>
        <v>3.8000000000000007</v>
      </c>
      <c r="F5" s="1">
        <f t="shared" si="2"/>
        <v>68.889999999999958</v>
      </c>
      <c r="G5" s="1">
        <f t="shared" si="3"/>
        <v>14.440000000000005</v>
      </c>
    </row>
    <row r="6" spans="1:7" x14ac:dyDescent="0.3">
      <c r="A6" s="16">
        <v>5</v>
      </c>
      <c r="B6" s="1">
        <v>28</v>
      </c>
      <c r="C6" s="1">
        <v>27</v>
      </c>
      <c r="D6" s="1">
        <f t="shared" si="0"/>
        <v>-7.7000000000000028</v>
      </c>
      <c r="E6" s="1">
        <f t="shared" si="1"/>
        <v>2.8000000000000007</v>
      </c>
      <c r="F6" s="1">
        <f t="shared" si="2"/>
        <v>59.290000000000042</v>
      </c>
      <c r="G6" s="1">
        <f t="shared" si="3"/>
        <v>7.8400000000000043</v>
      </c>
    </row>
    <row r="7" spans="1:7" x14ac:dyDescent="0.3">
      <c r="A7" s="16">
        <v>6</v>
      </c>
      <c r="B7" s="1">
        <v>35</v>
      </c>
      <c r="C7" s="1">
        <v>31</v>
      </c>
      <c r="D7" s="1">
        <f t="shared" si="0"/>
        <v>-0.70000000000000284</v>
      </c>
      <c r="E7" s="1">
        <f t="shared" si="1"/>
        <v>6.8000000000000007</v>
      </c>
      <c r="F7" s="1">
        <f t="shared" si="2"/>
        <v>0.49000000000000399</v>
      </c>
      <c r="G7" s="1">
        <f t="shared" si="3"/>
        <v>46.240000000000009</v>
      </c>
    </row>
    <row r="8" spans="1:7" x14ac:dyDescent="0.3">
      <c r="A8" s="16">
        <v>7</v>
      </c>
      <c r="B8" s="1">
        <v>39</v>
      </c>
      <c r="C8" s="1">
        <v>20</v>
      </c>
      <c r="D8" s="1">
        <f t="shared" si="0"/>
        <v>3.2999999999999972</v>
      </c>
      <c r="E8" s="1">
        <f t="shared" si="1"/>
        <v>-4.1999999999999993</v>
      </c>
      <c r="F8" s="1">
        <f t="shared" si="2"/>
        <v>10.889999999999981</v>
      </c>
      <c r="G8" s="1">
        <f t="shared" si="3"/>
        <v>17.639999999999993</v>
      </c>
    </row>
    <row r="9" spans="1:7" x14ac:dyDescent="0.3">
      <c r="A9" s="16">
        <v>8</v>
      </c>
      <c r="B9" s="1">
        <v>39</v>
      </c>
      <c r="C9" s="1">
        <v>17</v>
      </c>
      <c r="D9" s="1">
        <f t="shared" si="0"/>
        <v>3.2999999999999972</v>
      </c>
      <c r="E9" s="1">
        <f t="shared" si="1"/>
        <v>-7.1999999999999993</v>
      </c>
      <c r="F9" s="1">
        <f t="shared" si="2"/>
        <v>10.889999999999981</v>
      </c>
      <c r="G9" s="1">
        <f t="shared" si="3"/>
        <v>51.839999999999989</v>
      </c>
    </row>
    <row r="10" spans="1:7" x14ac:dyDescent="0.3">
      <c r="A10" s="16">
        <v>9</v>
      </c>
      <c r="B10" s="1">
        <v>44</v>
      </c>
      <c r="C10" s="1">
        <v>35</v>
      </c>
      <c r="D10" s="1">
        <f t="shared" si="0"/>
        <v>8.2999999999999972</v>
      </c>
      <c r="E10" s="1">
        <f t="shared" si="1"/>
        <v>10.8</v>
      </c>
      <c r="F10" s="1">
        <f t="shared" si="2"/>
        <v>68.889999999999958</v>
      </c>
      <c r="G10" s="1">
        <f t="shared" si="3"/>
        <v>116.64000000000001</v>
      </c>
    </row>
    <row r="11" spans="1:7" x14ac:dyDescent="0.3">
      <c r="A11" s="16">
        <v>10</v>
      </c>
      <c r="B11" s="1">
        <v>44</v>
      </c>
      <c r="C11" s="1">
        <v>43</v>
      </c>
      <c r="D11" s="1">
        <f t="shared" si="0"/>
        <v>8.2999999999999972</v>
      </c>
      <c r="E11" s="1">
        <f t="shared" si="1"/>
        <v>18.8</v>
      </c>
      <c r="F11" s="1">
        <f t="shared" si="2"/>
        <v>68.889999999999958</v>
      </c>
      <c r="G11" s="1">
        <f t="shared" si="3"/>
        <v>353.44000000000005</v>
      </c>
    </row>
    <row r="13" spans="1:7" x14ac:dyDescent="0.3">
      <c r="A13" s="17" t="s">
        <v>3</v>
      </c>
      <c r="B13" s="2">
        <f>SUM(B2:B11)/10</f>
        <v>35.700000000000003</v>
      </c>
    </row>
    <row r="14" spans="1:7" x14ac:dyDescent="0.3">
      <c r="A14" s="17" t="s">
        <v>4</v>
      </c>
      <c r="B14" s="2">
        <f>SUM(C2:C11)/10</f>
        <v>24.2</v>
      </c>
    </row>
    <row r="16" spans="1:7" x14ac:dyDescent="0.3">
      <c r="A16" s="17" t="s">
        <v>7</v>
      </c>
      <c r="B16" s="2">
        <f>(D2*E2+D3*E3+D4*E4+D5*E5+D6*E6+D7*E7+D8*E8+D9*E9+D10*E10+D11*E11)/SQRT(SUM(F2:F11)*SUM(G2:G11))</f>
        <v>0.54118979227421904</v>
      </c>
    </row>
    <row r="17" spans="1:2" x14ac:dyDescent="0.3">
      <c r="A17" s="17" t="s">
        <v>11</v>
      </c>
      <c r="B17" s="2">
        <v>8</v>
      </c>
    </row>
    <row r="18" spans="1:2" x14ac:dyDescent="0.3">
      <c r="A18" s="17" t="s">
        <v>10</v>
      </c>
      <c r="B18" s="2">
        <v>0.63</v>
      </c>
    </row>
    <row r="20" spans="1:2" x14ac:dyDescent="0.3">
      <c r="A20" t="s">
        <v>12</v>
      </c>
    </row>
    <row r="21" spans="1:2" x14ac:dyDescent="0.3">
      <c r="A21" t="s">
        <v>75</v>
      </c>
    </row>
    <row r="22" spans="1:2" x14ac:dyDescent="0.3">
      <c r="A22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A23" sqref="A23"/>
    </sheetView>
  </sheetViews>
  <sheetFormatPr defaultRowHeight="14.4" x14ac:dyDescent="0.3"/>
  <cols>
    <col min="1" max="1" width="16.5546875" customWidth="1"/>
    <col min="2" max="3" width="17.77734375" customWidth="1"/>
    <col min="6" max="6" width="8.88671875" customWidth="1"/>
  </cols>
  <sheetData>
    <row r="1" spans="1:7" ht="28.8" x14ac:dyDescent="0.3">
      <c r="A1" s="15" t="s">
        <v>14</v>
      </c>
      <c r="B1" s="16" t="s">
        <v>16</v>
      </c>
      <c r="C1" s="16" t="s">
        <v>15</v>
      </c>
      <c r="F1" s="16" t="s">
        <v>27</v>
      </c>
      <c r="G1" s="16" t="s">
        <v>28</v>
      </c>
    </row>
    <row r="2" spans="1:7" x14ac:dyDescent="0.3">
      <c r="A2" s="1">
        <v>3</v>
      </c>
      <c r="B2" s="1" t="s">
        <v>17</v>
      </c>
      <c r="C2" s="1">
        <v>2</v>
      </c>
      <c r="F2" s="1">
        <f>A2-C2</f>
        <v>1</v>
      </c>
      <c r="G2" s="1">
        <f>F2*F2</f>
        <v>1</v>
      </c>
    </row>
    <row r="3" spans="1:7" x14ac:dyDescent="0.3">
      <c r="A3" s="1">
        <v>1</v>
      </c>
      <c r="B3" s="1" t="s">
        <v>18</v>
      </c>
      <c r="C3" s="1">
        <v>1</v>
      </c>
      <c r="F3" s="1">
        <f t="shared" ref="F3:F10" si="0">A3-C3</f>
        <v>0</v>
      </c>
      <c r="G3" s="1">
        <f t="shared" ref="G3:G11" si="1">F3*F3</f>
        <v>0</v>
      </c>
    </row>
    <row r="4" spans="1:7" x14ac:dyDescent="0.3">
      <c r="A4" s="1">
        <v>4</v>
      </c>
      <c r="B4" s="1" t="s">
        <v>19</v>
      </c>
      <c r="C4" s="1">
        <v>7</v>
      </c>
      <c r="F4" s="1">
        <f t="shared" si="0"/>
        <v>-3</v>
      </c>
      <c r="G4" s="1">
        <f t="shared" si="1"/>
        <v>9</v>
      </c>
    </row>
    <row r="5" spans="1:7" x14ac:dyDescent="0.3">
      <c r="A5" s="1">
        <v>2</v>
      </c>
      <c r="B5" s="1" t="s">
        <v>20</v>
      </c>
      <c r="C5" s="1">
        <v>4</v>
      </c>
      <c r="F5" s="1">
        <f t="shared" si="0"/>
        <v>-2</v>
      </c>
      <c r="G5" s="1">
        <f t="shared" si="1"/>
        <v>4</v>
      </c>
    </row>
    <row r="6" spans="1:7" x14ac:dyDescent="0.3">
      <c r="A6" s="1">
        <v>8</v>
      </c>
      <c r="B6" s="1" t="s">
        <v>21</v>
      </c>
      <c r="C6" s="1">
        <v>5</v>
      </c>
      <c r="F6" s="1">
        <f t="shared" si="0"/>
        <v>3</v>
      </c>
      <c r="G6" s="1">
        <f t="shared" si="1"/>
        <v>9</v>
      </c>
    </row>
    <row r="7" spans="1:7" x14ac:dyDescent="0.3">
      <c r="A7" s="1">
        <v>6</v>
      </c>
      <c r="B7" s="1" t="s">
        <v>22</v>
      </c>
      <c r="C7" s="1">
        <v>3</v>
      </c>
      <c r="F7" s="1">
        <f t="shared" si="0"/>
        <v>3</v>
      </c>
      <c r="G7" s="1">
        <f t="shared" si="1"/>
        <v>9</v>
      </c>
    </row>
    <row r="8" spans="1:7" x14ac:dyDescent="0.3">
      <c r="A8" s="1">
        <v>9</v>
      </c>
      <c r="B8" s="1" t="s">
        <v>23</v>
      </c>
      <c r="C8" s="1">
        <v>9</v>
      </c>
      <c r="F8" s="1">
        <f t="shared" si="0"/>
        <v>0</v>
      </c>
      <c r="G8" s="1">
        <f t="shared" si="1"/>
        <v>0</v>
      </c>
    </row>
    <row r="9" spans="1:7" x14ac:dyDescent="0.3">
      <c r="A9" s="1">
        <v>5</v>
      </c>
      <c r="B9" s="1" t="s">
        <v>24</v>
      </c>
      <c r="C9" s="1">
        <v>8</v>
      </c>
      <c r="F9" s="1">
        <f t="shared" si="0"/>
        <v>-3</v>
      </c>
      <c r="G9" s="1">
        <f t="shared" si="1"/>
        <v>9</v>
      </c>
    </row>
    <row r="10" spans="1:7" x14ac:dyDescent="0.3">
      <c r="A10" s="1">
        <v>10</v>
      </c>
      <c r="B10" s="1" t="s">
        <v>25</v>
      </c>
      <c r="C10" s="1">
        <v>10</v>
      </c>
      <c r="F10" s="1">
        <f t="shared" si="0"/>
        <v>0</v>
      </c>
      <c r="G10" s="1">
        <f t="shared" si="1"/>
        <v>0</v>
      </c>
    </row>
    <row r="11" spans="1:7" x14ac:dyDescent="0.3">
      <c r="A11" s="1">
        <v>7</v>
      </c>
      <c r="B11" s="1" t="s">
        <v>26</v>
      </c>
      <c r="C11" s="1">
        <v>6</v>
      </c>
      <c r="F11" s="1">
        <f>A11-C11</f>
        <v>1</v>
      </c>
      <c r="G11" s="1">
        <f t="shared" si="1"/>
        <v>1</v>
      </c>
    </row>
    <row r="12" spans="1:7" x14ac:dyDescent="0.3">
      <c r="E12" s="16" t="s">
        <v>29</v>
      </c>
      <c r="F12" s="1">
        <f>SUM(F2:F11)</f>
        <v>0</v>
      </c>
      <c r="G12" s="1">
        <f>SUM(G2:G11)</f>
        <v>42</v>
      </c>
    </row>
    <row r="14" spans="1:7" x14ac:dyDescent="0.3">
      <c r="A14" t="s">
        <v>48</v>
      </c>
      <c r="E14" s="16" t="s">
        <v>31</v>
      </c>
      <c r="F14" s="1">
        <v>10</v>
      </c>
    </row>
    <row r="15" spans="1:7" x14ac:dyDescent="0.3">
      <c r="E15" s="3"/>
      <c r="F15" s="3"/>
    </row>
    <row r="16" spans="1:7" x14ac:dyDescent="0.3">
      <c r="A16" s="1" t="s">
        <v>34</v>
      </c>
      <c r="B16" s="1">
        <v>0.05</v>
      </c>
      <c r="E16" s="16" t="s">
        <v>30</v>
      </c>
      <c r="F16" s="4">
        <f>(1-6*G12/(F14*(F14*F14-1)))</f>
        <v>0.74545454545454548</v>
      </c>
    </row>
    <row r="17" spans="1:6" x14ac:dyDescent="0.3">
      <c r="A17" s="14" t="s">
        <v>35</v>
      </c>
      <c r="B17" s="14"/>
    </row>
    <row r="18" spans="1:6" x14ac:dyDescent="0.3">
      <c r="A18" s="1" t="s">
        <v>36</v>
      </c>
      <c r="B18" s="1">
        <v>1.86</v>
      </c>
      <c r="E18" s="16" t="s">
        <v>32</v>
      </c>
      <c r="F18" s="1">
        <v>8</v>
      </c>
    </row>
    <row r="20" spans="1:6" x14ac:dyDescent="0.3">
      <c r="E20" s="16" t="s">
        <v>33</v>
      </c>
      <c r="F20" s="5">
        <f>ABS(F16)*SQRT(F18/(1-F16*F16))</f>
        <v>3.1632186742228838</v>
      </c>
    </row>
    <row r="22" spans="1:6" x14ac:dyDescent="0.3">
      <c r="A22" t="s">
        <v>52</v>
      </c>
    </row>
    <row r="23" spans="1:6" x14ac:dyDescent="0.3">
      <c r="A23" t="s">
        <v>37</v>
      </c>
    </row>
  </sheetData>
  <mergeCells count="1">
    <mergeCell ref="A17:B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A7" workbookViewId="0">
      <selection activeCell="A24" sqref="A24"/>
    </sheetView>
  </sheetViews>
  <sheetFormatPr defaultRowHeight="14.4" x14ac:dyDescent="0.3"/>
  <cols>
    <col min="1" max="1" width="24.88671875" customWidth="1"/>
  </cols>
  <sheetData>
    <row r="1" spans="1:11" x14ac:dyDescent="0.3">
      <c r="A1" s="16" t="s">
        <v>38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6" t="s">
        <v>39</v>
      </c>
      <c r="B2" s="1">
        <v>32</v>
      </c>
      <c r="C2" s="1">
        <v>15</v>
      </c>
      <c r="D2" s="1">
        <v>16</v>
      </c>
      <c r="E2" s="1">
        <v>18</v>
      </c>
      <c r="F2" s="1">
        <v>20</v>
      </c>
      <c r="G2" s="1">
        <v>28</v>
      </c>
      <c r="H2" s="1">
        <v>21</v>
      </c>
      <c r="I2" s="1">
        <v>29</v>
      </c>
      <c r="J2" s="1">
        <v>23</v>
      </c>
      <c r="K2" s="1">
        <v>17</v>
      </c>
    </row>
    <row r="3" spans="1:11" x14ac:dyDescent="0.3">
      <c r="A3" s="16" t="s">
        <v>40</v>
      </c>
      <c r="B3" s="1">
        <v>12</v>
      </c>
      <c r="C3" s="1">
        <v>24</v>
      </c>
      <c r="D3" s="1">
        <v>23</v>
      </c>
      <c r="E3" s="1">
        <v>21</v>
      </c>
      <c r="F3" s="1">
        <v>20</v>
      </c>
      <c r="G3" s="1">
        <v>9</v>
      </c>
      <c r="H3" s="1">
        <v>11</v>
      </c>
      <c r="I3" s="1">
        <v>10</v>
      </c>
      <c r="J3" s="1">
        <v>15</v>
      </c>
      <c r="K3" s="1">
        <v>16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16" t="s">
        <v>41</v>
      </c>
      <c r="B5" s="1">
        <v>10</v>
      </c>
      <c r="C5" s="1">
        <v>1</v>
      </c>
      <c r="D5" s="1">
        <v>2</v>
      </c>
      <c r="E5" s="1">
        <v>4</v>
      </c>
      <c r="F5" s="1">
        <v>5</v>
      </c>
      <c r="G5" s="1">
        <v>8</v>
      </c>
      <c r="H5" s="1">
        <v>6</v>
      </c>
      <c r="I5" s="1">
        <v>9</v>
      </c>
      <c r="J5" s="1">
        <v>7</v>
      </c>
      <c r="K5" s="1">
        <v>3</v>
      </c>
    </row>
    <row r="6" spans="1:11" x14ac:dyDescent="0.3">
      <c r="A6" s="16" t="s">
        <v>42</v>
      </c>
      <c r="B6" s="1">
        <v>4</v>
      </c>
      <c r="C6" s="1">
        <v>10</v>
      </c>
      <c r="D6" s="1">
        <v>9</v>
      </c>
      <c r="E6" s="1">
        <v>8</v>
      </c>
      <c r="F6" s="1">
        <v>7</v>
      </c>
      <c r="G6" s="1">
        <v>1</v>
      </c>
      <c r="H6" s="1">
        <v>3</v>
      </c>
      <c r="I6" s="1">
        <v>2</v>
      </c>
      <c r="J6" s="1">
        <v>5</v>
      </c>
      <c r="K6" s="1">
        <v>6</v>
      </c>
    </row>
    <row r="7" spans="1:1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16" t="s">
        <v>27</v>
      </c>
      <c r="B8" s="1">
        <f>B5-B6</f>
        <v>6</v>
      </c>
      <c r="C8" s="1">
        <f t="shared" ref="C8:K8" si="0">C5-C6</f>
        <v>-9</v>
      </c>
      <c r="D8" s="1">
        <f t="shared" si="0"/>
        <v>-7</v>
      </c>
      <c r="E8" s="1">
        <f t="shared" si="0"/>
        <v>-4</v>
      </c>
      <c r="F8" s="1">
        <f t="shared" si="0"/>
        <v>-2</v>
      </c>
      <c r="G8" s="1">
        <f t="shared" si="0"/>
        <v>7</v>
      </c>
      <c r="H8" s="1">
        <f t="shared" si="0"/>
        <v>3</v>
      </c>
      <c r="I8" s="1">
        <f t="shared" si="0"/>
        <v>7</v>
      </c>
      <c r="J8" s="1">
        <f t="shared" si="0"/>
        <v>2</v>
      </c>
      <c r="K8" s="1">
        <f t="shared" si="0"/>
        <v>-3</v>
      </c>
    </row>
    <row r="9" spans="1:11" x14ac:dyDescent="0.3">
      <c r="A9" s="16" t="s">
        <v>28</v>
      </c>
      <c r="B9" s="1">
        <f>B8*B8</f>
        <v>36</v>
      </c>
      <c r="C9" s="1">
        <f t="shared" ref="C9:K9" si="1">C8*C8</f>
        <v>81</v>
      </c>
      <c r="D9" s="1">
        <f t="shared" si="1"/>
        <v>49</v>
      </c>
      <c r="E9" s="1">
        <f t="shared" si="1"/>
        <v>16</v>
      </c>
      <c r="F9" s="1">
        <f t="shared" si="1"/>
        <v>4</v>
      </c>
      <c r="G9" s="1">
        <f t="shared" si="1"/>
        <v>49</v>
      </c>
      <c r="H9" s="1">
        <f t="shared" si="1"/>
        <v>9</v>
      </c>
      <c r="I9" s="1">
        <f t="shared" si="1"/>
        <v>49</v>
      </c>
      <c r="J9" s="1">
        <f t="shared" si="1"/>
        <v>4</v>
      </c>
      <c r="K9" s="1">
        <f t="shared" si="1"/>
        <v>9</v>
      </c>
    </row>
    <row r="10" spans="1:11" x14ac:dyDescent="0.3">
      <c r="A10" s="18" t="s">
        <v>43</v>
      </c>
      <c r="B10" s="6">
        <f>SUM(B8:K8)</f>
        <v>0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16" t="s">
        <v>44</v>
      </c>
      <c r="B11" s="1">
        <f>SUM(B9:K9)</f>
        <v>306</v>
      </c>
      <c r="C11" s="3"/>
      <c r="D11" s="16" t="s">
        <v>45</v>
      </c>
      <c r="E11" s="1">
        <v>10</v>
      </c>
      <c r="F11" s="3"/>
      <c r="G11" s="3"/>
      <c r="H11" s="3"/>
      <c r="I11" s="3"/>
      <c r="J11" s="3"/>
      <c r="K11" s="3"/>
    </row>
    <row r="12" spans="1:11" x14ac:dyDescent="0.3">
      <c r="D12" s="3"/>
      <c r="E12" s="3"/>
    </row>
    <row r="13" spans="1:11" x14ac:dyDescent="0.3">
      <c r="D13" s="16" t="s">
        <v>46</v>
      </c>
      <c r="E13" s="8">
        <f>1-6*B11/(E11*(E11*E11-1))</f>
        <v>-0.8545454545454545</v>
      </c>
    </row>
    <row r="14" spans="1:11" x14ac:dyDescent="0.3">
      <c r="D14" s="3"/>
      <c r="E14" s="3"/>
    </row>
    <row r="15" spans="1:11" x14ac:dyDescent="0.3">
      <c r="D15" s="16" t="s">
        <v>47</v>
      </c>
      <c r="E15" s="5">
        <f>ABS(E13)*SQRT((E11-2)/(1-E13*E13))</f>
        <v>4.6536934519903674</v>
      </c>
    </row>
    <row r="17" spans="1:2" x14ac:dyDescent="0.3">
      <c r="A17" t="s">
        <v>49</v>
      </c>
    </row>
    <row r="19" spans="1:2" x14ac:dyDescent="0.3">
      <c r="A19" s="1" t="s">
        <v>34</v>
      </c>
      <c r="B19" s="1">
        <v>0.05</v>
      </c>
    </row>
    <row r="20" spans="1:2" x14ac:dyDescent="0.3">
      <c r="A20" s="14" t="s">
        <v>35</v>
      </c>
      <c r="B20" s="14"/>
    </row>
    <row r="21" spans="1:2" x14ac:dyDescent="0.3">
      <c r="A21" s="1" t="s">
        <v>36</v>
      </c>
      <c r="B21" s="1">
        <v>1.86</v>
      </c>
    </row>
    <row r="23" spans="1:2" x14ac:dyDescent="0.3">
      <c r="A23" t="s">
        <v>50</v>
      </c>
    </row>
    <row r="24" spans="1:2" x14ac:dyDescent="0.3">
      <c r="A24" t="s">
        <v>51</v>
      </c>
    </row>
  </sheetData>
  <mergeCells count="1">
    <mergeCell ref="A20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topLeftCell="A16" workbookViewId="0">
      <selection activeCell="P9" sqref="P9"/>
    </sheetView>
  </sheetViews>
  <sheetFormatPr defaultRowHeight="14.4" x14ac:dyDescent="0.3"/>
  <cols>
    <col min="1" max="1" width="13.109375" customWidth="1"/>
  </cols>
  <sheetData>
    <row r="1" spans="1:16" x14ac:dyDescent="0.3">
      <c r="A1" s="16" t="s">
        <v>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6" x14ac:dyDescent="0.3">
      <c r="A2" s="16" t="s">
        <v>54</v>
      </c>
      <c r="B2" s="1">
        <v>3</v>
      </c>
      <c r="C2" s="1">
        <v>10</v>
      </c>
      <c r="D2" s="1">
        <v>7</v>
      </c>
      <c r="E2" s="1">
        <v>2</v>
      </c>
      <c r="F2" s="1">
        <v>8</v>
      </c>
      <c r="G2" s="1">
        <v>5</v>
      </c>
      <c r="H2" s="1">
        <v>6</v>
      </c>
      <c r="I2" s="1">
        <v>9</v>
      </c>
      <c r="J2" s="1">
        <v>1</v>
      </c>
      <c r="K2" s="1">
        <v>4</v>
      </c>
    </row>
    <row r="3" spans="1:16" x14ac:dyDescent="0.3">
      <c r="A3" s="16" t="s">
        <v>55</v>
      </c>
      <c r="B3" s="1">
        <v>6</v>
      </c>
      <c r="C3" s="1">
        <v>2</v>
      </c>
      <c r="D3" s="1">
        <v>1</v>
      </c>
      <c r="E3" s="1">
        <v>3</v>
      </c>
      <c r="F3" s="1">
        <v>9</v>
      </c>
      <c r="G3" s="1">
        <v>4</v>
      </c>
      <c r="H3" s="1">
        <v>5</v>
      </c>
      <c r="I3" s="1">
        <v>7</v>
      </c>
      <c r="J3" s="1">
        <v>10</v>
      </c>
      <c r="K3" s="1">
        <v>8</v>
      </c>
    </row>
    <row r="5" spans="1:16" x14ac:dyDescent="0.3">
      <c r="A5" s="9" t="s">
        <v>56</v>
      </c>
    </row>
    <row r="6" spans="1:16" x14ac:dyDescent="0.3">
      <c r="A6" s="16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x14ac:dyDescent="0.3">
      <c r="A7" s="16" t="s">
        <v>53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/>
      <c r="M7" s="3"/>
      <c r="N7" s="1" t="s">
        <v>45</v>
      </c>
      <c r="O7" s="1">
        <v>10</v>
      </c>
    </row>
    <row r="8" spans="1:16" x14ac:dyDescent="0.3">
      <c r="A8" s="16" t="s">
        <v>54</v>
      </c>
      <c r="B8" s="1">
        <v>3</v>
      </c>
      <c r="C8" s="1">
        <v>10</v>
      </c>
      <c r="D8" s="1">
        <v>7</v>
      </c>
      <c r="E8" s="1">
        <v>2</v>
      </c>
      <c r="F8" s="1">
        <v>8</v>
      </c>
      <c r="G8" s="1">
        <v>5</v>
      </c>
      <c r="H8" s="1">
        <v>6</v>
      </c>
      <c r="I8" s="1">
        <v>9</v>
      </c>
      <c r="J8" s="1">
        <v>1</v>
      </c>
      <c r="K8" s="1">
        <v>4</v>
      </c>
      <c r="L8" s="3"/>
      <c r="M8" s="3"/>
      <c r="N8" s="3"/>
      <c r="O8" s="3"/>
    </row>
    <row r="9" spans="1:16" x14ac:dyDescent="0.3">
      <c r="A9" s="16" t="s">
        <v>27</v>
      </c>
      <c r="B9" s="1">
        <f>B7-B8</f>
        <v>-2</v>
      </c>
      <c r="C9" s="1">
        <f t="shared" ref="C9:K9" si="0">C7-C8</f>
        <v>-8</v>
      </c>
      <c r="D9" s="1">
        <f t="shared" si="0"/>
        <v>-4</v>
      </c>
      <c r="E9" s="1">
        <f t="shared" si="0"/>
        <v>2</v>
      </c>
      <c r="F9" s="1">
        <f t="shared" si="0"/>
        <v>-3</v>
      </c>
      <c r="G9" s="1">
        <f t="shared" si="0"/>
        <v>1</v>
      </c>
      <c r="H9" s="1">
        <f t="shared" si="0"/>
        <v>1</v>
      </c>
      <c r="I9" s="1">
        <f t="shared" si="0"/>
        <v>-1</v>
      </c>
      <c r="J9" s="1">
        <f t="shared" si="0"/>
        <v>8</v>
      </c>
      <c r="K9" s="1">
        <f t="shared" si="0"/>
        <v>6</v>
      </c>
      <c r="L9" s="1">
        <f>SUM(B9:K9)</f>
        <v>0</v>
      </c>
      <c r="M9" s="3"/>
      <c r="N9" s="10" t="s">
        <v>46</v>
      </c>
      <c r="O9" s="11">
        <f>1-6*L10/(O7*(O7*O7-1))</f>
        <v>-0.21212121212121215</v>
      </c>
      <c r="P9" t="s">
        <v>63</v>
      </c>
    </row>
    <row r="10" spans="1:16" x14ac:dyDescent="0.3">
      <c r="A10" s="16" t="s">
        <v>28</v>
      </c>
      <c r="B10" s="1">
        <f>B9*B9</f>
        <v>4</v>
      </c>
      <c r="C10" s="1">
        <f t="shared" ref="C10:K10" si="1">C9*C9</f>
        <v>64</v>
      </c>
      <c r="D10" s="1">
        <f t="shared" si="1"/>
        <v>16</v>
      </c>
      <c r="E10" s="1">
        <f t="shared" si="1"/>
        <v>4</v>
      </c>
      <c r="F10" s="1">
        <f t="shared" si="1"/>
        <v>9</v>
      </c>
      <c r="G10" s="1">
        <f t="shared" si="1"/>
        <v>1</v>
      </c>
      <c r="H10" s="1">
        <f t="shared" si="1"/>
        <v>1</v>
      </c>
      <c r="I10" s="1">
        <f t="shared" si="1"/>
        <v>1</v>
      </c>
      <c r="J10" s="1">
        <f t="shared" si="1"/>
        <v>64</v>
      </c>
      <c r="K10" s="1">
        <f t="shared" si="1"/>
        <v>36</v>
      </c>
      <c r="L10" s="1">
        <f>SUM(B10:K10)</f>
        <v>200</v>
      </c>
      <c r="M10" s="3"/>
      <c r="N10" s="3"/>
      <c r="O10" s="3"/>
    </row>
    <row r="11" spans="1:1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16" t="s">
        <v>58</v>
      </c>
      <c r="M11" s="3"/>
      <c r="N11" s="3"/>
      <c r="O11" s="3"/>
    </row>
    <row r="12" spans="1:1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x14ac:dyDescent="0.3">
      <c r="A13" s="16" t="s">
        <v>59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6" x14ac:dyDescent="0.3">
      <c r="A14" s="16" t="s">
        <v>53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3"/>
      <c r="M14" s="3"/>
      <c r="N14" s="1" t="s">
        <v>45</v>
      </c>
      <c r="O14" s="1">
        <v>10</v>
      </c>
    </row>
    <row r="15" spans="1:16" x14ac:dyDescent="0.3">
      <c r="A15" s="16" t="s">
        <v>55</v>
      </c>
      <c r="B15" s="1">
        <v>6</v>
      </c>
      <c r="C15" s="1">
        <v>2</v>
      </c>
      <c r="D15" s="1">
        <v>1</v>
      </c>
      <c r="E15" s="1">
        <v>3</v>
      </c>
      <c r="F15" s="1">
        <v>9</v>
      </c>
      <c r="G15" s="1">
        <v>4</v>
      </c>
      <c r="H15" s="1">
        <v>5</v>
      </c>
      <c r="I15" s="1">
        <v>7</v>
      </c>
      <c r="J15" s="1">
        <v>10</v>
      </c>
      <c r="K15" s="1">
        <v>8</v>
      </c>
      <c r="L15" s="3"/>
      <c r="M15" s="3"/>
      <c r="N15" s="3"/>
      <c r="O15" s="3"/>
    </row>
    <row r="16" spans="1:16" x14ac:dyDescent="0.3">
      <c r="A16" s="16" t="s">
        <v>60</v>
      </c>
      <c r="B16" s="1">
        <f>B14-B15</f>
        <v>-5</v>
      </c>
      <c r="C16" s="1">
        <f t="shared" ref="C16" si="2">C14-C15</f>
        <v>0</v>
      </c>
      <c r="D16" s="1">
        <f t="shared" ref="D16" si="3">D14-D15</f>
        <v>2</v>
      </c>
      <c r="E16" s="1">
        <f t="shared" ref="E16" si="4">E14-E15</f>
        <v>1</v>
      </c>
      <c r="F16" s="1">
        <f t="shared" ref="F16" si="5">F14-F15</f>
        <v>-4</v>
      </c>
      <c r="G16" s="1">
        <f t="shared" ref="G16" si="6">G14-G15</f>
        <v>2</v>
      </c>
      <c r="H16" s="1">
        <f t="shared" ref="H16" si="7">H14-H15</f>
        <v>2</v>
      </c>
      <c r="I16" s="1">
        <f t="shared" ref="I16" si="8">I14-I15</f>
        <v>1</v>
      </c>
      <c r="J16" s="1">
        <f t="shared" ref="J16" si="9">J14-J15</f>
        <v>-1</v>
      </c>
      <c r="K16" s="1">
        <f t="shared" ref="K16" si="10">K14-K15</f>
        <v>2</v>
      </c>
      <c r="L16" s="1">
        <f>SUM(B16:K16)</f>
        <v>0</v>
      </c>
      <c r="M16" s="3"/>
      <c r="N16" s="10" t="s">
        <v>46</v>
      </c>
      <c r="O16" s="11">
        <f>1-6*L17/(O14*(O14*O14-1))</f>
        <v>0.63636363636363635</v>
      </c>
      <c r="P16" t="s">
        <v>64</v>
      </c>
    </row>
    <row r="17" spans="1:16" x14ac:dyDescent="0.3">
      <c r="A17" s="16" t="s">
        <v>28</v>
      </c>
      <c r="B17" s="1">
        <f>B16*B16</f>
        <v>25</v>
      </c>
      <c r="C17" s="1">
        <f t="shared" ref="C17" si="11">C16*C16</f>
        <v>0</v>
      </c>
      <c r="D17" s="1">
        <f t="shared" ref="D17" si="12">D16*D16</f>
        <v>4</v>
      </c>
      <c r="E17" s="1">
        <f t="shared" ref="E17" si="13">E16*E16</f>
        <v>1</v>
      </c>
      <c r="F17" s="1">
        <f t="shared" ref="F17" si="14">F16*F16</f>
        <v>16</v>
      </c>
      <c r="G17" s="1">
        <f t="shared" ref="G17" si="15">G16*G16</f>
        <v>4</v>
      </c>
      <c r="H17" s="1">
        <f t="shared" ref="H17" si="16">H16*H16</f>
        <v>4</v>
      </c>
      <c r="I17" s="1">
        <f t="shared" ref="I17" si="17">I16*I16</f>
        <v>1</v>
      </c>
      <c r="J17" s="1">
        <f t="shared" ref="J17" si="18">J16*J16</f>
        <v>1</v>
      </c>
      <c r="K17" s="1">
        <f t="shared" ref="K17" si="19">K16*K16</f>
        <v>4</v>
      </c>
      <c r="L17" s="1">
        <f>SUM(B17:K17)</f>
        <v>60</v>
      </c>
      <c r="M17" s="3"/>
      <c r="N17" s="3"/>
      <c r="O17" s="3"/>
    </row>
    <row r="18" spans="1:1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6" t="s">
        <v>58</v>
      </c>
      <c r="M18" s="3"/>
      <c r="N18" s="3"/>
      <c r="O18" s="3"/>
    </row>
    <row r="19" spans="1:1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6" x14ac:dyDescent="0.3">
      <c r="A20" s="16" t="s">
        <v>61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6" x14ac:dyDescent="0.3">
      <c r="A21" s="16" t="s">
        <v>54</v>
      </c>
      <c r="B21" s="1">
        <v>3</v>
      </c>
      <c r="C21" s="1">
        <v>10</v>
      </c>
      <c r="D21" s="1">
        <v>7</v>
      </c>
      <c r="E21" s="1">
        <v>2</v>
      </c>
      <c r="F21" s="1">
        <v>8</v>
      </c>
      <c r="G21" s="1">
        <v>5</v>
      </c>
      <c r="H21" s="1">
        <v>6</v>
      </c>
      <c r="I21" s="1">
        <v>9</v>
      </c>
      <c r="J21" s="1">
        <v>1</v>
      </c>
      <c r="K21" s="1">
        <v>4</v>
      </c>
      <c r="L21" s="3"/>
      <c r="M21" s="3"/>
      <c r="N21" s="1" t="s">
        <v>45</v>
      </c>
      <c r="O21" s="1">
        <v>10</v>
      </c>
    </row>
    <row r="22" spans="1:16" x14ac:dyDescent="0.3">
      <c r="A22" s="16" t="s">
        <v>55</v>
      </c>
      <c r="B22" s="1">
        <v>6</v>
      </c>
      <c r="C22" s="1">
        <v>2</v>
      </c>
      <c r="D22" s="1">
        <v>1</v>
      </c>
      <c r="E22" s="1">
        <v>3</v>
      </c>
      <c r="F22" s="1">
        <v>9</v>
      </c>
      <c r="G22" s="1">
        <v>4</v>
      </c>
      <c r="H22" s="1">
        <v>5</v>
      </c>
      <c r="I22" s="1">
        <v>7</v>
      </c>
      <c r="J22" s="1">
        <v>10</v>
      </c>
      <c r="K22" s="1">
        <v>8</v>
      </c>
      <c r="L22" s="3"/>
      <c r="M22" s="3"/>
      <c r="N22" s="3"/>
      <c r="O22" s="3"/>
    </row>
    <row r="23" spans="1:16" x14ac:dyDescent="0.3">
      <c r="A23" s="16" t="s">
        <v>62</v>
      </c>
      <c r="B23" s="1">
        <f t="shared" ref="B23:K23" si="20">B21-B22</f>
        <v>-3</v>
      </c>
      <c r="C23" s="1">
        <f t="shared" si="20"/>
        <v>8</v>
      </c>
      <c r="D23" s="1">
        <f t="shared" si="20"/>
        <v>6</v>
      </c>
      <c r="E23" s="1">
        <f t="shared" si="20"/>
        <v>-1</v>
      </c>
      <c r="F23" s="1">
        <f t="shared" si="20"/>
        <v>-1</v>
      </c>
      <c r="G23" s="1">
        <f t="shared" si="20"/>
        <v>1</v>
      </c>
      <c r="H23" s="1">
        <f t="shared" si="20"/>
        <v>1</v>
      </c>
      <c r="I23" s="1">
        <f t="shared" si="20"/>
        <v>2</v>
      </c>
      <c r="J23" s="1">
        <f t="shared" si="20"/>
        <v>-9</v>
      </c>
      <c r="K23" s="1">
        <f t="shared" si="20"/>
        <v>-4</v>
      </c>
      <c r="L23" s="1">
        <f>SUM(B23:K23)</f>
        <v>0</v>
      </c>
      <c r="M23" s="3"/>
      <c r="N23" s="10" t="s">
        <v>46</v>
      </c>
      <c r="O23" s="11">
        <f>1-6*L24/(O21*(O21*O21-1))</f>
        <v>-0.29696969696969688</v>
      </c>
      <c r="P23" t="s">
        <v>63</v>
      </c>
    </row>
    <row r="24" spans="1:16" x14ac:dyDescent="0.3">
      <c r="A24" s="16" t="s">
        <v>28</v>
      </c>
      <c r="B24" s="1">
        <f>B23*B23</f>
        <v>9</v>
      </c>
      <c r="C24" s="1">
        <f t="shared" ref="C24" si="21">C23*C23</f>
        <v>64</v>
      </c>
      <c r="D24" s="1">
        <f t="shared" ref="D24" si="22">D23*D23</f>
        <v>36</v>
      </c>
      <c r="E24" s="1">
        <f t="shared" ref="E24" si="23">E23*E23</f>
        <v>1</v>
      </c>
      <c r="F24" s="1">
        <f t="shared" ref="F24" si="24">F23*F23</f>
        <v>1</v>
      </c>
      <c r="G24" s="1">
        <f t="shared" ref="G24" si="25">G23*G23</f>
        <v>1</v>
      </c>
      <c r="H24" s="1">
        <f t="shared" ref="H24" si="26">H23*H23</f>
        <v>1</v>
      </c>
      <c r="I24" s="1">
        <f t="shared" ref="I24" si="27">I23*I23</f>
        <v>4</v>
      </c>
      <c r="J24" s="1">
        <f t="shared" ref="J24" si="28">J23*J23</f>
        <v>81</v>
      </c>
      <c r="K24" s="1">
        <f t="shared" ref="K24" si="29">K23*K23</f>
        <v>16</v>
      </c>
      <c r="L24" s="1">
        <f>SUM(B24:K24)</f>
        <v>214</v>
      </c>
      <c r="M24" s="3"/>
      <c r="N24" s="3"/>
      <c r="O24" s="3"/>
    </row>
    <row r="25" spans="1:1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16" t="s">
        <v>58</v>
      </c>
      <c r="M25" s="3"/>
      <c r="N25" s="3"/>
      <c r="O25" s="3"/>
    </row>
    <row r="27" spans="1:16" x14ac:dyDescent="0.3">
      <c r="A27" s="9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tabSelected="1" topLeftCell="G1" workbookViewId="0">
      <selection activeCell="K9" sqref="K9"/>
    </sheetView>
  </sheetViews>
  <sheetFormatPr defaultRowHeight="14.4" x14ac:dyDescent="0.3"/>
  <cols>
    <col min="2" max="2" width="16.109375" customWidth="1"/>
    <col min="3" max="3" width="14.5546875" customWidth="1"/>
    <col min="7" max="8" width="10.5546875" customWidth="1"/>
    <col min="9" max="9" width="9.88671875" customWidth="1"/>
  </cols>
  <sheetData>
    <row r="1" spans="1:12" ht="43.2" x14ac:dyDescent="0.3">
      <c r="A1" s="16" t="s">
        <v>66</v>
      </c>
      <c r="B1" s="15" t="s">
        <v>67</v>
      </c>
      <c r="C1" s="19" t="s">
        <v>68</v>
      </c>
      <c r="E1" s="16" t="s">
        <v>5</v>
      </c>
      <c r="F1" s="16" t="s">
        <v>6</v>
      </c>
      <c r="G1" s="16" t="s">
        <v>8</v>
      </c>
      <c r="H1" s="16" t="s">
        <v>9</v>
      </c>
      <c r="I1" s="15" t="s">
        <v>70</v>
      </c>
    </row>
    <row r="2" spans="1:12" x14ac:dyDescent="0.3">
      <c r="A2" s="16">
        <v>1</v>
      </c>
      <c r="B2" s="1">
        <v>24</v>
      </c>
      <c r="C2" s="1">
        <v>100</v>
      </c>
      <c r="E2" s="8">
        <f>B2-$B$16</f>
        <v>-0.57142857142857295</v>
      </c>
      <c r="F2" s="8">
        <f>C2-$C$16</f>
        <v>-10.642857142857139</v>
      </c>
      <c r="G2" s="8">
        <f>E2*E2</f>
        <v>0.32653061224489971</v>
      </c>
      <c r="H2" s="8">
        <f>F2*F2</f>
        <v>113.27040816326522</v>
      </c>
      <c r="I2" s="8">
        <f>E2*F2</f>
        <v>6.0816326530612388</v>
      </c>
      <c r="K2" t="s">
        <v>76</v>
      </c>
    </row>
    <row r="3" spans="1:12" x14ac:dyDescent="0.3">
      <c r="A3" s="16">
        <v>2</v>
      </c>
      <c r="B3" s="1">
        <v>27</v>
      </c>
      <c r="C3" s="1">
        <v>115</v>
      </c>
      <c r="E3" s="8">
        <f t="shared" ref="E3:E15" si="0">B3-$B$16</f>
        <v>2.428571428571427</v>
      </c>
      <c r="F3" s="8">
        <f t="shared" ref="F3:F15" si="1">C3-$C$16</f>
        <v>4.3571428571428612</v>
      </c>
      <c r="G3" s="8">
        <f t="shared" ref="G3:G15" si="2">E3*E3</f>
        <v>5.8979591836734624</v>
      </c>
      <c r="H3" s="8">
        <f t="shared" ref="H3:H15" si="3">F3*F3</f>
        <v>18.984693877551056</v>
      </c>
      <c r="I3" s="8">
        <f t="shared" ref="I3:I15" si="4">E3*F3</f>
        <v>10.581632653061227</v>
      </c>
    </row>
    <row r="4" spans="1:12" x14ac:dyDescent="0.3">
      <c r="A4" s="16">
        <v>3</v>
      </c>
      <c r="B4" s="1">
        <v>26</v>
      </c>
      <c r="C4" s="1">
        <v>117</v>
      </c>
      <c r="E4" s="8">
        <f t="shared" si="0"/>
        <v>1.428571428571427</v>
      </c>
      <c r="F4" s="8">
        <f t="shared" si="1"/>
        <v>6.3571428571428612</v>
      </c>
      <c r="G4" s="8">
        <f t="shared" si="2"/>
        <v>2.0408163265306078</v>
      </c>
      <c r="H4" s="8">
        <f t="shared" si="3"/>
        <v>40.413265306122497</v>
      </c>
      <c r="I4" s="8">
        <f t="shared" si="4"/>
        <v>9.0816326530612201</v>
      </c>
      <c r="K4" s="17" t="s">
        <v>7</v>
      </c>
      <c r="L4" s="7">
        <f>SUM(I2:I15)/SQRT(SUM(G2:G15)*SUM(H2:H15))</f>
        <v>-0.42109242545908376</v>
      </c>
    </row>
    <row r="5" spans="1:12" x14ac:dyDescent="0.3">
      <c r="A5" s="16">
        <v>4</v>
      </c>
      <c r="B5" s="1">
        <v>21</v>
      </c>
      <c r="C5" s="1">
        <v>119</v>
      </c>
      <c r="E5" s="8">
        <f t="shared" si="0"/>
        <v>-3.571428571428573</v>
      </c>
      <c r="F5" s="8">
        <f t="shared" si="1"/>
        <v>8.3571428571428612</v>
      </c>
      <c r="G5" s="8">
        <f t="shared" si="2"/>
        <v>12.755102040816338</v>
      </c>
      <c r="H5" s="8">
        <f t="shared" si="3"/>
        <v>69.841836734693942</v>
      </c>
      <c r="I5" s="8">
        <f t="shared" si="4"/>
        <v>-29.846938775510232</v>
      </c>
    </row>
    <row r="6" spans="1:12" x14ac:dyDescent="0.3">
      <c r="A6" s="16">
        <v>5</v>
      </c>
      <c r="B6" s="1">
        <v>20</v>
      </c>
      <c r="C6" s="1">
        <v>134</v>
      </c>
      <c r="E6" s="8">
        <f t="shared" si="0"/>
        <v>-4.571428571428573</v>
      </c>
      <c r="F6" s="8">
        <f t="shared" si="1"/>
        <v>23.357142857142861</v>
      </c>
      <c r="G6" s="8">
        <f t="shared" si="2"/>
        <v>20.897959183673482</v>
      </c>
      <c r="H6" s="8">
        <f t="shared" si="3"/>
        <v>545.55612244897975</v>
      </c>
      <c r="I6" s="8">
        <f t="shared" si="4"/>
        <v>-106.77551020408168</v>
      </c>
      <c r="K6" s="17" t="s">
        <v>71</v>
      </c>
      <c r="L6" s="2">
        <v>12</v>
      </c>
    </row>
    <row r="7" spans="1:12" x14ac:dyDescent="0.3">
      <c r="A7" s="16">
        <v>6</v>
      </c>
      <c r="B7" s="1">
        <v>31</v>
      </c>
      <c r="C7" s="1">
        <v>94</v>
      </c>
      <c r="E7" s="8">
        <f t="shared" si="0"/>
        <v>6.428571428571427</v>
      </c>
      <c r="F7" s="8">
        <f t="shared" si="1"/>
        <v>-16.642857142857139</v>
      </c>
      <c r="G7" s="8">
        <f t="shared" si="2"/>
        <v>41.326530612244881</v>
      </c>
      <c r="H7" s="8">
        <f t="shared" si="3"/>
        <v>276.98469387755091</v>
      </c>
      <c r="I7" s="8">
        <f t="shared" si="4"/>
        <v>-106.98979591836729</v>
      </c>
      <c r="K7" s="17" t="s">
        <v>10</v>
      </c>
      <c r="L7" s="2">
        <v>0.53</v>
      </c>
    </row>
    <row r="8" spans="1:12" x14ac:dyDescent="0.3">
      <c r="A8" s="16">
        <v>7</v>
      </c>
      <c r="B8" s="1">
        <v>26</v>
      </c>
      <c r="C8" s="1">
        <v>105</v>
      </c>
      <c r="E8" s="8">
        <f t="shared" si="0"/>
        <v>1.428571428571427</v>
      </c>
      <c r="F8" s="8">
        <f t="shared" si="1"/>
        <v>-5.6428571428571388</v>
      </c>
      <c r="G8" s="8">
        <f t="shared" si="2"/>
        <v>2.0408163265306078</v>
      </c>
      <c r="H8" s="8">
        <f t="shared" si="3"/>
        <v>31.841836734693832</v>
      </c>
      <c r="I8" s="8">
        <f t="shared" si="4"/>
        <v>-8.0612244897959044</v>
      </c>
    </row>
    <row r="9" spans="1:12" x14ac:dyDescent="0.3">
      <c r="A9" s="16">
        <v>8</v>
      </c>
      <c r="B9" s="1">
        <v>22</v>
      </c>
      <c r="C9" s="1">
        <v>103</v>
      </c>
      <c r="E9" s="8">
        <f t="shared" si="0"/>
        <v>-2.571428571428573</v>
      </c>
      <c r="F9" s="8">
        <f t="shared" si="1"/>
        <v>-7.6428571428571388</v>
      </c>
      <c r="G9" s="8">
        <f t="shared" si="2"/>
        <v>6.6122448979591919</v>
      </c>
      <c r="H9" s="8">
        <f t="shared" si="3"/>
        <v>58.413265306122383</v>
      </c>
      <c r="I9" s="8">
        <f t="shared" si="4"/>
        <v>19.653061224489797</v>
      </c>
      <c r="K9" t="s">
        <v>74</v>
      </c>
    </row>
    <row r="10" spans="1:12" x14ac:dyDescent="0.3">
      <c r="A10" s="16">
        <v>9</v>
      </c>
      <c r="B10" s="1">
        <v>20</v>
      </c>
      <c r="C10" s="1">
        <v>111</v>
      </c>
      <c r="E10" s="8">
        <f t="shared" si="0"/>
        <v>-4.571428571428573</v>
      </c>
      <c r="F10" s="8">
        <f t="shared" si="1"/>
        <v>0.3571428571428612</v>
      </c>
      <c r="G10" s="8">
        <f t="shared" si="2"/>
        <v>20.897959183673482</v>
      </c>
      <c r="H10" s="8">
        <f t="shared" si="3"/>
        <v>0.12755102040816615</v>
      </c>
      <c r="I10" s="8">
        <f t="shared" si="4"/>
        <v>-1.6326530612245089</v>
      </c>
    </row>
    <row r="11" spans="1:12" x14ac:dyDescent="0.3">
      <c r="A11" s="16">
        <v>10</v>
      </c>
      <c r="B11" s="1">
        <v>18</v>
      </c>
      <c r="C11" s="1">
        <v>124</v>
      </c>
      <c r="E11" s="8">
        <f t="shared" si="0"/>
        <v>-6.571428571428573</v>
      </c>
      <c r="F11" s="8">
        <f t="shared" si="1"/>
        <v>13.357142857142861</v>
      </c>
      <c r="G11" s="8">
        <f t="shared" si="2"/>
        <v>43.183673469387777</v>
      </c>
      <c r="H11" s="8">
        <f t="shared" si="3"/>
        <v>178.41326530612255</v>
      </c>
      <c r="I11" s="8">
        <f t="shared" si="4"/>
        <v>-87.775510204081684</v>
      </c>
    </row>
    <row r="12" spans="1:12" x14ac:dyDescent="0.3">
      <c r="A12" s="16">
        <v>11</v>
      </c>
      <c r="B12" s="1">
        <v>30</v>
      </c>
      <c r="C12" s="1">
        <v>122</v>
      </c>
      <c r="E12" s="8">
        <f t="shared" si="0"/>
        <v>5.428571428571427</v>
      </c>
      <c r="F12" s="8">
        <f t="shared" si="1"/>
        <v>11.357142857142861</v>
      </c>
      <c r="G12" s="8">
        <f t="shared" si="2"/>
        <v>29.469387755102023</v>
      </c>
      <c r="H12" s="8">
        <f t="shared" si="3"/>
        <v>128.98469387755111</v>
      </c>
      <c r="I12" s="8">
        <f t="shared" si="4"/>
        <v>61.653061224489804</v>
      </c>
    </row>
    <row r="13" spans="1:12" x14ac:dyDescent="0.3">
      <c r="A13" s="16">
        <v>12</v>
      </c>
      <c r="B13" s="1">
        <v>29</v>
      </c>
      <c r="C13" s="1">
        <v>109</v>
      </c>
      <c r="E13" s="8">
        <f t="shared" si="0"/>
        <v>4.428571428571427</v>
      </c>
      <c r="F13" s="8">
        <f t="shared" si="1"/>
        <v>-1.6428571428571388</v>
      </c>
      <c r="G13" s="8">
        <f t="shared" si="2"/>
        <v>19.612244897959169</v>
      </c>
      <c r="H13" s="8">
        <f t="shared" si="3"/>
        <v>2.6989795918367214</v>
      </c>
      <c r="I13" s="8">
        <f t="shared" si="4"/>
        <v>-7.2755102040816118</v>
      </c>
    </row>
    <row r="14" spans="1:12" x14ac:dyDescent="0.3">
      <c r="A14" s="16">
        <v>13</v>
      </c>
      <c r="B14" s="1">
        <v>24</v>
      </c>
      <c r="C14" s="1">
        <v>110</v>
      </c>
      <c r="E14" s="8">
        <f t="shared" si="0"/>
        <v>-0.57142857142857295</v>
      </c>
      <c r="F14" s="8">
        <f t="shared" si="1"/>
        <v>-0.6428571428571388</v>
      </c>
      <c r="G14" s="8">
        <f t="shared" si="2"/>
        <v>0.32653061224489971</v>
      </c>
      <c r="H14" s="8">
        <f t="shared" si="3"/>
        <v>0.41326530612244378</v>
      </c>
      <c r="I14" s="8">
        <f t="shared" si="4"/>
        <v>0.36734693877550884</v>
      </c>
    </row>
    <row r="15" spans="1:12" x14ac:dyDescent="0.3">
      <c r="A15" s="16">
        <v>14</v>
      </c>
      <c r="B15" s="1">
        <v>26</v>
      </c>
      <c r="C15" s="1">
        <v>86</v>
      </c>
      <c r="E15" s="8">
        <f t="shared" si="0"/>
        <v>1.428571428571427</v>
      </c>
      <c r="F15" s="8">
        <f t="shared" si="1"/>
        <v>-24.642857142857139</v>
      </c>
      <c r="G15" s="8">
        <f t="shared" si="2"/>
        <v>2.0408163265306078</v>
      </c>
      <c r="H15" s="8">
        <f t="shared" si="3"/>
        <v>607.27040816326507</v>
      </c>
      <c r="I15" s="8">
        <f t="shared" si="4"/>
        <v>-35.204081632653015</v>
      </c>
    </row>
    <row r="16" spans="1:12" x14ac:dyDescent="0.3">
      <c r="A16" s="16" t="s">
        <v>69</v>
      </c>
      <c r="B16" s="1">
        <f>SUM(B2:B15)/14</f>
        <v>24.571428571428573</v>
      </c>
      <c r="C16" s="1">
        <f>SUM(C2:C15)/14</f>
        <v>110.64285714285714</v>
      </c>
      <c r="E16" s="3"/>
      <c r="F16" s="3"/>
      <c r="G16" s="3"/>
      <c r="H16" s="3"/>
      <c r="I1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"/>
  <sheetViews>
    <sheetView workbookViewId="0">
      <selection activeCell="K9" sqref="K9"/>
    </sheetView>
  </sheetViews>
  <sheetFormatPr defaultRowHeight="14.4" x14ac:dyDescent="0.3"/>
  <cols>
    <col min="2" max="2" width="16" customWidth="1"/>
    <col min="3" max="3" width="21.33203125" customWidth="1"/>
    <col min="7" max="7" width="12.77734375" customWidth="1"/>
    <col min="9" max="9" width="10.5546875" customWidth="1"/>
  </cols>
  <sheetData>
    <row r="1" spans="1:12" ht="45.6" customHeight="1" x14ac:dyDescent="0.3">
      <c r="A1" s="16" t="s">
        <v>66</v>
      </c>
      <c r="B1" s="15" t="s">
        <v>72</v>
      </c>
      <c r="C1" s="19" t="s">
        <v>73</v>
      </c>
      <c r="E1" s="16" t="s">
        <v>5</v>
      </c>
      <c r="F1" s="16" t="s">
        <v>6</v>
      </c>
      <c r="G1" s="16" t="s">
        <v>8</v>
      </c>
      <c r="H1" s="16" t="s">
        <v>9</v>
      </c>
      <c r="I1" s="15" t="s">
        <v>70</v>
      </c>
    </row>
    <row r="2" spans="1:12" x14ac:dyDescent="0.3">
      <c r="A2" s="16">
        <v>1</v>
      </c>
      <c r="B2" s="1">
        <v>500</v>
      </c>
      <c r="C2" s="1">
        <v>5.4</v>
      </c>
      <c r="E2" s="8">
        <f>B2-$B$11</f>
        <v>-798.33333333333326</v>
      </c>
      <c r="F2" s="8">
        <f>C2-$C$11</f>
        <v>-8.8888888888888573E-2</v>
      </c>
      <c r="G2" s="13">
        <f>E2*E2</f>
        <v>637336.11111111101</v>
      </c>
      <c r="H2" s="8">
        <f>F2*F2</f>
        <v>7.9012345679011792E-3</v>
      </c>
      <c r="I2" s="13">
        <f>E2*F2</f>
        <v>70.962962962962706</v>
      </c>
      <c r="K2" t="s">
        <v>76</v>
      </c>
    </row>
    <row r="3" spans="1:12" x14ac:dyDescent="0.3">
      <c r="A3" s="16">
        <v>2</v>
      </c>
      <c r="B3" s="1">
        <v>790</v>
      </c>
      <c r="C3" s="1">
        <v>4.2</v>
      </c>
      <c r="E3" s="8">
        <f t="shared" ref="E3:E10" si="0">B3-$B$11</f>
        <v>-508.33333333333326</v>
      </c>
      <c r="F3" s="8">
        <f t="shared" ref="F3:F10" si="1">C3-$C$11</f>
        <v>-1.2888888888888888</v>
      </c>
      <c r="G3" s="13">
        <f t="shared" ref="G3:G10" si="2">E3*E3</f>
        <v>258402.77777777769</v>
      </c>
      <c r="H3" s="8">
        <f t="shared" ref="H3:H10" si="3">F3*F3</f>
        <v>1.6612345679012341</v>
      </c>
      <c r="I3" s="13">
        <f t="shared" ref="I3:I10" si="4">E3*F3</f>
        <v>655.18518518518499</v>
      </c>
    </row>
    <row r="4" spans="1:12" x14ac:dyDescent="0.3">
      <c r="A4" s="16">
        <v>3</v>
      </c>
      <c r="B4" s="1">
        <v>870</v>
      </c>
      <c r="C4" s="1">
        <v>4</v>
      </c>
      <c r="E4" s="8">
        <f t="shared" si="0"/>
        <v>-428.33333333333326</v>
      </c>
      <c r="F4" s="8">
        <f t="shared" si="1"/>
        <v>-1.4888888888888889</v>
      </c>
      <c r="G4" s="13">
        <f t="shared" si="2"/>
        <v>183469.44444444438</v>
      </c>
      <c r="H4" s="8">
        <f t="shared" si="3"/>
        <v>2.2167901234567902</v>
      </c>
      <c r="I4" s="13">
        <f t="shared" si="4"/>
        <v>637.74074074074065</v>
      </c>
      <c r="K4" s="17" t="s">
        <v>7</v>
      </c>
      <c r="L4" s="7">
        <f>SUM(I2:I10)/SQRT(SUM(G2:G10)*SUM(H2:H10))</f>
        <v>-0.6551184791652499</v>
      </c>
    </row>
    <row r="5" spans="1:12" x14ac:dyDescent="0.3">
      <c r="A5" s="16">
        <v>4</v>
      </c>
      <c r="B5" s="1">
        <v>1500</v>
      </c>
      <c r="C5" s="1">
        <v>3.4</v>
      </c>
      <c r="E5" s="8">
        <f t="shared" si="0"/>
        <v>201.66666666666674</v>
      </c>
      <c r="F5" s="8">
        <f t="shared" si="1"/>
        <v>-2.088888888888889</v>
      </c>
      <c r="G5" s="13">
        <f t="shared" si="2"/>
        <v>40669.444444444474</v>
      </c>
      <c r="H5" s="8">
        <f t="shared" si="3"/>
        <v>4.3634567901234576</v>
      </c>
      <c r="I5" s="13">
        <f t="shared" si="4"/>
        <v>-421.25925925925947</v>
      </c>
    </row>
    <row r="6" spans="1:12" x14ac:dyDescent="0.3">
      <c r="A6" s="16">
        <v>5</v>
      </c>
      <c r="B6" s="1">
        <v>2300</v>
      </c>
      <c r="C6" s="1">
        <v>2.5</v>
      </c>
      <c r="E6" s="8">
        <f t="shared" si="0"/>
        <v>1001.6666666666667</v>
      </c>
      <c r="F6" s="8">
        <f t="shared" si="1"/>
        <v>-2.9888888888888889</v>
      </c>
      <c r="G6" s="13">
        <f t="shared" si="2"/>
        <v>1003336.1111111112</v>
      </c>
      <c r="H6" s="8">
        <f t="shared" si="3"/>
        <v>8.9334567901234578</v>
      </c>
      <c r="I6" s="13">
        <f t="shared" si="4"/>
        <v>-2993.8703703703704</v>
      </c>
      <c r="K6" s="17" t="s">
        <v>71</v>
      </c>
      <c r="L6" s="2">
        <v>7</v>
      </c>
    </row>
    <row r="7" spans="1:12" x14ac:dyDescent="0.3">
      <c r="A7" s="16">
        <v>6</v>
      </c>
      <c r="B7" s="1">
        <v>5600</v>
      </c>
      <c r="C7" s="1">
        <v>1</v>
      </c>
      <c r="E7" s="8">
        <f t="shared" si="0"/>
        <v>4301.666666666667</v>
      </c>
      <c r="F7" s="8">
        <f t="shared" si="1"/>
        <v>-4.4888888888888889</v>
      </c>
      <c r="G7" s="13">
        <f t="shared" si="2"/>
        <v>18504336.111111112</v>
      </c>
      <c r="H7" s="8">
        <f t="shared" si="3"/>
        <v>20.150123456790123</v>
      </c>
      <c r="I7" s="13">
        <f t="shared" si="4"/>
        <v>-19309.703703703704</v>
      </c>
      <c r="K7" s="17" t="s">
        <v>10</v>
      </c>
      <c r="L7" s="2">
        <v>0.67</v>
      </c>
    </row>
    <row r="8" spans="1:12" x14ac:dyDescent="0.3">
      <c r="A8" s="16">
        <v>7</v>
      </c>
      <c r="B8" s="1">
        <v>100</v>
      </c>
      <c r="C8" s="1">
        <v>6.1</v>
      </c>
      <c r="E8" s="8">
        <f t="shared" si="0"/>
        <v>-1198.3333333333333</v>
      </c>
      <c r="F8" s="8">
        <f t="shared" si="1"/>
        <v>0.61111111111111072</v>
      </c>
      <c r="G8" s="13">
        <f t="shared" si="2"/>
        <v>1436002.7777777775</v>
      </c>
      <c r="H8" s="8">
        <f t="shared" si="3"/>
        <v>0.37345679012345628</v>
      </c>
      <c r="I8" s="13">
        <f t="shared" si="4"/>
        <v>-732.31481481481433</v>
      </c>
    </row>
    <row r="9" spans="1:12" x14ac:dyDescent="0.3">
      <c r="A9" s="16">
        <v>8</v>
      </c>
      <c r="B9" s="1">
        <v>20</v>
      </c>
      <c r="C9" s="1">
        <v>8.1999999999999993</v>
      </c>
      <c r="E9" s="8">
        <f t="shared" si="0"/>
        <v>-1278.3333333333333</v>
      </c>
      <c r="F9" s="8">
        <f t="shared" si="1"/>
        <v>2.7111111111111104</v>
      </c>
      <c r="G9" s="13">
        <f t="shared" si="2"/>
        <v>1634136.111111111</v>
      </c>
      <c r="H9" s="8">
        <f t="shared" si="3"/>
        <v>7.3501234567901195</v>
      </c>
      <c r="I9" s="13">
        <f t="shared" si="4"/>
        <v>-3465.7037037037026</v>
      </c>
      <c r="K9" t="s">
        <v>74</v>
      </c>
    </row>
    <row r="10" spans="1:12" x14ac:dyDescent="0.3">
      <c r="A10" s="16">
        <v>9</v>
      </c>
      <c r="B10" s="1">
        <v>5</v>
      </c>
      <c r="C10" s="1">
        <v>14.6</v>
      </c>
      <c r="E10" s="8">
        <f t="shared" si="0"/>
        <v>-1293.3333333333333</v>
      </c>
      <c r="F10" s="8">
        <f t="shared" si="1"/>
        <v>9.1111111111111107</v>
      </c>
      <c r="G10" s="13">
        <f t="shared" si="2"/>
        <v>1672711.111111111</v>
      </c>
      <c r="H10" s="8">
        <f t="shared" si="3"/>
        <v>83.012345679012341</v>
      </c>
      <c r="I10" s="13">
        <f t="shared" si="4"/>
        <v>-11783.703703703703</v>
      </c>
    </row>
    <row r="11" spans="1:12" x14ac:dyDescent="0.3">
      <c r="A11" s="16" t="s">
        <v>69</v>
      </c>
      <c r="B11" s="13">
        <f>SUM(B2:B10)/9</f>
        <v>1298.3333333333333</v>
      </c>
      <c r="C11" s="13">
        <f>SUM(C2:C10)/9</f>
        <v>5.4888888888888889</v>
      </c>
      <c r="E11" s="12"/>
      <c r="F11" s="12"/>
      <c r="G11" s="12"/>
      <c r="H11" s="12"/>
      <c r="I11" s="12"/>
    </row>
    <row r="12" spans="1:12" x14ac:dyDescent="0.3">
      <c r="A12" s="3"/>
      <c r="B12" s="3"/>
      <c r="C12" s="3"/>
      <c r="E12" s="12"/>
      <c r="F12" s="12"/>
      <c r="G12" s="12"/>
      <c r="H12" s="12"/>
      <c r="I12" s="12"/>
    </row>
    <row r="13" spans="1:12" x14ac:dyDescent="0.3">
      <c r="A13" s="3"/>
      <c r="B13" s="3"/>
      <c r="C13" s="3"/>
      <c r="E13" s="12"/>
      <c r="F13" s="12"/>
      <c r="G13" s="12"/>
      <c r="H13" s="12"/>
      <c r="I13" s="12"/>
    </row>
    <row r="14" spans="1:12" x14ac:dyDescent="0.3">
      <c r="A14" s="3"/>
      <c r="B14" s="3"/>
      <c r="C14" s="3"/>
      <c r="E14" s="12"/>
      <c r="F14" s="12"/>
      <c r="G14" s="12"/>
      <c r="H14" s="12"/>
      <c r="I14" s="12"/>
    </row>
    <row r="15" spans="1:12" x14ac:dyDescent="0.3">
      <c r="A15" s="3"/>
      <c r="B15" s="3"/>
      <c r="C15" s="3"/>
      <c r="E15" s="12"/>
      <c r="F15" s="12"/>
      <c r="G15" s="12"/>
      <c r="H15" s="12"/>
      <c r="I15" s="12"/>
    </row>
    <row r="16" spans="1:12" x14ac:dyDescent="0.3">
      <c r="E16" s="3"/>
      <c r="F16" s="3"/>
      <c r="G16" s="3"/>
      <c r="H16" s="3"/>
      <c r="I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2 Пример 1</vt:lpstr>
      <vt:lpstr>Задание 2 Пример 2</vt:lpstr>
      <vt:lpstr>Задание 3 Задача 3.1</vt:lpstr>
      <vt:lpstr>Задание 3 Задача 3.2</vt:lpstr>
      <vt:lpstr>Задание 4 Задача 4.1</vt:lpstr>
      <vt:lpstr>Задание 4 Задача 4.2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Амира Зухир</cp:lastModifiedBy>
  <dcterms:created xsi:type="dcterms:W3CDTF">2023-04-13T10:48:27Z</dcterms:created>
  <dcterms:modified xsi:type="dcterms:W3CDTF">2023-04-14T18:42:31Z</dcterms:modified>
</cp:coreProperties>
</file>