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231" windowHeight="9480"/>
  </bookViews>
  <sheets>
    <sheet name="cg3fa20ek" sheetId="1" r:id="rId1"/>
    <sheet name="Pivot Tables" sheetId="3" r:id="rId2"/>
    <sheet name="Total Chart" sheetId="2" r:id="rId3"/>
  </sheets>
  <definedNames>
    <definedName name="MaxScore">80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<sst xmlns="http://schemas.openxmlformats.org/spreadsheetml/2006/main" count="138" uniqueCount="98">
  <si>
    <t>Student Names</t>
  </si>
  <si>
    <t>Student ID</t>
  </si>
  <si>
    <t>Quiz 1</t>
  </si>
  <si>
    <t>Quiz 2</t>
  </si>
  <si>
    <t>Quiz 3</t>
  </si>
  <si>
    <t>Quiz 4</t>
  </si>
  <si>
    <t xml:space="preserve">Quiz Total </t>
  </si>
  <si>
    <t>P/NP</t>
  </si>
  <si>
    <t>Letter Grade</t>
  </si>
  <si>
    <t xml:space="preserve">Krusty Clown </t>
  </si>
  <si>
    <t>A0001</t>
  </si>
  <si>
    <t xml:space="preserve">Maude Flanders </t>
  </si>
  <si>
    <t>A0002</t>
  </si>
  <si>
    <t xml:space="preserve">Otto Manns </t>
  </si>
  <si>
    <t>A0003</t>
  </si>
  <si>
    <t xml:space="preserve">Jebi Springfeld </t>
  </si>
  <si>
    <t>A0004</t>
  </si>
  <si>
    <t xml:space="preserve">Clancy Wiggum </t>
  </si>
  <si>
    <t>A0005</t>
  </si>
  <si>
    <t xml:space="preserve">Hans Molemen </t>
  </si>
  <si>
    <t>A0006</t>
  </si>
  <si>
    <t xml:space="preserve">Patty Bouvier </t>
  </si>
  <si>
    <t>A0007</t>
  </si>
  <si>
    <t xml:space="preserve">Bart Simpson </t>
  </si>
  <si>
    <t>A0008</t>
  </si>
  <si>
    <t xml:space="preserve">Edna Krabappel </t>
  </si>
  <si>
    <t>A0009</t>
  </si>
  <si>
    <t xml:space="preserve">Selma Bouvier </t>
  </si>
  <si>
    <t>A0010</t>
  </si>
  <si>
    <t xml:space="preserve">Nick Rivera </t>
  </si>
  <si>
    <t>A0011</t>
  </si>
  <si>
    <t xml:space="preserve">Homer Simpson </t>
  </si>
  <si>
    <t>A0012</t>
  </si>
  <si>
    <t xml:space="preserve">Ned Flanders </t>
  </si>
  <si>
    <t>A0013</t>
  </si>
  <si>
    <t xml:space="preserve">Barney Gumbell </t>
  </si>
  <si>
    <t>A0014</t>
  </si>
  <si>
    <t xml:space="preserve">Apu Nahasapeemapetilon </t>
  </si>
  <si>
    <t>A0015</t>
  </si>
  <si>
    <t xml:space="preserve">Lisa Simpson </t>
  </si>
  <si>
    <t>A0016</t>
  </si>
  <si>
    <t xml:space="preserve">Waylend Smithers </t>
  </si>
  <si>
    <t>A0017</t>
  </si>
  <si>
    <t xml:space="preserve">Seymour Skiner </t>
  </si>
  <si>
    <t>A0018</t>
  </si>
  <si>
    <t xml:space="preserve">Kent Brocmann </t>
  </si>
  <si>
    <t>A0019</t>
  </si>
  <si>
    <t xml:space="preserve">Troy McClure </t>
  </si>
  <si>
    <t>A0020</t>
  </si>
  <si>
    <t xml:space="preserve">Montgomery Burns </t>
  </si>
  <si>
    <t>A0021</t>
  </si>
  <si>
    <t xml:space="preserve">Joseph Quimbey </t>
  </si>
  <si>
    <t>A0022</t>
  </si>
  <si>
    <t xml:space="preserve">Dewey Largoon </t>
  </si>
  <si>
    <t>A0023</t>
  </si>
  <si>
    <t xml:space="preserve">Silvia Winfield </t>
  </si>
  <si>
    <t>A0024</t>
  </si>
  <si>
    <t xml:space="preserve">Todd Flanders </t>
  </si>
  <si>
    <t>A0025</t>
  </si>
  <si>
    <t xml:space="preserve">Beatrice Simmons </t>
  </si>
  <si>
    <t>A0026</t>
  </si>
  <si>
    <t xml:space="preserve">Manjulla Nahasapeemapetilon </t>
  </si>
  <si>
    <t>A0027</t>
  </si>
  <si>
    <t xml:space="preserve">Janey Hagstreem </t>
  </si>
  <si>
    <t>A0028</t>
  </si>
  <si>
    <t xml:space="preserve">Elizabeth Hoover </t>
  </si>
  <si>
    <t>A0029</t>
  </si>
  <si>
    <t xml:space="preserve">Herbert Powel </t>
  </si>
  <si>
    <t>A0030</t>
  </si>
  <si>
    <t xml:space="preserve">Nelsen Hunts </t>
  </si>
  <si>
    <t>A0031</t>
  </si>
  <si>
    <t xml:space="preserve">Cecil Terwilliger </t>
  </si>
  <si>
    <t>A0032</t>
  </si>
  <si>
    <t xml:space="preserve">Samantha Stanky </t>
  </si>
  <si>
    <t>A0033</t>
  </si>
  <si>
    <t xml:space="preserve">Ralph Wiggum </t>
  </si>
  <si>
    <t>A0034</t>
  </si>
  <si>
    <t xml:space="preserve">Cornelius Talmadge </t>
  </si>
  <si>
    <t>A0035</t>
  </si>
  <si>
    <t xml:space="preserve">Rod Flanders </t>
  </si>
  <si>
    <t>A0036</t>
  </si>
  <si>
    <t xml:space="preserve">Alison Taylor </t>
  </si>
  <si>
    <t>A0037</t>
  </si>
  <si>
    <t xml:space="preserve">Martin Princess </t>
  </si>
  <si>
    <t>A0038</t>
  </si>
  <si>
    <t xml:space="preserve">Langdon Alger </t>
  </si>
  <si>
    <t>A0041</t>
  </si>
  <si>
    <t>row - average</t>
  </si>
  <si>
    <t>count - average</t>
  </si>
  <si>
    <t>average function</t>
  </si>
  <si>
    <t>SD</t>
  </si>
  <si>
    <t>F</t>
  </si>
  <si>
    <t>Row Labels</t>
  </si>
  <si>
    <t>Count of Letter Grade</t>
  </si>
  <si>
    <t>C</t>
  </si>
  <si>
    <t>A</t>
  </si>
  <si>
    <t>B</t>
  </si>
  <si>
    <t>Grand 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</si>
</sst>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0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'Total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</c:v>
                </c:pt>
                <c:pt idx="36">
                  <c:v>57.5</c:v>
                </c:pt>
                <c:pt idx="37">
                  <c:v>57.5</c:v>
                </c:pt>
                <c:pt idx="38">
                  <c:v>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381424"/>
        <c:axId val="1704050704"/>
      </c:barChart>
      <c:catAx>
        <c:axId val="17073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4050704"/>
        <c:crosses val="autoZero"/>
        <c:auto val="1"/>
        <c:lblAlgn val="ctr"/>
        <c:lblOffset val="100"/>
        <c:noMultiLvlLbl val="0"/>
      </c:catAx>
      <c:valAx>
        <c:axId val="17040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73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60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glow>
        <a:schemeClr val="accent1">
          <a:alpha val="40000"/>
        </a:schemeClr>
      </a:glow>
      <a:outerShdw blurRad="203200" dist="50800" dir="5400000" sx="97000" sy="97000" algn="ctr" rotWithShape="0">
        <a:srgbClr val="000000"/>
      </a:outerShdw>
      <a:softEdge rad="0"/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[Book1 - COGS 3.xlsx]Pivot Tables!PivotTable3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Tables'!$D$3:$D$7</c:f>
              <c:numCache>
                <c:formatCode>0.00%</c:formatCode>
                <c:ptCount val="4"/>
                <c:pt idx="0">
                  <c:v>0.282051282051282</c:v>
                </c:pt>
                <c:pt idx="1">
                  <c:v>0.230769230769231</c:v>
                </c:pt>
                <c:pt idx="2">
                  <c:v>0.333333333333333</c:v>
                </c:pt>
                <c:pt idx="3">
                  <c:v>0.153846153846154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775744"/>
        <c:axId val="1787890032"/>
      </c:barChart>
      <c:catAx>
        <c:axId val="18327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7890032"/>
        <c:crosses val="autoZero"/>
        <c:auto val="1"/>
        <c:lblAlgn val="ctr"/>
        <c:lblOffset val="100"/>
        <c:noMultiLvlLbl val="0"/>
      </c:catAx>
      <c:valAx>
        <c:axId val="17878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27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[Book1 - COGS 3.xlsx]Pivot Tables!PivotTable3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Tables'!$D$2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Tables'!$D$3:$D$7</c:f>
              <c:numCache>
                <c:formatCode>0.00%</c:formatCode>
                <c:ptCount val="4"/>
                <c:pt idx="0">
                  <c:v>0.282051282051282</c:v>
                </c:pt>
                <c:pt idx="1">
                  <c:v>0.230769230769231</c:v>
                </c:pt>
                <c:pt idx="2">
                  <c:v>0.333333333333333</c:v>
                </c:pt>
                <c:pt idx="3">
                  <c:v>0.153846153846154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[Book1 - COGS 3.xlsx]Pivot Tables!PivotTable3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Tables'!$D$3:$D$7</c:f>
              <c:numCache>
                <c:formatCode>0.00%</c:formatCode>
                <c:ptCount val="4"/>
                <c:pt idx="0">
                  <c:v>0.282051282051282</c:v>
                </c:pt>
                <c:pt idx="1">
                  <c:v>0.230769230769231</c:v>
                </c:pt>
                <c:pt idx="2">
                  <c:v>0.333333333333333</c:v>
                </c:pt>
                <c:pt idx="3">
                  <c:v>0.153846153846154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775744"/>
        <c:axId val="1787890032"/>
      </c:barChart>
      <c:catAx>
        <c:axId val="18327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7890032"/>
        <c:crosses val="autoZero"/>
        <c:auto val="1"/>
        <c:lblAlgn val="ctr"/>
        <c:lblOffset val="100"/>
        <c:noMultiLvlLbl val="0"/>
      </c:catAx>
      <c:valAx>
        <c:axId val="17878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27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[Book1 - COGS 3.xlsx]Pivot Tables!PivotTable3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Tables'!$D$2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Tables'!$D$3:$D$7</c:f>
              <c:numCache>
                <c:formatCode>0.00%</c:formatCode>
                <c:ptCount val="4"/>
                <c:pt idx="0">
                  <c:v>0.282051282051282</c:v>
                </c:pt>
                <c:pt idx="1">
                  <c:v>0.230769230769231</c:v>
                </c:pt>
                <c:pt idx="2">
                  <c:v>0.333333333333333</c:v>
                </c:pt>
                <c:pt idx="3">
                  <c:v>0.153846153846154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'Total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</c:v>
                </c:pt>
                <c:pt idx="36">
                  <c:v>57.5</c:v>
                </c:pt>
                <c:pt idx="37">
                  <c:v>57.5</c:v>
                </c:pt>
                <c:pt idx="38">
                  <c:v>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381424"/>
        <c:axId val="1704050704"/>
      </c:barChart>
      <c:catAx>
        <c:axId val="17073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4050704"/>
        <c:crosses val="autoZero"/>
        <c:auto val="1"/>
        <c:lblAlgn val="ctr"/>
        <c:lblOffset val="100"/>
        <c:noMultiLvlLbl val="0"/>
      </c:catAx>
      <c:valAx>
        <c:axId val="17040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73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60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glow>
        <a:schemeClr val="accent1">
          <a:alpha val="40000"/>
        </a:schemeClr>
      </a:glow>
      <a:outerShdw blurRad="203200" dist="50800" dir="5400000" sx="97000" sy="97000" algn="ctr" rotWithShape="0">
        <a:srgbClr val="000000"/>
      </a:outerShdw>
      <a:softEdge rad="0"/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46</xdr:row>
      <xdr:rowOff>133350</xdr:rowOff>
    </xdr:from>
    <xdr:to>
      <xdr:col>6</xdr:col>
      <xdr:colOff>9525</xdr:colOff>
      <xdr:row>61</xdr:row>
      <xdr:rowOff>19050</xdr:rowOff>
    </xdr:to>
    <xdr:graphicFrame>
      <xdr:nvGraphicFramePr>
        <xdr:cNvPr id="2" name="Chart 1"/>
        <xdr:cNvGraphicFramePr/>
      </xdr:nvGraphicFramePr>
      <xdr:xfrm>
        <a:off x="0" y="9277350"/>
        <a:ext cx="496252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385762</xdr:colOff>
      <xdr:row>46</xdr:row>
      <xdr:rowOff>57150</xdr:rowOff>
    </xdr:from>
    <xdr:to>
      <xdr:col>21</xdr:col>
      <xdr:colOff>80962</xdr:colOff>
      <xdr:row>60</xdr:row>
      <xdr:rowOff>133350</xdr:rowOff>
    </xdr:to>
    <xdr:graphicFrame>
      <xdr:nvGraphicFramePr>
        <xdr:cNvPr id="3" name="Chart 2"/>
        <xdr:cNvGraphicFramePr/>
      </xdr:nvGraphicFramePr>
      <xdr:xfrm>
        <a:off x="9970135" y="9201150"/>
        <a:ext cx="49885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46</xdr:row>
      <xdr:rowOff>85725</xdr:rowOff>
    </xdr:from>
    <xdr:to>
      <xdr:col>13</xdr:col>
      <xdr:colOff>304800</xdr:colOff>
      <xdr:row>60</xdr:row>
      <xdr:rowOff>161925</xdr:rowOff>
    </xdr:to>
    <xdr:graphicFrame>
      <xdr:nvGraphicFramePr>
        <xdr:cNvPr id="4" name="Chart 3"/>
        <xdr:cNvGraphicFramePr/>
      </xdr:nvGraphicFramePr>
      <xdr:xfrm>
        <a:off x="4953000" y="9229725"/>
        <a:ext cx="493649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250190</xdr:colOff>
      <xdr:row>2</xdr:row>
      <xdr:rowOff>135890</xdr:rowOff>
    </xdr:from>
    <xdr:to>
      <xdr:col>14</xdr:col>
      <xdr:colOff>596900</xdr:colOff>
      <xdr:row>17</xdr:row>
      <xdr:rowOff>29210</xdr:rowOff>
    </xdr:to>
    <xdr:graphicFrame>
      <xdr:nvGraphicFramePr>
        <xdr:cNvPr id="2" name="Chart 1"/>
        <xdr:cNvGraphicFramePr/>
      </xdr:nvGraphicFramePr>
      <xdr:xfrm>
        <a:off x="5937885" y="501650"/>
        <a:ext cx="490728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9</xdr:row>
      <xdr:rowOff>13970</xdr:rowOff>
    </xdr:from>
    <xdr:to>
      <xdr:col>6</xdr:col>
      <xdr:colOff>501015</xdr:colOff>
      <xdr:row>23</xdr:row>
      <xdr:rowOff>90170</xdr:rowOff>
    </xdr:to>
    <xdr:graphicFrame>
      <xdr:nvGraphicFramePr>
        <xdr:cNvPr id="3" name="Chart 2"/>
        <xdr:cNvGraphicFramePr/>
      </xdr:nvGraphicFramePr>
      <xdr:xfrm>
        <a:off x="647700" y="1659890"/>
        <a:ext cx="488950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95250</xdr:colOff>
      <xdr:row>1</xdr:row>
      <xdr:rowOff>109537</xdr:rowOff>
    </xdr:from>
    <xdr:to>
      <xdr:col>11</xdr:col>
      <xdr:colOff>400050</xdr:colOff>
      <xdr:row>15</xdr:row>
      <xdr:rowOff>185737</xdr:rowOff>
    </xdr:to>
    <xdr:graphicFrame>
      <xdr:nvGraphicFramePr>
        <xdr:cNvPr id="2" name="Chart 1"/>
        <xdr:cNvGraphicFramePr/>
      </xdr:nvGraphicFramePr>
      <xdr:xfrm>
        <a:off x="2701290" y="292100"/>
        <a:ext cx="4865370" cy="263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31.908994213" refreshedBy="hax004_ucsd" recordCount="39">
  <cacheSource type="worksheet">
    <worksheetSource ref="A1:A40" sheet="Pivot Tables"/>
  </cacheSource>
  <cacheFields count="1">
    <cacheField name="Letter Grade" numFmtId="0">
      <sharedItems count="4">
        <s v="F"/>
        <s v="C"/>
        <s v="A"/>
        <s v="B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7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etter Grade" fld="0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workbookViewId="0">
      <selection activeCell="J16" sqref="J16"/>
    </sheetView>
  </sheetViews>
  <sheetFormatPr defaultColWidth="9" defaultRowHeight="14.4"/>
  <cols>
    <col min="1" max="1" width="18.2894736842105" style="3" customWidth="1"/>
    <col min="2" max="2" width="13.5701754385965" style="3" customWidth="1"/>
    <col min="3" max="16384" width="9.14035087719298" style="3"/>
  </cols>
  <sheetData>
    <row r="1" ht="28.8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3" t="s">
        <v>9</v>
      </c>
      <c r="B2" s="3" t="s">
        <v>10</v>
      </c>
      <c r="C2" s="3">
        <v>13</v>
      </c>
      <c r="D2" s="3">
        <v>15</v>
      </c>
      <c r="E2" s="3">
        <v>14</v>
      </c>
      <c r="F2" s="3">
        <v>11</v>
      </c>
      <c r="G2" s="3">
        <f>SUM(C2:F2)</f>
        <v>53</v>
      </c>
      <c r="H2" s="3" t="str">
        <f>IF(G2&gt;=MaxScore*0.7,"P","NP")</f>
        <v>NP</v>
      </c>
      <c r="I2" s="3" t="str">
        <f>IF(G2&gt;=MaxScore*0.7,IF(G2&gt;=MaxScore*0.8,IF(G2&gt;=MaxScore*0.9,"A","B"),"C"),"F")</f>
        <v>F</v>
      </c>
    </row>
    <row r="3" spans="1:9">
      <c r="A3" s="3" t="s">
        <v>11</v>
      </c>
      <c r="B3" s="3" t="s">
        <v>12</v>
      </c>
      <c r="C3" s="3">
        <v>15</v>
      </c>
      <c r="D3" s="3">
        <v>17</v>
      </c>
      <c r="E3" s="3">
        <v>13</v>
      </c>
      <c r="F3" s="3">
        <v>15</v>
      </c>
      <c r="G3" s="3">
        <f t="shared" ref="G3:G4" si="0">SUM(C3:F3)</f>
        <v>60</v>
      </c>
      <c r="H3" s="3" t="str">
        <f t="shared" ref="H3:H40" si="1">IF(G3&gt;=MaxScore*0.7,"P","NP")</f>
        <v>P</v>
      </c>
      <c r="I3" s="3" t="str">
        <f>IF(G3&gt;=MaxScore*0.7,IF(G3&gt;=MaxScore*0.8,IF(G3&gt;=MaxScore*0.9,"A","B"),"C"),"F")</f>
        <v>C</v>
      </c>
    </row>
    <row r="4" spans="1:9">
      <c r="A4" s="3" t="s">
        <v>13</v>
      </c>
      <c r="B4" s="3" t="s">
        <v>14</v>
      </c>
      <c r="C4" s="3">
        <v>17</v>
      </c>
      <c r="D4" s="3">
        <v>18</v>
      </c>
      <c r="E4" s="3">
        <v>18</v>
      </c>
      <c r="F4" s="3">
        <v>19</v>
      </c>
      <c r="G4" s="3">
        <f t="shared" si="0"/>
        <v>72</v>
      </c>
      <c r="H4" s="3" t="str">
        <f t="shared" si="1"/>
        <v>P</v>
      </c>
      <c r="I4" s="3" t="str">
        <f>IF(G4&gt;=MaxScore*0.7,IF(G4&gt;=MaxScore*0.8,IF(G4&gt;=MaxScore*0.9,"A","B"),"C"),"F")</f>
        <v>A</v>
      </c>
    </row>
    <row r="5" spans="1:9">
      <c r="A5" s="3" t="s">
        <v>15</v>
      </c>
      <c r="B5" s="3" t="s">
        <v>16</v>
      </c>
      <c r="C5" s="3">
        <v>15</v>
      </c>
      <c r="D5" s="3">
        <v>18</v>
      </c>
      <c r="E5" s="3">
        <v>20</v>
      </c>
      <c r="F5" s="3">
        <v>17</v>
      </c>
      <c r="G5" s="3">
        <f t="shared" ref="G5:G40" si="2">SUM(C5:F5)</f>
        <v>70</v>
      </c>
      <c r="H5" s="3" t="str">
        <f t="shared" si="1"/>
        <v>P</v>
      </c>
      <c r="I5" s="3" t="str">
        <f>IF(G5&gt;=MaxScore*0.7,IF(G5&gt;=MaxScore*0.8,IF(G5&gt;=MaxScore*0.9,"A","B"),"C"),"F")</f>
        <v>B</v>
      </c>
    </row>
    <row r="6" spans="1:9">
      <c r="A6" s="3" t="s">
        <v>17</v>
      </c>
      <c r="B6" s="3" t="s">
        <v>18</v>
      </c>
      <c r="C6" s="3">
        <v>12</v>
      </c>
      <c r="D6" s="3">
        <v>17</v>
      </c>
      <c r="E6" s="3">
        <v>16</v>
      </c>
      <c r="F6" s="3">
        <v>14</v>
      </c>
      <c r="G6" s="3">
        <f t="shared" si="2"/>
        <v>59</v>
      </c>
      <c r="H6" s="3" t="str">
        <f t="shared" si="1"/>
        <v>P</v>
      </c>
      <c r="I6" s="3" t="str">
        <f>IF(G6&gt;=MaxScore*0.7,IF(G6&gt;=MaxScore*0.8,IF(G6&gt;=MaxScore*0.9,"A","B"),"C"),"F")</f>
        <v>C</v>
      </c>
    </row>
    <row r="7" spans="1:9">
      <c r="A7" s="3" t="s">
        <v>19</v>
      </c>
      <c r="B7" s="3" t="s">
        <v>20</v>
      </c>
      <c r="C7" s="3">
        <v>19</v>
      </c>
      <c r="D7" s="3">
        <v>20</v>
      </c>
      <c r="E7" s="3">
        <v>19</v>
      </c>
      <c r="F7" s="3">
        <v>19</v>
      </c>
      <c r="G7" s="3">
        <f t="shared" si="2"/>
        <v>77</v>
      </c>
      <c r="H7" s="3" t="str">
        <f t="shared" si="1"/>
        <v>P</v>
      </c>
      <c r="I7" s="3" t="str">
        <f>IF(G7&gt;=MaxScore*0.7,IF(G7&gt;=MaxScore*0.8,IF(G7&gt;=MaxScore*0.9,"A","B"),"C"),"F")</f>
        <v>A</v>
      </c>
    </row>
    <row r="8" spans="1:9">
      <c r="A8" s="3" t="s">
        <v>21</v>
      </c>
      <c r="B8" s="3" t="s">
        <v>22</v>
      </c>
      <c r="C8" s="3">
        <v>13</v>
      </c>
      <c r="D8" s="3">
        <v>15</v>
      </c>
      <c r="F8" s="3">
        <v>18</v>
      </c>
      <c r="G8" s="3">
        <f t="shared" si="2"/>
        <v>46</v>
      </c>
      <c r="H8" s="3" t="str">
        <f t="shared" si="1"/>
        <v>NP</v>
      </c>
      <c r="I8" s="3" t="str">
        <f>IF(G8&gt;=MaxScore*0.7,IF(G8&gt;=MaxScore*0.8,IF(G8&gt;=MaxScore*0.9,"A","B"),"C"),"F")</f>
        <v>F</v>
      </c>
    </row>
    <row r="9" spans="1:9">
      <c r="A9" s="3" t="s">
        <v>23</v>
      </c>
      <c r="B9" s="3" t="s">
        <v>24</v>
      </c>
      <c r="C9" s="3">
        <v>8</v>
      </c>
      <c r="D9" s="3">
        <v>15</v>
      </c>
      <c r="E9" s="3">
        <v>10</v>
      </c>
      <c r="F9" s="3">
        <v>16</v>
      </c>
      <c r="G9" s="3">
        <f t="shared" si="2"/>
        <v>49</v>
      </c>
      <c r="H9" s="3" t="str">
        <f t="shared" si="1"/>
        <v>NP</v>
      </c>
      <c r="I9" s="3" t="str">
        <f>IF(G9&gt;=MaxScore*0.7,IF(G9&gt;=MaxScore*0.8,IF(G9&gt;=MaxScore*0.9,"A","B"),"C"),"F")</f>
        <v>F</v>
      </c>
    </row>
    <row r="10" spans="1:9">
      <c r="A10" s="3" t="s">
        <v>25</v>
      </c>
      <c r="B10" s="3" t="s">
        <v>26</v>
      </c>
      <c r="C10" s="3">
        <v>16</v>
      </c>
      <c r="D10" s="3">
        <v>18</v>
      </c>
      <c r="E10" s="3">
        <v>14</v>
      </c>
      <c r="F10" s="3">
        <v>12</v>
      </c>
      <c r="G10" s="3">
        <f t="shared" si="2"/>
        <v>60</v>
      </c>
      <c r="H10" s="3" t="str">
        <f t="shared" si="1"/>
        <v>P</v>
      </c>
      <c r="I10" s="3" t="str">
        <f>IF(G10&gt;=MaxScore*0.7,IF(G10&gt;=MaxScore*0.8,IF(G10&gt;=MaxScore*0.9,"A","B"),"C"),"F")</f>
        <v>C</v>
      </c>
    </row>
    <row r="11" spans="1:9">
      <c r="A11" s="3" t="s">
        <v>27</v>
      </c>
      <c r="B11" s="3" t="s">
        <v>28</v>
      </c>
      <c r="C11" s="3">
        <v>14</v>
      </c>
      <c r="D11" s="3">
        <v>17</v>
      </c>
      <c r="F11" s="3">
        <v>15</v>
      </c>
      <c r="G11" s="3">
        <f t="shared" si="2"/>
        <v>46</v>
      </c>
      <c r="H11" s="3" t="str">
        <f t="shared" si="1"/>
        <v>NP</v>
      </c>
      <c r="I11" s="3" t="str">
        <f>IF(G11&gt;=MaxScore*0.7,IF(G11&gt;=MaxScore*0.8,IF(G11&gt;=MaxScore*0.9,"A","B"),"C"),"F")</f>
        <v>F</v>
      </c>
    </row>
    <row r="12" spans="1:9">
      <c r="A12" s="3" t="s">
        <v>29</v>
      </c>
      <c r="B12" s="3" t="s">
        <v>30</v>
      </c>
      <c r="C12" s="3">
        <v>15</v>
      </c>
      <c r="D12" s="3">
        <v>17</v>
      </c>
      <c r="E12" s="3">
        <v>15</v>
      </c>
      <c r="F12" s="3">
        <v>15</v>
      </c>
      <c r="G12" s="3">
        <f t="shared" si="2"/>
        <v>62</v>
      </c>
      <c r="H12" s="3" t="str">
        <f t="shared" si="1"/>
        <v>P</v>
      </c>
      <c r="I12" s="3" t="str">
        <f>IF(G12&gt;=MaxScore*0.7,IF(G12&gt;=MaxScore*0.8,IF(G12&gt;=MaxScore*0.9,"A","B"),"C"),"F")</f>
        <v>C</v>
      </c>
    </row>
    <row r="13" spans="1:9">
      <c r="A13" s="3" t="s">
        <v>31</v>
      </c>
      <c r="B13" s="3" t="s">
        <v>32</v>
      </c>
      <c r="C13" s="3">
        <v>20</v>
      </c>
      <c r="D13" s="3">
        <v>20</v>
      </c>
      <c r="E13" s="3">
        <v>19</v>
      </c>
      <c r="F13" s="3">
        <v>20</v>
      </c>
      <c r="G13" s="3">
        <f t="shared" si="2"/>
        <v>79</v>
      </c>
      <c r="H13" s="3" t="str">
        <f t="shared" si="1"/>
        <v>P</v>
      </c>
      <c r="I13" s="3" t="str">
        <f>IF(G13&gt;=MaxScore*0.7,IF(G13&gt;=MaxScore*0.8,IF(G13&gt;=MaxScore*0.9,"A","B"),"C"),"F")</f>
        <v>A</v>
      </c>
    </row>
    <row r="14" spans="1:9">
      <c r="A14" s="3" t="s">
        <v>33</v>
      </c>
      <c r="B14" s="3" t="s">
        <v>34</v>
      </c>
      <c r="C14" s="3">
        <v>15</v>
      </c>
      <c r="D14" s="3">
        <v>6</v>
      </c>
      <c r="E14" s="3">
        <v>17</v>
      </c>
      <c r="F14" s="3">
        <v>8</v>
      </c>
      <c r="G14" s="3">
        <f t="shared" si="2"/>
        <v>46</v>
      </c>
      <c r="H14" s="3" t="str">
        <f t="shared" si="1"/>
        <v>NP</v>
      </c>
      <c r="I14" s="3" t="str">
        <f>IF(G14&gt;=MaxScore*0.7,IF(G14&gt;=MaxScore*0.8,IF(G14&gt;=MaxScore*0.9,"A","B"),"C"),"F")</f>
        <v>F</v>
      </c>
    </row>
    <row r="15" spans="1:9">
      <c r="A15" s="3" t="s">
        <v>35</v>
      </c>
      <c r="B15" s="3" t="s">
        <v>36</v>
      </c>
      <c r="C15" s="3">
        <v>17</v>
      </c>
      <c r="D15" s="3">
        <v>17</v>
      </c>
      <c r="E15" s="3">
        <v>12</v>
      </c>
      <c r="F15" s="3">
        <v>12</v>
      </c>
      <c r="G15" s="3">
        <f t="shared" si="2"/>
        <v>58</v>
      </c>
      <c r="H15" s="3" t="str">
        <f t="shared" si="1"/>
        <v>P</v>
      </c>
      <c r="I15" s="3" t="str">
        <f>IF(G15&gt;=MaxScore*0.7,IF(G15&gt;=MaxScore*0.8,IF(G15&gt;=MaxScore*0.9,"A","B"),"C"),"F")</f>
        <v>C</v>
      </c>
    </row>
    <row r="16" ht="28.8" spans="1:9">
      <c r="A16" s="3" t="s">
        <v>37</v>
      </c>
      <c r="B16" s="3" t="s">
        <v>38</v>
      </c>
      <c r="C16" s="3">
        <v>15</v>
      </c>
      <c r="D16" s="3">
        <v>13</v>
      </c>
      <c r="E16" s="3">
        <v>18</v>
      </c>
      <c r="F16" s="3">
        <v>14</v>
      </c>
      <c r="G16" s="3">
        <f t="shared" si="2"/>
        <v>60</v>
      </c>
      <c r="H16" s="3" t="str">
        <f t="shared" si="1"/>
        <v>P</v>
      </c>
      <c r="I16" s="3" t="str">
        <f>IF(G16&gt;=MaxScore*0.7,IF(G16&gt;=MaxScore*0.8,IF(G16&gt;=MaxScore*0.9,"A","B"),"C"),"F")</f>
        <v>C</v>
      </c>
    </row>
    <row r="17" spans="1:9">
      <c r="A17" s="3" t="s">
        <v>39</v>
      </c>
      <c r="B17" s="3" t="s">
        <v>40</v>
      </c>
      <c r="C17" s="3">
        <v>10</v>
      </c>
      <c r="D17" s="3">
        <v>19</v>
      </c>
      <c r="E17" s="3">
        <v>13</v>
      </c>
      <c r="F17" s="3">
        <v>19</v>
      </c>
      <c r="G17" s="3">
        <f t="shared" si="2"/>
        <v>61</v>
      </c>
      <c r="H17" s="3" t="str">
        <f t="shared" si="1"/>
        <v>P</v>
      </c>
      <c r="I17" s="3" t="str">
        <f>IF(G17&gt;=MaxScore*0.7,IF(G17&gt;=MaxScore*0.8,IF(G17&gt;=MaxScore*0.9,"A","B"),"C"),"F")</f>
        <v>C</v>
      </c>
    </row>
    <row r="18" spans="1:9">
      <c r="A18" s="3" t="s">
        <v>41</v>
      </c>
      <c r="B18" s="3" t="s">
        <v>42</v>
      </c>
      <c r="C18" s="3">
        <v>11</v>
      </c>
      <c r="D18" s="3">
        <v>13</v>
      </c>
      <c r="E18" s="3">
        <v>15</v>
      </c>
      <c r="F18" s="3">
        <v>11</v>
      </c>
      <c r="G18" s="3">
        <f t="shared" si="2"/>
        <v>50</v>
      </c>
      <c r="H18" s="3" t="str">
        <f t="shared" si="1"/>
        <v>NP</v>
      </c>
      <c r="I18" s="3" t="str">
        <f>IF(G18&gt;=MaxScore*0.7,IF(G18&gt;=MaxScore*0.8,IF(G18&gt;=MaxScore*0.9,"A","B"),"C"),"F")</f>
        <v>F</v>
      </c>
    </row>
    <row r="19" spans="1:9">
      <c r="A19" s="3" t="s">
        <v>43</v>
      </c>
      <c r="B19" s="3" t="s">
        <v>44</v>
      </c>
      <c r="C19" s="3">
        <v>17</v>
      </c>
      <c r="D19" s="3">
        <v>18</v>
      </c>
      <c r="E19" s="3">
        <v>12</v>
      </c>
      <c r="F19" s="3">
        <v>20</v>
      </c>
      <c r="G19" s="3">
        <f t="shared" si="2"/>
        <v>67</v>
      </c>
      <c r="H19" s="3" t="str">
        <f t="shared" si="1"/>
        <v>P</v>
      </c>
      <c r="I19" s="3" t="str">
        <f>IF(G19&gt;=MaxScore*0.7,IF(G19&gt;=MaxScore*0.8,IF(G19&gt;=MaxScore*0.9,"A","B"),"C"),"F")</f>
        <v>B</v>
      </c>
    </row>
    <row r="20" spans="1:9">
      <c r="A20" s="3" t="s">
        <v>45</v>
      </c>
      <c r="B20" s="3" t="s">
        <v>46</v>
      </c>
      <c r="C20" s="3">
        <v>18</v>
      </c>
      <c r="D20" s="3">
        <v>17</v>
      </c>
      <c r="E20" s="3">
        <v>17</v>
      </c>
      <c r="F20" s="3">
        <v>20</v>
      </c>
      <c r="G20" s="3">
        <f t="shared" si="2"/>
        <v>72</v>
      </c>
      <c r="H20" s="3" t="str">
        <f t="shared" si="1"/>
        <v>P</v>
      </c>
      <c r="I20" s="3" t="str">
        <f>IF(G20&gt;=MaxScore*0.7,IF(G20&gt;=MaxScore*0.8,IF(G20&gt;=MaxScore*0.9,"A","B"),"C"),"F")</f>
        <v>A</v>
      </c>
    </row>
    <row r="21" spans="1:9">
      <c r="A21" s="3" t="s">
        <v>47</v>
      </c>
      <c r="B21" s="3" t="s">
        <v>48</v>
      </c>
      <c r="C21" s="3">
        <v>19</v>
      </c>
      <c r="D21" s="3">
        <v>12</v>
      </c>
      <c r="E21" s="3">
        <v>18</v>
      </c>
      <c r="F21" s="3">
        <v>14</v>
      </c>
      <c r="G21" s="3">
        <f t="shared" si="2"/>
        <v>63</v>
      </c>
      <c r="H21" s="3" t="str">
        <f t="shared" si="1"/>
        <v>P</v>
      </c>
      <c r="I21" s="3" t="str">
        <f>IF(G21&gt;=MaxScore*0.7,IF(G21&gt;=MaxScore*0.8,IF(G21&gt;=MaxScore*0.9,"A","B"),"C"),"F")</f>
        <v>C</v>
      </c>
    </row>
    <row r="22" spans="1:9">
      <c r="A22" s="3" t="s">
        <v>49</v>
      </c>
      <c r="B22" s="3" t="s">
        <v>50</v>
      </c>
      <c r="C22" s="3">
        <v>10</v>
      </c>
      <c r="D22" s="3">
        <v>13</v>
      </c>
      <c r="E22" s="3">
        <v>16</v>
      </c>
      <c r="F22" s="3">
        <v>19</v>
      </c>
      <c r="G22" s="3">
        <f t="shared" si="2"/>
        <v>58</v>
      </c>
      <c r="H22" s="3" t="str">
        <f t="shared" si="1"/>
        <v>P</v>
      </c>
      <c r="I22" s="3" t="str">
        <f>IF(G22&gt;=MaxScore*0.7,IF(G22&gt;=MaxScore*0.8,IF(G22&gt;=MaxScore*0.9,"A","B"),"C"),"F")</f>
        <v>C</v>
      </c>
    </row>
    <row r="23" spans="1:9">
      <c r="A23" s="3" t="s">
        <v>51</v>
      </c>
      <c r="B23" s="3" t="s">
        <v>52</v>
      </c>
      <c r="C23" s="3">
        <v>18</v>
      </c>
      <c r="D23" s="3">
        <v>19</v>
      </c>
      <c r="E23" s="3">
        <v>17</v>
      </c>
      <c r="F23" s="3">
        <v>17</v>
      </c>
      <c r="G23" s="3">
        <f t="shared" si="2"/>
        <v>71</v>
      </c>
      <c r="H23" s="3" t="str">
        <f t="shared" si="1"/>
        <v>P</v>
      </c>
      <c r="I23" s="3" t="str">
        <f>IF(G23&gt;=MaxScore*0.7,IF(G23&gt;=MaxScore*0.8,IF(G23&gt;=MaxScore*0.9,"A","B"),"C"),"F")</f>
        <v>B</v>
      </c>
    </row>
    <row r="24" spans="1:9">
      <c r="A24" s="3" t="s">
        <v>53</v>
      </c>
      <c r="B24" s="3" t="s">
        <v>54</v>
      </c>
      <c r="C24" s="3">
        <v>19</v>
      </c>
      <c r="D24" s="3">
        <v>13</v>
      </c>
      <c r="E24" s="3">
        <v>14</v>
      </c>
      <c r="F24" s="3">
        <v>15</v>
      </c>
      <c r="G24" s="3">
        <f t="shared" si="2"/>
        <v>61</v>
      </c>
      <c r="H24" s="3" t="str">
        <f t="shared" si="1"/>
        <v>P</v>
      </c>
      <c r="I24" s="3" t="str">
        <f>IF(G24&gt;=MaxScore*0.7,IF(G24&gt;=MaxScore*0.8,IF(G24&gt;=MaxScore*0.9,"A","B"),"C"),"F")</f>
        <v>C</v>
      </c>
    </row>
    <row r="25" spans="1:9">
      <c r="A25" s="3" t="s">
        <v>55</v>
      </c>
      <c r="B25" s="3" t="s">
        <v>56</v>
      </c>
      <c r="C25" s="3">
        <v>13</v>
      </c>
      <c r="D25" s="3">
        <v>19</v>
      </c>
      <c r="E25" s="3">
        <v>14</v>
      </c>
      <c r="F25" s="3">
        <v>13</v>
      </c>
      <c r="G25" s="3">
        <f t="shared" si="2"/>
        <v>59</v>
      </c>
      <c r="H25" s="3" t="str">
        <f t="shared" si="1"/>
        <v>P</v>
      </c>
      <c r="I25" s="3" t="str">
        <f>IF(G25&gt;=MaxScore*0.7,IF(G25&gt;=MaxScore*0.8,IF(G25&gt;=MaxScore*0.9,"A","B"),"C"),"F")</f>
        <v>C</v>
      </c>
    </row>
    <row r="26" spans="1:9">
      <c r="A26" s="3" t="s">
        <v>57</v>
      </c>
      <c r="B26" s="3" t="s">
        <v>58</v>
      </c>
      <c r="C26" s="3">
        <v>19</v>
      </c>
      <c r="D26" s="3">
        <v>13</v>
      </c>
      <c r="E26" s="3">
        <v>17</v>
      </c>
      <c r="F26" s="3">
        <v>18</v>
      </c>
      <c r="G26" s="3">
        <f t="shared" si="2"/>
        <v>67</v>
      </c>
      <c r="H26" s="3" t="str">
        <f t="shared" si="1"/>
        <v>P</v>
      </c>
      <c r="I26" s="3" t="str">
        <f>IF(G26&gt;=MaxScore*0.7,IF(G26&gt;=MaxScore*0.8,IF(G26&gt;=MaxScore*0.9,"A","B"),"C"),"F")</f>
        <v>B</v>
      </c>
    </row>
    <row r="27" spans="1:9">
      <c r="A27" s="3" t="s">
        <v>59</v>
      </c>
      <c r="B27" s="3" t="s">
        <v>60</v>
      </c>
      <c r="C27" s="3">
        <v>13</v>
      </c>
      <c r="D27" s="3">
        <v>19</v>
      </c>
      <c r="E27" s="3">
        <v>18</v>
      </c>
      <c r="F27" s="3">
        <v>19</v>
      </c>
      <c r="G27" s="3">
        <f t="shared" si="2"/>
        <v>69</v>
      </c>
      <c r="H27" s="3" t="str">
        <f t="shared" si="1"/>
        <v>P</v>
      </c>
      <c r="I27" s="3" t="str">
        <f>IF(G27&gt;=MaxScore*0.7,IF(G27&gt;=MaxScore*0.8,IF(G27&gt;=MaxScore*0.9,"A","B"),"C"),"F")</f>
        <v>B</v>
      </c>
    </row>
    <row r="28" ht="28.8" spans="1:9">
      <c r="A28" s="3" t="s">
        <v>61</v>
      </c>
      <c r="B28" s="3" t="s">
        <v>62</v>
      </c>
      <c r="C28" s="3">
        <v>16</v>
      </c>
      <c r="D28" s="3">
        <v>20</v>
      </c>
      <c r="E28" s="3">
        <v>19</v>
      </c>
      <c r="F28" s="3">
        <v>19</v>
      </c>
      <c r="G28" s="3">
        <f t="shared" si="2"/>
        <v>74</v>
      </c>
      <c r="H28" s="3" t="str">
        <f t="shared" si="1"/>
        <v>P</v>
      </c>
      <c r="I28" s="3" t="str">
        <f>IF(G28&gt;=MaxScore*0.7,IF(G28&gt;=MaxScore*0.8,IF(G28&gt;=MaxScore*0.9,"A","B"),"C"),"F")</f>
        <v>A</v>
      </c>
    </row>
    <row r="29" spans="1:9">
      <c r="A29" s="3" t="s">
        <v>63</v>
      </c>
      <c r="B29" s="3" t="s">
        <v>64</v>
      </c>
      <c r="C29" s="3">
        <v>19</v>
      </c>
      <c r="D29" s="3">
        <v>0</v>
      </c>
      <c r="E29" s="3">
        <v>20</v>
      </c>
      <c r="F29" s="3">
        <v>20</v>
      </c>
      <c r="G29" s="3">
        <f t="shared" si="2"/>
        <v>59</v>
      </c>
      <c r="H29" s="3" t="str">
        <f t="shared" si="1"/>
        <v>P</v>
      </c>
      <c r="I29" s="3" t="str">
        <f>IF(G29&gt;=MaxScore*0.7,IF(G29&gt;=MaxScore*0.8,IF(G29&gt;=MaxScore*0.9,"A","B"),"C"),"F")</f>
        <v>C</v>
      </c>
    </row>
    <row r="30" spans="1:9">
      <c r="A30" s="3" t="s">
        <v>65</v>
      </c>
      <c r="B30" s="3" t="s">
        <v>66</v>
      </c>
      <c r="C30" s="3">
        <v>18</v>
      </c>
      <c r="D30" s="3">
        <v>19</v>
      </c>
      <c r="E30" s="3">
        <v>20</v>
      </c>
      <c r="F30" s="3">
        <v>19</v>
      </c>
      <c r="G30" s="3">
        <f t="shared" si="2"/>
        <v>76</v>
      </c>
      <c r="H30" s="3" t="str">
        <f t="shared" si="1"/>
        <v>P</v>
      </c>
      <c r="I30" s="3" t="str">
        <f>IF(G30&gt;=MaxScore*0.7,IF(G30&gt;=MaxScore*0.8,IF(G30&gt;=MaxScore*0.9,"A","B"),"C"),"F")</f>
        <v>A</v>
      </c>
    </row>
    <row r="31" spans="1:9">
      <c r="A31" s="3" t="s">
        <v>67</v>
      </c>
      <c r="B31" s="3" t="s">
        <v>68</v>
      </c>
      <c r="C31" s="3">
        <v>13</v>
      </c>
      <c r="D31" s="3">
        <v>18</v>
      </c>
      <c r="E31" s="3">
        <v>17</v>
      </c>
      <c r="F31" s="3">
        <v>14</v>
      </c>
      <c r="G31" s="3">
        <f t="shared" si="2"/>
        <v>62</v>
      </c>
      <c r="H31" s="3" t="str">
        <f t="shared" si="1"/>
        <v>P</v>
      </c>
      <c r="I31" s="3" t="str">
        <f>IF(G31&gt;=MaxScore*0.7,IF(G31&gt;=MaxScore*0.8,IF(G31&gt;=MaxScore*0.9,"A","B"),"C"),"F")</f>
        <v>C</v>
      </c>
    </row>
    <row r="32" spans="1:9">
      <c r="A32" s="3" t="s">
        <v>69</v>
      </c>
      <c r="B32" s="3" t="s">
        <v>70</v>
      </c>
      <c r="C32" s="3">
        <v>17</v>
      </c>
      <c r="D32" s="3">
        <v>17</v>
      </c>
      <c r="E32" s="3">
        <v>18</v>
      </c>
      <c r="F32" s="3">
        <v>19</v>
      </c>
      <c r="G32" s="3">
        <f t="shared" si="2"/>
        <v>71</v>
      </c>
      <c r="H32" s="3" t="str">
        <f t="shared" si="1"/>
        <v>P</v>
      </c>
      <c r="I32" s="3" t="str">
        <f>IF(G32&gt;=MaxScore*0.7,IF(G32&gt;=MaxScore*0.8,IF(G32&gt;=MaxScore*0.9,"A","B"),"C"),"F")</f>
        <v>B</v>
      </c>
    </row>
    <row r="33" spans="1:9">
      <c r="A33" s="3" t="s">
        <v>71</v>
      </c>
      <c r="B33" s="3" t="s">
        <v>72</v>
      </c>
      <c r="C33" s="3">
        <v>19</v>
      </c>
      <c r="D33" s="3">
        <v>16</v>
      </c>
      <c r="E33" s="3">
        <v>18</v>
      </c>
      <c r="F33" s="3">
        <v>18</v>
      </c>
      <c r="G33" s="3">
        <f t="shared" si="2"/>
        <v>71</v>
      </c>
      <c r="H33" s="3" t="str">
        <f t="shared" si="1"/>
        <v>P</v>
      </c>
      <c r="I33" s="3" t="str">
        <f>IF(G33&gt;=MaxScore*0.7,IF(G33&gt;=MaxScore*0.8,IF(G33&gt;=MaxScore*0.9,"A","B"),"C"),"F")</f>
        <v>B</v>
      </c>
    </row>
    <row r="34" spans="1:9">
      <c r="A34" s="3" t="s">
        <v>73</v>
      </c>
      <c r="B34" s="3" t="s">
        <v>74</v>
      </c>
      <c r="C34" s="3">
        <v>11</v>
      </c>
      <c r="D34" s="3">
        <v>19</v>
      </c>
      <c r="E34" s="3">
        <v>19</v>
      </c>
      <c r="F34" s="3">
        <v>18</v>
      </c>
      <c r="G34" s="3">
        <f t="shared" si="2"/>
        <v>67</v>
      </c>
      <c r="H34" s="3" t="str">
        <f t="shared" si="1"/>
        <v>P</v>
      </c>
      <c r="I34" s="3" t="str">
        <f>IF(G34&gt;=MaxScore*0.7,IF(G34&gt;=MaxScore*0.8,IF(G34&gt;=MaxScore*0.9,"A","B"),"C"),"F")</f>
        <v>B</v>
      </c>
    </row>
    <row r="35" spans="1:9">
      <c r="A35" s="3" t="s">
        <v>75</v>
      </c>
      <c r="B35" s="3" t="s">
        <v>76</v>
      </c>
      <c r="C35" s="3">
        <v>19</v>
      </c>
      <c r="D35" s="3">
        <v>16</v>
      </c>
      <c r="E35" s="3">
        <v>19</v>
      </c>
      <c r="F35" s="3">
        <v>19</v>
      </c>
      <c r="G35" s="3">
        <f t="shared" si="2"/>
        <v>73</v>
      </c>
      <c r="H35" s="3" t="str">
        <f t="shared" si="1"/>
        <v>P</v>
      </c>
      <c r="I35" s="3" t="str">
        <f>IF(G35&gt;=MaxScore*0.7,IF(G35&gt;=MaxScore*0.8,IF(G35&gt;=MaxScore*0.9,"A","B"),"C"),"F")</f>
        <v>A</v>
      </c>
    </row>
    <row r="36" spans="1:9">
      <c r="A36" s="3" t="s">
        <v>77</v>
      </c>
      <c r="B36" s="3" t="s">
        <v>78</v>
      </c>
      <c r="C36" s="3">
        <v>16</v>
      </c>
      <c r="D36" s="3">
        <v>20</v>
      </c>
      <c r="E36" s="3">
        <v>19</v>
      </c>
      <c r="F36" s="3">
        <v>19</v>
      </c>
      <c r="G36" s="3">
        <f t="shared" si="2"/>
        <v>74</v>
      </c>
      <c r="H36" s="3" t="str">
        <f t="shared" si="1"/>
        <v>P</v>
      </c>
      <c r="I36" s="3" t="str">
        <f>IF(G36&gt;=MaxScore*0.7,IF(G36&gt;=MaxScore*0.8,IF(G36&gt;=MaxScore*0.9,"A","B"),"C"),"F")</f>
        <v>A</v>
      </c>
    </row>
    <row r="37" spans="1:9">
      <c r="A37" s="3" t="s">
        <v>79</v>
      </c>
      <c r="B37" s="3" t="s">
        <v>80</v>
      </c>
      <c r="C37" s="3">
        <v>20</v>
      </c>
      <c r="D37" s="3">
        <v>19</v>
      </c>
      <c r="E37" s="3">
        <v>20</v>
      </c>
      <c r="F37" s="3">
        <v>20</v>
      </c>
      <c r="G37" s="3">
        <f t="shared" si="2"/>
        <v>79</v>
      </c>
      <c r="H37" s="3" t="str">
        <f t="shared" si="1"/>
        <v>P</v>
      </c>
      <c r="I37" s="3" t="str">
        <f>IF(G37&gt;=MaxScore*0.7,IF(G37&gt;=MaxScore*0.8,IF(G37&gt;=MaxScore*0.9,"A","B"),"C"),"F")</f>
        <v>A</v>
      </c>
    </row>
    <row r="38" spans="1:9">
      <c r="A38" s="3" t="s">
        <v>81</v>
      </c>
      <c r="B38" s="3" t="s">
        <v>82</v>
      </c>
      <c r="C38" s="3">
        <v>18</v>
      </c>
      <c r="D38" s="3">
        <v>19</v>
      </c>
      <c r="E38" s="3">
        <v>16</v>
      </c>
      <c r="F38" s="3">
        <v>20</v>
      </c>
      <c r="G38" s="3">
        <f t="shared" si="2"/>
        <v>73</v>
      </c>
      <c r="H38" s="3" t="str">
        <f t="shared" si="1"/>
        <v>P</v>
      </c>
      <c r="I38" s="3" t="str">
        <f>IF(G38&gt;=MaxScore*0.7,IF(G38&gt;=MaxScore*0.8,IF(G38&gt;=MaxScore*0.9,"A","B"),"C"),"F")</f>
        <v>A</v>
      </c>
    </row>
    <row r="39" spans="1:9">
      <c r="A39" s="3" t="s">
        <v>83</v>
      </c>
      <c r="B39" s="3" t="s">
        <v>84</v>
      </c>
      <c r="C39" s="3">
        <v>16</v>
      </c>
      <c r="D39" s="3">
        <v>15</v>
      </c>
      <c r="E39" s="3">
        <v>19</v>
      </c>
      <c r="F39" s="3">
        <v>19</v>
      </c>
      <c r="G39" s="3">
        <f t="shared" si="2"/>
        <v>69</v>
      </c>
      <c r="H39" s="3" t="str">
        <f t="shared" si="1"/>
        <v>P</v>
      </c>
      <c r="I39" s="3" t="str">
        <f>IF(G39&gt;=MaxScore*0.7,IF(G39&gt;=MaxScore*0.8,IF(G39&gt;=MaxScore*0.9,"A","B"),"C"),"F")</f>
        <v>B</v>
      </c>
    </row>
    <row r="40" spans="1:9">
      <c r="A40" s="3" t="s">
        <v>85</v>
      </c>
      <c r="B40" s="3" t="s">
        <v>86</v>
      </c>
      <c r="C40" s="3">
        <v>20</v>
      </c>
      <c r="D40" s="3">
        <v>19</v>
      </c>
      <c r="E40" s="3">
        <v>19</v>
      </c>
      <c r="F40" s="3">
        <v>16</v>
      </c>
      <c r="G40" s="3">
        <f t="shared" si="2"/>
        <v>74</v>
      </c>
      <c r="H40" s="3" t="str">
        <f t="shared" si="1"/>
        <v>P</v>
      </c>
      <c r="I40" s="3" t="str">
        <f>IF(G40&gt;=MaxScore*0.7,IF(G40&gt;=MaxScore*0.8,IF(G40&gt;=MaxScore*0.9,"A","B"),"C"),"F")</f>
        <v>A</v>
      </c>
    </row>
    <row r="42" spans="2:7">
      <c r="B42" s="3" t="s">
        <v>87</v>
      </c>
      <c r="C42" s="4">
        <f>SUM(C2:C40)/ROWS(C2:C40)</f>
        <v>15.7179487179487</v>
      </c>
      <c r="D42" s="4">
        <f t="shared" ref="D42:G42" si="3">SUM(D2:D40)/ROWS(D2:D40)</f>
        <v>16.2820512820513</v>
      </c>
      <c r="E42" s="4">
        <f t="shared" si="3"/>
        <v>15.8717948717949</v>
      </c>
      <c r="F42" s="4">
        <f t="shared" si="3"/>
        <v>16.6666666666667</v>
      </c>
      <c r="G42" s="4">
        <f t="shared" si="3"/>
        <v>64.5384615384615</v>
      </c>
    </row>
    <row r="43" spans="2:7">
      <c r="B43" s="3" t="s">
        <v>88</v>
      </c>
      <c r="C43" s="4">
        <f>SUM(C2:C40)/COUNT(C2:C40)</f>
        <v>15.7179487179487</v>
      </c>
      <c r="D43" s="4">
        <f t="shared" ref="D43:G43" si="4">SUM(D2:D40)/COUNT(D2:D40)</f>
        <v>16.2820512820513</v>
      </c>
      <c r="E43" s="4">
        <f t="shared" si="4"/>
        <v>16.7297297297297</v>
      </c>
      <c r="F43" s="4">
        <f t="shared" si="4"/>
        <v>16.6666666666667</v>
      </c>
      <c r="G43" s="4">
        <f t="shared" si="4"/>
        <v>64.5384615384615</v>
      </c>
    </row>
    <row r="44" ht="28.8" spans="2:7">
      <c r="B44" s="3" t="s">
        <v>89</v>
      </c>
      <c r="C44" s="4">
        <f>AVERAGE(C2:C40)</f>
        <v>15.7179487179487</v>
      </c>
      <c r="D44" s="4">
        <f t="shared" ref="D44:G44" si="5">AVERAGE(D2:D40)</f>
        <v>16.2820512820513</v>
      </c>
      <c r="E44" s="4">
        <f t="shared" si="5"/>
        <v>16.7297297297297</v>
      </c>
      <c r="F44" s="4">
        <f t="shared" si="5"/>
        <v>16.6666666666667</v>
      </c>
      <c r="G44" s="4">
        <f t="shared" si="5"/>
        <v>64.5384615384615</v>
      </c>
    </row>
    <row r="45" spans="2:7">
      <c r="B45" s="3" t="s">
        <v>90</v>
      </c>
      <c r="C45" s="4">
        <f>STDEV(C1:C40)</f>
        <v>3.17845309900336</v>
      </c>
      <c r="D45" s="4">
        <f t="shared" ref="D45:G45" si="6">STDEV(D1:D40)</f>
        <v>3.94000212362164</v>
      </c>
      <c r="E45" s="4">
        <f t="shared" si="6"/>
        <v>2.63152520887126</v>
      </c>
      <c r="F45" s="4">
        <f t="shared" si="6"/>
        <v>3.12320123669806</v>
      </c>
      <c r="G45" s="4">
        <f t="shared" si="6"/>
        <v>9.37197994540994</v>
      </c>
    </row>
  </sheetData>
  <conditionalFormatting sqref="A2:A40">
    <cfRule type="expression" dxfId="0" priority="2">
      <formula>$I2="A"</formula>
    </cfRule>
    <cfRule type="expression" dxfId="1" priority="1">
      <formula>$I2="F"</formula>
    </cfRule>
  </conditionalFormatting>
  <conditionalFormatting sqref="C2:F40">
    <cfRule type="cellIs" dxfId="2" priority="3" operator="lessThan">
      <formula>13</formula>
    </cfRule>
  </conditionalFormatting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J22" sqref="J22"/>
    </sheetView>
  </sheetViews>
  <sheetFormatPr defaultColWidth="9" defaultRowHeight="14.4" outlineLevelCol="3"/>
  <cols>
    <col min="3" max="3" width="13.140350877193" customWidth="1"/>
    <col min="4" max="4" width="20.4298245614035" customWidth="1"/>
  </cols>
  <sheetData>
    <row r="1" spans="1:1">
      <c r="A1" t="s">
        <v>8</v>
      </c>
    </row>
    <row r="2" spans="1:4">
      <c r="A2" t="s">
        <v>91</v>
      </c>
      <c r="C2" t="s">
        <v>92</v>
      </c>
      <c r="D2" t="s">
        <v>93</v>
      </c>
    </row>
    <row r="3" spans="1:4">
      <c r="A3" t="s">
        <v>94</v>
      </c>
      <c r="C3" s="1" t="s">
        <v>95</v>
      </c>
      <c r="D3" s="2">
        <v>0.282051282051282</v>
      </c>
    </row>
    <row r="4" spans="1:4">
      <c r="A4" t="s">
        <v>95</v>
      </c>
      <c r="C4" s="1" t="s">
        <v>96</v>
      </c>
      <c r="D4" s="2">
        <v>0.230769230769231</v>
      </c>
    </row>
    <row r="5" spans="1:4">
      <c r="A5" t="s">
        <v>96</v>
      </c>
      <c r="C5" s="1" t="s">
        <v>94</v>
      </c>
      <c r="D5" s="2">
        <v>0.333333333333333</v>
      </c>
    </row>
    <row r="6" spans="1:4">
      <c r="A6" t="s">
        <v>94</v>
      </c>
      <c r="C6" s="1" t="s">
        <v>91</v>
      </c>
      <c r="D6" s="2">
        <v>0.153846153846154</v>
      </c>
    </row>
    <row r="7" spans="1:4">
      <c r="A7" t="s">
        <v>95</v>
      </c>
      <c r="C7" s="1" t="s">
        <v>97</v>
      </c>
      <c r="D7" s="2">
        <v>1</v>
      </c>
    </row>
    <row r="8" spans="1:1">
      <c r="A8" t="s">
        <v>91</v>
      </c>
    </row>
    <row r="9" spans="1:1">
      <c r="A9" t="s">
        <v>91</v>
      </c>
    </row>
    <row r="10" spans="1:1">
      <c r="A10" t="s">
        <v>94</v>
      </c>
    </row>
    <row r="11" spans="1:1">
      <c r="A11" t="s">
        <v>91</v>
      </c>
    </row>
    <row r="12" spans="1:1">
      <c r="A12" t="s">
        <v>94</v>
      </c>
    </row>
    <row r="13" spans="1:1">
      <c r="A13" t="s">
        <v>95</v>
      </c>
    </row>
    <row r="14" spans="1:1">
      <c r="A14" t="s">
        <v>91</v>
      </c>
    </row>
    <row r="15" spans="1:1">
      <c r="A15" t="s">
        <v>94</v>
      </c>
    </row>
    <row r="16" spans="1:1">
      <c r="A16" t="s">
        <v>94</v>
      </c>
    </row>
    <row r="17" spans="1:1">
      <c r="A17" t="s">
        <v>94</v>
      </c>
    </row>
    <row r="18" spans="1:1">
      <c r="A18" t="s">
        <v>91</v>
      </c>
    </row>
    <row r="19" spans="1:1">
      <c r="A19" t="s">
        <v>96</v>
      </c>
    </row>
    <row r="20" spans="1:1">
      <c r="A20" t="s">
        <v>95</v>
      </c>
    </row>
    <row r="21" spans="1:1">
      <c r="A21" t="s">
        <v>94</v>
      </c>
    </row>
    <row r="22" spans="1:1">
      <c r="A22" t="s">
        <v>94</v>
      </c>
    </row>
    <row r="23" spans="1:1">
      <c r="A23" t="s">
        <v>96</v>
      </c>
    </row>
    <row r="24" spans="1:1">
      <c r="A24" t="s">
        <v>94</v>
      </c>
    </row>
    <row r="25" spans="1:1">
      <c r="A25" t="s">
        <v>94</v>
      </c>
    </row>
    <row r="26" spans="1:1">
      <c r="A26" t="s">
        <v>96</v>
      </c>
    </row>
    <row r="27" spans="1:1">
      <c r="A27" t="s">
        <v>96</v>
      </c>
    </row>
    <row r="28" spans="1:1">
      <c r="A28" t="s">
        <v>95</v>
      </c>
    </row>
    <row r="29" spans="1:1">
      <c r="A29" t="s">
        <v>94</v>
      </c>
    </row>
    <row r="30" spans="1:1">
      <c r="A30" t="s">
        <v>95</v>
      </c>
    </row>
    <row r="31" spans="1:1">
      <c r="A31" t="s">
        <v>94</v>
      </c>
    </row>
    <row r="32" spans="1:1">
      <c r="A32" t="s">
        <v>96</v>
      </c>
    </row>
    <row r="33" spans="1:1">
      <c r="A33" t="s">
        <v>96</v>
      </c>
    </row>
    <row r="34" spans="1:1">
      <c r="A34" t="s">
        <v>96</v>
      </c>
    </row>
    <row r="35" spans="1:1">
      <c r="A35" t="s">
        <v>95</v>
      </c>
    </row>
    <row r="36" spans="1:1">
      <c r="A36" t="s">
        <v>95</v>
      </c>
    </row>
    <row r="37" spans="1:1">
      <c r="A37" t="s">
        <v>95</v>
      </c>
    </row>
    <row r="38" spans="1:1">
      <c r="A38" t="s">
        <v>95</v>
      </c>
    </row>
    <row r="39" spans="1:1">
      <c r="A39" t="s">
        <v>96</v>
      </c>
    </row>
    <row r="40" spans="1:1">
      <c r="A40" t="s">
        <v>95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E25" sqref="E25"/>
    </sheetView>
  </sheetViews>
  <sheetFormatPr defaultColWidth="9" defaultRowHeight="14.4" outlineLevelCol="1"/>
  <sheetData>
    <row r="1" spans="1:2">
      <c r="A1">
        <v>79</v>
      </c>
      <c r="B1">
        <f>A1/MaxScore*100</f>
        <v>98.75</v>
      </c>
    </row>
    <row r="2" spans="1:2">
      <c r="A2">
        <v>79</v>
      </c>
      <c r="B2">
        <f t="shared" ref="B2:B39" si="0">A2/MaxScore*100</f>
        <v>98.75</v>
      </c>
    </row>
    <row r="3" spans="1:2">
      <c r="A3">
        <v>77</v>
      </c>
      <c r="B3">
        <f t="shared" si="0"/>
        <v>96.25</v>
      </c>
    </row>
    <row r="4" spans="1:2">
      <c r="A4">
        <v>76</v>
      </c>
      <c r="B4">
        <f t="shared" si="0"/>
        <v>95</v>
      </c>
    </row>
    <row r="5" spans="1:2">
      <c r="A5">
        <v>74</v>
      </c>
      <c r="B5">
        <f t="shared" si="0"/>
        <v>92.5</v>
      </c>
    </row>
    <row r="6" spans="1:2">
      <c r="A6">
        <v>74</v>
      </c>
      <c r="B6">
        <f t="shared" si="0"/>
        <v>92.5</v>
      </c>
    </row>
    <row r="7" spans="1:2">
      <c r="A7">
        <v>74</v>
      </c>
      <c r="B7">
        <f t="shared" si="0"/>
        <v>92.5</v>
      </c>
    </row>
    <row r="8" spans="1:2">
      <c r="A8">
        <v>73</v>
      </c>
      <c r="B8">
        <f t="shared" si="0"/>
        <v>91.25</v>
      </c>
    </row>
    <row r="9" spans="1:2">
      <c r="A9">
        <v>73</v>
      </c>
      <c r="B9">
        <f t="shared" si="0"/>
        <v>91.25</v>
      </c>
    </row>
    <row r="10" spans="1:2">
      <c r="A10">
        <v>72</v>
      </c>
      <c r="B10">
        <f t="shared" si="0"/>
        <v>90</v>
      </c>
    </row>
    <row r="11" spans="1:2">
      <c r="A11">
        <v>72</v>
      </c>
      <c r="B11">
        <f t="shared" si="0"/>
        <v>90</v>
      </c>
    </row>
    <row r="12" spans="1:2">
      <c r="A12">
        <v>71</v>
      </c>
      <c r="B12">
        <f t="shared" si="0"/>
        <v>88.75</v>
      </c>
    </row>
    <row r="13" spans="1:2">
      <c r="A13">
        <v>71</v>
      </c>
      <c r="B13">
        <f t="shared" si="0"/>
        <v>88.75</v>
      </c>
    </row>
    <row r="14" spans="1:2">
      <c r="A14">
        <v>71</v>
      </c>
      <c r="B14">
        <f t="shared" si="0"/>
        <v>88.75</v>
      </c>
    </row>
    <row r="15" spans="1:2">
      <c r="A15">
        <v>70</v>
      </c>
      <c r="B15">
        <f t="shared" si="0"/>
        <v>87.5</v>
      </c>
    </row>
    <row r="16" spans="1:2">
      <c r="A16">
        <v>69</v>
      </c>
      <c r="B16">
        <f t="shared" si="0"/>
        <v>86.25</v>
      </c>
    </row>
    <row r="17" spans="1:2">
      <c r="A17">
        <v>69</v>
      </c>
      <c r="B17">
        <f t="shared" si="0"/>
        <v>86.25</v>
      </c>
    </row>
    <row r="18" spans="1:2">
      <c r="A18">
        <v>67</v>
      </c>
      <c r="B18">
        <f t="shared" si="0"/>
        <v>83.75</v>
      </c>
    </row>
    <row r="19" spans="1:2">
      <c r="A19">
        <v>67</v>
      </c>
      <c r="B19">
        <f t="shared" si="0"/>
        <v>83.75</v>
      </c>
    </row>
    <row r="20" spans="1:2">
      <c r="A20">
        <v>67</v>
      </c>
      <c r="B20">
        <f t="shared" si="0"/>
        <v>83.75</v>
      </c>
    </row>
    <row r="21" spans="1:2">
      <c r="A21">
        <v>63</v>
      </c>
      <c r="B21">
        <f t="shared" si="0"/>
        <v>78.75</v>
      </c>
    </row>
    <row r="22" spans="1:2">
      <c r="A22">
        <v>62</v>
      </c>
      <c r="B22">
        <f t="shared" si="0"/>
        <v>77.5</v>
      </c>
    </row>
    <row r="23" spans="1:2">
      <c r="A23">
        <v>62</v>
      </c>
      <c r="B23">
        <f t="shared" si="0"/>
        <v>77.5</v>
      </c>
    </row>
    <row r="24" spans="1:2">
      <c r="A24">
        <v>61</v>
      </c>
      <c r="B24">
        <f t="shared" si="0"/>
        <v>76.25</v>
      </c>
    </row>
    <row r="25" spans="1:2">
      <c r="A25">
        <v>61</v>
      </c>
      <c r="B25">
        <f t="shared" si="0"/>
        <v>76.25</v>
      </c>
    </row>
    <row r="26" spans="1:2">
      <c r="A26">
        <v>60</v>
      </c>
      <c r="B26">
        <f t="shared" si="0"/>
        <v>75</v>
      </c>
    </row>
    <row r="27" spans="1:2">
      <c r="A27">
        <v>60</v>
      </c>
      <c r="B27">
        <f t="shared" si="0"/>
        <v>75</v>
      </c>
    </row>
    <row r="28" spans="1:2">
      <c r="A28">
        <v>60</v>
      </c>
      <c r="B28">
        <f t="shared" si="0"/>
        <v>75</v>
      </c>
    </row>
    <row r="29" spans="1:2">
      <c r="A29">
        <v>59</v>
      </c>
      <c r="B29">
        <f t="shared" si="0"/>
        <v>73.75</v>
      </c>
    </row>
    <row r="30" spans="1:2">
      <c r="A30">
        <v>59</v>
      </c>
      <c r="B30">
        <f t="shared" si="0"/>
        <v>73.75</v>
      </c>
    </row>
    <row r="31" spans="1:2">
      <c r="A31">
        <v>59</v>
      </c>
      <c r="B31">
        <f t="shared" si="0"/>
        <v>73.75</v>
      </c>
    </row>
    <row r="32" spans="1:2">
      <c r="A32">
        <v>58</v>
      </c>
      <c r="B32">
        <f t="shared" si="0"/>
        <v>72.5</v>
      </c>
    </row>
    <row r="33" spans="1:2">
      <c r="A33">
        <v>58</v>
      </c>
      <c r="B33">
        <f t="shared" si="0"/>
        <v>72.5</v>
      </c>
    </row>
    <row r="34" spans="1:2">
      <c r="A34">
        <v>53</v>
      </c>
      <c r="B34">
        <f t="shared" si="0"/>
        <v>66.25</v>
      </c>
    </row>
    <row r="35" spans="1:2">
      <c r="A35">
        <v>50</v>
      </c>
      <c r="B35">
        <f t="shared" si="0"/>
        <v>62.5</v>
      </c>
    </row>
    <row r="36" spans="1:2">
      <c r="A36">
        <v>49</v>
      </c>
      <c r="B36">
        <f t="shared" si="0"/>
        <v>61.25</v>
      </c>
    </row>
    <row r="37" spans="1:2">
      <c r="A37">
        <v>46</v>
      </c>
      <c r="B37">
        <f t="shared" si="0"/>
        <v>57.5</v>
      </c>
    </row>
    <row r="38" spans="1:2">
      <c r="A38">
        <v>46</v>
      </c>
      <c r="B38">
        <f t="shared" si="0"/>
        <v>57.5</v>
      </c>
    </row>
    <row r="39" spans="1:2">
      <c r="A39">
        <v>46</v>
      </c>
      <c r="B39">
        <f t="shared" si="0"/>
        <v>57.5</v>
      </c>
    </row>
  </sheetData>
  <sortState ref="A1:A40">
    <sortCondition ref="A1:A40" descending="1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cg3fa20ek</vt:lpstr>
      <vt:lpstr>Pivot Tables</vt:lpstr>
      <vt:lpstr>Total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hax004_ucsd</dc:creator>
  <cp:lastModifiedBy>haich</cp:lastModifiedBy>
  <dcterms:created xsi:type="dcterms:W3CDTF">2020-10-27T21:02:00Z</dcterms:created>
  <dcterms:modified xsi:type="dcterms:W3CDTF">2020-10-28T16:20:43Z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