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qing.xu/Xu's lab Dropbox/Shuqing Xu/Mystuff/Collaborations/EAWAG/ShareWithAntonino/"/>
    </mc:Choice>
  </mc:AlternateContent>
  <xr:revisionPtr revIDLastSave="0" documentId="13_ncr:1_{E9C9C375-0499-1E40-B690-FE5744E16CFA}" xr6:coauthVersionLast="47" xr6:coauthVersionMax="47" xr10:uidLastSave="{00000000-0000-0000-0000-000000000000}"/>
  <bookViews>
    <workbookView xWindow="5080" yWindow="500" windowWidth="38640" windowHeight="21120" activeTab="5" xr2:uid="{8D8FDA0C-DBB8-8040-9D69-BAAB11B63C6E}"/>
  </bookViews>
  <sheets>
    <sheet name="DuckweedCoverage" sheetId="1" r:id="rId1"/>
    <sheet name="Aphid_density" sheetId="2" r:id="rId2"/>
    <sheet name="O2_mgL" sheetId="4" r:id="rId3"/>
    <sheet name="pH" sheetId="5" r:id="rId4"/>
    <sheet name="Conductivity" sheetId="6" r:id="rId5"/>
    <sheet name="Light" sheetId="50" r:id="rId6"/>
    <sheet name="Temperature (HOBO)" sheetId="46" r:id="rId7"/>
    <sheet name="Ammonium" sheetId="8" r:id="rId8"/>
    <sheet name="Phosphat" sheetId="9" r:id="rId9"/>
    <sheet name="Total_Phosphor" sheetId="10" r:id="rId10"/>
    <sheet name="TotalerC" sheetId="11" r:id="rId11"/>
    <sheet name="ChlA" sheetId="12" r:id="rId12"/>
    <sheet name="Planktpon" sheetId="49" r:id="rId1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49" l="1"/>
  <c r="AN4" i="49"/>
  <c r="AN5" i="49"/>
  <c r="AN6" i="49"/>
  <c r="AN7" i="49"/>
  <c r="AN8" i="49"/>
  <c r="AN9" i="49"/>
  <c r="AN10" i="49"/>
  <c r="AN11" i="49"/>
  <c r="AN12" i="49"/>
  <c r="AN13" i="49"/>
  <c r="AN14" i="49"/>
  <c r="AN15" i="49"/>
  <c r="AN16" i="49"/>
  <c r="AN17" i="49"/>
  <c r="AN18" i="49"/>
  <c r="AN19" i="49"/>
  <c r="AN20" i="49"/>
  <c r="AN21" i="49"/>
  <c r="AN22" i="49"/>
  <c r="AN23" i="49"/>
  <c r="AN24" i="49"/>
  <c r="AN25" i="49"/>
  <c r="AN26" i="49"/>
  <c r="AN27" i="49"/>
  <c r="AN28" i="49"/>
  <c r="AN29" i="49"/>
  <c r="AN30" i="49"/>
  <c r="AN31" i="49"/>
  <c r="AN32" i="49"/>
  <c r="AN33" i="49"/>
  <c r="AN34" i="49"/>
  <c r="AN35" i="49"/>
  <c r="AN36" i="49"/>
  <c r="AN37" i="49"/>
  <c r="AN38" i="49"/>
  <c r="AN39" i="49"/>
  <c r="AN40" i="49"/>
  <c r="AN41" i="49"/>
  <c r="AN42" i="49"/>
  <c r="AN43" i="49"/>
  <c r="AN44" i="49"/>
  <c r="AN45" i="49"/>
  <c r="AN46" i="49"/>
  <c r="AN47" i="49"/>
  <c r="AN48" i="49"/>
  <c r="AN49" i="49"/>
  <c r="AN50" i="49"/>
  <c r="AN51" i="49"/>
  <c r="AN52" i="49"/>
  <c r="AN53" i="49"/>
  <c r="AN54" i="49"/>
  <c r="AN55" i="49"/>
  <c r="AN56" i="49"/>
  <c r="AN57" i="49"/>
  <c r="AN58" i="49"/>
  <c r="AN59" i="49"/>
  <c r="AN60" i="49"/>
  <c r="AN61" i="49"/>
  <c r="AN62" i="49"/>
  <c r="AN63" i="49"/>
  <c r="AN64" i="49"/>
  <c r="AN65" i="49"/>
  <c r="AN66" i="49"/>
  <c r="AN67" i="49"/>
  <c r="AN68" i="49"/>
  <c r="AN69" i="49"/>
  <c r="AN70" i="49"/>
  <c r="AN71" i="49"/>
  <c r="AN72" i="49"/>
  <c r="AN73" i="49"/>
  <c r="AN74" i="49"/>
  <c r="AN75" i="49"/>
  <c r="AN76" i="49"/>
  <c r="AN77" i="49"/>
  <c r="AN78" i="49"/>
  <c r="AN79" i="49"/>
  <c r="AN80" i="49"/>
  <c r="AN81" i="49"/>
  <c r="AN82" i="49"/>
  <c r="AN83" i="49"/>
  <c r="AN84" i="49"/>
  <c r="AN85" i="49"/>
  <c r="AN86" i="49"/>
  <c r="AN87" i="49"/>
  <c r="AN88" i="49"/>
  <c r="AN89" i="49"/>
  <c r="AN90" i="49"/>
  <c r="AN91" i="49"/>
  <c r="AN92" i="49"/>
  <c r="AN93" i="49"/>
  <c r="AN94" i="49"/>
  <c r="AN95" i="49"/>
  <c r="AN96" i="49"/>
  <c r="AN97" i="49"/>
  <c r="AN98" i="49"/>
  <c r="AN99" i="49"/>
  <c r="AN100" i="49"/>
  <c r="AN101" i="49"/>
  <c r="AN102" i="49"/>
  <c r="AN103" i="49"/>
  <c r="AN104" i="49"/>
  <c r="AN105" i="49"/>
  <c r="AN106" i="49"/>
  <c r="AN107" i="49"/>
  <c r="AN108" i="49"/>
  <c r="AN109" i="49"/>
  <c r="AN110" i="49"/>
  <c r="AN111" i="49"/>
  <c r="AN112" i="49"/>
  <c r="AN113" i="49"/>
  <c r="AN114" i="49"/>
  <c r="AN115" i="49"/>
  <c r="AN116" i="49"/>
  <c r="AN117" i="49"/>
  <c r="AN118" i="49"/>
  <c r="AN119" i="49"/>
  <c r="AN120" i="49"/>
  <c r="AN121" i="49"/>
  <c r="AN122" i="49"/>
  <c r="AN123" i="49"/>
  <c r="AN124" i="49"/>
  <c r="AN125" i="49"/>
  <c r="AN126" i="49"/>
  <c r="AN127" i="49"/>
  <c r="AN128" i="49"/>
  <c r="AN129" i="49"/>
  <c r="AN130" i="49"/>
  <c r="AN131" i="49"/>
  <c r="AN132" i="49"/>
  <c r="AN133" i="49"/>
  <c r="AN134" i="49"/>
  <c r="AN135" i="49"/>
  <c r="AN136" i="49"/>
  <c r="AN137" i="49"/>
  <c r="AN138" i="49"/>
  <c r="AN139" i="49"/>
  <c r="AN140" i="49"/>
  <c r="AN141" i="49"/>
  <c r="AN142" i="49"/>
  <c r="AN143" i="49"/>
  <c r="AN144" i="49"/>
  <c r="AN145" i="49"/>
  <c r="AN146" i="49"/>
  <c r="AN147" i="49"/>
  <c r="AN148" i="49"/>
  <c r="AN149" i="49"/>
  <c r="AN150" i="49"/>
  <c r="AN151" i="49"/>
  <c r="AN152" i="49"/>
  <c r="AN153" i="49"/>
  <c r="AN154" i="49"/>
  <c r="AN155" i="49"/>
  <c r="AN156" i="49"/>
  <c r="AN157" i="49"/>
  <c r="AN158" i="49"/>
  <c r="AN159" i="49"/>
  <c r="AN160" i="49"/>
  <c r="AN161" i="49"/>
  <c r="AN162" i="49"/>
  <c r="AN163" i="49"/>
  <c r="AN164" i="49"/>
  <c r="AN165" i="49"/>
  <c r="AN166" i="49"/>
  <c r="AN167" i="49"/>
  <c r="AN168" i="49"/>
  <c r="AN169" i="49"/>
  <c r="AN170" i="49"/>
  <c r="AN171" i="49"/>
  <c r="AN172" i="49"/>
  <c r="AN173" i="49"/>
  <c r="AN174" i="49"/>
  <c r="AN175" i="49"/>
  <c r="AN176" i="49"/>
  <c r="AN177" i="49"/>
  <c r="AN178" i="49"/>
  <c r="AN179" i="49"/>
  <c r="AN180" i="49"/>
  <c r="AN181" i="49"/>
  <c r="AN182" i="49"/>
  <c r="AN183" i="49"/>
  <c r="AN184" i="49"/>
  <c r="AN185" i="49"/>
  <c r="AN186" i="49"/>
  <c r="AN187" i="49"/>
  <c r="AN188" i="49"/>
  <c r="AN189" i="49"/>
  <c r="AN190" i="49"/>
  <c r="AN191" i="49"/>
  <c r="AN192" i="49"/>
  <c r="AN193" i="49"/>
  <c r="AN194" i="49"/>
  <c r="AN195" i="49"/>
  <c r="AN196" i="49"/>
  <c r="AN197" i="49"/>
  <c r="AN198" i="49"/>
  <c r="AN199" i="49"/>
  <c r="AN200" i="49"/>
  <c r="AN201" i="49"/>
  <c r="AN202" i="49"/>
  <c r="AN203" i="49"/>
  <c r="AN204" i="49"/>
  <c r="AN205" i="49"/>
  <c r="AN206" i="49"/>
  <c r="AN207" i="49"/>
  <c r="AN208" i="49"/>
  <c r="AN209" i="49"/>
  <c r="AN210" i="49"/>
  <c r="AN211" i="49"/>
  <c r="AN212" i="49"/>
  <c r="AN213" i="49"/>
  <c r="AN214" i="49"/>
  <c r="AN215" i="49"/>
  <c r="AN216" i="49"/>
  <c r="AN217" i="49"/>
  <c r="AN218" i="49"/>
  <c r="AN219" i="49"/>
  <c r="AN220" i="49"/>
  <c r="AN221" i="49"/>
  <c r="AN222" i="49"/>
  <c r="AN223" i="49"/>
  <c r="AN224" i="49"/>
  <c r="AN225" i="49"/>
  <c r="AN226" i="49"/>
  <c r="AN227" i="49"/>
  <c r="AN228" i="49"/>
  <c r="AN229" i="49"/>
  <c r="AN230" i="49"/>
  <c r="AN231" i="49"/>
  <c r="AN232" i="49"/>
  <c r="AN233" i="49"/>
  <c r="AN234" i="49"/>
  <c r="AN235" i="49"/>
  <c r="AN236" i="49"/>
  <c r="AN237" i="49"/>
  <c r="AN238" i="49"/>
  <c r="AN239" i="49"/>
  <c r="AN240" i="49"/>
  <c r="AN241" i="49"/>
  <c r="AN242" i="49"/>
  <c r="AN243" i="49"/>
  <c r="AN244" i="49"/>
  <c r="AN245" i="49"/>
  <c r="AN246" i="49"/>
  <c r="AN247" i="49"/>
  <c r="AN248" i="49"/>
  <c r="AN249" i="49"/>
  <c r="AN250" i="49"/>
  <c r="AN251" i="49"/>
  <c r="AN252" i="49"/>
  <c r="AN253" i="49"/>
  <c r="AN254" i="49"/>
  <c r="AN255" i="49"/>
  <c r="AN256" i="49"/>
  <c r="AN257" i="49"/>
  <c r="AN2" i="49"/>
  <c r="N18" i="9"/>
  <c r="N17" i="9"/>
  <c r="N16" i="9"/>
  <c r="N14" i="9"/>
  <c r="N13" i="9"/>
  <c r="N12" i="9"/>
  <c r="N10" i="9"/>
  <c r="N9" i="9"/>
  <c r="N8" i="9"/>
  <c r="N7" i="9"/>
  <c r="N6" i="9"/>
  <c r="N5" i="9"/>
  <c r="N4" i="9"/>
  <c r="N3" i="9"/>
  <c r="B17" i="2"/>
  <c r="B16" i="2"/>
  <c r="B14" i="2"/>
  <c r="B11" i="2"/>
  <c r="B9" i="2"/>
  <c r="B8" i="2"/>
  <c r="B6" i="2"/>
  <c r="B3" i="2"/>
</calcChain>
</file>

<file path=xl/sharedStrings.xml><?xml version="1.0" encoding="utf-8"?>
<sst xmlns="http://schemas.openxmlformats.org/spreadsheetml/2006/main" count="2870" uniqueCount="300">
  <si>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</si>
  <si>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</si>
  <si>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</si>
  <si>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</si>
  <si>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</si>
  <si>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</si>
  <si>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</si>
  <si>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</si>
  <si>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</si>
  <si>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</si>
  <si>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</si>
  <si>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</si>
  <si>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6A</t>
  </si>
  <si>
    <t>6B</t>
  </si>
  <si>
    <t>6C</t>
  </si>
  <si>
    <t>6D</t>
  </si>
  <si>
    <t>pH</t>
  </si>
  <si>
    <t>Cond (µS/cm)</t>
  </si>
  <si>
    <t>O2 (mg/L)</t>
  </si>
  <si>
    <t>Ammonium (µg/L)</t>
  </si>
  <si>
    <t>Phosphat (µg/L)</t>
  </si>
  <si>
    <t>Total Phosphor (µg/L)</t>
  </si>
  <si>
    <t>TotalerC (mg/L)</t>
  </si>
  <si>
    <t>ChlA (µg/L)</t>
  </si>
  <si>
    <t>Cyclops sp (adult)</t>
  </si>
  <si>
    <t>Mesocyclops sp (adult)</t>
  </si>
  <si>
    <t>Cyclopidae copepodite (juvenile)</t>
  </si>
  <si>
    <t>Chydorus sp</t>
  </si>
  <si>
    <t>Chironomid</t>
  </si>
  <si>
    <t>Ephippia</t>
  </si>
  <si>
    <t>DuckweedCoverage</t>
  </si>
  <si>
    <t>AphidDensity</t>
  </si>
  <si>
    <t>NA</t>
  </si>
  <si>
    <t>&lt;5.0</t>
  </si>
  <si>
    <t>&lt;1.0</t>
  </si>
  <si>
    <t>Temp (°C)_weekly average_HOBO Logger</t>
  </si>
  <si>
    <t>22.06.2021</t>
  </si>
  <si>
    <t>29.06.2021</t>
  </si>
  <si>
    <t>06.07.2021</t>
  </si>
  <si>
    <t>12.07.2021</t>
  </si>
  <si>
    <t>20.07.2021</t>
  </si>
  <si>
    <t>27.07.2021</t>
  </si>
  <si>
    <t>04.08.2021</t>
  </si>
  <si>
    <t>10.08.2021</t>
  </si>
  <si>
    <t>16.08.2021</t>
  </si>
  <si>
    <t>24.08.2021</t>
  </si>
  <si>
    <t>31.08.2021</t>
  </si>
  <si>
    <t>08.09.2021</t>
  </si>
  <si>
    <t>14.09.2021</t>
  </si>
  <si>
    <t>21.09.2021</t>
  </si>
  <si>
    <t>29.09.2021</t>
  </si>
  <si>
    <t>05.10.2021</t>
  </si>
  <si>
    <t>12.10.2021</t>
  </si>
  <si>
    <t>19.10.2021</t>
  </si>
  <si>
    <t>26.04.2022</t>
  </si>
  <si>
    <t>03.05.2022</t>
  </si>
  <si>
    <t>12.05.2022</t>
  </si>
  <si>
    <t>20.05.2022</t>
  </si>
  <si>
    <t>25.05.2022</t>
  </si>
  <si>
    <t>03.06.2022</t>
  </si>
  <si>
    <t>10.06.2022</t>
  </si>
  <si>
    <t>15.06.2022</t>
  </si>
  <si>
    <t>21.06.2022</t>
  </si>
  <si>
    <t>30.06.2022</t>
  </si>
  <si>
    <t>06.07.2022</t>
  </si>
  <si>
    <t>12.07.2022</t>
  </si>
  <si>
    <t>20.07.2022</t>
  </si>
  <si>
    <t>28.07.2022</t>
  </si>
  <si>
    <t>03.08.2022</t>
  </si>
  <si>
    <t>10.08.2022</t>
  </si>
  <si>
    <t>17.08.2022</t>
  </si>
  <si>
    <t>26.08.2022</t>
  </si>
  <si>
    <t>02.09.2022</t>
  </si>
  <si>
    <t>09.09.2022</t>
  </si>
  <si>
    <t>04.10.2022</t>
  </si>
  <si>
    <t>17.11.2022</t>
  </si>
  <si>
    <t>28.07.2021</t>
  </si>
  <si>
    <t>25.06.2021</t>
  </si>
  <si>
    <t>05.08.2021</t>
  </si>
  <si>
    <t>12.08.2021</t>
  </si>
  <si>
    <t>20.08.2021</t>
  </si>
  <si>
    <t>27.08.2021</t>
  </si>
  <si>
    <t>03.09.2021</t>
  </si>
  <si>
    <t>10.09.2021</t>
  </si>
  <si>
    <t>17.09.2021</t>
  </si>
  <si>
    <t>24.09.2021</t>
  </si>
  <si>
    <t>01.10.2021</t>
  </si>
  <si>
    <t>08.10.2021</t>
  </si>
  <si>
    <t>15.10.2021</t>
  </si>
  <si>
    <t>15.07.2022</t>
  </si>
  <si>
    <t>22.07.2022</t>
  </si>
  <si>
    <t>04.08.2022</t>
  </si>
  <si>
    <t>11.08.2022</t>
  </si>
  <si>
    <t>28.08.2022</t>
  </si>
  <si>
    <t>08.09.2022</t>
  </si>
  <si>
    <t>24.06.2021</t>
  </si>
  <si>
    <t>13.07.2021</t>
  </si>
  <si>
    <t>07.09.2021</t>
  </si>
  <si>
    <t>14.04.2022</t>
  </si>
  <si>
    <t>18.05.2022</t>
  </si>
  <si>
    <t>29.07.2022</t>
  </si>
  <si>
    <t>16.11.2022</t>
  </si>
  <si>
    <t>23.06.2021</t>
  </si>
  <si>
    <t>12.04.2022</t>
  </si>
  <si>
    <t>26.07.2022</t>
  </si>
  <si>
    <t>06.09.2022</t>
  </si>
  <si>
    <t>15.11.2022</t>
  </si>
  <si>
    <t xml:space="preserve">Bacteria (cells/l) </t>
  </si>
  <si>
    <t>Cyanobacteria (cells/l)</t>
  </si>
  <si>
    <t>Bacillariophyceae (cells/l)</t>
  </si>
  <si>
    <t>Chlorophyta (cells/l)</t>
  </si>
  <si>
    <t>Streptophyta (cells/l)</t>
  </si>
  <si>
    <t>Chrysophyceae (cells/l)</t>
  </si>
  <si>
    <t>Ciliata (cells/l)</t>
  </si>
  <si>
    <t>Cryptophyta (cells/l)</t>
  </si>
  <si>
    <t>Dinophyta (cells/l)</t>
  </si>
  <si>
    <t>Euglenophyta (cells/l)</t>
  </si>
  <si>
    <t>Zooflagellata (cells/l)</t>
  </si>
  <si>
    <t>Amoeba (cells/l)</t>
  </si>
  <si>
    <t>Rotifera (cells/l)</t>
  </si>
  <si>
    <t>Unknown (cells/l)</t>
  </si>
  <si>
    <t>Total cells/l</t>
  </si>
  <si>
    <t>Treatment</t>
  </si>
  <si>
    <t>Aphids</t>
  </si>
  <si>
    <t>Control</t>
  </si>
  <si>
    <t>Pond</t>
  </si>
  <si>
    <t>10-08-2021</t>
  </si>
  <si>
    <t>24-08-2021</t>
  </si>
  <si>
    <t>07-09-2021</t>
  </si>
  <si>
    <t>21-09-2021</t>
  </si>
  <si>
    <t>05-10-2021</t>
  </si>
  <si>
    <t>19-10-2021</t>
  </si>
  <si>
    <t>2021_24</t>
  </si>
  <si>
    <t>2021_25</t>
  </si>
  <si>
    <t>2021_26</t>
  </si>
  <si>
    <t>2021_27</t>
  </si>
  <si>
    <t>2021_28</t>
  </si>
  <si>
    <t>2021_29</t>
  </si>
  <si>
    <t>2021_30</t>
  </si>
  <si>
    <t>2021_31</t>
  </si>
  <si>
    <t>2021_32</t>
  </si>
  <si>
    <t>2021_33</t>
  </si>
  <si>
    <t>2021_34</t>
  </si>
  <si>
    <t>2021_35</t>
  </si>
  <si>
    <t>2021_36</t>
  </si>
  <si>
    <t>2021_37</t>
  </si>
  <si>
    <t>2021_38</t>
  </si>
  <si>
    <t>2021_39</t>
  </si>
  <si>
    <t>2021_40</t>
  </si>
  <si>
    <t>2021_41</t>
  </si>
  <si>
    <t>2021_42</t>
  </si>
  <si>
    <t>2021_43</t>
  </si>
  <si>
    <t>2021_44</t>
  </si>
  <si>
    <t>2021_45</t>
  </si>
  <si>
    <t>2021_46</t>
  </si>
  <si>
    <t>2021_47</t>
  </si>
  <si>
    <t>2021_48</t>
  </si>
  <si>
    <t>2021_49</t>
  </si>
  <si>
    <t>2021_50</t>
  </si>
  <si>
    <t>2021_51</t>
  </si>
  <si>
    <t>2021_52</t>
  </si>
  <si>
    <t>2022_01</t>
  </si>
  <si>
    <t>2022_02</t>
  </si>
  <si>
    <t>2022_03</t>
  </si>
  <si>
    <t>2022_04</t>
  </si>
  <si>
    <t>2022_05</t>
  </si>
  <si>
    <t>2022_06</t>
  </si>
  <si>
    <t>2022_07</t>
  </si>
  <si>
    <t>2022_08</t>
  </si>
  <si>
    <t>2022_09</t>
  </si>
  <si>
    <t>2022_10</t>
  </si>
  <si>
    <t>2022_11</t>
  </si>
  <si>
    <t>2022_12</t>
  </si>
  <si>
    <t>2022_13</t>
  </si>
  <si>
    <t>2022_14</t>
  </si>
  <si>
    <t>2022_15</t>
  </si>
  <si>
    <t>2022_16</t>
  </si>
  <si>
    <t>2022_17</t>
  </si>
  <si>
    <t>2022_18</t>
  </si>
  <si>
    <t>2022_19</t>
  </si>
  <si>
    <t>2022_20</t>
  </si>
  <si>
    <t>2022_21</t>
  </si>
  <si>
    <t>2022_22</t>
  </si>
  <si>
    <t>2022_23</t>
  </si>
  <si>
    <t>2022_24</t>
  </si>
  <si>
    <t>2022_25</t>
  </si>
  <si>
    <t>2022_26</t>
  </si>
  <si>
    <t>2022_27</t>
  </si>
  <si>
    <t>2022_28</t>
  </si>
  <si>
    <t>2022_29</t>
  </si>
  <si>
    <t>2022_30</t>
  </si>
  <si>
    <t>2022_31</t>
  </si>
  <si>
    <t>2022_32</t>
  </si>
  <si>
    <t>2022_33</t>
  </si>
  <si>
    <t>2022_34</t>
  </si>
  <si>
    <t>2022_35</t>
  </si>
  <si>
    <t>2022_36</t>
  </si>
  <si>
    <t>2022_37</t>
  </si>
  <si>
    <t>2022_38</t>
  </si>
  <si>
    <t>2022_39</t>
  </si>
  <si>
    <t>2022_40</t>
  </si>
  <si>
    <t>2022_41</t>
  </si>
  <si>
    <t>2022_42</t>
  </si>
  <si>
    <t>2022_43</t>
  </si>
  <si>
    <t>2022_44</t>
  </si>
  <si>
    <t>2022_45</t>
  </si>
  <si>
    <t>2022_46</t>
  </si>
  <si>
    <t>Time</t>
  </si>
  <si>
    <t>Week</t>
  </si>
  <si>
    <t>-1</t>
  </si>
  <si>
    <t>0</t>
  </si>
  <si>
    <t>25</t>
  </si>
  <si>
    <t>30</t>
  </si>
  <si>
    <t>21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</si>
  <si>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</si>
  <si>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</si>
  <si>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</si>
  <si>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</si>
  <si>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</si>
  <si>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</si>
  <si>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</si>
  <si>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</si>
  <si>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</si>
  <si>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</si>
  <si>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</si>
  <si>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</si>
  <si>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</si>
  <si>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</si>
  <si>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</si>
  <si>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</si>
  <si>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</si>
  <si>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</si>
  <si>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WeekY</t>
  </si>
  <si>
    <t>1</t>
  </si>
  <si>
    <t>3</t>
  </si>
  <si>
    <t>5</t>
  </si>
  <si>
    <t>7</t>
  </si>
  <si>
    <t>9</t>
  </si>
  <si>
    <t>11</t>
  </si>
  <si>
    <t>13</t>
  </si>
  <si>
    <t>15</t>
  </si>
  <si>
    <t>17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</si>
  <si>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</si>
  <si>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</si>
  <si>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</si>
  <si>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</si>
  <si>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</si>
  <si>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</si>
  <si>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</si>
  <si>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</si>
  <si>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</si>
  <si>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19</t>
  </si>
  <si>
    <t>20</t>
  </si>
  <si>
    <t>22</t>
  </si>
  <si>
    <t>23</t>
  </si>
  <si>
    <t>24</t>
  </si>
  <si>
    <t>26</t>
  </si>
  <si>
    <t>27</t>
  </si>
  <si>
    <t>28</t>
  </si>
  <si>
    <t>29</t>
  </si>
  <si>
    <t>31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</si>
  <si>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</si>
  <si>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</si>
  <si>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</si>
  <si>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</si>
  <si>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</si>
  <si>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</si>
  <si>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</si>
  <si>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</si>
  <si>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</si>
  <si>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</si>
  <si>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</si>
  <si>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</si>
  <si>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</si>
  <si>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</si>
  <si>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</si>
  <si>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</si>
  <si>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</si>
  <si>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</si>
  <si>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</si>
  <si>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</si>
  <si>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</si>
  <si>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</si>
  <si>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</si>
  <si>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</si>
  <si>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rotifer</t>
  </si>
  <si>
    <t>nauplius all</t>
  </si>
  <si>
    <t>Bosmina longirostris</t>
  </si>
  <si>
    <t>Daphnia magna (adult)</t>
  </si>
  <si>
    <t>Daphnia longispina</t>
  </si>
  <si>
    <t>Daphnia sp (other)</t>
  </si>
  <si>
    <t>Daphnia embryo</t>
  </si>
  <si>
    <t>Diaphanosoma brachyomus</t>
  </si>
  <si>
    <t>Eudiaptomus sp (adult)</t>
  </si>
  <si>
    <t>Eudiaptomus copepodite (juvenile)</t>
  </si>
  <si>
    <t>Chaoborus larvae / puppa</t>
  </si>
  <si>
    <t>Leprtodora kindtii</t>
  </si>
  <si>
    <t>Daphnia magna juvenil(?)</t>
  </si>
  <si>
    <t>TotalDaphina_magna</t>
  </si>
  <si>
    <t>Light_weekly_average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</si>
</sst>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yyyy\-mm\-dd;@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2" fillId="1" borderId="0" xfId="0" applyFont="1" applyFill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4" fontId="4" fillId="0" borderId="3" xfId="0" applyNumberFormat="1" applyFont="1" applyBorder="1" applyAlignment="1">
      <alignment horizontal="right"/>
    </xf>
    <xf numFmtId="0" fontId="5" fillId="0" borderId="0" xfId="0" applyFont="1"/>
    <xf numFmtId="0" fontId="2" fillId="2" borderId="3" xfId="0" applyFont="1" applyFill="1" applyBorder="1"/>
    <xf numFmtId="2" fontId="4" fillId="0" borderId="3" xfId="0" applyNumberFormat="1" applyFont="1" applyBorder="1" applyAlignment="1">
      <alignment horizontal="right"/>
    </xf>
    <xf numFmtId="2" fontId="2" fillId="0" borderId="0" xfId="0" applyNumberFormat="1" applyFont="1"/>
    <xf numFmtId="0" fontId="4" fillId="0" borderId="3" xfId="0" applyFont="1" applyBorder="1" applyAlignment="1">
      <alignment horizontal="right"/>
    </xf>
    <xf numFmtId="1" fontId="4" fillId="0" borderId="3" xfId="0" applyNumberFormat="1" applyFont="1" applyBorder="1" applyAlignment="1">
      <alignment horizontal="right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/>
    <xf numFmtId="1" fontId="6" fillId="0" borderId="4" xfId="0" applyNumberFormat="1" applyFon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64" fontId="6" fillId="0" borderId="4" xfId="0" applyNumberFormat="1" applyFont="1" applyBorder="1" applyAlignment="1">
      <alignment horizontal="right"/>
    </xf>
    <xf numFmtId="164" fontId="6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right"/>
    </xf>
    <xf numFmtId="164" fontId="6" fillId="2" borderId="4" xfId="0" applyNumberFormat="1" applyFont="1" applyFill="1" applyBorder="1" applyAlignment="1">
      <alignment horizontal="right"/>
    </xf>
    <xf numFmtId="0" fontId="7" fillId="0" borderId="4" xfId="0" applyFont="1" applyBorder="1" applyAlignment="1">
      <alignment horizontal="center" vertical="top" wrapText="1"/>
    </xf>
    <xf numFmtId="1" fontId="6" fillId="0" borderId="4" xfId="0" applyNumberFormat="1" applyFont="1" applyBorder="1"/>
    <xf numFmtId="1" fontId="0" fillId="0" borderId="0" xfId="0" applyNumberFormat="1"/>
    <xf numFmtId="1" fontId="6" fillId="0" borderId="4" xfId="0" applyNumberFormat="1" applyFont="1" applyBorder="1" applyAlignment="1">
      <alignment horizontal="center"/>
    </xf>
    <xf numFmtId="1" fontId="6" fillId="0" borderId="0" xfId="0" applyNumberFormat="1" applyFont="1"/>
    <xf numFmtId="1" fontId="6" fillId="0" borderId="0" xfId="0" applyNumberFormat="1" applyFont="1" applyAlignment="1">
      <alignment horizontal="right"/>
    </xf>
    <xf numFmtId="1" fontId="6" fillId="0" borderId="0" xfId="0" quotePrefix="1" applyNumberFormat="1" applyFont="1" applyAlignment="1">
      <alignment horizontal="right"/>
    </xf>
    <xf numFmtId="164" fontId="0" fillId="0" borderId="0" xfId="0" applyNumberFormat="1"/>
    <xf numFmtId="164" fontId="6" fillId="0" borderId="4" xfId="0" quotePrefix="1" applyNumberFormat="1" applyFont="1" applyBorder="1" applyAlignment="1">
      <alignment horizontal="center"/>
    </xf>
    <xf numFmtId="164" fontId="6" fillId="0" borderId="0" xfId="0" applyNumberFormat="1" applyFont="1"/>
    <xf numFmtId="164" fontId="6" fillId="0" borderId="0" xfId="0" applyNumberFormat="1" applyFont="1" applyAlignment="1">
      <alignment horizontal="right"/>
    </xf>
    <xf numFmtId="164" fontId="6" fillId="0" borderId="0" xfId="0" quotePrefix="1" applyNumberFormat="1" applyFont="1"/>
    <xf numFmtId="0" fontId="6" fillId="0" borderId="0" xfId="0" quotePrefix="1" applyFont="1" applyAlignment="1">
      <alignment horizontal="right"/>
    </xf>
    <xf numFmtId="1" fontId="6" fillId="0" borderId="0" xfId="0" quotePrefix="1" applyNumberFormat="1" applyFont="1"/>
    <xf numFmtId="164" fontId="6" fillId="0" borderId="4" xfId="0" applyNumberFormat="1" applyFont="1" applyBorder="1"/>
    <xf numFmtId="1" fontId="6" fillId="0" borderId="4" xfId="0" quotePrefix="1" applyNumberFormat="1" applyFont="1" applyBorder="1" applyAlignment="1">
      <alignment horizontal="right"/>
    </xf>
    <xf numFmtId="164" fontId="6" fillId="0" borderId="4" xfId="0" quotePrefix="1" applyNumberFormat="1" applyFont="1" applyBorder="1"/>
    <xf numFmtId="1" fontId="6" fillId="0" borderId="4" xfId="0" quotePrefix="1" applyNumberFormat="1" applyFont="1" applyBorder="1"/>
    <xf numFmtId="165" fontId="8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3" borderId="0" xfId="0" applyFill="1"/>
    <xf numFmtId="0" fontId="2" fillId="3" borderId="3" xfId="0" applyFont="1" applyFill="1" applyBorder="1"/>
    <xf numFmtId="0" fontId="1" fillId="0" borderId="0" xfId="0" applyFont="1"/>
    <xf numFmtId="164" fontId="4" fillId="0" borderId="5" xfId="0" applyNumberFormat="1" applyFont="1" applyBorder="1" applyAlignment="1">
      <alignment horizontal="right"/>
    </xf>
    <xf numFmtId="164" fontId="6" fillId="3" borderId="4" xfId="0" applyNumberFormat="1" applyFont="1" applyFill="1" applyBorder="1" applyAlignment="1">
      <alignment horizontal="right"/>
    </xf>
    <xf numFmtId="164" fontId="6" fillId="0" borderId="4" xfId="0" quotePrefix="1" applyNumberFormat="1" applyFont="1" applyBorder="1" applyAlignment="1">
      <alignment horizontal="right"/>
    </xf>
    <xf numFmtId="1" fontId="6" fillId="2" borderId="4" xfId="0" applyNumberFormat="1" applyFont="1" applyFill="1" applyBorder="1" applyAlignment="1">
      <alignment horizontal="right"/>
    </xf>
    <xf numFmtId="1" fontId="6" fillId="3" borderId="0" xfId="0" quotePrefix="1" applyNumberFormat="1" applyFont="1" applyFill="1" applyAlignment="1">
      <alignment horizontal="right"/>
    </xf>
    <xf numFmtId="49" fontId="2" fillId="0" borderId="0" xfId="0" applyNumberFormat="1" applyFont="1"/>
    <xf numFmtId="49" fontId="2" fillId="0" borderId="2" xfId="0" applyNumberFormat="1" applyFont="1" applyBorder="1"/>
    <xf numFmtId="49" fontId="3" fillId="0" borderId="1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166" fontId="0" fillId="0" borderId="0" xfId="0" applyNumberFormat="1"/>
    <xf numFmtId="0" fontId="1" fillId="0" borderId="4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" fontId="0" fillId="3" borderId="0" xfId="0" applyNumberFormat="1" applyFill="1"/>
    <xf numFmtId="49" fontId="3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4B70-0210-EC4C-B5BE-BD68D5EB9510}">
  <dimension ref="A1:AO23"/>
  <sheetViews>
    <sheetView workbookViewId="0">
      <selection activeCell="AH8" sqref="AH8"/>
    </sheetView>
  </sheetViews>
  <sheetFormatPr baseColWidth="10" defaultRowHeight="16" x14ac:dyDescent="0.2"/>
  <sheetData>
    <row r="1" spans="1:41" s="42" customFormat="1" x14ac:dyDescent="0.2">
      <c r="A1" s="51" t="s">
        <v>30</v>
      </c>
      <c r="B1" s="51" t="s">
        <v>36</v>
      </c>
      <c r="C1" s="42" t="s">
        <v>37</v>
      </c>
      <c r="D1" s="42" t="s">
        <v>38</v>
      </c>
      <c r="E1" s="42" t="s">
        <v>39</v>
      </c>
      <c r="F1" s="42" t="s">
        <v>40</v>
      </c>
      <c r="G1" s="42" t="s">
        <v>41</v>
      </c>
      <c r="H1" s="42" t="s">
        <v>42</v>
      </c>
      <c r="I1" s="42" t="s">
        <v>43</v>
      </c>
      <c r="J1" s="42" t="s">
        <v>44</v>
      </c>
      <c r="K1" s="42" t="s">
        <v>45</v>
      </c>
      <c r="L1" s="42" t="s">
        <v>46</v>
      </c>
      <c r="M1" s="42" t="s">
        <v>47</v>
      </c>
      <c r="N1" s="42" t="s">
        <v>48</v>
      </c>
      <c r="O1" s="42" t="s">
        <v>49</v>
      </c>
      <c r="P1" s="42" t="s">
        <v>50</v>
      </c>
      <c r="Q1" s="42" t="s">
        <v>51</v>
      </c>
      <c r="R1" s="42" t="s">
        <v>52</v>
      </c>
      <c r="S1" s="42" t="s">
        <v>53</v>
      </c>
      <c r="T1" s="42" t="s">
        <v>54</v>
      </c>
      <c r="U1" s="42" t="s">
        <v>55</v>
      </c>
      <c r="V1" s="42" t="s">
        <v>56</v>
      </c>
      <c r="W1" s="42" t="s">
        <v>57</v>
      </c>
      <c r="X1" s="42" t="s">
        <v>58</v>
      </c>
      <c r="Y1" s="42" t="s">
        <v>59</v>
      </c>
      <c r="Z1" s="42" t="s">
        <v>60</v>
      </c>
      <c r="AA1" s="42" t="s">
        <v>61</v>
      </c>
      <c r="AB1" s="42" t="s">
        <v>62</v>
      </c>
      <c r="AC1" s="42" t="s">
        <v>63</v>
      </c>
      <c r="AD1" s="42" t="s">
        <v>64</v>
      </c>
      <c r="AE1" s="42" t="s">
        <v>65</v>
      </c>
      <c r="AF1" s="42" t="s">
        <v>66</v>
      </c>
      <c r="AG1" s="42" t="s">
        <v>67</v>
      </c>
      <c r="AH1" s="42" t="s">
        <v>68</v>
      </c>
      <c r="AI1" s="42" t="s">
        <v>69</v>
      </c>
      <c r="AJ1" s="42" t="s">
        <v>70</v>
      </c>
      <c r="AK1" s="42" t="s">
        <v>71</v>
      </c>
      <c r="AL1" s="42" t="s">
        <v>72</v>
      </c>
      <c r="AM1" s="42" t="s">
        <v>73</v>
      </c>
      <c r="AN1" s="42" t="s">
        <v>74</v>
      </c>
      <c r="AO1" s="42" t="s">
        <v>75</v>
      </c>
    </row>
    <row r="2" spans="1:41" x14ac:dyDescent="0.2">
      <c r="A2" s="1" t="s">
        <v>208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44</v>
      </c>
      <c r="U2" s="1">
        <v>45</v>
      </c>
      <c r="V2" s="1">
        <v>46</v>
      </c>
      <c r="W2" s="1">
        <v>47</v>
      </c>
      <c r="X2" s="1">
        <v>48</v>
      </c>
      <c r="Y2" s="1">
        <v>49</v>
      </c>
      <c r="Z2" s="1">
        <v>50</v>
      </c>
      <c r="AA2" s="1">
        <v>51</v>
      </c>
      <c r="AB2" s="1">
        <v>52</v>
      </c>
      <c r="AC2" s="1">
        <v>53</v>
      </c>
      <c r="AD2" s="1">
        <v>54</v>
      </c>
      <c r="AE2" s="1">
        <v>55</v>
      </c>
      <c r="AF2" s="1">
        <v>56</v>
      </c>
      <c r="AG2" s="1">
        <v>57</v>
      </c>
      <c r="AH2" s="1">
        <v>58</v>
      </c>
      <c r="AI2" s="1">
        <v>59</v>
      </c>
      <c r="AJ2" s="1">
        <v>60</v>
      </c>
      <c r="AK2" s="1">
        <v>61</v>
      </c>
      <c r="AL2" s="1">
        <v>62</v>
      </c>
      <c r="AM2" s="1">
        <v>63</v>
      </c>
      <c r="AN2" s="1">
        <v>67</v>
      </c>
      <c r="AO2" s="3">
        <v>73</v>
      </c>
    </row>
    <row r="3" spans="1:41" x14ac:dyDescent="0.2">
      <c r="A3" s="2" t="s">
        <v>0</v>
      </c>
      <c r="B3" s="3">
        <v>1</v>
      </c>
      <c r="C3" s="3">
        <v>2</v>
      </c>
      <c r="D3" s="3">
        <v>4</v>
      </c>
      <c r="E3" s="3">
        <v>6</v>
      </c>
      <c r="F3" s="3">
        <v>8</v>
      </c>
      <c r="G3" s="3">
        <v>25</v>
      </c>
      <c r="H3" s="3">
        <v>85</v>
      </c>
      <c r="I3" s="3">
        <v>80</v>
      </c>
      <c r="J3" s="3">
        <v>93</v>
      </c>
      <c r="K3" s="3">
        <v>75</v>
      </c>
      <c r="L3" s="3">
        <v>70</v>
      </c>
      <c r="M3" s="3">
        <v>70</v>
      </c>
      <c r="N3" s="3">
        <v>70</v>
      </c>
      <c r="O3" s="3">
        <v>65</v>
      </c>
      <c r="P3" s="3">
        <v>45</v>
      </c>
      <c r="Q3" s="3">
        <v>45</v>
      </c>
      <c r="R3" s="3">
        <v>50</v>
      </c>
      <c r="S3" s="3">
        <v>40</v>
      </c>
      <c r="T3" s="3">
        <v>1</v>
      </c>
      <c r="U3" s="3">
        <v>1</v>
      </c>
      <c r="V3" s="3">
        <v>1</v>
      </c>
      <c r="W3" s="3">
        <v>0.05</v>
      </c>
      <c r="X3" s="3">
        <v>0.08</v>
      </c>
      <c r="Y3" s="3">
        <v>0.12</v>
      </c>
      <c r="Z3" s="3">
        <v>0.12</v>
      </c>
      <c r="AA3" s="3">
        <v>1.5</v>
      </c>
      <c r="AB3" s="3">
        <v>2</v>
      </c>
      <c r="AC3" s="3">
        <v>20</v>
      </c>
      <c r="AD3" s="3">
        <v>50</v>
      </c>
      <c r="AE3" s="3">
        <v>80</v>
      </c>
      <c r="AF3" s="3">
        <v>85</v>
      </c>
      <c r="AG3" s="3">
        <v>93</v>
      </c>
      <c r="AH3" s="3">
        <v>94</v>
      </c>
      <c r="AI3" s="3">
        <v>95</v>
      </c>
      <c r="AJ3" s="3">
        <v>95</v>
      </c>
      <c r="AK3" s="3">
        <v>96</v>
      </c>
      <c r="AL3" s="3">
        <v>90</v>
      </c>
      <c r="AM3" s="3">
        <v>85</v>
      </c>
      <c r="AN3" s="3">
        <v>85</v>
      </c>
      <c r="AO3" s="3">
        <v>12</v>
      </c>
    </row>
    <row r="4" spans="1:41" x14ac:dyDescent="0.2">
      <c r="A4" s="1" t="s">
        <v>1</v>
      </c>
      <c r="B4" s="3">
        <v>1</v>
      </c>
      <c r="C4" s="3">
        <v>3</v>
      </c>
      <c r="D4" s="3">
        <v>5</v>
      </c>
      <c r="E4" s="3">
        <v>8</v>
      </c>
      <c r="F4" s="3">
        <v>10</v>
      </c>
      <c r="G4" s="3">
        <v>50</v>
      </c>
      <c r="H4" s="3">
        <v>105</v>
      </c>
      <c r="I4" s="3">
        <v>150</v>
      </c>
      <c r="J4" s="3">
        <v>150</v>
      </c>
      <c r="K4" s="3">
        <v>150</v>
      </c>
      <c r="L4" s="3">
        <v>150</v>
      </c>
      <c r="M4" s="3">
        <v>150</v>
      </c>
      <c r="N4" s="3">
        <v>150</v>
      </c>
      <c r="O4" s="3">
        <v>140</v>
      </c>
      <c r="P4" s="3">
        <v>125</v>
      </c>
      <c r="Q4" s="3">
        <v>120</v>
      </c>
      <c r="R4" s="3">
        <v>125</v>
      </c>
      <c r="S4" s="3">
        <v>95</v>
      </c>
      <c r="T4" s="3">
        <v>1</v>
      </c>
      <c r="U4" s="3">
        <v>1</v>
      </c>
      <c r="V4" s="3">
        <v>1</v>
      </c>
      <c r="W4" s="3">
        <v>0.25</v>
      </c>
      <c r="X4" s="3">
        <v>0.32</v>
      </c>
      <c r="Y4" s="3">
        <v>0.72</v>
      </c>
      <c r="Z4" s="3">
        <v>0.8</v>
      </c>
      <c r="AA4" s="3">
        <v>3</v>
      </c>
      <c r="AB4" s="3">
        <v>4</v>
      </c>
      <c r="AC4" s="3">
        <v>25</v>
      </c>
      <c r="AD4" s="3">
        <v>50</v>
      </c>
      <c r="AE4" s="3">
        <v>70</v>
      </c>
      <c r="AF4" s="3">
        <v>88</v>
      </c>
      <c r="AG4" s="3">
        <v>90</v>
      </c>
      <c r="AH4" s="3">
        <v>94</v>
      </c>
      <c r="AI4" s="3">
        <v>96</v>
      </c>
      <c r="AJ4" s="3">
        <v>98</v>
      </c>
      <c r="AK4" s="3">
        <v>96</v>
      </c>
      <c r="AL4" s="3">
        <v>96</v>
      </c>
      <c r="AM4" s="3">
        <v>95</v>
      </c>
      <c r="AN4" s="3">
        <v>90</v>
      </c>
      <c r="AO4" s="3">
        <v>80</v>
      </c>
    </row>
    <row r="5" spans="1:41" x14ac:dyDescent="0.2">
      <c r="A5" s="1" t="s">
        <v>2</v>
      </c>
      <c r="B5" s="3">
        <v>1</v>
      </c>
      <c r="C5" s="3">
        <v>5</v>
      </c>
      <c r="D5" s="3">
        <v>12</v>
      </c>
      <c r="E5" s="3">
        <v>25</v>
      </c>
      <c r="F5" s="3">
        <v>60</v>
      </c>
      <c r="G5" s="3">
        <v>97</v>
      </c>
      <c r="H5" s="3">
        <v>130</v>
      </c>
      <c r="I5" s="3">
        <v>160</v>
      </c>
      <c r="J5" s="3">
        <v>130</v>
      </c>
      <c r="K5" s="3">
        <v>120</v>
      </c>
      <c r="L5" s="3">
        <v>125</v>
      </c>
      <c r="M5" s="3">
        <v>125</v>
      </c>
      <c r="N5" s="3">
        <v>125</v>
      </c>
      <c r="O5" s="3">
        <v>120</v>
      </c>
      <c r="P5" s="3">
        <v>110</v>
      </c>
      <c r="Q5" s="3">
        <v>110</v>
      </c>
      <c r="R5" s="3">
        <v>110</v>
      </c>
      <c r="S5" s="3">
        <v>95</v>
      </c>
      <c r="T5" s="3">
        <v>0.02</v>
      </c>
      <c r="U5" s="3">
        <v>0.02</v>
      </c>
      <c r="V5" s="3">
        <v>0.04</v>
      </c>
      <c r="W5" s="3">
        <v>1.5</v>
      </c>
      <c r="X5" s="3">
        <v>2</v>
      </c>
      <c r="Y5" s="3">
        <v>5</v>
      </c>
      <c r="Z5" s="3">
        <v>10</v>
      </c>
      <c r="AA5" s="3">
        <v>40</v>
      </c>
      <c r="AB5" s="3">
        <v>60</v>
      </c>
      <c r="AC5" s="3">
        <v>90</v>
      </c>
      <c r="AD5" s="3">
        <v>95</v>
      </c>
      <c r="AE5" s="3">
        <v>95</v>
      </c>
      <c r="AF5" s="3">
        <v>95</v>
      </c>
      <c r="AG5" s="3">
        <v>95</v>
      </c>
      <c r="AH5" s="3">
        <v>97</v>
      </c>
      <c r="AI5" s="3">
        <v>98</v>
      </c>
      <c r="AJ5" s="3">
        <v>98</v>
      </c>
      <c r="AK5" s="3">
        <v>98</v>
      </c>
      <c r="AL5" s="3">
        <v>98</v>
      </c>
      <c r="AM5" s="3">
        <v>85</v>
      </c>
      <c r="AN5" s="3">
        <v>85</v>
      </c>
      <c r="AO5" s="3">
        <v>25</v>
      </c>
    </row>
    <row r="6" spans="1:41" x14ac:dyDescent="0.2">
      <c r="A6" s="2" t="s">
        <v>3</v>
      </c>
      <c r="B6" s="3">
        <v>1</v>
      </c>
      <c r="C6" s="3">
        <v>3</v>
      </c>
      <c r="D6" s="3">
        <v>10</v>
      </c>
      <c r="E6" s="3">
        <v>23</v>
      </c>
      <c r="F6" s="3">
        <v>50</v>
      </c>
      <c r="G6" s="3">
        <v>97</v>
      </c>
      <c r="H6" s="3">
        <v>130</v>
      </c>
      <c r="I6" s="3">
        <v>110</v>
      </c>
      <c r="J6" s="3">
        <v>110</v>
      </c>
      <c r="K6" s="3">
        <v>120</v>
      </c>
      <c r="L6" s="3">
        <v>125</v>
      </c>
      <c r="M6" s="3">
        <v>115</v>
      </c>
      <c r="N6" s="3">
        <v>100</v>
      </c>
      <c r="O6" s="3">
        <v>115</v>
      </c>
      <c r="P6" s="3">
        <v>90</v>
      </c>
      <c r="Q6" s="3">
        <v>85</v>
      </c>
      <c r="R6" s="3">
        <v>90</v>
      </c>
      <c r="S6" s="3">
        <v>80</v>
      </c>
      <c r="T6" s="3">
        <v>0.05</v>
      </c>
      <c r="U6" s="3">
        <v>0.03</v>
      </c>
      <c r="V6" s="3">
        <v>0.04</v>
      </c>
      <c r="W6" s="3">
        <v>0.15</v>
      </c>
      <c r="X6" s="3">
        <v>0.2</v>
      </c>
      <c r="Y6" s="3">
        <v>0.25</v>
      </c>
      <c r="Z6" s="3">
        <v>0.25</v>
      </c>
      <c r="AA6" s="3">
        <v>2</v>
      </c>
      <c r="AB6" s="3">
        <v>3</v>
      </c>
      <c r="AC6" s="43" t="s">
        <v>32</v>
      </c>
      <c r="AD6" s="43" t="s">
        <v>32</v>
      </c>
      <c r="AE6" s="43" t="s">
        <v>32</v>
      </c>
      <c r="AF6" s="43" t="s">
        <v>32</v>
      </c>
      <c r="AG6" s="43" t="s">
        <v>32</v>
      </c>
      <c r="AH6" s="43" t="s">
        <v>32</v>
      </c>
      <c r="AI6" s="43" t="s">
        <v>32</v>
      </c>
      <c r="AJ6" s="43" t="s">
        <v>32</v>
      </c>
      <c r="AK6" s="43" t="s">
        <v>32</v>
      </c>
      <c r="AL6" s="43" t="s">
        <v>32</v>
      </c>
      <c r="AM6" s="43" t="s">
        <v>32</v>
      </c>
      <c r="AN6" s="43" t="s">
        <v>32</v>
      </c>
      <c r="AO6" s="43" t="s">
        <v>32</v>
      </c>
    </row>
    <row r="7" spans="1:41" x14ac:dyDescent="0.2">
      <c r="A7" s="1" t="s">
        <v>4</v>
      </c>
      <c r="B7" s="3">
        <v>1</v>
      </c>
      <c r="C7" s="3">
        <v>3</v>
      </c>
      <c r="D7" s="3">
        <v>5</v>
      </c>
      <c r="E7" s="3">
        <v>8</v>
      </c>
      <c r="F7" s="3">
        <v>20</v>
      </c>
      <c r="G7" s="3">
        <v>80</v>
      </c>
      <c r="H7" s="3">
        <v>130</v>
      </c>
      <c r="I7" s="3">
        <v>150</v>
      </c>
      <c r="J7" s="3">
        <v>150</v>
      </c>
      <c r="K7" s="3">
        <v>117</v>
      </c>
      <c r="L7" s="3">
        <v>120</v>
      </c>
      <c r="M7" s="3">
        <v>120</v>
      </c>
      <c r="N7" s="3">
        <v>135</v>
      </c>
      <c r="O7" s="3">
        <v>120</v>
      </c>
      <c r="P7" s="3">
        <v>100</v>
      </c>
      <c r="Q7" s="3">
        <v>115</v>
      </c>
      <c r="R7" s="3">
        <v>110</v>
      </c>
      <c r="S7" s="3">
        <v>95</v>
      </c>
      <c r="T7" s="3">
        <v>1</v>
      </c>
      <c r="U7" s="3">
        <v>1</v>
      </c>
      <c r="V7" s="3">
        <v>1.2</v>
      </c>
      <c r="W7" s="3">
        <v>0.15</v>
      </c>
      <c r="X7" s="3">
        <v>0.2</v>
      </c>
      <c r="Y7" s="3">
        <v>0.25</v>
      </c>
      <c r="Z7" s="3">
        <v>0.25</v>
      </c>
      <c r="AA7" s="3">
        <v>0.5</v>
      </c>
      <c r="AB7" s="3">
        <v>0.5</v>
      </c>
      <c r="AC7" s="3">
        <v>5</v>
      </c>
      <c r="AD7" s="3">
        <v>12</v>
      </c>
      <c r="AE7" s="3">
        <v>12</v>
      </c>
      <c r="AF7" s="3">
        <v>15</v>
      </c>
      <c r="AG7" s="3">
        <v>12</v>
      </c>
      <c r="AH7" s="3">
        <v>14</v>
      </c>
      <c r="AI7" s="3">
        <v>18</v>
      </c>
      <c r="AJ7" s="3">
        <v>25</v>
      </c>
      <c r="AK7" s="3">
        <v>25</v>
      </c>
      <c r="AL7" s="3">
        <v>25</v>
      </c>
      <c r="AM7" s="3">
        <v>25</v>
      </c>
      <c r="AN7" s="3">
        <v>40</v>
      </c>
      <c r="AO7" s="3">
        <v>8</v>
      </c>
    </row>
    <row r="8" spans="1:41" x14ac:dyDescent="0.2">
      <c r="A8" s="2" t="s">
        <v>5</v>
      </c>
      <c r="B8" s="3">
        <v>1</v>
      </c>
      <c r="C8" s="3">
        <v>3</v>
      </c>
      <c r="D8" s="3">
        <v>8</v>
      </c>
      <c r="E8" s="3">
        <v>10</v>
      </c>
      <c r="F8" s="3">
        <v>20</v>
      </c>
      <c r="G8" s="3">
        <v>35</v>
      </c>
      <c r="H8" s="3">
        <v>85</v>
      </c>
      <c r="I8" s="3">
        <v>88</v>
      </c>
      <c r="J8" s="3">
        <v>93</v>
      </c>
      <c r="K8" s="3">
        <v>85</v>
      </c>
      <c r="L8" s="3">
        <v>75</v>
      </c>
      <c r="M8" s="3">
        <v>70</v>
      </c>
      <c r="N8" s="3">
        <v>68</v>
      </c>
      <c r="O8" s="3">
        <v>40</v>
      </c>
      <c r="P8" s="3">
        <v>30</v>
      </c>
      <c r="Q8" s="3">
        <v>30</v>
      </c>
      <c r="R8" s="3">
        <v>30</v>
      </c>
      <c r="S8" s="3">
        <v>10</v>
      </c>
      <c r="T8" s="3">
        <v>0.05</v>
      </c>
      <c r="U8" s="3">
        <v>0.03</v>
      </c>
      <c r="V8" s="3">
        <v>0.04</v>
      </c>
      <c r="W8" s="3">
        <v>0.15</v>
      </c>
      <c r="X8" s="3">
        <v>0.15</v>
      </c>
      <c r="Y8" s="3">
        <v>0.17</v>
      </c>
      <c r="Z8" s="3">
        <v>0.17</v>
      </c>
      <c r="AA8" s="3">
        <v>0.5</v>
      </c>
      <c r="AB8" s="3">
        <v>0.2</v>
      </c>
      <c r="AC8" s="3">
        <v>4</v>
      </c>
      <c r="AD8" s="3">
        <v>12</v>
      </c>
      <c r="AE8" s="3">
        <v>12</v>
      </c>
      <c r="AF8" s="3">
        <v>15</v>
      </c>
      <c r="AG8" s="3">
        <v>8</v>
      </c>
      <c r="AH8" s="3">
        <v>7</v>
      </c>
      <c r="AI8" s="3">
        <v>8</v>
      </c>
      <c r="AJ8" s="3">
        <v>2.5</v>
      </c>
      <c r="AK8" s="3">
        <v>2.5</v>
      </c>
      <c r="AL8" s="3">
        <v>2.5</v>
      </c>
      <c r="AM8" s="3">
        <v>1.5</v>
      </c>
      <c r="AN8" s="3">
        <v>1</v>
      </c>
      <c r="AO8" s="3">
        <v>0</v>
      </c>
    </row>
    <row r="9" spans="1:41" x14ac:dyDescent="0.2">
      <c r="A9" s="2" t="s">
        <v>6</v>
      </c>
      <c r="B9" s="3">
        <v>1</v>
      </c>
      <c r="C9" s="3">
        <v>3</v>
      </c>
      <c r="D9" s="3">
        <v>9</v>
      </c>
      <c r="E9" s="3">
        <v>15</v>
      </c>
      <c r="F9" s="3">
        <v>25</v>
      </c>
      <c r="G9" s="3">
        <v>70</v>
      </c>
      <c r="H9" s="3">
        <v>97</v>
      </c>
      <c r="I9" s="3">
        <v>93</v>
      </c>
      <c r="J9" s="3">
        <v>97</v>
      </c>
      <c r="K9" s="3">
        <v>90</v>
      </c>
      <c r="L9" s="3">
        <v>85</v>
      </c>
      <c r="M9" s="3">
        <v>70</v>
      </c>
      <c r="N9" s="3">
        <v>75</v>
      </c>
      <c r="O9" s="3">
        <v>55</v>
      </c>
      <c r="P9" s="3">
        <v>40</v>
      </c>
      <c r="Q9" s="3">
        <v>40</v>
      </c>
      <c r="R9" s="3">
        <v>30</v>
      </c>
      <c r="S9" s="3">
        <v>15</v>
      </c>
      <c r="T9" s="3">
        <v>0.05</v>
      </c>
      <c r="U9" s="3">
        <v>0.02</v>
      </c>
      <c r="V9" s="3">
        <v>0.04</v>
      </c>
      <c r="W9" s="3">
        <v>0.2</v>
      </c>
      <c r="X9" s="3">
        <v>0.15</v>
      </c>
      <c r="Y9" s="3">
        <v>0.17</v>
      </c>
      <c r="Z9" s="3">
        <v>0.17</v>
      </c>
      <c r="AA9" s="3">
        <v>0.75</v>
      </c>
      <c r="AB9" s="3">
        <v>0.2</v>
      </c>
      <c r="AC9" s="3">
        <v>5</v>
      </c>
      <c r="AD9" s="3">
        <v>17</v>
      </c>
      <c r="AE9" s="3">
        <v>17</v>
      </c>
      <c r="AF9" s="3">
        <v>20</v>
      </c>
      <c r="AG9" s="3">
        <v>15</v>
      </c>
      <c r="AH9" s="3">
        <v>15</v>
      </c>
      <c r="AI9" s="3">
        <v>16</v>
      </c>
      <c r="AJ9" s="3">
        <v>5</v>
      </c>
      <c r="AK9" s="3">
        <v>6</v>
      </c>
      <c r="AL9" s="3">
        <v>10</v>
      </c>
      <c r="AM9" s="3">
        <v>10</v>
      </c>
      <c r="AN9" s="3">
        <v>40</v>
      </c>
      <c r="AO9" s="3">
        <v>10</v>
      </c>
    </row>
    <row r="10" spans="1:41" x14ac:dyDescent="0.2">
      <c r="A10" s="1" t="s">
        <v>7</v>
      </c>
      <c r="B10" s="3">
        <v>1</v>
      </c>
      <c r="C10" s="3">
        <v>3</v>
      </c>
      <c r="D10" s="3">
        <v>8</v>
      </c>
      <c r="E10" s="3">
        <v>10</v>
      </c>
      <c r="F10" s="3">
        <v>25</v>
      </c>
      <c r="G10" s="3">
        <v>60</v>
      </c>
      <c r="H10" s="3">
        <v>97</v>
      </c>
      <c r="I10" s="3">
        <v>98</v>
      </c>
      <c r="J10" s="3">
        <v>99</v>
      </c>
      <c r="K10" s="3">
        <v>90</v>
      </c>
      <c r="L10" s="3">
        <v>90</v>
      </c>
      <c r="M10" s="3">
        <v>90</v>
      </c>
      <c r="N10" s="3">
        <v>90</v>
      </c>
      <c r="O10" s="3">
        <v>75</v>
      </c>
      <c r="P10" s="3">
        <v>65</v>
      </c>
      <c r="Q10" s="3">
        <v>55</v>
      </c>
      <c r="R10" s="3">
        <v>55</v>
      </c>
      <c r="S10" s="3">
        <v>25</v>
      </c>
      <c r="T10" s="3">
        <v>0.02</v>
      </c>
      <c r="U10" s="3">
        <v>0.01</v>
      </c>
      <c r="V10" s="3">
        <v>0.02</v>
      </c>
      <c r="W10" s="3">
        <v>0.3</v>
      </c>
      <c r="X10" s="3">
        <v>0.3</v>
      </c>
      <c r="Y10" s="3">
        <v>0.2</v>
      </c>
      <c r="Z10" s="3">
        <v>0.2</v>
      </c>
      <c r="AA10" s="3">
        <v>1</v>
      </c>
      <c r="AB10" s="3">
        <v>0.5</v>
      </c>
      <c r="AC10" s="3">
        <v>4</v>
      </c>
      <c r="AD10" s="3">
        <v>15</v>
      </c>
      <c r="AE10" s="3">
        <v>15</v>
      </c>
      <c r="AF10" s="3">
        <v>19</v>
      </c>
      <c r="AG10" s="3">
        <v>12</v>
      </c>
      <c r="AH10" s="3">
        <v>13</v>
      </c>
      <c r="AI10" s="3">
        <v>17</v>
      </c>
      <c r="AJ10" s="3">
        <v>18</v>
      </c>
      <c r="AK10" s="3">
        <v>20</v>
      </c>
      <c r="AL10" s="3">
        <v>25</v>
      </c>
      <c r="AM10" s="3">
        <v>45</v>
      </c>
      <c r="AN10" s="3">
        <v>90</v>
      </c>
      <c r="AO10" s="3">
        <v>45</v>
      </c>
    </row>
    <row r="11" spans="1:41" x14ac:dyDescent="0.2">
      <c r="A11" s="2" t="s">
        <v>8</v>
      </c>
      <c r="B11" s="3">
        <v>1</v>
      </c>
      <c r="C11" s="3">
        <v>5</v>
      </c>
      <c r="D11" s="3">
        <v>12</v>
      </c>
      <c r="E11" s="3">
        <v>20</v>
      </c>
      <c r="F11" s="3">
        <v>20</v>
      </c>
      <c r="G11" s="3">
        <v>50</v>
      </c>
      <c r="H11" s="3">
        <v>75</v>
      </c>
      <c r="I11" s="3">
        <v>70</v>
      </c>
      <c r="J11" s="3">
        <v>80</v>
      </c>
      <c r="K11" s="3">
        <v>60</v>
      </c>
      <c r="L11" s="3">
        <v>55</v>
      </c>
      <c r="M11" s="3">
        <v>50</v>
      </c>
      <c r="N11" s="3">
        <v>35</v>
      </c>
      <c r="O11" s="3">
        <v>20</v>
      </c>
      <c r="P11" s="3">
        <v>10</v>
      </c>
      <c r="Q11" s="3">
        <v>10</v>
      </c>
      <c r="R11" s="3">
        <v>7.5</v>
      </c>
      <c r="S11" s="3">
        <v>7</v>
      </c>
      <c r="T11" s="3">
        <v>0.03</v>
      </c>
      <c r="U11" s="3">
        <v>0.01</v>
      </c>
      <c r="V11" s="3">
        <v>0.02</v>
      </c>
      <c r="W11" s="3">
        <v>0.15</v>
      </c>
      <c r="X11" s="3">
        <v>0.16</v>
      </c>
      <c r="Y11" s="3">
        <v>0.17</v>
      </c>
      <c r="Z11" s="3">
        <v>0.15</v>
      </c>
      <c r="AA11" s="3">
        <v>0.15</v>
      </c>
      <c r="AB11" s="3">
        <v>0.1</v>
      </c>
      <c r="AC11" s="3">
        <v>6</v>
      </c>
      <c r="AD11" s="3">
        <v>20</v>
      </c>
      <c r="AE11" s="3">
        <v>22</v>
      </c>
      <c r="AF11" s="3">
        <v>30</v>
      </c>
      <c r="AG11" s="3">
        <v>25</v>
      </c>
      <c r="AH11" s="3">
        <v>30</v>
      </c>
      <c r="AI11" s="3">
        <v>26</v>
      </c>
      <c r="AJ11" s="3">
        <v>25</v>
      </c>
      <c r="AK11" s="3">
        <v>25</v>
      </c>
      <c r="AL11" s="3">
        <v>30</v>
      </c>
      <c r="AM11" s="3">
        <v>52</v>
      </c>
      <c r="AN11" s="3">
        <v>70</v>
      </c>
      <c r="AO11" s="3">
        <v>25</v>
      </c>
    </row>
    <row r="12" spans="1:41" x14ac:dyDescent="0.2">
      <c r="A12" s="1" t="s">
        <v>9</v>
      </c>
      <c r="B12" s="3">
        <v>1</v>
      </c>
      <c r="C12" s="3">
        <v>2</v>
      </c>
      <c r="D12" s="3">
        <v>8</v>
      </c>
      <c r="E12" s="4">
        <v>10</v>
      </c>
      <c r="F12" s="3">
        <v>25</v>
      </c>
      <c r="G12" s="3">
        <v>85</v>
      </c>
      <c r="H12" s="3">
        <v>100</v>
      </c>
      <c r="I12" s="3">
        <v>130</v>
      </c>
      <c r="J12" s="3">
        <v>110</v>
      </c>
      <c r="K12" s="3">
        <v>95</v>
      </c>
      <c r="L12" s="3">
        <v>95</v>
      </c>
      <c r="M12" s="3">
        <v>95</v>
      </c>
      <c r="N12" s="3">
        <v>100</v>
      </c>
      <c r="O12" s="3">
        <v>95</v>
      </c>
      <c r="P12" s="3">
        <v>100</v>
      </c>
      <c r="Q12" s="3">
        <v>90</v>
      </c>
      <c r="R12" s="3">
        <v>105</v>
      </c>
      <c r="S12" s="3">
        <v>85</v>
      </c>
      <c r="T12" s="3">
        <v>0.1</v>
      </c>
      <c r="U12" s="3">
        <v>0.1</v>
      </c>
      <c r="V12" s="3">
        <v>0.1</v>
      </c>
      <c r="W12" s="4">
        <v>0.2</v>
      </c>
      <c r="X12" s="3">
        <v>0.32</v>
      </c>
      <c r="Y12" s="3">
        <v>0.2</v>
      </c>
      <c r="Z12" s="3">
        <v>0.2</v>
      </c>
      <c r="AA12" s="3">
        <v>0.3</v>
      </c>
      <c r="AB12" s="3">
        <v>0.3</v>
      </c>
      <c r="AC12" s="3">
        <v>15</v>
      </c>
      <c r="AD12" s="3">
        <v>40</v>
      </c>
      <c r="AE12" s="3">
        <v>70</v>
      </c>
      <c r="AF12" s="3">
        <v>75</v>
      </c>
      <c r="AG12" s="3">
        <v>80</v>
      </c>
      <c r="AH12" s="3">
        <v>96</v>
      </c>
      <c r="AI12" s="3">
        <v>98</v>
      </c>
      <c r="AJ12" s="3">
        <v>98</v>
      </c>
      <c r="AK12" s="3">
        <v>96</v>
      </c>
      <c r="AL12" s="3">
        <v>96</v>
      </c>
      <c r="AM12" s="3">
        <v>95</v>
      </c>
      <c r="AN12" s="3">
        <v>87</v>
      </c>
      <c r="AO12" s="3">
        <v>85</v>
      </c>
    </row>
    <row r="13" spans="1:41" x14ac:dyDescent="0.2">
      <c r="A13" s="1" t="s">
        <v>10</v>
      </c>
      <c r="B13" s="3">
        <v>1</v>
      </c>
      <c r="C13" s="3">
        <v>3</v>
      </c>
      <c r="D13" s="3">
        <v>10</v>
      </c>
      <c r="E13" s="3">
        <v>10</v>
      </c>
      <c r="F13" s="3">
        <v>20</v>
      </c>
      <c r="G13" s="3">
        <v>30</v>
      </c>
      <c r="H13" s="3">
        <v>85</v>
      </c>
      <c r="I13" s="3">
        <v>100</v>
      </c>
      <c r="J13" s="3">
        <v>100</v>
      </c>
      <c r="K13" s="3">
        <v>90</v>
      </c>
      <c r="L13" s="3">
        <v>90</v>
      </c>
      <c r="M13" s="3">
        <v>95</v>
      </c>
      <c r="N13" s="3">
        <v>95</v>
      </c>
      <c r="O13" s="3">
        <v>90</v>
      </c>
      <c r="P13" s="3">
        <v>85</v>
      </c>
      <c r="Q13" s="3">
        <v>75</v>
      </c>
      <c r="R13" s="3">
        <v>75</v>
      </c>
      <c r="S13" s="3">
        <v>75</v>
      </c>
      <c r="T13" s="3">
        <v>0.03</v>
      </c>
      <c r="U13" s="3">
        <v>0.02</v>
      </c>
      <c r="V13" s="3">
        <v>0.03</v>
      </c>
      <c r="W13" s="3">
        <v>0.1</v>
      </c>
      <c r="X13" s="3">
        <v>0.1</v>
      </c>
      <c r="Y13" s="3">
        <v>0.13</v>
      </c>
      <c r="Z13" s="3">
        <v>0.17</v>
      </c>
      <c r="AA13" s="3">
        <v>0.3</v>
      </c>
      <c r="AB13" s="3">
        <v>0.2</v>
      </c>
      <c r="AC13" s="3">
        <v>8</v>
      </c>
      <c r="AD13" s="3">
        <v>20</v>
      </c>
      <c r="AE13" s="3">
        <v>22</v>
      </c>
      <c r="AF13" s="3">
        <v>25</v>
      </c>
      <c r="AG13" s="3">
        <v>23</v>
      </c>
      <c r="AH13" s="3">
        <v>32</v>
      </c>
      <c r="AI13" s="3">
        <v>48</v>
      </c>
      <c r="AJ13" s="3">
        <v>50</v>
      </c>
      <c r="AK13" s="3">
        <v>90</v>
      </c>
      <c r="AL13" s="3">
        <v>92</v>
      </c>
      <c r="AM13" s="3">
        <v>90</v>
      </c>
      <c r="AN13" s="3">
        <v>85</v>
      </c>
      <c r="AO13" s="3">
        <v>25</v>
      </c>
    </row>
    <row r="14" spans="1:41" x14ac:dyDescent="0.2">
      <c r="A14" s="2" t="s">
        <v>11</v>
      </c>
      <c r="B14" s="3">
        <v>1</v>
      </c>
      <c r="C14" s="3">
        <v>3</v>
      </c>
      <c r="D14" s="3">
        <v>9</v>
      </c>
      <c r="E14" s="3">
        <v>10</v>
      </c>
      <c r="F14" s="4">
        <v>8</v>
      </c>
      <c r="G14" s="3">
        <v>20</v>
      </c>
      <c r="H14" s="3">
        <v>70</v>
      </c>
      <c r="I14" s="3">
        <v>95</v>
      </c>
      <c r="J14" s="3">
        <v>100</v>
      </c>
      <c r="K14" s="3">
        <v>92</v>
      </c>
      <c r="L14" s="3">
        <v>95</v>
      </c>
      <c r="M14" s="3">
        <v>95</v>
      </c>
      <c r="N14" s="3">
        <v>98</v>
      </c>
      <c r="O14" s="3">
        <v>95</v>
      </c>
      <c r="P14" s="3">
        <v>95</v>
      </c>
      <c r="Q14" s="3">
        <v>85</v>
      </c>
      <c r="R14" s="3">
        <v>92.5</v>
      </c>
      <c r="S14" s="3">
        <v>80</v>
      </c>
      <c r="T14" s="3">
        <v>0.03</v>
      </c>
      <c r="U14" s="3">
        <v>0.02</v>
      </c>
      <c r="V14" s="3">
        <v>0.02</v>
      </c>
      <c r="W14" s="3">
        <v>0.1</v>
      </c>
      <c r="X14" s="4">
        <v>0.15</v>
      </c>
      <c r="Y14" s="3">
        <v>0.17</v>
      </c>
      <c r="Z14" s="3">
        <v>0.21</v>
      </c>
      <c r="AA14" s="3">
        <v>0.8</v>
      </c>
      <c r="AB14" s="3">
        <v>3</v>
      </c>
      <c r="AC14" s="43" t="s">
        <v>32</v>
      </c>
      <c r="AD14" s="43" t="s">
        <v>32</v>
      </c>
      <c r="AE14" s="43" t="s">
        <v>32</v>
      </c>
      <c r="AF14" s="43" t="s">
        <v>32</v>
      </c>
      <c r="AG14" s="43" t="s">
        <v>32</v>
      </c>
      <c r="AH14" s="43" t="s">
        <v>32</v>
      </c>
      <c r="AI14" s="43" t="s">
        <v>32</v>
      </c>
      <c r="AJ14" s="43" t="s">
        <v>32</v>
      </c>
      <c r="AK14" s="43" t="s">
        <v>32</v>
      </c>
      <c r="AL14" s="43" t="s">
        <v>32</v>
      </c>
      <c r="AM14" s="43" t="s">
        <v>32</v>
      </c>
      <c r="AN14" s="43" t="s">
        <v>32</v>
      </c>
      <c r="AO14" s="43" t="s">
        <v>32</v>
      </c>
    </row>
    <row r="15" spans="1:41" x14ac:dyDescent="0.2">
      <c r="A15" s="1" t="s">
        <v>12</v>
      </c>
      <c r="B15" s="43" t="s">
        <v>32</v>
      </c>
      <c r="C15" s="43" t="s">
        <v>32</v>
      </c>
      <c r="D15" s="43" t="s">
        <v>32</v>
      </c>
      <c r="E15" s="43" t="s">
        <v>32</v>
      </c>
      <c r="F15" s="43" t="s">
        <v>32</v>
      </c>
      <c r="G15" s="43" t="s">
        <v>32</v>
      </c>
      <c r="H15" s="43" t="s">
        <v>32</v>
      </c>
      <c r="I15" s="43" t="s">
        <v>32</v>
      </c>
      <c r="J15" s="43" t="s">
        <v>32</v>
      </c>
      <c r="K15" s="43" t="s">
        <v>32</v>
      </c>
      <c r="L15" s="43" t="s">
        <v>32</v>
      </c>
      <c r="M15" s="43" t="s">
        <v>32</v>
      </c>
      <c r="N15" s="43" t="s">
        <v>32</v>
      </c>
      <c r="O15" s="43" t="s">
        <v>32</v>
      </c>
      <c r="P15" s="43" t="s">
        <v>32</v>
      </c>
      <c r="Q15" s="43" t="s">
        <v>32</v>
      </c>
      <c r="R15" s="43" t="s">
        <v>32</v>
      </c>
      <c r="S15" s="43" t="s">
        <v>32</v>
      </c>
      <c r="T15" s="43" t="s">
        <v>32</v>
      </c>
      <c r="U15" s="43" t="s">
        <v>32</v>
      </c>
      <c r="V15" s="43" t="s">
        <v>32</v>
      </c>
      <c r="W15" s="43" t="s">
        <v>32</v>
      </c>
      <c r="X15" s="43" t="s">
        <v>32</v>
      </c>
      <c r="Y15" s="43" t="s">
        <v>32</v>
      </c>
      <c r="Z15" s="43" t="s">
        <v>32</v>
      </c>
      <c r="AA15" s="43" t="s">
        <v>32</v>
      </c>
      <c r="AB15" s="43" t="s">
        <v>32</v>
      </c>
      <c r="AC15" s="43" t="s">
        <v>32</v>
      </c>
      <c r="AD15" s="43" t="s">
        <v>32</v>
      </c>
      <c r="AE15" s="43" t="s">
        <v>32</v>
      </c>
      <c r="AF15" s="43" t="s">
        <v>32</v>
      </c>
      <c r="AG15" s="43" t="s">
        <v>32</v>
      </c>
      <c r="AH15" s="43" t="s">
        <v>32</v>
      </c>
      <c r="AI15" s="43" t="s">
        <v>32</v>
      </c>
      <c r="AJ15" s="43" t="s">
        <v>32</v>
      </c>
      <c r="AK15" s="43" t="s">
        <v>32</v>
      </c>
      <c r="AL15" s="43" t="s">
        <v>32</v>
      </c>
      <c r="AM15" s="43" t="s">
        <v>32</v>
      </c>
      <c r="AN15" s="43" t="s">
        <v>32</v>
      </c>
      <c r="AO15" s="43" t="s">
        <v>32</v>
      </c>
    </row>
    <row r="16" spans="1:41" x14ac:dyDescent="0.2">
      <c r="A16" s="2" t="s">
        <v>13</v>
      </c>
      <c r="B16" s="3">
        <v>1</v>
      </c>
      <c r="C16" s="3">
        <v>3</v>
      </c>
      <c r="D16" s="3">
        <v>10</v>
      </c>
      <c r="E16" s="3">
        <v>12</v>
      </c>
      <c r="F16" s="3">
        <v>25</v>
      </c>
      <c r="G16" s="3">
        <v>70</v>
      </c>
      <c r="H16" s="3">
        <v>97</v>
      </c>
      <c r="I16" s="3">
        <v>93</v>
      </c>
      <c r="J16" s="3">
        <v>97</v>
      </c>
      <c r="K16" s="3">
        <v>85</v>
      </c>
      <c r="L16" s="3">
        <v>60</v>
      </c>
      <c r="M16" s="3">
        <v>50</v>
      </c>
      <c r="N16" s="3">
        <v>50</v>
      </c>
      <c r="O16" s="3">
        <v>20</v>
      </c>
      <c r="P16" s="3">
        <v>15</v>
      </c>
      <c r="Q16" s="3">
        <v>10</v>
      </c>
      <c r="R16" s="3">
        <v>7.5</v>
      </c>
      <c r="S16" s="3">
        <v>5</v>
      </c>
      <c r="T16" s="3">
        <v>0.01</v>
      </c>
      <c r="U16" s="3">
        <v>0.01</v>
      </c>
      <c r="V16" s="3">
        <v>0.03</v>
      </c>
      <c r="W16" s="3">
        <v>0.05</v>
      </c>
      <c r="X16" s="3">
        <v>0.1</v>
      </c>
      <c r="Y16" s="3">
        <v>0.12</v>
      </c>
      <c r="Z16" s="3">
        <v>0.19</v>
      </c>
      <c r="AA16" s="3">
        <v>0.3</v>
      </c>
      <c r="AB16" s="3">
        <v>0.2</v>
      </c>
      <c r="AC16" s="3">
        <v>4</v>
      </c>
      <c r="AD16" s="3">
        <v>7</v>
      </c>
      <c r="AE16" s="3">
        <v>8</v>
      </c>
      <c r="AF16" s="3">
        <v>7</v>
      </c>
      <c r="AG16" s="3">
        <v>6</v>
      </c>
      <c r="AH16" s="3">
        <v>7</v>
      </c>
      <c r="AI16" s="3">
        <v>6</v>
      </c>
      <c r="AJ16" s="3">
        <v>2.5</v>
      </c>
      <c r="AK16" s="3">
        <v>2</v>
      </c>
      <c r="AL16" s="3">
        <v>2</v>
      </c>
      <c r="AM16" s="3">
        <v>2</v>
      </c>
      <c r="AN16" s="3">
        <v>3</v>
      </c>
      <c r="AO16" s="3">
        <v>0</v>
      </c>
    </row>
    <row r="17" spans="1:41" x14ac:dyDescent="0.2">
      <c r="A17" s="2" t="s">
        <v>14</v>
      </c>
      <c r="B17" s="3">
        <v>1</v>
      </c>
      <c r="C17" s="3">
        <v>3</v>
      </c>
      <c r="D17" s="3">
        <v>11</v>
      </c>
      <c r="E17" s="4">
        <v>18</v>
      </c>
      <c r="F17" s="3">
        <v>30</v>
      </c>
      <c r="G17" s="3">
        <v>70</v>
      </c>
      <c r="H17" s="3">
        <v>100</v>
      </c>
      <c r="I17" s="3">
        <v>100</v>
      </c>
      <c r="J17" s="3">
        <v>100</v>
      </c>
      <c r="K17" s="3">
        <v>92</v>
      </c>
      <c r="L17" s="3">
        <v>95</v>
      </c>
      <c r="M17" s="3">
        <v>90</v>
      </c>
      <c r="N17" s="3">
        <v>95</v>
      </c>
      <c r="O17" s="3">
        <v>80</v>
      </c>
      <c r="P17" s="3">
        <v>65</v>
      </c>
      <c r="Q17" s="3">
        <v>55</v>
      </c>
      <c r="R17" s="3">
        <v>55</v>
      </c>
      <c r="S17" s="3">
        <v>20</v>
      </c>
      <c r="T17" s="3">
        <v>0.05</v>
      </c>
      <c r="U17" s="3">
        <v>0.02</v>
      </c>
      <c r="V17" s="3">
        <v>0.04</v>
      </c>
      <c r="W17" s="4">
        <v>0.15</v>
      </c>
      <c r="X17" s="3">
        <v>0.2</v>
      </c>
      <c r="Y17" s="3">
        <v>0.25</v>
      </c>
      <c r="Z17" s="3">
        <v>0.2</v>
      </c>
      <c r="AA17" s="3">
        <v>2.5</v>
      </c>
      <c r="AB17" s="3">
        <v>4</v>
      </c>
      <c r="AC17" s="3">
        <v>20</v>
      </c>
      <c r="AD17" s="3">
        <v>55</v>
      </c>
      <c r="AE17" s="3">
        <v>70</v>
      </c>
      <c r="AF17" s="3">
        <v>78</v>
      </c>
      <c r="AG17" s="3">
        <v>72</v>
      </c>
      <c r="AH17" s="3">
        <v>78</v>
      </c>
      <c r="AI17" s="3">
        <v>86</v>
      </c>
      <c r="AJ17" s="3">
        <v>60</v>
      </c>
      <c r="AK17" s="3">
        <v>85</v>
      </c>
      <c r="AL17" s="3">
        <v>80</v>
      </c>
      <c r="AM17" s="3">
        <v>75</v>
      </c>
      <c r="AN17" s="3">
        <v>82</v>
      </c>
      <c r="AO17" s="3">
        <v>15</v>
      </c>
    </row>
    <row r="18" spans="1:41" s="42" customFormat="1" x14ac:dyDescent="0.2">
      <c r="A18" s="1" t="s">
        <v>15</v>
      </c>
      <c r="B18" s="3">
        <v>1</v>
      </c>
      <c r="C18" s="3">
        <v>2</v>
      </c>
      <c r="D18" s="3">
        <v>8</v>
      </c>
      <c r="E18" s="4">
        <v>10</v>
      </c>
      <c r="F18" s="3">
        <v>15</v>
      </c>
      <c r="G18" s="3">
        <v>50</v>
      </c>
      <c r="H18" s="3">
        <v>97</v>
      </c>
      <c r="I18" s="3">
        <v>100</v>
      </c>
      <c r="J18" s="3">
        <v>100</v>
      </c>
      <c r="K18" s="3">
        <v>95</v>
      </c>
      <c r="L18" s="3">
        <v>95</v>
      </c>
      <c r="M18" s="3">
        <v>95</v>
      </c>
      <c r="N18" s="3">
        <v>98</v>
      </c>
      <c r="O18" s="3">
        <v>95</v>
      </c>
      <c r="P18" s="3">
        <v>95</v>
      </c>
      <c r="Q18" s="3">
        <v>80</v>
      </c>
      <c r="R18" s="3">
        <v>85</v>
      </c>
      <c r="S18" s="3">
        <v>80</v>
      </c>
      <c r="T18" s="3">
        <v>7.0000000000000007E-2</v>
      </c>
      <c r="U18" s="3">
        <v>0.1</v>
      </c>
      <c r="V18" s="3">
        <v>0.1</v>
      </c>
      <c r="W18" s="4">
        <v>0.75</v>
      </c>
      <c r="X18" s="3">
        <v>1</v>
      </c>
      <c r="Y18" s="3">
        <v>2</v>
      </c>
      <c r="Z18" s="3">
        <v>2.5</v>
      </c>
      <c r="AA18" s="3">
        <v>3</v>
      </c>
      <c r="AB18" s="3">
        <v>10</v>
      </c>
      <c r="AC18" s="3">
        <v>40</v>
      </c>
      <c r="AD18" s="3">
        <v>80</v>
      </c>
      <c r="AE18" s="3">
        <v>85</v>
      </c>
      <c r="AF18" s="3">
        <v>90</v>
      </c>
      <c r="AG18" s="3">
        <v>80</v>
      </c>
      <c r="AH18" s="3">
        <v>95</v>
      </c>
      <c r="AI18" s="3">
        <v>97</v>
      </c>
      <c r="AJ18" s="3">
        <v>95</v>
      </c>
      <c r="AK18" s="3">
        <v>96</v>
      </c>
      <c r="AL18" s="3">
        <v>92</v>
      </c>
      <c r="AM18" s="3">
        <v>90</v>
      </c>
      <c r="AN18" s="3">
        <v>77</v>
      </c>
      <c r="AO18" s="3">
        <v>12</v>
      </c>
    </row>
    <row r="19" spans="1:41" s="42" customFormat="1" x14ac:dyDescent="0.2"/>
    <row r="20" spans="1:41" s="42" customFormat="1" x14ac:dyDescent="0.2"/>
    <row r="21" spans="1:41" s="42" customFormat="1" x14ac:dyDescent="0.2"/>
    <row r="22" spans="1:41" s="42" customFormat="1" x14ac:dyDescent="0.2"/>
    <row r="23" spans="1:41" x14ac:dyDescent="0.2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665E-F19F-2A41-A656-7E26BBA9AD94}">
  <dimension ref="A1:Q18"/>
  <sheetViews>
    <sheetView workbookViewId="0">
      <selection activeCell="O2" sqref="O2"/>
    </sheetView>
  </sheetViews>
  <sheetFormatPr baseColWidth="10" defaultRowHeight="16" x14ac:dyDescent="0.2"/>
  <sheetData>
    <row r="1" spans="1:17" ht="48" x14ac:dyDescent="0.2">
      <c r="A1" s="23" t="s">
        <v>21</v>
      </c>
      <c r="B1" s="42" t="s">
        <v>102</v>
      </c>
      <c r="C1" s="42" t="s">
        <v>37</v>
      </c>
      <c r="D1" s="42" t="s">
        <v>96</v>
      </c>
      <c r="E1" s="42" t="s">
        <v>41</v>
      </c>
      <c r="F1" s="42" t="s">
        <v>43</v>
      </c>
      <c r="G1" s="42" t="s">
        <v>45</v>
      </c>
      <c r="H1" s="42" t="s">
        <v>47</v>
      </c>
      <c r="I1" s="42" t="s">
        <v>49</v>
      </c>
      <c r="J1" s="42" t="s">
        <v>51</v>
      </c>
      <c r="K1" s="42" t="s">
        <v>53</v>
      </c>
      <c r="L1" s="42" t="s">
        <v>103</v>
      </c>
      <c r="M1" s="42" t="s">
        <v>99</v>
      </c>
      <c r="N1" s="42" t="s">
        <v>62</v>
      </c>
      <c r="O1" s="42" t="s">
        <v>104</v>
      </c>
      <c r="P1" s="42" t="s">
        <v>105</v>
      </c>
      <c r="Q1" s="42" t="s">
        <v>106</v>
      </c>
    </row>
    <row r="2" spans="1:17" x14ac:dyDescent="0.2">
      <c r="A2" s="59" t="s">
        <v>208</v>
      </c>
      <c r="B2" s="42">
        <v>0</v>
      </c>
      <c r="C2" s="42">
        <v>1</v>
      </c>
      <c r="D2" s="42">
        <v>3</v>
      </c>
      <c r="E2" s="42">
        <v>5</v>
      </c>
      <c r="F2" s="42">
        <v>7</v>
      </c>
      <c r="G2" s="42">
        <v>9</v>
      </c>
      <c r="H2" s="42">
        <v>11</v>
      </c>
      <c r="I2" s="42">
        <v>13</v>
      </c>
      <c r="J2" s="42">
        <v>15</v>
      </c>
      <c r="K2" s="42">
        <v>17</v>
      </c>
      <c r="L2" s="42">
        <v>42</v>
      </c>
      <c r="M2" s="42">
        <v>47</v>
      </c>
      <c r="N2" s="42">
        <v>52</v>
      </c>
      <c r="O2" s="42">
        <v>57</v>
      </c>
      <c r="P2" s="42">
        <v>63</v>
      </c>
      <c r="Q2" s="42">
        <v>73</v>
      </c>
    </row>
    <row r="3" spans="1:17" x14ac:dyDescent="0.2">
      <c r="A3" s="2" t="s">
        <v>0</v>
      </c>
      <c r="B3" s="24">
        <v>615</v>
      </c>
      <c r="C3" s="24">
        <v>541</v>
      </c>
      <c r="D3" s="24">
        <v>551</v>
      </c>
      <c r="E3" s="24">
        <v>611.5</v>
      </c>
      <c r="F3" s="24">
        <v>458</v>
      </c>
      <c r="G3" s="24">
        <v>446.5</v>
      </c>
      <c r="H3" s="24">
        <v>458</v>
      </c>
      <c r="I3" s="26">
        <v>393.5</v>
      </c>
      <c r="J3" s="24">
        <v>353</v>
      </c>
      <c r="K3" s="17">
        <v>334.5</v>
      </c>
      <c r="L3" s="37">
        <v>94</v>
      </c>
      <c r="M3" s="37">
        <v>104.3</v>
      </c>
      <c r="N3" s="17">
        <v>142.6</v>
      </c>
      <c r="O3" s="17">
        <v>112.2</v>
      </c>
      <c r="P3" s="17">
        <v>167.6</v>
      </c>
      <c r="Q3" s="17">
        <v>158.4</v>
      </c>
    </row>
    <row r="4" spans="1:17" x14ac:dyDescent="0.2">
      <c r="A4" s="1" t="s">
        <v>1</v>
      </c>
      <c r="B4" s="24">
        <v>654</v>
      </c>
      <c r="C4" s="24">
        <v>475</v>
      </c>
      <c r="D4" s="24">
        <v>465</v>
      </c>
      <c r="E4" s="24">
        <v>423</v>
      </c>
      <c r="F4" s="24">
        <v>180</v>
      </c>
      <c r="G4" s="24">
        <v>328.5</v>
      </c>
      <c r="H4" s="24">
        <v>133</v>
      </c>
      <c r="I4" s="20">
        <v>60</v>
      </c>
      <c r="J4" s="37">
        <v>51</v>
      </c>
      <c r="K4" s="19">
        <v>42.8</v>
      </c>
      <c r="L4" s="37">
        <v>27.1</v>
      </c>
      <c r="M4" s="37">
        <v>31.1</v>
      </c>
      <c r="N4" s="19">
        <v>70.599999999999994</v>
      </c>
      <c r="O4" s="19">
        <v>92.8</v>
      </c>
      <c r="P4" s="19">
        <v>52.2</v>
      </c>
      <c r="Q4" s="19">
        <v>32.799999999999997</v>
      </c>
    </row>
    <row r="5" spans="1:17" x14ac:dyDescent="0.2">
      <c r="A5" s="1" t="s">
        <v>2</v>
      </c>
      <c r="B5" s="24">
        <v>599</v>
      </c>
      <c r="C5" s="24">
        <v>352</v>
      </c>
      <c r="D5" s="24">
        <v>507</v>
      </c>
      <c r="E5" s="24">
        <v>395.5</v>
      </c>
      <c r="F5" s="24">
        <v>240</v>
      </c>
      <c r="G5" s="24">
        <v>235.5</v>
      </c>
      <c r="H5" s="24">
        <v>161.5</v>
      </c>
      <c r="I5" s="26">
        <v>103</v>
      </c>
      <c r="J5" s="39">
        <v>86.5</v>
      </c>
      <c r="K5" s="19">
        <v>68.400000000000006</v>
      </c>
      <c r="L5" s="37">
        <v>44.2</v>
      </c>
      <c r="M5" s="37">
        <v>35.700000000000003</v>
      </c>
      <c r="N5" s="19">
        <v>93.3</v>
      </c>
      <c r="O5" s="19">
        <v>79.599999999999994</v>
      </c>
      <c r="P5" s="19">
        <v>60</v>
      </c>
      <c r="Q5" s="19">
        <v>81.8</v>
      </c>
    </row>
    <row r="6" spans="1:17" x14ac:dyDescent="0.2">
      <c r="A6" s="2" t="s">
        <v>3</v>
      </c>
      <c r="B6" s="24">
        <v>772</v>
      </c>
      <c r="C6" s="24">
        <v>577</v>
      </c>
      <c r="D6" s="24">
        <v>606</v>
      </c>
      <c r="E6" s="24">
        <v>459</v>
      </c>
      <c r="F6" s="24">
        <v>328</v>
      </c>
      <c r="G6" s="24">
        <v>378.5</v>
      </c>
      <c r="H6" s="24">
        <v>281</v>
      </c>
      <c r="I6" s="26">
        <v>215</v>
      </c>
      <c r="J6" s="24">
        <v>189</v>
      </c>
      <c r="K6" s="17">
        <v>171</v>
      </c>
      <c r="L6" s="37">
        <v>43.6</v>
      </c>
      <c r="M6" s="37">
        <v>54.7</v>
      </c>
      <c r="N6" s="17">
        <v>130.6</v>
      </c>
      <c r="O6" s="47" t="s">
        <v>32</v>
      </c>
      <c r="P6" s="47" t="s">
        <v>32</v>
      </c>
      <c r="Q6" s="47" t="s">
        <v>32</v>
      </c>
    </row>
    <row r="7" spans="1:17" x14ac:dyDescent="0.2">
      <c r="A7" s="1" t="s">
        <v>4</v>
      </c>
      <c r="B7" s="24">
        <v>684</v>
      </c>
      <c r="C7" s="24">
        <v>506</v>
      </c>
      <c r="D7" s="24">
        <v>384</v>
      </c>
      <c r="E7" s="24">
        <v>528.5</v>
      </c>
      <c r="F7" s="24">
        <v>333</v>
      </c>
      <c r="G7" s="24">
        <v>412</v>
      </c>
      <c r="H7" s="24">
        <v>214.5</v>
      </c>
      <c r="I7" s="26">
        <v>129</v>
      </c>
      <c r="J7" s="24">
        <v>334</v>
      </c>
      <c r="K7" s="19">
        <v>89.5</v>
      </c>
      <c r="L7" s="37">
        <v>22.5</v>
      </c>
      <c r="M7" s="37">
        <v>34.4</v>
      </c>
      <c r="N7" s="19">
        <v>88.6</v>
      </c>
      <c r="O7" s="17">
        <v>149.80000000000001</v>
      </c>
      <c r="P7" s="17">
        <v>155</v>
      </c>
      <c r="Q7" s="19">
        <v>96.6</v>
      </c>
    </row>
    <row r="8" spans="1:17" x14ac:dyDescent="0.2">
      <c r="A8" s="2" t="s">
        <v>5</v>
      </c>
      <c r="B8" s="24">
        <v>621</v>
      </c>
      <c r="C8" s="24">
        <v>539</v>
      </c>
      <c r="D8" s="24">
        <v>536</v>
      </c>
      <c r="E8" s="24">
        <v>465.5</v>
      </c>
      <c r="F8" s="24">
        <v>382</v>
      </c>
      <c r="G8" s="24">
        <v>412</v>
      </c>
      <c r="H8" s="24">
        <v>441</v>
      </c>
      <c r="I8" s="26">
        <v>367</v>
      </c>
      <c r="J8" s="40">
        <v>310</v>
      </c>
      <c r="K8" s="17">
        <v>296.5</v>
      </c>
      <c r="L8" s="37">
        <v>91.2</v>
      </c>
      <c r="M8" s="37">
        <v>101</v>
      </c>
      <c r="N8" s="17">
        <v>140</v>
      </c>
      <c r="O8" s="17">
        <v>200.2</v>
      </c>
      <c r="P8" s="17">
        <v>292</v>
      </c>
      <c r="Q8" s="17">
        <v>306</v>
      </c>
    </row>
    <row r="9" spans="1:17" x14ac:dyDescent="0.2">
      <c r="A9" s="2" t="s">
        <v>6</v>
      </c>
      <c r="B9" s="24">
        <v>616</v>
      </c>
      <c r="C9" s="24">
        <v>433</v>
      </c>
      <c r="D9" s="24">
        <v>500</v>
      </c>
      <c r="E9" s="24">
        <v>480.5</v>
      </c>
      <c r="F9" s="24">
        <v>383</v>
      </c>
      <c r="G9" s="24">
        <v>348</v>
      </c>
      <c r="H9" s="24">
        <v>321.5</v>
      </c>
      <c r="I9" s="26">
        <v>295.5</v>
      </c>
      <c r="J9" s="24">
        <v>292</v>
      </c>
      <c r="K9" s="17">
        <v>270</v>
      </c>
      <c r="L9" s="37">
        <v>87.1</v>
      </c>
      <c r="M9" s="37">
        <v>87.8</v>
      </c>
      <c r="N9" s="17">
        <v>126.8</v>
      </c>
      <c r="O9" s="17">
        <v>172.4</v>
      </c>
      <c r="P9" s="17">
        <v>191.5</v>
      </c>
      <c r="Q9" s="17">
        <v>228</v>
      </c>
    </row>
    <row r="10" spans="1:17" x14ac:dyDescent="0.2">
      <c r="A10" s="1" t="s">
        <v>7</v>
      </c>
      <c r="B10" s="24">
        <v>559</v>
      </c>
      <c r="C10" s="24">
        <v>349</v>
      </c>
      <c r="D10" s="24">
        <v>461</v>
      </c>
      <c r="E10" s="24">
        <v>466</v>
      </c>
      <c r="F10" s="24">
        <v>307</v>
      </c>
      <c r="G10" s="24">
        <v>390.5</v>
      </c>
      <c r="H10" s="24">
        <v>275.5</v>
      </c>
      <c r="I10" s="26">
        <v>238</v>
      </c>
      <c r="J10" s="24">
        <v>210.5</v>
      </c>
      <c r="K10" s="17">
        <v>234</v>
      </c>
      <c r="L10" s="37">
        <v>51.2</v>
      </c>
      <c r="M10" s="37">
        <v>74.099999999999994</v>
      </c>
      <c r="N10" s="17">
        <v>137.19999999999999</v>
      </c>
      <c r="O10" s="17">
        <v>172.2</v>
      </c>
      <c r="P10" s="17">
        <v>162</v>
      </c>
      <c r="Q10" s="17">
        <v>108.5</v>
      </c>
    </row>
    <row r="11" spans="1:17" x14ac:dyDescent="0.2">
      <c r="A11" s="2" t="s">
        <v>8</v>
      </c>
      <c r="B11" s="24">
        <v>702</v>
      </c>
      <c r="C11" s="24">
        <v>599</v>
      </c>
      <c r="D11" s="24">
        <v>323</v>
      </c>
      <c r="E11" s="24">
        <v>429.5</v>
      </c>
      <c r="F11" s="24">
        <v>404</v>
      </c>
      <c r="G11" s="24">
        <v>490</v>
      </c>
      <c r="H11" s="24">
        <v>482.5</v>
      </c>
      <c r="I11" s="26">
        <v>445.5</v>
      </c>
      <c r="J11" s="24">
        <v>423</v>
      </c>
      <c r="K11" s="17">
        <v>462.5</v>
      </c>
      <c r="L11" s="38">
        <v>214</v>
      </c>
      <c r="M11" s="38">
        <v>269</v>
      </c>
      <c r="N11" s="38">
        <v>337</v>
      </c>
      <c r="O11" s="17">
        <v>340</v>
      </c>
      <c r="P11" s="17">
        <v>304.5</v>
      </c>
      <c r="Q11" s="19">
        <v>52</v>
      </c>
    </row>
    <row r="12" spans="1:17" x14ac:dyDescent="0.2">
      <c r="A12" s="1" t="s">
        <v>9</v>
      </c>
      <c r="B12" s="24">
        <v>747</v>
      </c>
      <c r="C12" s="24">
        <v>488</v>
      </c>
      <c r="D12" s="24">
        <v>513</v>
      </c>
      <c r="E12" s="24">
        <v>451</v>
      </c>
      <c r="F12" s="24">
        <v>292</v>
      </c>
      <c r="G12" s="24">
        <v>262</v>
      </c>
      <c r="H12" s="24">
        <v>205</v>
      </c>
      <c r="I12" s="26">
        <v>237</v>
      </c>
      <c r="J12" s="37">
        <v>94.5</v>
      </c>
      <c r="K12" s="19">
        <v>54.9</v>
      </c>
      <c r="L12" s="37">
        <v>26.1</v>
      </c>
      <c r="M12" s="37">
        <v>34.799999999999997</v>
      </c>
      <c r="N12" s="19">
        <v>89.3</v>
      </c>
      <c r="O12" s="17">
        <v>108.4</v>
      </c>
      <c r="P12" s="19">
        <v>37.799999999999997</v>
      </c>
      <c r="Q12" s="19">
        <v>21</v>
      </c>
    </row>
    <row r="13" spans="1:17" x14ac:dyDescent="0.2">
      <c r="A13" s="1" t="s">
        <v>10</v>
      </c>
      <c r="B13" s="24">
        <v>606</v>
      </c>
      <c r="C13" s="24">
        <v>360</v>
      </c>
      <c r="D13" s="24">
        <v>473</v>
      </c>
      <c r="E13" s="24">
        <v>362.5</v>
      </c>
      <c r="F13" s="24">
        <v>354</v>
      </c>
      <c r="G13" s="24">
        <v>391</v>
      </c>
      <c r="H13" s="24">
        <v>303.5</v>
      </c>
      <c r="I13" s="26">
        <v>266.5</v>
      </c>
      <c r="J13" s="24">
        <v>256</v>
      </c>
      <c r="K13" s="17">
        <v>252.5</v>
      </c>
      <c r="L13" s="17">
        <v>120.4</v>
      </c>
      <c r="M13" s="17">
        <v>139.80000000000001</v>
      </c>
      <c r="N13" s="17">
        <v>244.5</v>
      </c>
      <c r="O13" s="17">
        <v>287</v>
      </c>
      <c r="P13" s="17">
        <v>182</v>
      </c>
      <c r="Q13" s="17">
        <v>107</v>
      </c>
    </row>
    <row r="14" spans="1:17" x14ac:dyDescent="0.2">
      <c r="A14" s="2" t="s">
        <v>11</v>
      </c>
      <c r="B14" s="19">
        <v>590</v>
      </c>
      <c r="C14" s="24">
        <v>397</v>
      </c>
      <c r="D14" s="24">
        <v>204</v>
      </c>
      <c r="E14" s="24">
        <v>329.5</v>
      </c>
      <c r="F14" s="24">
        <v>242</v>
      </c>
      <c r="G14" s="17">
        <v>372</v>
      </c>
      <c r="H14" s="24">
        <v>387.5</v>
      </c>
      <c r="I14" s="26">
        <v>299</v>
      </c>
      <c r="J14" s="24">
        <v>254</v>
      </c>
      <c r="K14" s="17">
        <v>236</v>
      </c>
      <c r="L14" s="37">
        <v>83.6</v>
      </c>
      <c r="M14" s="37">
        <v>119.9</v>
      </c>
      <c r="N14" s="17">
        <v>232</v>
      </c>
      <c r="O14" s="47" t="s">
        <v>32</v>
      </c>
      <c r="P14" s="47" t="s">
        <v>32</v>
      </c>
      <c r="Q14" s="47" t="s">
        <v>32</v>
      </c>
    </row>
    <row r="15" spans="1:17" x14ac:dyDescent="0.2">
      <c r="A15" s="1" t="s">
        <v>12</v>
      </c>
      <c r="B15" s="47" t="s">
        <v>32</v>
      </c>
      <c r="C15" s="47" t="s">
        <v>32</v>
      </c>
      <c r="D15" s="47" t="s">
        <v>32</v>
      </c>
      <c r="E15" s="47" t="s">
        <v>32</v>
      </c>
      <c r="F15" s="47" t="s">
        <v>32</v>
      </c>
      <c r="G15" s="47" t="s">
        <v>32</v>
      </c>
      <c r="H15" s="47" t="s">
        <v>32</v>
      </c>
      <c r="I15" s="47" t="s">
        <v>32</v>
      </c>
      <c r="J15" s="47" t="s">
        <v>32</v>
      </c>
      <c r="K15" s="47" t="s">
        <v>32</v>
      </c>
      <c r="L15" s="47" t="s">
        <v>32</v>
      </c>
      <c r="M15" s="47" t="s">
        <v>32</v>
      </c>
      <c r="N15" s="47" t="s">
        <v>32</v>
      </c>
      <c r="O15" s="47" t="s">
        <v>32</v>
      </c>
      <c r="P15" s="47" t="s">
        <v>32</v>
      </c>
      <c r="Q15" s="47" t="s">
        <v>32</v>
      </c>
    </row>
    <row r="16" spans="1:17" x14ac:dyDescent="0.2">
      <c r="A16" s="2" t="s">
        <v>13</v>
      </c>
      <c r="B16" s="24">
        <v>684</v>
      </c>
      <c r="C16" s="24">
        <v>507</v>
      </c>
      <c r="D16" s="38">
        <v>524</v>
      </c>
      <c r="E16" s="24">
        <v>508</v>
      </c>
      <c r="F16" s="38">
        <v>384</v>
      </c>
      <c r="G16" s="38">
        <v>468.5</v>
      </c>
      <c r="H16" s="38">
        <v>445.5</v>
      </c>
      <c r="I16" s="26">
        <v>401.5</v>
      </c>
      <c r="J16" s="38">
        <v>368</v>
      </c>
      <c r="K16" s="17">
        <v>372</v>
      </c>
      <c r="L16" s="17">
        <v>183</v>
      </c>
      <c r="M16" s="17">
        <v>196.8</v>
      </c>
      <c r="N16" s="17">
        <v>216.5</v>
      </c>
      <c r="O16" s="17">
        <v>173.6</v>
      </c>
      <c r="P16" s="19">
        <v>99</v>
      </c>
      <c r="Q16" s="17">
        <v>135</v>
      </c>
    </row>
    <row r="17" spans="1:17" x14ac:dyDescent="0.2">
      <c r="A17" s="2" t="s">
        <v>14</v>
      </c>
      <c r="B17" s="24">
        <v>734</v>
      </c>
      <c r="C17" s="24">
        <v>595</v>
      </c>
      <c r="D17" s="24">
        <v>474</v>
      </c>
      <c r="E17" s="24">
        <v>503</v>
      </c>
      <c r="F17" s="24">
        <v>364</v>
      </c>
      <c r="G17" s="24">
        <v>330</v>
      </c>
      <c r="H17" s="24">
        <v>375</v>
      </c>
      <c r="I17" s="26">
        <v>274.5</v>
      </c>
      <c r="J17" s="24">
        <v>261</v>
      </c>
      <c r="K17" s="17">
        <v>226.5</v>
      </c>
      <c r="L17" s="37">
        <v>88.3</v>
      </c>
      <c r="M17" s="37">
        <v>98.9</v>
      </c>
      <c r="N17" s="17">
        <v>149</v>
      </c>
      <c r="O17" s="17">
        <v>163.6</v>
      </c>
      <c r="P17" s="17">
        <v>181</v>
      </c>
      <c r="Q17" s="17">
        <v>183.5</v>
      </c>
    </row>
    <row r="18" spans="1:17" x14ac:dyDescent="0.2">
      <c r="A18" s="1" t="s">
        <v>15</v>
      </c>
      <c r="B18" s="24">
        <v>751</v>
      </c>
      <c r="C18" s="24">
        <v>532</v>
      </c>
      <c r="D18" s="24">
        <v>543</v>
      </c>
      <c r="E18" s="24">
        <v>523</v>
      </c>
      <c r="F18" s="24">
        <v>371</v>
      </c>
      <c r="G18" s="24">
        <v>343</v>
      </c>
      <c r="H18" s="24">
        <v>277.5</v>
      </c>
      <c r="I18" s="26">
        <v>228.5</v>
      </c>
      <c r="J18" s="24">
        <v>217.5</v>
      </c>
      <c r="K18" s="17">
        <v>198.5</v>
      </c>
      <c r="L18" s="37">
        <v>77.900000000000006</v>
      </c>
      <c r="M18" s="37">
        <v>85.2</v>
      </c>
      <c r="N18" s="17">
        <v>186.4</v>
      </c>
      <c r="O18" s="17">
        <v>202</v>
      </c>
      <c r="P18" s="17">
        <v>171.5</v>
      </c>
      <c r="Q18" s="17">
        <v>213.5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165C4-F272-0A49-AB31-21797A146BB0}">
  <dimension ref="A1:Q18"/>
  <sheetViews>
    <sheetView workbookViewId="0">
      <selection activeCell="O2" sqref="O2"/>
    </sheetView>
  </sheetViews>
  <sheetFormatPr baseColWidth="10" defaultRowHeight="16" x14ac:dyDescent="0.2"/>
  <sheetData>
    <row r="1" spans="1:17" ht="31" customHeight="1" x14ac:dyDescent="0.2">
      <c r="A1" s="23" t="s">
        <v>22</v>
      </c>
      <c r="B1" s="42" t="s">
        <v>102</v>
      </c>
      <c r="C1" s="42" t="s">
        <v>37</v>
      </c>
      <c r="D1" s="42" t="s">
        <v>96</v>
      </c>
      <c r="E1" s="42" t="s">
        <v>41</v>
      </c>
      <c r="F1" s="42" t="s">
        <v>43</v>
      </c>
      <c r="G1" s="42" t="s">
        <v>45</v>
      </c>
      <c r="H1" s="42" t="s">
        <v>47</v>
      </c>
      <c r="I1" s="42" t="s">
        <v>49</v>
      </c>
      <c r="J1" s="42" t="s">
        <v>51</v>
      </c>
      <c r="K1" s="42" t="s">
        <v>53</v>
      </c>
      <c r="L1" s="42" t="s">
        <v>103</v>
      </c>
      <c r="M1" s="42" t="s">
        <v>99</v>
      </c>
      <c r="N1" s="42" t="s">
        <v>62</v>
      </c>
      <c r="O1" s="42" t="s">
        <v>104</v>
      </c>
      <c r="P1" s="42" t="s">
        <v>105</v>
      </c>
      <c r="Q1" s="42" t="s">
        <v>106</v>
      </c>
    </row>
    <row r="2" spans="1:17" ht="31" customHeight="1" x14ac:dyDescent="0.2">
      <c r="A2" s="59" t="s">
        <v>208</v>
      </c>
      <c r="B2" s="42">
        <v>0</v>
      </c>
      <c r="C2" s="42">
        <v>1</v>
      </c>
      <c r="D2" s="42">
        <v>3</v>
      </c>
      <c r="E2" s="42">
        <v>5</v>
      </c>
      <c r="F2" s="42">
        <v>7</v>
      </c>
      <c r="G2" s="42">
        <v>9</v>
      </c>
      <c r="H2" s="42">
        <v>11</v>
      </c>
      <c r="I2" s="42">
        <v>13</v>
      </c>
      <c r="J2" s="42">
        <v>15</v>
      </c>
      <c r="K2" s="42">
        <v>17</v>
      </c>
      <c r="L2" s="42">
        <v>42</v>
      </c>
      <c r="M2" s="42">
        <v>47</v>
      </c>
      <c r="N2" s="42">
        <v>52</v>
      </c>
      <c r="O2" s="42">
        <v>57</v>
      </c>
      <c r="P2" s="42">
        <v>63</v>
      </c>
      <c r="Q2" s="42">
        <v>73</v>
      </c>
    </row>
    <row r="3" spans="1:17" x14ac:dyDescent="0.2">
      <c r="A3" s="2" t="s">
        <v>0</v>
      </c>
      <c r="B3" s="21">
        <v>5.492</v>
      </c>
      <c r="C3" s="21">
        <v>8.3979999999999997</v>
      </c>
      <c r="D3" s="19">
        <v>10.36</v>
      </c>
      <c r="E3" s="21">
        <v>6.766</v>
      </c>
      <c r="F3" s="19">
        <v>6.5709999999999997</v>
      </c>
      <c r="G3" s="19">
        <v>6.0410000000000004</v>
      </c>
      <c r="H3" s="19">
        <v>7.3789999999999996</v>
      </c>
      <c r="I3" s="20">
        <v>7.2240000000000002</v>
      </c>
      <c r="J3" s="19">
        <v>6.4429999999999996</v>
      </c>
      <c r="K3" s="19">
        <v>6.5419999999999998</v>
      </c>
      <c r="L3" s="37">
        <v>6.2489999999999997</v>
      </c>
      <c r="M3" s="37">
        <v>7.415</v>
      </c>
      <c r="N3" s="37">
        <v>6.899</v>
      </c>
      <c r="O3" s="37">
        <v>7.3780000000000001</v>
      </c>
      <c r="P3" s="37">
        <v>7.11</v>
      </c>
      <c r="Q3" s="37">
        <v>6.67</v>
      </c>
    </row>
    <row r="4" spans="1:17" x14ac:dyDescent="0.2">
      <c r="A4" s="1" t="s">
        <v>1</v>
      </c>
      <c r="B4" s="21">
        <v>4.8769999999999998</v>
      </c>
      <c r="C4" s="21">
        <v>5.7309999999999999</v>
      </c>
      <c r="D4" s="19">
        <v>5.7869999999999999</v>
      </c>
      <c r="E4" s="21">
        <v>5.9359999999999999</v>
      </c>
      <c r="F4" s="19">
        <v>5.601</v>
      </c>
      <c r="G4" s="19">
        <v>5.4119999999999999</v>
      </c>
      <c r="H4" s="19">
        <v>7.73</v>
      </c>
      <c r="I4" s="20">
        <v>6.024</v>
      </c>
      <c r="J4" s="19">
        <v>6.15</v>
      </c>
      <c r="K4" s="19">
        <v>6.484</v>
      </c>
      <c r="L4" s="37">
        <v>6.0519999999999996</v>
      </c>
      <c r="M4" s="37">
        <v>6.3879999999999999</v>
      </c>
      <c r="N4" s="37">
        <v>7.7939999999999996</v>
      </c>
      <c r="O4" s="37">
        <v>7.2539999999999996</v>
      </c>
      <c r="P4" s="37">
        <v>7.6849999999999996</v>
      </c>
      <c r="Q4" s="37">
        <v>6.36</v>
      </c>
    </row>
    <row r="5" spans="1:17" x14ac:dyDescent="0.2">
      <c r="A5" s="1" t="s">
        <v>2</v>
      </c>
      <c r="B5" s="21">
        <v>4.2359999999999998</v>
      </c>
      <c r="C5" s="21">
        <v>5.766</v>
      </c>
      <c r="D5" s="19">
        <v>7.1040000000000001</v>
      </c>
      <c r="E5" s="21">
        <v>5.8109999999999999</v>
      </c>
      <c r="F5" s="19">
        <v>5.5110000000000001</v>
      </c>
      <c r="G5" s="19">
        <v>5.7290000000000001</v>
      </c>
      <c r="H5" s="19">
        <v>6.65</v>
      </c>
      <c r="I5" s="20">
        <v>6.3390000000000004</v>
      </c>
      <c r="J5" s="19">
        <v>7.2270000000000003</v>
      </c>
      <c r="K5" s="19">
        <v>6.2370000000000001</v>
      </c>
      <c r="L5" s="37">
        <v>5.343</v>
      </c>
      <c r="M5" s="37">
        <v>6.4580000000000002</v>
      </c>
      <c r="N5" s="37">
        <v>6.2290000000000001</v>
      </c>
      <c r="O5" s="37">
        <v>5.6589999999999998</v>
      </c>
      <c r="P5" s="37">
        <v>6.3179999999999996</v>
      </c>
      <c r="Q5" s="37">
        <v>5.6829999999999998</v>
      </c>
    </row>
    <row r="6" spans="1:17" x14ac:dyDescent="0.2">
      <c r="A6" s="2" t="s">
        <v>3</v>
      </c>
      <c r="B6" s="21">
        <v>4.3609999999999998</v>
      </c>
      <c r="C6" s="21">
        <v>5.4160000000000004</v>
      </c>
      <c r="D6" s="19">
        <v>6.5860000000000003</v>
      </c>
      <c r="E6" s="21">
        <v>5.617</v>
      </c>
      <c r="F6" s="19">
        <v>5.4180000000000001</v>
      </c>
      <c r="G6" s="19">
        <v>5.0439999999999996</v>
      </c>
      <c r="H6" s="19">
        <v>6.5439999999999996</v>
      </c>
      <c r="I6" s="20">
        <v>6.1639999999999997</v>
      </c>
      <c r="J6" s="19">
        <v>7.04</v>
      </c>
      <c r="K6" s="19">
        <v>6.5709999999999997</v>
      </c>
      <c r="L6" s="37">
        <v>5.2560000000000002</v>
      </c>
      <c r="M6" s="37">
        <v>5.7530000000000001</v>
      </c>
      <c r="N6" s="37">
        <v>6.0010000000000003</v>
      </c>
      <c r="O6" s="47" t="s">
        <v>32</v>
      </c>
      <c r="P6" s="47" t="s">
        <v>32</v>
      </c>
      <c r="Q6" s="47" t="s">
        <v>32</v>
      </c>
    </row>
    <row r="7" spans="1:17" x14ac:dyDescent="0.2">
      <c r="A7" s="1" t="s">
        <v>4</v>
      </c>
      <c r="B7" s="21">
        <v>4.8109999999999999</v>
      </c>
      <c r="C7" s="21">
        <v>5.6970000000000001</v>
      </c>
      <c r="D7" s="19">
        <v>7.1740000000000004</v>
      </c>
      <c r="E7" s="21">
        <v>6.1890000000000001</v>
      </c>
      <c r="F7" s="19">
        <v>5.548</v>
      </c>
      <c r="G7" s="19">
        <v>5.7359999999999998</v>
      </c>
      <c r="H7" s="19">
        <v>7.0439999999999996</v>
      </c>
      <c r="I7" s="20">
        <v>6.57</v>
      </c>
      <c r="J7" s="19">
        <v>6.5389999999999997</v>
      </c>
      <c r="K7" s="19">
        <v>6.681</v>
      </c>
      <c r="L7" s="37">
        <v>5.0069999999999997</v>
      </c>
      <c r="M7" s="37">
        <v>5.9059999999999997</v>
      </c>
      <c r="N7" s="37">
        <v>5.7670000000000003</v>
      </c>
      <c r="O7" s="37">
        <v>5.75</v>
      </c>
      <c r="P7" s="37">
        <v>5.6779999999999999</v>
      </c>
      <c r="Q7" s="37">
        <v>5.7130000000000001</v>
      </c>
    </row>
    <row r="8" spans="1:17" x14ac:dyDescent="0.2">
      <c r="A8" s="2" t="s">
        <v>5</v>
      </c>
      <c r="B8" s="21">
        <v>4.8310000000000004</v>
      </c>
      <c r="C8" s="21">
        <v>6.3760000000000003</v>
      </c>
      <c r="D8" s="19">
        <v>6.569</v>
      </c>
      <c r="E8" s="21">
        <v>5.7050000000000001</v>
      </c>
      <c r="F8" s="19">
        <v>6.5289999999999999</v>
      </c>
      <c r="G8" s="19">
        <v>6.1050000000000004</v>
      </c>
      <c r="H8" s="19">
        <v>7.6849999999999996</v>
      </c>
      <c r="I8" s="20">
        <v>7.4020000000000001</v>
      </c>
      <c r="J8" s="19">
        <v>6.8650000000000002</v>
      </c>
      <c r="K8" s="19">
        <v>7.1479999999999997</v>
      </c>
      <c r="L8" s="37">
        <v>5.133</v>
      </c>
      <c r="M8" s="37">
        <v>6.2009999999999996</v>
      </c>
      <c r="N8" s="37">
        <v>6.8979999999999997</v>
      </c>
      <c r="O8" s="37">
        <v>8.1890000000000001</v>
      </c>
      <c r="P8" s="37">
        <v>7.4550000000000001</v>
      </c>
      <c r="Q8" s="37">
        <v>7.3739999999999997</v>
      </c>
    </row>
    <row r="9" spans="1:17" x14ac:dyDescent="0.2">
      <c r="A9" s="2" t="s">
        <v>6</v>
      </c>
      <c r="B9" s="21">
        <v>4.6829999999999998</v>
      </c>
      <c r="C9" s="21">
        <v>5.734</v>
      </c>
      <c r="D9" s="19">
        <v>6.1870000000000003</v>
      </c>
      <c r="E9" s="21">
        <v>5.9269999999999996</v>
      </c>
      <c r="F9" s="19">
        <v>5.532</v>
      </c>
      <c r="G9" s="19">
        <v>5.4009999999999998</v>
      </c>
      <c r="H9" s="19">
        <v>6.5540000000000003</v>
      </c>
      <c r="I9" s="20">
        <v>6.9189999999999996</v>
      </c>
      <c r="J9" s="19">
        <v>6.4939999999999998</v>
      </c>
      <c r="K9" s="19">
        <v>6.3410000000000002</v>
      </c>
      <c r="L9" s="37">
        <v>5.4450000000000003</v>
      </c>
      <c r="M9" s="37">
        <v>6.0860000000000003</v>
      </c>
      <c r="N9" s="37">
        <v>7.4290000000000003</v>
      </c>
      <c r="O9" s="37">
        <v>8.3439999999999994</v>
      </c>
      <c r="P9" s="37">
        <v>8.0589999999999993</v>
      </c>
      <c r="Q9" s="37">
        <v>7.6529999999999996</v>
      </c>
    </row>
    <row r="10" spans="1:17" x14ac:dyDescent="0.2">
      <c r="A10" s="1" t="s">
        <v>7</v>
      </c>
      <c r="B10" s="21">
        <v>4.423</v>
      </c>
      <c r="C10" s="21">
        <v>4.7830000000000004</v>
      </c>
      <c r="D10" s="19">
        <v>6.4059999999999997</v>
      </c>
      <c r="E10" s="21">
        <v>4.9279999999999999</v>
      </c>
      <c r="F10" s="19">
        <v>5.202</v>
      </c>
      <c r="G10" s="19">
        <v>5.5250000000000004</v>
      </c>
      <c r="H10" s="19">
        <v>6.4829999999999997</v>
      </c>
      <c r="I10" s="20">
        <v>6.4260000000000002</v>
      </c>
      <c r="J10" s="19">
        <v>6.2350000000000003</v>
      </c>
      <c r="K10" s="19">
        <v>6.3010000000000002</v>
      </c>
      <c r="L10" s="37">
        <v>5.0540000000000003</v>
      </c>
      <c r="M10" s="37">
        <v>5.7329999999999997</v>
      </c>
      <c r="N10" s="37">
        <v>7.0149999999999997</v>
      </c>
      <c r="O10" s="37">
        <v>7.8140000000000001</v>
      </c>
      <c r="P10" s="37">
        <v>7.6529999999999996</v>
      </c>
      <c r="Q10" s="37">
        <v>6.8780000000000001</v>
      </c>
    </row>
    <row r="11" spans="1:17" x14ac:dyDescent="0.2">
      <c r="A11" s="2" t="s">
        <v>8</v>
      </c>
      <c r="B11" s="21">
        <v>4.673</v>
      </c>
      <c r="C11" s="21">
        <v>6.0750000000000002</v>
      </c>
      <c r="D11" s="19">
        <v>5.7450000000000001</v>
      </c>
      <c r="E11" s="21">
        <v>5.7389999999999999</v>
      </c>
      <c r="F11" s="19">
        <v>6.26</v>
      </c>
      <c r="G11" s="19">
        <v>6.2380000000000004</v>
      </c>
      <c r="H11" s="19">
        <v>7.3949999999999996</v>
      </c>
      <c r="I11" s="20">
        <v>6.6509999999999998</v>
      </c>
      <c r="J11" s="19">
        <v>6.8319999999999999</v>
      </c>
      <c r="K11" s="19">
        <v>6.399</v>
      </c>
      <c r="L11" s="37">
        <v>5.181</v>
      </c>
      <c r="M11" s="37">
        <v>6.4260000000000002</v>
      </c>
      <c r="N11" s="37">
        <v>7.58</v>
      </c>
      <c r="O11" s="37">
        <v>7.0890000000000004</v>
      </c>
      <c r="P11" s="37">
        <v>6.3310000000000004</v>
      </c>
      <c r="Q11" s="37">
        <v>6.73</v>
      </c>
    </row>
    <row r="12" spans="1:17" x14ac:dyDescent="0.2">
      <c r="A12" s="1" t="s">
        <v>9</v>
      </c>
      <c r="B12" s="21">
        <v>4.4619999999999997</v>
      </c>
      <c r="C12" s="21">
        <v>4.9749999999999996</v>
      </c>
      <c r="D12" s="19">
        <v>6.6</v>
      </c>
      <c r="E12" s="21">
        <v>5.343</v>
      </c>
      <c r="F12" s="19">
        <v>4.9180000000000001</v>
      </c>
      <c r="G12" s="19">
        <v>5.077</v>
      </c>
      <c r="H12" s="19">
        <v>6.0819999999999999</v>
      </c>
      <c r="I12" s="20">
        <v>5.8659999999999997</v>
      </c>
      <c r="J12" s="19">
        <v>5.718</v>
      </c>
      <c r="K12" s="19">
        <v>6.0279999999999996</v>
      </c>
      <c r="L12" s="37">
        <v>5.508</v>
      </c>
      <c r="M12" s="37">
        <v>6.1420000000000003</v>
      </c>
      <c r="N12" s="37">
        <v>6.4770000000000003</v>
      </c>
      <c r="O12" s="37">
        <v>5.8280000000000003</v>
      </c>
      <c r="P12" s="37">
        <v>5.6980000000000004</v>
      </c>
      <c r="Q12" s="37">
        <v>5.8920000000000003</v>
      </c>
    </row>
    <row r="13" spans="1:17" x14ac:dyDescent="0.2">
      <c r="A13" s="1" t="s">
        <v>10</v>
      </c>
      <c r="B13" s="21">
        <v>3.9249999999999998</v>
      </c>
      <c r="C13" s="21">
        <v>4.4589999999999996</v>
      </c>
      <c r="D13" s="19">
        <v>5.3280000000000003</v>
      </c>
      <c r="E13" s="21">
        <v>5.625</v>
      </c>
      <c r="F13" s="19">
        <v>5.39</v>
      </c>
      <c r="G13" s="19">
        <v>5.423</v>
      </c>
      <c r="H13" s="19">
        <v>7.1790000000000003</v>
      </c>
      <c r="I13" s="20">
        <v>6.6040000000000001</v>
      </c>
      <c r="J13" s="19">
        <v>6.9710000000000001</v>
      </c>
      <c r="K13" s="19">
        <v>6.1180000000000003</v>
      </c>
      <c r="L13" s="37">
        <v>5.3339999999999996</v>
      </c>
      <c r="M13" s="37">
        <v>6.1150000000000002</v>
      </c>
      <c r="N13" s="37">
        <v>5.976</v>
      </c>
      <c r="O13" s="37">
        <v>6.0339999999999998</v>
      </c>
      <c r="P13" s="37">
        <v>5.44</v>
      </c>
      <c r="Q13" s="37">
        <v>5.1109999999999998</v>
      </c>
    </row>
    <row r="14" spans="1:17" x14ac:dyDescent="0.2">
      <c r="A14" s="2" t="s">
        <v>11</v>
      </c>
      <c r="B14" s="19">
        <v>4.5190000000000001</v>
      </c>
      <c r="C14" s="21">
        <v>4.3899999999999997</v>
      </c>
      <c r="D14" s="19">
        <v>5.74</v>
      </c>
      <c r="E14" s="21">
        <v>5.4690000000000003</v>
      </c>
      <c r="F14" s="19">
        <v>5.6580000000000004</v>
      </c>
      <c r="G14" s="19">
        <v>5.8330000000000002</v>
      </c>
      <c r="H14" s="19">
        <v>6.8310000000000004</v>
      </c>
      <c r="I14" s="20">
        <v>6.3949999999999996</v>
      </c>
      <c r="J14" s="19">
        <v>6.141</v>
      </c>
      <c r="K14" s="19">
        <v>5.8070000000000004</v>
      </c>
      <c r="L14" s="37">
        <v>5.1369999999999996</v>
      </c>
      <c r="M14" s="37">
        <v>6.484</v>
      </c>
      <c r="N14" s="37">
        <v>6.0460000000000003</v>
      </c>
      <c r="O14" s="47" t="s">
        <v>32</v>
      </c>
      <c r="P14" s="47" t="s">
        <v>32</v>
      </c>
      <c r="Q14" s="47" t="s">
        <v>32</v>
      </c>
    </row>
    <row r="15" spans="1:17" x14ac:dyDescent="0.2">
      <c r="A15" s="1" t="s">
        <v>12</v>
      </c>
      <c r="B15" s="47" t="s">
        <v>32</v>
      </c>
      <c r="C15" s="47" t="s">
        <v>32</v>
      </c>
      <c r="D15" s="47" t="s">
        <v>32</v>
      </c>
      <c r="E15" s="47" t="s">
        <v>32</v>
      </c>
      <c r="F15" s="47" t="s">
        <v>32</v>
      </c>
      <c r="G15" s="47" t="s">
        <v>32</v>
      </c>
      <c r="H15" s="47" t="s">
        <v>32</v>
      </c>
      <c r="I15" s="47" t="s">
        <v>32</v>
      </c>
      <c r="J15" s="47" t="s">
        <v>32</v>
      </c>
      <c r="K15" s="47" t="s">
        <v>32</v>
      </c>
      <c r="L15" s="47" t="s">
        <v>32</v>
      </c>
      <c r="M15" s="47" t="s">
        <v>32</v>
      </c>
      <c r="N15" s="47" t="s">
        <v>32</v>
      </c>
      <c r="O15" s="47" t="s">
        <v>32</v>
      </c>
      <c r="P15" s="47" t="s">
        <v>32</v>
      </c>
      <c r="Q15" s="47" t="s">
        <v>32</v>
      </c>
    </row>
    <row r="16" spans="1:17" x14ac:dyDescent="0.2">
      <c r="A16" s="2" t="s">
        <v>13</v>
      </c>
      <c r="B16" s="21">
        <v>4.4390000000000001</v>
      </c>
      <c r="C16" s="21">
        <v>5.6029999999999998</v>
      </c>
      <c r="D16" s="19">
        <v>7.2439999999999998</v>
      </c>
      <c r="E16" s="21">
        <v>6.5570000000000004</v>
      </c>
      <c r="F16" s="19">
        <v>5.9580000000000002</v>
      </c>
      <c r="G16" s="19">
        <v>6.3890000000000002</v>
      </c>
      <c r="H16" s="19">
        <v>7.6920000000000002</v>
      </c>
      <c r="I16" s="20">
        <v>7.2510000000000003</v>
      </c>
      <c r="J16" s="19">
        <v>6.9589999999999996</v>
      </c>
      <c r="K16" s="19">
        <v>7.0609999999999999</v>
      </c>
      <c r="L16" s="37">
        <v>5.5720000000000001</v>
      </c>
      <c r="M16" s="37">
        <v>5.9370000000000003</v>
      </c>
      <c r="N16" s="37">
        <v>6.5170000000000003</v>
      </c>
      <c r="O16" s="37">
        <v>6.4340000000000002</v>
      </c>
      <c r="P16" s="37">
        <v>6.72</v>
      </c>
      <c r="Q16" s="37">
        <v>7.577</v>
      </c>
    </row>
    <row r="17" spans="1:17" x14ac:dyDescent="0.2">
      <c r="A17" s="2" t="s">
        <v>14</v>
      </c>
      <c r="B17" s="21">
        <v>4.8899999999999997</v>
      </c>
      <c r="C17" s="21">
        <v>5.5389999999999997</v>
      </c>
      <c r="D17" s="19">
        <v>8.4710000000000001</v>
      </c>
      <c r="E17" s="21">
        <v>6.1859999999999999</v>
      </c>
      <c r="F17" s="19">
        <v>6.5830000000000002</v>
      </c>
      <c r="G17" s="19">
        <v>6.7130000000000001</v>
      </c>
      <c r="H17" s="19">
        <v>7.298</v>
      </c>
      <c r="I17" s="20">
        <v>7.3289999999999997</v>
      </c>
      <c r="J17" s="19">
        <v>7.2060000000000004</v>
      </c>
      <c r="K17" s="19">
        <v>6.42</v>
      </c>
      <c r="L17" s="37">
        <v>5.2489999999999997</v>
      </c>
      <c r="M17" s="37">
        <v>5.9349999999999996</v>
      </c>
      <c r="N17" s="37">
        <v>6.6609999999999996</v>
      </c>
      <c r="O17" s="37">
        <v>6.6219999999999999</v>
      </c>
      <c r="P17" s="37">
        <v>6.4870000000000001</v>
      </c>
      <c r="Q17" s="37">
        <v>6.859</v>
      </c>
    </row>
    <row r="18" spans="1:17" x14ac:dyDescent="0.2">
      <c r="A18" s="1" t="s">
        <v>15</v>
      </c>
      <c r="B18" s="21">
        <v>5.2910000000000004</v>
      </c>
      <c r="C18" s="21">
        <v>5.4290000000000003</v>
      </c>
      <c r="D18" s="19">
        <v>7.1260000000000003</v>
      </c>
      <c r="E18" s="21">
        <v>6.3570000000000002</v>
      </c>
      <c r="F18" s="19">
        <v>5.6429999999999998</v>
      </c>
      <c r="G18" s="19">
        <v>6.0350000000000001</v>
      </c>
      <c r="H18" s="19">
        <v>7.3090000000000002</v>
      </c>
      <c r="I18" s="20">
        <v>6.9119999999999999</v>
      </c>
      <c r="J18" s="19">
        <v>7.101</v>
      </c>
      <c r="K18" s="19">
        <v>6.7069999999999999</v>
      </c>
      <c r="L18" s="37">
        <v>5.7919999999999998</v>
      </c>
      <c r="M18" s="37">
        <v>6.375</v>
      </c>
      <c r="N18" s="37">
        <v>6.9829999999999997</v>
      </c>
      <c r="O18" s="37">
        <v>6.7720000000000002</v>
      </c>
      <c r="P18" s="37">
        <v>6.1970000000000001</v>
      </c>
      <c r="Q18" s="37">
        <v>6.1710000000000003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01A7D-5B9E-3C42-88DE-278736D25B5F}">
  <dimension ref="A1:Q18"/>
  <sheetViews>
    <sheetView workbookViewId="0">
      <selection activeCell="G22" sqref="G22"/>
    </sheetView>
  </sheetViews>
  <sheetFormatPr baseColWidth="10" defaultRowHeight="16" x14ac:dyDescent="0.2"/>
  <sheetData>
    <row r="1" spans="1:17" x14ac:dyDescent="0.2">
      <c r="A1" s="15" t="s">
        <v>23</v>
      </c>
      <c r="B1" s="42" t="s">
        <v>102</v>
      </c>
      <c r="C1" s="42" t="s">
        <v>37</v>
      </c>
      <c r="D1" s="42" t="s">
        <v>96</v>
      </c>
      <c r="E1" s="42" t="s">
        <v>41</v>
      </c>
      <c r="F1" s="42" t="s">
        <v>43</v>
      </c>
      <c r="G1" s="42" t="s">
        <v>45</v>
      </c>
      <c r="H1" s="42" t="s">
        <v>47</v>
      </c>
      <c r="I1" s="42" t="s">
        <v>49</v>
      </c>
      <c r="J1" s="42" t="s">
        <v>51</v>
      </c>
      <c r="K1" s="42" t="s">
        <v>53</v>
      </c>
      <c r="L1" s="42" t="s">
        <v>103</v>
      </c>
      <c r="M1" s="42" t="s">
        <v>99</v>
      </c>
      <c r="N1" s="42" t="s">
        <v>62</v>
      </c>
      <c r="O1" s="42" t="s">
        <v>104</v>
      </c>
      <c r="P1" s="42" t="s">
        <v>105</v>
      </c>
      <c r="Q1" s="42" t="s">
        <v>106</v>
      </c>
    </row>
    <row r="2" spans="1:17" x14ac:dyDescent="0.2">
      <c r="A2" s="58" t="s">
        <v>208</v>
      </c>
      <c r="B2" s="42">
        <v>0</v>
      </c>
      <c r="C2" s="42">
        <v>1</v>
      </c>
      <c r="D2" s="42">
        <v>3</v>
      </c>
      <c r="E2" s="42">
        <v>5</v>
      </c>
      <c r="F2" s="42">
        <v>7</v>
      </c>
      <c r="G2" s="42">
        <v>9</v>
      </c>
      <c r="H2" s="42">
        <v>11</v>
      </c>
      <c r="I2" s="42">
        <v>13</v>
      </c>
      <c r="J2" s="42">
        <v>15</v>
      </c>
      <c r="K2" s="42">
        <v>17</v>
      </c>
      <c r="L2" s="42">
        <v>42</v>
      </c>
      <c r="M2" s="42">
        <v>47</v>
      </c>
      <c r="N2" s="42">
        <v>52</v>
      </c>
      <c r="O2" s="42">
        <v>57</v>
      </c>
      <c r="P2" s="42">
        <v>63</v>
      </c>
      <c r="Q2" s="42">
        <v>73</v>
      </c>
    </row>
    <row r="3" spans="1:17" x14ac:dyDescent="0.2">
      <c r="A3" s="2" t="s">
        <v>0</v>
      </c>
      <c r="B3" s="21">
        <v>166.09756097560978</v>
      </c>
      <c r="C3" s="21">
        <v>192.3170731707317</v>
      </c>
      <c r="D3" s="19">
        <v>5.5365853658536581</v>
      </c>
      <c r="E3" s="21">
        <v>5.0542005420054199</v>
      </c>
      <c r="F3" s="41">
        <v>14.817073170731708</v>
      </c>
      <c r="G3" s="19">
        <v>5.0542005420054199</v>
      </c>
      <c r="H3" s="19">
        <v>1.6951219512195124</v>
      </c>
      <c r="I3" s="20">
        <v>1.5243902439024388</v>
      </c>
      <c r="J3" s="19">
        <v>6.8536585365853657</v>
      </c>
      <c r="K3" s="19">
        <v>6.2682926829268295</v>
      </c>
      <c r="L3">
        <v>2.9878048780487805</v>
      </c>
      <c r="M3">
        <v>1.9999999999999998</v>
      </c>
      <c r="N3">
        <v>2.0731707317073171</v>
      </c>
      <c r="O3">
        <v>5.4268292682926829</v>
      </c>
      <c r="P3">
        <v>5.0975609756097553</v>
      </c>
      <c r="Q3">
        <v>7.296747967479674</v>
      </c>
    </row>
    <row r="4" spans="1:17" x14ac:dyDescent="0.2">
      <c r="A4" s="1" t="s">
        <v>1</v>
      </c>
      <c r="B4" s="21">
        <v>72.154471544715449</v>
      </c>
      <c r="C4" s="21">
        <v>65.447154471544721</v>
      </c>
      <c r="D4" s="19">
        <v>5.6707317073170724</v>
      </c>
      <c r="E4" s="21">
        <v>2.75609756097561</v>
      </c>
      <c r="F4" s="41">
        <v>6.838530410620562</v>
      </c>
      <c r="G4" s="19">
        <v>1.9512195121951217</v>
      </c>
      <c r="H4" s="19">
        <v>3.1707317073170738</v>
      </c>
      <c r="I4" s="20">
        <v>1.4634146341463417</v>
      </c>
      <c r="J4" s="19">
        <v>2.0731707317073167</v>
      </c>
      <c r="K4" s="19">
        <v>2.1602787456445993</v>
      </c>
      <c r="L4">
        <v>2.3373983739837398</v>
      </c>
      <c r="M4">
        <v>1.3937282229965158</v>
      </c>
      <c r="N4">
        <v>2.0487804878048781</v>
      </c>
      <c r="O4">
        <v>2.4186991869918701</v>
      </c>
      <c r="P4">
        <v>2.0528455284552845</v>
      </c>
      <c r="Q4">
        <v>1.5853658536585364</v>
      </c>
    </row>
    <row r="5" spans="1:17" x14ac:dyDescent="0.2">
      <c r="A5" s="1" t="s">
        <v>2</v>
      </c>
      <c r="B5" s="21">
        <v>26.097560975609753</v>
      </c>
      <c r="C5" s="21">
        <v>40.691056910569102</v>
      </c>
      <c r="D5" s="19">
        <v>2.4847560975609757</v>
      </c>
      <c r="E5" s="21">
        <v>3.8658536585365852</v>
      </c>
      <c r="F5" s="41">
        <v>4.5325203252032518</v>
      </c>
      <c r="G5" s="19">
        <v>1.1781727986771393</v>
      </c>
      <c r="H5" s="19">
        <v>1.13607188703466</v>
      </c>
      <c r="I5" s="20">
        <v>0.64634146341463417</v>
      </c>
      <c r="J5" s="19">
        <v>4.0853658536585362</v>
      </c>
      <c r="K5" s="19">
        <v>3.2926829268292677</v>
      </c>
      <c r="L5">
        <v>13.841463414634147</v>
      </c>
      <c r="M5">
        <v>4.4715447154471537</v>
      </c>
      <c r="N5">
        <v>1.7247386759581882</v>
      </c>
      <c r="O5">
        <v>5.867208672086722</v>
      </c>
      <c r="P5">
        <v>3.5213414634146338</v>
      </c>
      <c r="Q5">
        <v>5.3048780487804876</v>
      </c>
    </row>
    <row r="6" spans="1:17" x14ac:dyDescent="0.2">
      <c r="A6" s="2" t="s">
        <v>3</v>
      </c>
      <c r="B6" s="21">
        <v>75.121951219512198</v>
      </c>
      <c r="C6" s="21">
        <v>48.475609756097555</v>
      </c>
      <c r="D6" s="19">
        <v>6.9817073170731696</v>
      </c>
      <c r="E6" s="21">
        <v>2.74390243902439</v>
      </c>
      <c r="F6" s="41">
        <v>4.0487804878048781</v>
      </c>
      <c r="G6" s="19">
        <v>7.1463414634146343</v>
      </c>
      <c r="H6" s="19">
        <v>5.2591463414634143</v>
      </c>
      <c r="I6" s="20">
        <v>1.5752032520325203</v>
      </c>
      <c r="J6" s="19">
        <v>3.6097560975609753</v>
      </c>
      <c r="K6" s="19">
        <v>2.4564459930313585</v>
      </c>
      <c r="L6">
        <v>2.735191637630662</v>
      </c>
      <c r="M6">
        <v>2.4041811846689898</v>
      </c>
      <c r="N6">
        <v>2.0121951219512195</v>
      </c>
      <c r="O6" s="47" t="s">
        <v>32</v>
      </c>
      <c r="P6" s="47" t="s">
        <v>32</v>
      </c>
      <c r="Q6" s="47" t="s">
        <v>32</v>
      </c>
    </row>
    <row r="7" spans="1:17" x14ac:dyDescent="0.2">
      <c r="A7" s="1" t="s">
        <v>4</v>
      </c>
      <c r="B7" s="21">
        <v>105.18292682926828</v>
      </c>
      <c r="C7" s="21">
        <v>111.64634146341463</v>
      </c>
      <c r="D7" s="19">
        <v>7.3373983739837394</v>
      </c>
      <c r="E7" s="21">
        <v>1.2317073170731705</v>
      </c>
      <c r="F7" s="41">
        <v>7.7804878048780495</v>
      </c>
      <c r="G7" s="19">
        <v>2.8780487804878052</v>
      </c>
      <c r="H7" s="19">
        <v>1.7886178861788617</v>
      </c>
      <c r="I7" s="20">
        <v>0.89024390243902429</v>
      </c>
      <c r="J7" s="19">
        <v>2.5121951219512195</v>
      </c>
      <c r="K7" s="19">
        <v>2.1493902439024386</v>
      </c>
      <c r="L7">
        <v>2.7286585365853657</v>
      </c>
      <c r="M7" t="s">
        <v>32</v>
      </c>
      <c r="N7">
        <v>3.2774390243902434</v>
      </c>
      <c r="O7">
        <v>4.6341463414634143</v>
      </c>
      <c r="P7">
        <v>6.0975609756097553</v>
      </c>
      <c r="Q7">
        <v>11.539634146341463</v>
      </c>
    </row>
    <row r="8" spans="1:17" x14ac:dyDescent="0.2">
      <c r="A8" s="2" t="s">
        <v>5</v>
      </c>
      <c r="B8" s="21">
        <v>49.593495934959357</v>
      </c>
      <c r="C8" s="21">
        <v>37.743902439024389</v>
      </c>
      <c r="D8" s="19">
        <v>4.6036585365853657</v>
      </c>
      <c r="E8" s="21">
        <v>5.6097560975609744</v>
      </c>
      <c r="F8" s="41">
        <v>11.219512195121951</v>
      </c>
      <c r="G8" s="19">
        <v>2.317073170731708</v>
      </c>
      <c r="H8" s="19">
        <v>2.2222222222222228</v>
      </c>
      <c r="I8" s="20">
        <v>1.3567073170731705</v>
      </c>
      <c r="J8" s="19">
        <v>2.2357723577235769</v>
      </c>
      <c r="K8" s="19">
        <v>3.9024390243902443</v>
      </c>
      <c r="L8">
        <v>3.9786585365853657</v>
      </c>
      <c r="M8">
        <v>1.8292682926829267</v>
      </c>
      <c r="N8">
        <v>4.547038327526133</v>
      </c>
      <c r="O8">
        <v>4.5731707317073162</v>
      </c>
      <c r="P8">
        <v>4.8170731707317067</v>
      </c>
      <c r="Q8">
        <v>9.9303135888501739</v>
      </c>
    </row>
    <row r="9" spans="1:17" x14ac:dyDescent="0.2">
      <c r="A9" s="2" t="s">
        <v>6</v>
      </c>
      <c r="B9" s="21">
        <v>136.40243902439022</v>
      </c>
      <c r="C9" s="21">
        <v>81.402439024390247</v>
      </c>
      <c r="D9" s="19">
        <v>7.8963414634146325</v>
      </c>
      <c r="E9" s="21">
        <v>4.3699186991869921</v>
      </c>
      <c r="F9" s="41">
        <v>13.993902439024389</v>
      </c>
      <c r="G9" s="19">
        <v>8.2113821138211378</v>
      </c>
      <c r="H9" s="19">
        <v>2.0579268292682928</v>
      </c>
      <c r="I9" s="20">
        <v>3.5587583148558752</v>
      </c>
      <c r="J9" s="19">
        <v>2.8997289972899734</v>
      </c>
      <c r="K9" s="19">
        <v>1.9054878048780486</v>
      </c>
      <c r="L9">
        <v>6.1463414634146343</v>
      </c>
      <c r="M9">
        <v>1.3109756097560974</v>
      </c>
      <c r="N9">
        <v>2.3519163763066202</v>
      </c>
      <c r="O9">
        <v>3.2113821138211378</v>
      </c>
      <c r="P9">
        <v>2.6626016260162602</v>
      </c>
      <c r="Q9">
        <v>3.7108013937282234</v>
      </c>
    </row>
    <row r="10" spans="1:17" x14ac:dyDescent="0.2">
      <c r="A10" s="1" t="s">
        <v>7</v>
      </c>
      <c r="B10" s="21">
        <v>27.154471544715445</v>
      </c>
      <c r="C10" s="21">
        <v>24.207317073170728</v>
      </c>
      <c r="D10" s="19">
        <v>4.4817073170731705</v>
      </c>
      <c r="E10" s="21">
        <v>0.80487804878048774</v>
      </c>
      <c r="F10" s="41">
        <v>1.6829268292682926</v>
      </c>
      <c r="G10" s="19">
        <v>1.881533101045296</v>
      </c>
      <c r="H10" s="19">
        <v>2.4390243902439024</v>
      </c>
      <c r="I10" s="20">
        <v>1.49390243902439</v>
      </c>
      <c r="J10" s="19">
        <v>3.3170731707317072</v>
      </c>
      <c r="K10" s="19">
        <v>2.1951219512195124</v>
      </c>
      <c r="L10">
        <v>1.0243902439024393</v>
      </c>
      <c r="M10">
        <v>0.81881533101045312</v>
      </c>
      <c r="N10">
        <v>1.2347560975609753</v>
      </c>
      <c r="O10">
        <v>2.1602787456445993</v>
      </c>
      <c r="P10">
        <v>3.240418118466899</v>
      </c>
      <c r="Q10">
        <v>4.9268292682926838</v>
      </c>
    </row>
    <row r="11" spans="1:17" x14ac:dyDescent="0.2">
      <c r="A11" s="2" t="s">
        <v>8</v>
      </c>
      <c r="B11" s="21">
        <v>4.8475609756097562</v>
      </c>
      <c r="C11" s="21">
        <v>28.414634146341466</v>
      </c>
      <c r="D11" s="19">
        <v>3.4959349593495932</v>
      </c>
      <c r="E11" s="21">
        <v>12.463414634146341</v>
      </c>
      <c r="F11" s="41">
        <v>15.487804878048779</v>
      </c>
      <c r="G11" s="19">
        <v>1.1653116531165313</v>
      </c>
      <c r="H11" s="19">
        <v>2.3344947735191637</v>
      </c>
      <c r="I11" s="20">
        <v>8.4552845528455283</v>
      </c>
      <c r="J11" s="19">
        <v>7.9065040650406511</v>
      </c>
      <c r="K11" s="19">
        <v>1.1128048780487805</v>
      </c>
      <c r="L11">
        <v>2.0867208672086721</v>
      </c>
      <c r="M11">
        <v>0.76219512195121941</v>
      </c>
      <c r="N11">
        <v>3.3972125435540073</v>
      </c>
      <c r="O11">
        <v>3.0365853658536581</v>
      </c>
      <c r="P11">
        <v>2.3373983739837398</v>
      </c>
      <c r="Q11">
        <v>1.1829268292682928</v>
      </c>
    </row>
    <row r="12" spans="1:17" x14ac:dyDescent="0.2">
      <c r="A12" s="1" t="s">
        <v>9</v>
      </c>
      <c r="B12" s="21">
        <v>93.780487804878035</v>
      </c>
      <c r="C12" s="21">
        <v>90.975609756097555</v>
      </c>
      <c r="D12" s="19">
        <v>5.7113821138211378</v>
      </c>
      <c r="E12" s="21">
        <v>1.1697361871577898</v>
      </c>
      <c r="F12" s="41">
        <v>1.7971758664955071</v>
      </c>
      <c r="G12" s="19">
        <v>2.4878048780487809</v>
      </c>
      <c r="H12" s="19">
        <v>1.7682926829268291</v>
      </c>
      <c r="I12" s="20">
        <v>1.6407982261640797</v>
      </c>
      <c r="J12" s="19">
        <v>1.9860627177700352</v>
      </c>
      <c r="K12" s="19">
        <v>2.1840354767184036</v>
      </c>
      <c r="L12">
        <v>2.0274390243902438</v>
      </c>
      <c r="M12">
        <v>0.27716186252771613</v>
      </c>
      <c r="N12">
        <v>3.8675958188153308</v>
      </c>
      <c r="O12">
        <v>4.3140243902439019</v>
      </c>
      <c r="P12">
        <v>2.5435540069686415</v>
      </c>
      <c r="Q12">
        <v>1.9756097560975607</v>
      </c>
    </row>
    <row r="13" spans="1:17" x14ac:dyDescent="0.2">
      <c r="A13" s="1" t="s">
        <v>10</v>
      </c>
      <c r="B13" s="21">
        <v>72.439024390243901</v>
      </c>
      <c r="C13" s="21">
        <v>22.317073170731707</v>
      </c>
      <c r="D13" s="19">
        <v>5.5792682926829258</v>
      </c>
      <c r="E13" s="21">
        <v>13.571428571428573</v>
      </c>
      <c r="F13" s="41">
        <v>1.5731707317073167</v>
      </c>
      <c r="G13" s="19">
        <v>5.5792682926829258</v>
      </c>
      <c r="H13" s="19">
        <v>4.1114982578397221</v>
      </c>
      <c r="I13" s="20">
        <v>7.6067073170731696</v>
      </c>
      <c r="J13" s="19">
        <v>2.6829268292682924</v>
      </c>
      <c r="K13" s="19">
        <v>1.7944250871080141</v>
      </c>
      <c r="L13">
        <v>4.1289198606271782</v>
      </c>
      <c r="M13">
        <v>0.95818815331010443</v>
      </c>
      <c r="N13">
        <v>1.8118466898954706</v>
      </c>
      <c r="O13">
        <v>2.2865853658536581</v>
      </c>
      <c r="P13">
        <v>2.3519163763066206</v>
      </c>
      <c r="Q13">
        <v>4.5818815331010461</v>
      </c>
    </row>
    <row r="14" spans="1:17" x14ac:dyDescent="0.2">
      <c r="A14" s="2" t="s">
        <v>11</v>
      </c>
      <c r="B14" s="19">
        <v>63.292682926829272</v>
      </c>
      <c r="C14" s="21">
        <v>99.817073170731689</v>
      </c>
      <c r="D14" s="19">
        <v>6.5040650406504064</v>
      </c>
      <c r="E14" s="21">
        <v>0.87305986696230597</v>
      </c>
      <c r="F14" s="41">
        <v>4.2682926829268295</v>
      </c>
      <c r="G14" s="19">
        <v>3.0487804878048776</v>
      </c>
      <c r="H14" s="19">
        <v>17.5</v>
      </c>
      <c r="I14" s="20">
        <v>2.225609756097561</v>
      </c>
      <c r="J14" s="19">
        <v>1.8292682926829269</v>
      </c>
      <c r="K14" s="19">
        <v>2.5609756097560976</v>
      </c>
      <c r="L14">
        <v>0.97560975609756106</v>
      </c>
      <c r="M14">
        <v>0.73170731707317072</v>
      </c>
      <c r="N14">
        <v>2.74390243902439</v>
      </c>
      <c r="O14" s="47" t="s">
        <v>32</v>
      </c>
      <c r="P14" s="47" t="s">
        <v>32</v>
      </c>
      <c r="Q14" s="47" t="s">
        <v>32</v>
      </c>
    </row>
    <row r="15" spans="1:17" x14ac:dyDescent="0.2">
      <c r="A15" s="1" t="s">
        <v>12</v>
      </c>
      <c r="B15" s="47" t="s">
        <v>32</v>
      </c>
      <c r="C15" s="47" t="s">
        <v>32</v>
      </c>
      <c r="D15" s="47" t="s">
        <v>32</v>
      </c>
      <c r="E15" s="47" t="s">
        <v>32</v>
      </c>
      <c r="F15" s="47" t="s">
        <v>32</v>
      </c>
      <c r="G15" s="47" t="s">
        <v>32</v>
      </c>
      <c r="H15" s="47" t="s">
        <v>32</v>
      </c>
      <c r="I15" s="47" t="s">
        <v>32</v>
      </c>
      <c r="J15" s="47" t="s">
        <v>32</v>
      </c>
      <c r="K15" s="47" t="s">
        <v>32</v>
      </c>
      <c r="L15" s="47" t="s">
        <v>32</v>
      </c>
      <c r="M15" s="47" t="s">
        <v>32</v>
      </c>
      <c r="N15" s="47" t="s">
        <v>32</v>
      </c>
      <c r="O15" s="47" t="s">
        <v>32</v>
      </c>
      <c r="P15" s="47" t="s">
        <v>32</v>
      </c>
      <c r="Q15" s="47" t="s">
        <v>32</v>
      </c>
    </row>
    <row r="16" spans="1:17" x14ac:dyDescent="0.2">
      <c r="A16" s="2" t="s">
        <v>13</v>
      </c>
      <c r="B16" s="21">
        <v>47.743902439024389</v>
      </c>
      <c r="C16" s="21">
        <v>60.365853658536594</v>
      </c>
      <c r="D16" s="19">
        <v>3.9024390243902443</v>
      </c>
      <c r="E16" s="21">
        <v>9.7560975609756078</v>
      </c>
      <c r="F16" s="41">
        <v>14.512195121951216</v>
      </c>
      <c r="G16" s="19">
        <v>1.9401330376940129</v>
      </c>
      <c r="H16" s="19">
        <v>1.6724738675958188</v>
      </c>
      <c r="I16" s="20">
        <v>1.4634146341463414</v>
      </c>
      <c r="J16" s="19">
        <v>0.80284552845528445</v>
      </c>
      <c r="K16" s="19">
        <v>2.264808362369338</v>
      </c>
      <c r="L16">
        <v>1.7886178861788617</v>
      </c>
      <c r="M16">
        <v>1.2195121951219512</v>
      </c>
      <c r="N16">
        <v>2.3693379790940767</v>
      </c>
      <c r="O16">
        <v>8.0284552845528445</v>
      </c>
      <c r="P16">
        <v>2.1951219512195124</v>
      </c>
      <c r="Q16">
        <v>2.526132404181185</v>
      </c>
    </row>
    <row r="17" spans="1:17" x14ac:dyDescent="0.2">
      <c r="A17" s="2" t="s">
        <v>14</v>
      </c>
      <c r="B17" s="21">
        <v>126.54471544715446</v>
      </c>
      <c r="C17" s="21">
        <v>46.300813008130078</v>
      </c>
      <c r="D17" s="19">
        <v>7.8353658536585362</v>
      </c>
      <c r="E17" s="21">
        <v>2.1138211382113821</v>
      </c>
      <c r="F17" s="41">
        <v>2.3466371027346637</v>
      </c>
      <c r="G17" s="19">
        <v>17.154471544715445</v>
      </c>
      <c r="H17" s="19">
        <v>2.4634146341463414</v>
      </c>
      <c r="I17" s="20">
        <v>3.5540069686411151</v>
      </c>
      <c r="J17" s="19">
        <v>1.7276422764227644</v>
      </c>
      <c r="K17" s="19">
        <v>4.4105691056910556</v>
      </c>
      <c r="L17">
        <v>7.4085365853658542</v>
      </c>
      <c r="M17">
        <v>0.85365853658536583</v>
      </c>
      <c r="N17">
        <v>1.4285714285714288</v>
      </c>
      <c r="O17">
        <v>2.1707317073170733</v>
      </c>
      <c r="P17">
        <v>3.191056910569106</v>
      </c>
      <c r="Q17">
        <v>6.5853658536585362</v>
      </c>
    </row>
    <row r="18" spans="1:17" x14ac:dyDescent="0.2">
      <c r="A18" s="1" t="s">
        <v>15</v>
      </c>
      <c r="B18" s="21">
        <v>137.98780487804876</v>
      </c>
      <c r="C18" s="21">
        <v>55.426829268292678</v>
      </c>
      <c r="D18" s="19">
        <v>4.2439024390243905</v>
      </c>
      <c r="E18" s="21">
        <v>2.0731707317073167</v>
      </c>
      <c r="F18" s="41">
        <v>6.9512195121951219</v>
      </c>
      <c r="G18" s="19">
        <v>2.2899728997289972</v>
      </c>
      <c r="H18" s="19">
        <v>1.3414634146341464</v>
      </c>
      <c r="I18" s="20">
        <v>1.4808362369337982</v>
      </c>
      <c r="J18" s="19">
        <v>7.9878048780487791</v>
      </c>
      <c r="K18" s="19">
        <v>2.1175166297117514</v>
      </c>
      <c r="L18">
        <v>2.2408536585365848</v>
      </c>
      <c r="M18">
        <v>0.46563192904656314</v>
      </c>
      <c r="N18">
        <v>2.5880758807588076</v>
      </c>
      <c r="O18">
        <v>4.8257839721254356</v>
      </c>
      <c r="P18">
        <v>2.6306620209059233</v>
      </c>
      <c r="Q18">
        <v>6.4459930313588849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2433-7310-D24E-A3C4-5E19E784DE31}">
  <dimension ref="A1:AN257"/>
  <sheetViews>
    <sheetView workbookViewId="0">
      <selection activeCell="D1" sqref="D1"/>
    </sheetView>
  </sheetViews>
  <sheetFormatPr baseColWidth="10" defaultRowHeight="16" x14ac:dyDescent="0.2"/>
  <cols>
    <col min="3" max="5" width="10.83203125" style="42"/>
    <col min="18" max="18" width="14.6640625" bestFit="1" customWidth="1"/>
    <col min="19" max="19" width="15.6640625" bestFit="1" customWidth="1"/>
    <col min="27" max="27" width="15" bestFit="1" customWidth="1"/>
    <col min="28" max="28" width="13.6640625" bestFit="1" customWidth="1"/>
  </cols>
  <sheetData>
    <row r="1" spans="1:40" ht="17" thickBot="1" x14ac:dyDescent="0.25">
      <c r="A1" t="s">
        <v>122</v>
      </c>
      <c r="B1" t="s">
        <v>125</v>
      </c>
      <c r="C1" s="42" t="s">
        <v>207</v>
      </c>
      <c r="D1" s="42" t="s">
        <v>232</v>
      </c>
      <c r="E1" s="42" t="s">
        <v>208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  <c r="S1" t="s">
        <v>120</v>
      </c>
      <c r="T1" t="s">
        <v>121</v>
      </c>
      <c r="U1" s="65" t="s">
        <v>285</v>
      </c>
      <c r="V1" s="66" t="s">
        <v>286</v>
      </c>
      <c r="W1" s="66" t="s">
        <v>287</v>
      </c>
      <c r="X1" s="66" t="s">
        <v>27</v>
      </c>
      <c r="Y1" s="67" t="s">
        <v>288</v>
      </c>
      <c r="Z1" s="66" t="s">
        <v>289</v>
      </c>
      <c r="AA1" s="66" t="s">
        <v>290</v>
      </c>
      <c r="AB1" s="66" t="s">
        <v>291</v>
      </c>
      <c r="AC1" s="66" t="s">
        <v>292</v>
      </c>
      <c r="AD1" s="66" t="s">
        <v>293</v>
      </c>
      <c r="AE1" s="66" t="s">
        <v>294</v>
      </c>
      <c r="AF1" s="66" t="s">
        <v>24</v>
      </c>
      <c r="AG1" s="66" t="s">
        <v>25</v>
      </c>
      <c r="AH1" s="66" t="s">
        <v>26</v>
      </c>
      <c r="AI1" s="66" t="s">
        <v>295</v>
      </c>
      <c r="AJ1" s="66" t="s">
        <v>296</v>
      </c>
      <c r="AK1" s="66" t="s">
        <v>297</v>
      </c>
      <c r="AL1" s="66" t="s">
        <v>28</v>
      </c>
      <c r="AM1" s="68" t="s">
        <v>29</v>
      </c>
      <c r="AN1" s="45" t="s">
        <v>298</v>
      </c>
    </row>
    <row r="2" spans="1:40" x14ac:dyDescent="0.2">
      <c r="A2" t="s">
        <v>123</v>
      </c>
      <c r="B2" t="s">
        <v>0</v>
      </c>
      <c r="C2" s="42" t="s">
        <v>102</v>
      </c>
      <c r="D2" s="1">
        <v>25</v>
      </c>
      <c r="E2" s="42" t="s">
        <v>210</v>
      </c>
      <c r="F2">
        <v>63888.888888888883</v>
      </c>
      <c r="G2">
        <v>3037222.222222222</v>
      </c>
      <c r="H2">
        <v>0</v>
      </c>
      <c r="I2">
        <v>26210055.555555552</v>
      </c>
      <c r="J2">
        <v>0</v>
      </c>
      <c r="K2">
        <v>63888.888888888883</v>
      </c>
      <c r="L2">
        <v>15611.111111111113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127777.77777777777</v>
      </c>
      <c r="T2">
        <v>29518444.44444444</v>
      </c>
      <c r="U2" s="45">
        <v>0</v>
      </c>
      <c r="V2" s="45">
        <v>0</v>
      </c>
      <c r="W2" s="45">
        <v>0</v>
      </c>
      <c r="X2" s="45">
        <v>0</v>
      </c>
      <c r="Y2" s="61">
        <v>0.3</v>
      </c>
      <c r="Z2" s="45">
        <v>0</v>
      </c>
      <c r="AA2" s="45">
        <v>0</v>
      </c>
      <c r="AB2" s="45">
        <v>0</v>
      </c>
      <c r="AC2" s="45">
        <v>0</v>
      </c>
      <c r="AD2" s="45">
        <v>0</v>
      </c>
      <c r="AE2" s="45">
        <v>0</v>
      </c>
      <c r="AF2" s="45">
        <v>0.1</v>
      </c>
      <c r="AG2" s="45">
        <v>0</v>
      </c>
      <c r="AH2" s="45">
        <v>0</v>
      </c>
      <c r="AI2" s="45">
        <v>0</v>
      </c>
      <c r="AJ2" s="45">
        <v>0</v>
      </c>
      <c r="AK2" s="45">
        <v>0</v>
      </c>
      <c r="AL2" s="45">
        <v>0</v>
      </c>
      <c r="AM2" s="45">
        <v>0.1</v>
      </c>
      <c r="AN2">
        <f>AK2+Y2</f>
        <v>0.3</v>
      </c>
    </row>
    <row r="3" spans="1:40" x14ac:dyDescent="0.2">
      <c r="A3" t="s">
        <v>124</v>
      </c>
      <c r="B3" t="s">
        <v>1</v>
      </c>
      <c r="C3" s="42" t="s">
        <v>102</v>
      </c>
      <c r="D3" s="1">
        <v>25</v>
      </c>
      <c r="E3" s="42" t="s">
        <v>210</v>
      </c>
      <c r="F3">
        <v>0</v>
      </c>
      <c r="G3">
        <v>1781111.111111111</v>
      </c>
      <c r="H3">
        <v>0</v>
      </c>
      <c r="I3">
        <v>13127000</v>
      </c>
      <c r="J3">
        <v>0</v>
      </c>
      <c r="K3">
        <v>383333.33333333331</v>
      </c>
      <c r="L3">
        <v>78055.555555555562</v>
      </c>
      <c r="M3">
        <v>0</v>
      </c>
      <c r="N3">
        <v>0</v>
      </c>
      <c r="O3">
        <v>0</v>
      </c>
      <c r="P3">
        <v>0</v>
      </c>
      <c r="Q3">
        <v>15611.111111111113</v>
      </c>
      <c r="R3">
        <v>0</v>
      </c>
      <c r="S3">
        <v>63888.888888888883</v>
      </c>
      <c r="T3">
        <v>15449000.000000002</v>
      </c>
      <c r="U3" s="45">
        <v>0</v>
      </c>
      <c r="V3" s="45">
        <v>0.1</v>
      </c>
      <c r="W3" s="45">
        <v>0</v>
      </c>
      <c r="X3" s="45">
        <v>0</v>
      </c>
      <c r="Y3" s="61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0.1</v>
      </c>
      <c r="AN3">
        <f t="shared" ref="AN3:AN66" si="0">AK3+Y3</f>
        <v>0</v>
      </c>
    </row>
    <row r="4" spans="1:40" x14ac:dyDescent="0.2">
      <c r="A4" t="s">
        <v>124</v>
      </c>
      <c r="B4" t="s">
        <v>2</v>
      </c>
      <c r="C4" s="42" t="s">
        <v>102</v>
      </c>
      <c r="D4" s="1">
        <v>25</v>
      </c>
      <c r="E4" s="42" t="s">
        <v>210</v>
      </c>
      <c r="F4">
        <v>0</v>
      </c>
      <c r="G4">
        <v>3278333.333333333</v>
      </c>
      <c r="H4">
        <v>15611.111111111113</v>
      </c>
      <c r="I4">
        <v>9008333.3333333321</v>
      </c>
      <c r="J4">
        <v>15611.111111111113</v>
      </c>
      <c r="K4">
        <v>63888.888888888883</v>
      </c>
      <c r="L4">
        <v>31222.222222222226</v>
      </c>
      <c r="M4">
        <v>15611.111111111113</v>
      </c>
      <c r="N4">
        <v>0</v>
      </c>
      <c r="O4">
        <v>0</v>
      </c>
      <c r="P4">
        <v>0</v>
      </c>
      <c r="Q4">
        <v>0</v>
      </c>
      <c r="R4">
        <v>0</v>
      </c>
      <c r="S4">
        <v>127777.77777777777</v>
      </c>
      <c r="T4">
        <v>12556388.888888888</v>
      </c>
      <c r="U4" s="45">
        <v>0</v>
      </c>
      <c r="V4" s="45">
        <v>0</v>
      </c>
      <c r="W4" s="45">
        <v>0</v>
      </c>
      <c r="X4" s="45">
        <v>0</v>
      </c>
      <c r="Y4" s="61">
        <v>0.1</v>
      </c>
      <c r="Z4" s="45">
        <v>0</v>
      </c>
      <c r="AA4" s="45">
        <v>0</v>
      </c>
      <c r="AB4" s="45">
        <v>0</v>
      </c>
      <c r="AC4" s="45">
        <v>0</v>
      </c>
      <c r="AD4" s="45">
        <v>0</v>
      </c>
      <c r="AE4" s="45">
        <v>0</v>
      </c>
      <c r="AF4" s="45">
        <v>0</v>
      </c>
      <c r="AG4" s="45">
        <v>0</v>
      </c>
      <c r="AH4" s="45">
        <v>0</v>
      </c>
      <c r="AI4" s="45">
        <v>0</v>
      </c>
      <c r="AJ4" s="45">
        <v>0</v>
      </c>
      <c r="AK4" s="45">
        <v>0</v>
      </c>
      <c r="AL4" s="45">
        <v>0</v>
      </c>
      <c r="AM4" s="45">
        <v>0</v>
      </c>
      <c r="AN4">
        <f t="shared" si="0"/>
        <v>0.1</v>
      </c>
    </row>
    <row r="5" spans="1:40" x14ac:dyDescent="0.2">
      <c r="A5" t="s">
        <v>123</v>
      </c>
      <c r="B5" t="s">
        <v>3</v>
      </c>
      <c r="C5" s="42" t="s">
        <v>102</v>
      </c>
      <c r="D5" s="1">
        <v>25</v>
      </c>
      <c r="E5" s="42" t="s">
        <v>210</v>
      </c>
      <c r="F5">
        <v>0</v>
      </c>
      <c r="G5">
        <v>2469444.4444444445</v>
      </c>
      <c r="H5">
        <v>78055.555555555562</v>
      </c>
      <c r="I5">
        <v>23939833.333333328</v>
      </c>
      <c r="J5">
        <v>0</v>
      </c>
      <c r="K5">
        <v>191666.66666666666</v>
      </c>
      <c r="L5">
        <v>46833.333333333328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127777.77777777777</v>
      </c>
      <c r="T5">
        <v>26853611.111111104</v>
      </c>
      <c r="U5" s="45">
        <v>0</v>
      </c>
      <c r="V5" s="45">
        <v>0</v>
      </c>
      <c r="W5" s="45">
        <v>0</v>
      </c>
      <c r="X5" s="45">
        <v>0</v>
      </c>
      <c r="Y5" s="61">
        <v>0.1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>
        <f t="shared" si="0"/>
        <v>0.1</v>
      </c>
    </row>
    <row r="6" spans="1:40" x14ac:dyDescent="0.2">
      <c r="A6" t="s">
        <v>124</v>
      </c>
      <c r="B6" t="s">
        <v>4</v>
      </c>
      <c r="C6" s="42" t="s">
        <v>102</v>
      </c>
      <c r="D6" s="1">
        <v>25</v>
      </c>
      <c r="E6" s="42" t="s">
        <v>210</v>
      </c>
      <c r="F6">
        <v>0</v>
      </c>
      <c r="G6">
        <v>4683333.333333333</v>
      </c>
      <c r="H6">
        <v>249777.77777777781</v>
      </c>
      <c r="I6">
        <v>11115222.22222222</v>
      </c>
      <c r="J6">
        <v>0</v>
      </c>
      <c r="K6">
        <v>383333.33333333331</v>
      </c>
      <c r="L6">
        <v>62444.444444444453</v>
      </c>
      <c r="M6">
        <v>63888.888888888883</v>
      </c>
      <c r="N6">
        <v>0</v>
      </c>
      <c r="O6">
        <v>15611.111111111113</v>
      </c>
      <c r="P6">
        <v>0</v>
      </c>
      <c r="Q6">
        <v>0</v>
      </c>
      <c r="R6">
        <v>0</v>
      </c>
      <c r="S6">
        <v>63888.888888888883</v>
      </c>
      <c r="T6">
        <v>16637499.999999998</v>
      </c>
      <c r="U6" s="45">
        <v>0.2</v>
      </c>
      <c r="V6" s="45">
        <v>0</v>
      </c>
      <c r="W6" s="45">
        <v>0</v>
      </c>
      <c r="X6" s="45">
        <v>0</v>
      </c>
      <c r="Y6" s="61">
        <v>0.2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  <c r="AN6">
        <f t="shared" si="0"/>
        <v>0.2</v>
      </c>
    </row>
    <row r="7" spans="1:40" x14ac:dyDescent="0.2">
      <c r="A7" t="s">
        <v>123</v>
      </c>
      <c r="B7" t="s">
        <v>5</v>
      </c>
      <c r="C7" s="42" t="s">
        <v>102</v>
      </c>
      <c r="D7" s="1">
        <v>25</v>
      </c>
      <c r="E7" s="42" t="s">
        <v>210</v>
      </c>
      <c r="F7">
        <v>15611.111111111113</v>
      </c>
      <c r="G7">
        <v>4406666.666666666</v>
      </c>
      <c r="H7">
        <v>46833.333333333328</v>
      </c>
      <c r="I7">
        <v>11898944.444444446</v>
      </c>
      <c r="J7">
        <v>0</v>
      </c>
      <c r="K7">
        <v>383333.33333333331</v>
      </c>
      <c r="L7">
        <v>62444.444444444453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127777.77777777777</v>
      </c>
      <c r="T7">
        <v>16941611.111111112</v>
      </c>
      <c r="U7" s="45">
        <v>0</v>
      </c>
      <c r="V7" s="45">
        <v>0</v>
      </c>
      <c r="W7" s="45">
        <v>0</v>
      </c>
      <c r="X7" s="45">
        <v>0</v>
      </c>
      <c r="Y7" s="61">
        <v>0.2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>
        <f t="shared" si="0"/>
        <v>0.2</v>
      </c>
    </row>
    <row r="8" spans="1:40" x14ac:dyDescent="0.2">
      <c r="A8" t="s">
        <v>123</v>
      </c>
      <c r="B8" t="s">
        <v>6</v>
      </c>
      <c r="C8" s="42" t="s">
        <v>102</v>
      </c>
      <c r="D8" s="1">
        <v>25</v>
      </c>
      <c r="E8" s="42" t="s">
        <v>210</v>
      </c>
      <c r="F8">
        <v>0</v>
      </c>
      <c r="G8">
        <v>4683333.333333333</v>
      </c>
      <c r="H8">
        <v>1280111.1111111108</v>
      </c>
      <c r="I8">
        <v>16433611.11111111</v>
      </c>
      <c r="J8">
        <v>0</v>
      </c>
      <c r="K8">
        <v>127777.77777777777</v>
      </c>
      <c r="L8">
        <v>171722.22222222222</v>
      </c>
      <c r="M8">
        <v>127777.77777777777</v>
      </c>
      <c r="N8">
        <v>0</v>
      </c>
      <c r="O8">
        <v>15611.111111111113</v>
      </c>
      <c r="P8">
        <v>0</v>
      </c>
      <c r="Q8">
        <v>31222.222222222226</v>
      </c>
      <c r="R8">
        <v>0</v>
      </c>
      <c r="S8">
        <v>127777.77777777777</v>
      </c>
      <c r="T8">
        <v>22998944.44444444</v>
      </c>
      <c r="U8" s="45">
        <v>0</v>
      </c>
      <c r="V8" s="45">
        <v>0.1</v>
      </c>
      <c r="W8" s="45">
        <v>0</v>
      </c>
      <c r="X8" s="45">
        <v>0</v>
      </c>
      <c r="Y8" s="61">
        <v>0.1</v>
      </c>
      <c r="Z8" s="45">
        <v>0</v>
      </c>
      <c r="AA8" s="45">
        <v>0</v>
      </c>
      <c r="AB8" s="45">
        <v>0.2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>
        <f t="shared" si="0"/>
        <v>0.1</v>
      </c>
    </row>
    <row r="9" spans="1:40" x14ac:dyDescent="0.2">
      <c r="A9" t="s">
        <v>124</v>
      </c>
      <c r="B9" t="s">
        <v>7</v>
      </c>
      <c r="C9" s="42" t="s">
        <v>102</v>
      </c>
      <c r="D9" s="1">
        <v>25</v>
      </c>
      <c r="E9" s="42" t="s">
        <v>210</v>
      </c>
      <c r="F9">
        <v>0</v>
      </c>
      <c r="G9">
        <v>7088888.888888889</v>
      </c>
      <c r="H9">
        <v>1124000</v>
      </c>
      <c r="I9">
        <v>5153611.1111111101</v>
      </c>
      <c r="J9">
        <v>0</v>
      </c>
      <c r="K9">
        <v>127777.77777777777</v>
      </c>
      <c r="L9">
        <v>46833.333333333328</v>
      </c>
      <c r="M9">
        <v>271166.66666666663</v>
      </c>
      <c r="N9">
        <v>0</v>
      </c>
      <c r="O9">
        <v>0</v>
      </c>
      <c r="P9">
        <v>0</v>
      </c>
      <c r="Q9">
        <v>0</v>
      </c>
      <c r="R9">
        <v>62444.444444444453</v>
      </c>
      <c r="S9">
        <v>127777.77777777777</v>
      </c>
      <c r="T9">
        <v>14018111.111111112</v>
      </c>
      <c r="U9" s="45">
        <v>0</v>
      </c>
      <c r="V9" s="45">
        <v>0.1</v>
      </c>
      <c r="W9" s="45">
        <v>0</v>
      </c>
      <c r="X9" s="45">
        <v>0</v>
      </c>
      <c r="Y9" s="61">
        <v>0.2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>
        <f t="shared" si="0"/>
        <v>0.2</v>
      </c>
    </row>
    <row r="10" spans="1:40" x14ac:dyDescent="0.2">
      <c r="A10" t="s">
        <v>123</v>
      </c>
      <c r="B10" t="s">
        <v>8</v>
      </c>
      <c r="C10" s="42" t="s">
        <v>102</v>
      </c>
      <c r="D10" s="1">
        <v>25</v>
      </c>
      <c r="E10" s="42" t="s">
        <v>210</v>
      </c>
      <c r="F10">
        <v>0</v>
      </c>
      <c r="G10">
        <v>468333.33333333331</v>
      </c>
      <c r="H10">
        <v>202944.44444444447</v>
      </c>
      <c r="I10">
        <v>4791666.666666666</v>
      </c>
      <c r="J10">
        <v>0</v>
      </c>
      <c r="K10">
        <v>255555.55555555553</v>
      </c>
      <c r="L10">
        <v>31222.222222222226</v>
      </c>
      <c r="M10">
        <v>269722.22222222225</v>
      </c>
      <c r="N10">
        <v>0</v>
      </c>
      <c r="O10">
        <v>0</v>
      </c>
      <c r="P10">
        <v>0</v>
      </c>
      <c r="Q10">
        <v>15611.111111111113</v>
      </c>
      <c r="R10">
        <v>0</v>
      </c>
      <c r="S10">
        <v>0</v>
      </c>
      <c r="T10">
        <v>6035055.555555555</v>
      </c>
      <c r="U10" s="45">
        <v>0</v>
      </c>
      <c r="V10" s="45">
        <v>0</v>
      </c>
      <c r="W10" s="45">
        <v>0</v>
      </c>
      <c r="X10" s="45">
        <v>0</v>
      </c>
      <c r="Y10" s="61">
        <v>0.2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  <c r="AI10" s="45">
        <v>0.1</v>
      </c>
      <c r="AJ10" s="45">
        <v>0</v>
      </c>
      <c r="AK10" s="45">
        <v>0</v>
      </c>
      <c r="AL10" s="45">
        <v>0</v>
      </c>
      <c r="AM10" s="45">
        <v>0</v>
      </c>
      <c r="AN10">
        <f t="shared" si="0"/>
        <v>0.2</v>
      </c>
    </row>
    <row r="11" spans="1:40" x14ac:dyDescent="0.2">
      <c r="A11" t="s">
        <v>124</v>
      </c>
      <c r="B11" t="s">
        <v>9</v>
      </c>
      <c r="C11" s="42" t="s">
        <v>102</v>
      </c>
      <c r="D11" s="1">
        <v>25</v>
      </c>
      <c r="E11" s="42" t="s">
        <v>210</v>
      </c>
      <c r="F11">
        <v>0</v>
      </c>
      <c r="G11">
        <v>5095000</v>
      </c>
      <c r="H11">
        <v>62444.444444444453</v>
      </c>
      <c r="I11">
        <v>13588388.888888888</v>
      </c>
      <c r="J11">
        <v>0</v>
      </c>
      <c r="K11">
        <v>191666.66666666666</v>
      </c>
      <c r="L11">
        <v>46833.333333333328</v>
      </c>
      <c r="M11">
        <v>430166.66666666663</v>
      </c>
      <c r="N11">
        <v>0</v>
      </c>
      <c r="O11">
        <v>0</v>
      </c>
      <c r="P11">
        <v>0</v>
      </c>
      <c r="Q11">
        <v>0</v>
      </c>
      <c r="R11">
        <v>0</v>
      </c>
      <c r="S11">
        <v>191666.66666666666</v>
      </c>
      <c r="T11">
        <v>19606166.666666668</v>
      </c>
      <c r="U11" s="45">
        <v>0</v>
      </c>
      <c r="V11" s="45">
        <v>0</v>
      </c>
      <c r="W11" s="45">
        <v>0</v>
      </c>
      <c r="X11" s="45">
        <v>0</v>
      </c>
      <c r="Y11" s="61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>
        <f t="shared" si="0"/>
        <v>0</v>
      </c>
    </row>
    <row r="12" spans="1:40" x14ac:dyDescent="0.2">
      <c r="A12" t="s">
        <v>124</v>
      </c>
      <c r="B12" t="s">
        <v>10</v>
      </c>
      <c r="C12" s="42" t="s">
        <v>102</v>
      </c>
      <c r="D12" s="1">
        <v>25</v>
      </c>
      <c r="E12" s="42" t="s">
        <v>210</v>
      </c>
      <c r="F12">
        <v>0</v>
      </c>
      <c r="G12">
        <v>0</v>
      </c>
      <c r="H12">
        <v>2950499.9999999995</v>
      </c>
      <c r="I12">
        <v>7405333.333333333</v>
      </c>
      <c r="J12">
        <v>0</v>
      </c>
      <c r="K12">
        <v>191666.66666666666</v>
      </c>
      <c r="L12">
        <v>46833.333333333328</v>
      </c>
      <c r="M12">
        <v>63888.888888888883</v>
      </c>
      <c r="N12">
        <v>0</v>
      </c>
      <c r="O12">
        <v>0</v>
      </c>
      <c r="P12">
        <v>0</v>
      </c>
      <c r="Q12">
        <v>0</v>
      </c>
      <c r="R12">
        <v>0</v>
      </c>
      <c r="S12">
        <v>127777.77777777777</v>
      </c>
      <c r="T12">
        <v>10785999.999999998</v>
      </c>
      <c r="U12" s="45">
        <v>0</v>
      </c>
      <c r="V12" s="45">
        <v>0</v>
      </c>
      <c r="W12" s="45">
        <v>0</v>
      </c>
      <c r="X12" s="45">
        <v>0</v>
      </c>
      <c r="Y12" s="61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0.1</v>
      </c>
      <c r="AI12" s="45">
        <v>0.1</v>
      </c>
      <c r="AJ12" s="45">
        <v>0</v>
      </c>
      <c r="AK12" s="45">
        <v>0</v>
      </c>
      <c r="AL12" s="45">
        <v>0</v>
      </c>
      <c r="AM12" s="45">
        <v>0</v>
      </c>
      <c r="AN12">
        <f t="shared" si="0"/>
        <v>0</v>
      </c>
    </row>
    <row r="13" spans="1:40" x14ac:dyDescent="0.2">
      <c r="A13" t="s">
        <v>123</v>
      </c>
      <c r="B13" t="s">
        <v>11</v>
      </c>
      <c r="C13" s="42" t="s">
        <v>102</v>
      </c>
      <c r="D13" s="1">
        <v>25</v>
      </c>
      <c r="E13" s="42" t="s">
        <v>210</v>
      </c>
      <c r="F13">
        <v>0</v>
      </c>
      <c r="G13">
        <v>0</v>
      </c>
      <c r="H13">
        <v>3621777.7777777775</v>
      </c>
      <c r="I13">
        <v>52708333.333333328</v>
      </c>
      <c r="J13">
        <v>0</v>
      </c>
      <c r="K13">
        <v>127777.77777777777</v>
      </c>
      <c r="L13">
        <v>15611.111111111113</v>
      </c>
      <c r="M13">
        <v>159000</v>
      </c>
      <c r="N13">
        <v>0</v>
      </c>
      <c r="O13">
        <v>0</v>
      </c>
      <c r="P13">
        <v>0</v>
      </c>
      <c r="Q13">
        <v>0</v>
      </c>
      <c r="R13">
        <v>0</v>
      </c>
      <c r="S13">
        <v>447222.22222222219</v>
      </c>
      <c r="T13">
        <v>57079722.222222216</v>
      </c>
      <c r="U13" s="45">
        <v>0</v>
      </c>
      <c r="V13" s="45">
        <v>0</v>
      </c>
      <c r="W13" s="45">
        <v>0</v>
      </c>
      <c r="X13" s="45">
        <v>0</v>
      </c>
      <c r="Y13" s="61">
        <v>0</v>
      </c>
      <c r="Z13" s="45">
        <v>0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  <c r="AI13" s="45">
        <v>0.1</v>
      </c>
      <c r="AJ13" s="45">
        <v>0</v>
      </c>
      <c r="AK13" s="45">
        <v>0</v>
      </c>
      <c r="AL13" s="45">
        <v>0</v>
      </c>
      <c r="AM13" s="45">
        <v>0</v>
      </c>
      <c r="AN13">
        <f t="shared" si="0"/>
        <v>0</v>
      </c>
    </row>
    <row r="14" spans="1:40" x14ac:dyDescent="0.2">
      <c r="A14" t="s">
        <v>124</v>
      </c>
      <c r="B14" t="s">
        <v>12</v>
      </c>
      <c r="C14" s="42" t="s">
        <v>102</v>
      </c>
      <c r="D14" s="1">
        <v>25</v>
      </c>
      <c r="E14" s="42" t="s">
        <v>210</v>
      </c>
      <c r="F14">
        <v>0</v>
      </c>
      <c r="G14">
        <v>7323333.333333333</v>
      </c>
      <c r="H14">
        <v>171722.22222222222</v>
      </c>
      <c r="I14">
        <v>13909277.777777778</v>
      </c>
      <c r="J14">
        <v>0</v>
      </c>
      <c r="K14">
        <v>63888.888888888883</v>
      </c>
      <c r="L14">
        <v>156111.11111111112</v>
      </c>
      <c r="M14">
        <v>15611.111111111113</v>
      </c>
      <c r="N14">
        <v>0</v>
      </c>
      <c r="O14">
        <v>15611.111111111113</v>
      </c>
      <c r="P14">
        <v>0</v>
      </c>
      <c r="Q14">
        <v>0</v>
      </c>
      <c r="R14">
        <v>0</v>
      </c>
      <c r="S14">
        <v>127777.77777777777</v>
      </c>
      <c r="T14">
        <v>21783333.333333332</v>
      </c>
      <c r="U14" s="45">
        <v>0</v>
      </c>
      <c r="V14" s="45">
        <v>0</v>
      </c>
      <c r="W14" s="45">
        <v>0</v>
      </c>
      <c r="X14" s="45">
        <v>0</v>
      </c>
      <c r="Y14" s="61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0.6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>
        <f t="shared" si="0"/>
        <v>0</v>
      </c>
    </row>
    <row r="15" spans="1:40" x14ac:dyDescent="0.2">
      <c r="A15" t="s">
        <v>123</v>
      </c>
      <c r="B15" t="s">
        <v>13</v>
      </c>
      <c r="C15" s="42" t="s">
        <v>102</v>
      </c>
      <c r="D15" s="1">
        <v>25</v>
      </c>
      <c r="E15" s="42" t="s">
        <v>210</v>
      </c>
      <c r="F15">
        <v>0</v>
      </c>
      <c r="G15">
        <v>1405000</v>
      </c>
      <c r="H15">
        <v>109277.77777777775</v>
      </c>
      <c r="I15">
        <v>8799611.1111111119</v>
      </c>
      <c r="J15">
        <v>0</v>
      </c>
      <c r="K15">
        <v>255555.55555555553</v>
      </c>
      <c r="L15">
        <v>46833.333333333328</v>
      </c>
      <c r="M15">
        <v>62444.444444444453</v>
      </c>
      <c r="N15">
        <v>0</v>
      </c>
      <c r="O15">
        <v>15611.111111111113</v>
      </c>
      <c r="P15">
        <v>0</v>
      </c>
      <c r="Q15">
        <v>0</v>
      </c>
      <c r="R15">
        <v>0</v>
      </c>
      <c r="S15">
        <v>63888.888888888883</v>
      </c>
      <c r="T15">
        <v>10758222.222222224</v>
      </c>
      <c r="U15" s="45">
        <v>0</v>
      </c>
      <c r="V15" s="45">
        <v>0</v>
      </c>
      <c r="W15" s="45">
        <v>0</v>
      </c>
      <c r="X15" s="45">
        <v>0</v>
      </c>
      <c r="Y15" s="61">
        <v>0.1</v>
      </c>
      <c r="Z15" s="45">
        <v>0</v>
      </c>
      <c r="AA15" s="45">
        <v>0</v>
      </c>
      <c r="AB15" s="45">
        <v>0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45">
        <v>0</v>
      </c>
      <c r="AJ15" s="45">
        <v>0</v>
      </c>
      <c r="AK15" s="45">
        <v>0</v>
      </c>
      <c r="AL15" s="45">
        <v>0</v>
      </c>
      <c r="AM15" s="45">
        <v>0</v>
      </c>
      <c r="AN15">
        <f t="shared" si="0"/>
        <v>0.1</v>
      </c>
    </row>
    <row r="16" spans="1:40" x14ac:dyDescent="0.2">
      <c r="A16" t="s">
        <v>123</v>
      </c>
      <c r="B16" t="s">
        <v>14</v>
      </c>
      <c r="C16" s="42" t="s">
        <v>102</v>
      </c>
      <c r="D16" s="1">
        <v>25</v>
      </c>
      <c r="E16" s="42" t="s">
        <v>210</v>
      </c>
      <c r="F16">
        <v>15611.111111111113</v>
      </c>
      <c r="G16">
        <v>5620000</v>
      </c>
      <c r="H16">
        <v>46833.333333333328</v>
      </c>
      <c r="I16">
        <v>11339555.555555554</v>
      </c>
      <c r="J16">
        <v>0</v>
      </c>
      <c r="K16">
        <v>0</v>
      </c>
      <c r="L16">
        <v>187333.33333333331</v>
      </c>
      <c r="M16">
        <v>15611.111111111113</v>
      </c>
      <c r="N16">
        <v>0</v>
      </c>
      <c r="O16">
        <v>0</v>
      </c>
      <c r="P16">
        <v>0</v>
      </c>
      <c r="Q16">
        <v>15611.111111111113</v>
      </c>
      <c r="R16">
        <v>0</v>
      </c>
      <c r="S16">
        <v>0</v>
      </c>
      <c r="T16">
        <v>17240555.555555556</v>
      </c>
      <c r="U16" s="45">
        <v>0</v>
      </c>
      <c r="V16" s="45">
        <v>0</v>
      </c>
      <c r="W16" s="45">
        <v>0</v>
      </c>
      <c r="X16" s="45">
        <v>0</v>
      </c>
      <c r="Y16" s="61">
        <v>0</v>
      </c>
      <c r="Z16" s="45">
        <v>0.1</v>
      </c>
      <c r="AA16" s="45">
        <v>0</v>
      </c>
      <c r="AB16" s="45">
        <v>0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  <c r="AI16" s="45">
        <v>0</v>
      </c>
      <c r="AJ16" s="45">
        <v>0</v>
      </c>
      <c r="AK16" s="45">
        <v>0</v>
      </c>
      <c r="AL16" s="45">
        <v>0</v>
      </c>
      <c r="AM16" s="45">
        <v>0</v>
      </c>
      <c r="AN16">
        <f t="shared" si="0"/>
        <v>0</v>
      </c>
    </row>
    <row r="17" spans="1:40" x14ac:dyDescent="0.2">
      <c r="A17" t="s">
        <v>124</v>
      </c>
      <c r="B17" t="s">
        <v>15</v>
      </c>
      <c r="C17" s="42" t="s">
        <v>102</v>
      </c>
      <c r="D17" s="1">
        <v>25</v>
      </c>
      <c r="E17" s="42" t="s">
        <v>210</v>
      </c>
      <c r="F17">
        <v>0</v>
      </c>
      <c r="G17">
        <v>5527777.7777777771</v>
      </c>
      <c r="H17">
        <v>46833.333333333328</v>
      </c>
      <c r="I17">
        <v>8150333.333333333</v>
      </c>
      <c r="J17">
        <v>0</v>
      </c>
      <c r="K17">
        <v>63888.888888888883</v>
      </c>
      <c r="L17">
        <v>124888.88888888891</v>
      </c>
      <c r="M17">
        <v>127777.77777777777</v>
      </c>
      <c r="N17">
        <v>0</v>
      </c>
      <c r="O17">
        <v>15611.111111111113</v>
      </c>
      <c r="P17">
        <v>0</v>
      </c>
      <c r="Q17">
        <v>0</v>
      </c>
      <c r="R17">
        <v>0</v>
      </c>
      <c r="S17">
        <v>319444.44444444438</v>
      </c>
      <c r="T17">
        <v>14376555.555555554</v>
      </c>
      <c r="U17" s="45">
        <v>0</v>
      </c>
      <c r="V17" s="45">
        <v>0</v>
      </c>
      <c r="W17" s="45">
        <v>0</v>
      </c>
      <c r="X17" s="45">
        <v>0</v>
      </c>
      <c r="Y17" s="61">
        <v>0.1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45">
        <v>0</v>
      </c>
      <c r="AJ17" s="45">
        <v>0</v>
      </c>
      <c r="AK17" s="45">
        <v>0</v>
      </c>
      <c r="AL17" s="45">
        <v>0</v>
      </c>
      <c r="AM17" s="45">
        <v>0</v>
      </c>
      <c r="AN17">
        <f t="shared" si="0"/>
        <v>0.1</v>
      </c>
    </row>
    <row r="18" spans="1:40" x14ac:dyDescent="0.2">
      <c r="A18" t="s">
        <v>123</v>
      </c>
      <c r="B18" t="s">
        <v>0</v>
      </c>
      <c r="C18" s="42" t="s">
        <v>37</v>
      </c>
      <c r="D18" s="1">
        <v>26</v>
      </c>
      <c r="E18" s="42" t="s">
        <v>233</v>
      </c>
      <c r="F18">
        <v>0</v>
      </c>
      <c r="G18">
        <v>1422562.5</v>
      </c>
      <c r="H18">
        <v>0</v>
      </c>
      <c r="I18">
        <v>73154250</v>
      </c>
      <c r="J18">
        <v>0</v>
      </c>
      <c r="K18">
        <v>711562.50000000012</v>
      </c>
      <c r="L18">
        <v>15806.250000000002</v>
      </c>
      <c r="M18">
        <v>64687.5</v>
      </c>
      <c r="N18">
        <v>0</v>
      </c>
      <c r="O18">
        <v>0</v>
      </c>
      <c r="P18">
        <v>0</v>
      </c>
      <c r="Q18">
        <v>0</v>
      </c>
      <c r="R18">
        <v>0</v>
      </c>
      <c r="S18">
        <v>258750</v>
      </c>
      <c r="T18">
        <v>75627618.75</v>
      </c>
      <c r="U18" s="45">
        <v>0</v>
      </c>
      <c r="V18" s="45">
        <v>0</v>
      </c>
      <c r="W18" s="45">
        <v>0</v>
      </c>
      <c r="X18" s="45">
        <v>0</v>
      </c>
      <c r="Y18" s="61">
        <v>0.5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45">
        <v>0</v>
      </c>
      <c r="AJ18" s="45">
        <v>0</v>
      </c>
      <c r="AK18" s="45">
        <v>0</v>
      </c>
      <c r="AL18" s="45">
        <v>1.6</v>
      </c>
      <c r="AM18" s="45">
        <v>0</v>
      </c>
      <c r="AN18">
        <f t="shared" si="0"/>
        <v>0.5</v>
      </c>
    </row>
    <row r="19" spans="1:40" x14ac:dyDescent="0.2">
      <c r="A19" t="s">
        <v>124</v>
      </c>
      <c r="B19" t="s">
        <v>1</v>
      </c>
      <c r="C19" s="42" t="s">
        <v>37</v>
      </c>
      <c r="D19" s="1">
        <v>26</v>
      </c>
      <c r="E19" s="42" t="s">
        <v>233</v>
      </c>
      <c r="F19">
        <v>0</v>
      </c>
      <c r="G19">
        <v>1422562.5</v>
      </c>
      <c r="H19">
        <v>0</v>
      </c>
      <c r="I19">
        <v>29411156.25</v>
      </c>
      <c r="J19">
        <v>0</v>
      </c>
      <c r="K19">
        <v>323437.5</v>
      </c>
      <c r="L19">
        <v>173868.75000000003</v>
      </c>
      <c r="M19">
        <v>145181.25</v>
      </c>
      <c r="N19">
        <v>0</v>
      </c>
      <c r="O19">
        <v>31612.500000000004</v>
      </c>
      <c r="P19">
        <v>0</v>
      </c>
      <c r="Q19">
        <v>0</v>
      </c>
      <c r="R19">
        <v>0</v>
      </c>
      <c r="S19">
        <v>0</v>
      </c>
      <c r="T19">
        <v>31507818.75</v>
      </c>
      <c r="U19" s="45">
        <v>0</v>
      </c>
      <c r="V19" s="45">
        <v>0.1</v>
      </c>
      <c r="W19" s="45">
        <v>0</v>
      </c>
      <c r="X19" s="45">
        <v>0.3</v>
      </c>
      <c r="Y19" s="61">
        <v>0.4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0.3</v>
      </c>
      <c r="AI19" s="45">
        <v>0</v>
      </c>
      <c r="AJ19" s="45">
        <v>0</v>
      </c>
      <c r="AK19" s="45">
        <v>0</v>
      </c>
      <c r="AL19" s="45">
        <v>2</v>
      </c>
      <c r="AM19" s="45">
        <v>0</v>
      </c>
      <c r="AN19">
        <f t="shared" si="0"/>
        <v>0.4</v>
      </c>
    </row>
    <row r="20" spans="1:40" x14ac:dyDescent="0.2">
      <c r="A20" t="s">
        <v>124</v>
      </c>
      <c r="B20" t="s">
        <v>2</v>
      </c>
      <c r="C20" s="42" t="s">
        <v>37</v>
      </c>
      <c r="D20" s="1">
        <v>26</v>
      </c>
      <c r="E20" s="42" t="s">
        <v>233</v>
      </c>
      <c r="F20">
        <v>0</v>
      </c>
      <c r="G20">
        <v>0</v>
      </c>
      <c r="H20">
        <v>15806.250000000002</v>
      </c>
      <c r="I20">
        <v>12496106.249999998</v>
      </c>
      <c r="J20">
        <v>0</v>
      </c>
      <c r="K20">
        <v>64687.5</v>
      </c>
      <c r="L20">
        <v>142256.25000000003</v>
      </c>
      <c r="M20">
        <v>80493.75</v>
      </c>
      <c r="N20">
        <v>0</v>
      </c>
      <c r="O20">
        <v>0</v>
      </c>
      <c r="P20">
        <v>0</v>
      </c>
      <c r="Q20">
        <v>0</v>
      </c>
      <c r="R20">
        <v>0</v>
      </c>
      <c r="S20">
        <v>129375</v>
      </c>
      <c r="T20">
        <v>12928724.999999998</v>
      </c>
      <c r="U20" s="45">
        <v>0</v>
      </c>
      <c r="V20" s="45">
        <v>1</v>
      </c>
      <c r="W20" s="45">
        <v>0</v>
      </c>
      <c r="X20" s="45">
        <v>0</v>
      </c>
      <c r="Y20" s="61">
        <v>0.3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0</v>
      </c>
      <c r="AF20" s="45">
        <v>0</v>
      </c>
      <c r="AG20" s="45">
        <v>0</v>
      </c>
      <c r="AH20" s="45">
        <v>0.5</v>
      </c>
      <c r="AI20" s="45">
        <v>0</v>
      </c>
      <c r="AJ20" s="45">
        <v>0</v>
      </c>
      <c r="AK20" s="45">
        <v>0</v>
      </c>
      <c r="AL20" s="45">
        <v>1.2</v>
      </c>
      <c r="AM20" s="45">
        <v>0</v>
      </c>
      <c r="AN20">
        <f t="shared" si="0"/>
        <v>0.3</v>
      </c>
    </row>
    <row r="21" spans="1:40" x14ac:dyDescent="0.2">
      <c r="A21" t="s">
        <v>123</v>
      </c>
      <c r="B21" t="s">
        <v>3</v>
      </c>
      <c r="C21" s="42" t="s">
        <v>37</v>
      </c>
      <c r="D21" s="1">
        <v>26</v>
      </c>
      <c r="E21" s="42" t="s">
        <v>233</v>
      </c>
      <c r="F21">
        <v>0</v>
      </c>
      <c r="G21">
        <v>1264500</v>
      </c>
      <c r="H21">
        <v>47418.749999999993</v>
      </c>
      <c r="I21">
        <v>3662606.2500000005</v>
      </c>
      <c r="J21">
        <v>0</v>
      </c>
      <c r="K21">
        <v>0</v>
      </c>
      <c r="L21">
        <v>363543.75</v>
      </c>
      <c r="M21">
        <v>15806.250000000002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5353875</v>
      </c>
      <c r="U21" s="45">
        <v>0</v>
      </c>
      <c r="V21" s="45">
        <v>2.5</v>
      </c>
      <c r="W21" s="45">
        <v>0</v>
      </c>
      <c r="X21" s="45">
        <v>0</v>
      </c>
      <c r="Y21" s="61">
        <v>1.2</v>
      </c>
      <c r="Z21" s="45">
        <v>0.2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0.1</v>
      </c>
      <c r="AG21" s="45">
        <v>0</v>
      </c>
      <c r="AH21" s="45">
        <v>4.2</v>
      </c>
      <c r="AI21" s="45">
        <v>0</v>
      </c>
      <c r="AJ21" s="45">
        <v>0</v>
      </c>
      <c r="AK21" s="45">
        <v>0.1</v>
      </c>
      <c r="AL21" s="45">
        <v>3.7</v>
      </c>
      <c r="AM21" s="45">
        <v>0</v>
      </c>
      <c r="AN21">
        <f t="shared" si="0"/>
        <v>1.3</v>
      </c>
    </row>
    <row r="22" spans="1:40" x14ac:dyDescent="0.2">
      <c r="A22" t="s">
        <v>124</v>
      </c>
      <c r="B22" t="s">
        <v>4</v>
      </c>
      <c r="C22" s="42" t="s">
        <v>37</v>
      </c>
      <c r="D22" s="1">
        <v>26</v>
      </c>
      <c r="E22" s="42" t="s">
        <v>233</v>
      </c>
      <c r="F22">
        <v>0</v>
      </c>
      <c r="G22">
        <v>0</v>
      </c>
      <c r="H22">
        <v>347737.50000000006</v>
      </c>
      <c r="I22">
        <v>35852681.25</v>
      </c>
      <c r="J22">
        <v>0</v>
      </c>
      <c r="K22">
        <v>258750</v>
      </c>
      <c r="L22">
        <v>126450.00000000001</v>
      </c>
      <c r="M22">
        <v>129375</v>
      </c>
      <c r="N22">
        <v>0</v>
      </c>
      <c r="O22">
        <v>0</v>
      </c>
      <c r="P22">
        <v>0</v>
      </c>
      <c r="Q22">
        <v>0</v>
      </c>
      <c r="R22">
        <v>0</v>
      </c>
      <c r="S22">
        <v>129375</v>
      </c>
      <c r="T22">
        <v>36844368.75</v>
      </c>
      <c r="U22" s="45">
        <v>0</v>
      </c>
      <c r="V22" s="45">
        <v>0.1</v>
      </c>
      <c r="W22" s="45">
        <v>0</v>
      </c>
      <c r="X22" s="45">
        <v>0.8</v>
      </c>
      <c r="Y22" s="61">
        <v>1.2</v>
      </c>
      <c r="Z22" s="45">
        <v>0.1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0.4</v>
      </c>
      <c r="AG22" s="45">
        <v>0</v>
      </c>
      <c r="AH22" s="45">
        <v>1.3</v>
      </c>
      <c r="AI22" s="45">
        <v>0</v>
      </c>
      <c r="AJ22" s="45">
        <v>0</v>
      </c>
      <c r="AK22" s="45">
        <v>0.4</v>
      </c>
      <c r="AL22" s="45">
        <v>2.2999999999999998</v>
      </c>
      <c r="AM22" s="45">
        <v>0</v>
      </c>
      <c r="AN22">
        <f t="shared" si="0"/>
        <v>1.6</v>
      </c>
    </row>
    <row r="23" spans="1:40" x14ac:dyDescent="0.2">
      <c r="A23" t="s">
        <v>123</v>
      </c>
      <c r="B23" t="s">
        <v>5</v>
      </c>
      <c r="C23" s="42" t="s">
        <v>37</v>
      </c>
      <c r="D23" s="1">
        <v>26</v>
      </c>
      <c r="E23" s="42" t="s">
        <v>233</v>
      </c>
      <c r="F23">
        <v>0</v>
      </c>
      <c r="G23">
        <v>2529000</v>
      </c>
      <c r="H23">
        <v>173868.75000000003</v>
      </c>
      <c r="I23">
        <v>74455312.5</v>
      </c>
      <c r="J23">
        <v>0</v>
      </c>
      <c r="K23">
        <v>0</v>
      </c>
      <c r="L23">
        <v>300318.74999999994</v>
      </c>
      <c r="M23">
        <v>15806.250000000002</v>
      </c>
      <c r="N23">
        <v>0</v>
      </c>
      <c r="O23">
        <v>0</v>
      </c>
      <c r="P23">
        <v>0</v>
      </c>
      <c r="Q23">
        <v>0</v>
      </c>
      <c r="R23">
        <v>47418.749999999993</v>
      </c>
      <c r="S23">
        <v>64687.5</v>
      </c>
      <c r="T23">
        <v>77586412.5</v>
      </c>
      <c r="U23" s="45">
        <v>0</v>
      </c>
      <c r="V23" s="45">
        <v>0.8</v>
      </c>
      <c r="W23" s="45">
        <v>0</v>
      </c>
      <c r="X23" s="45">
        <v>0</v>
      </c>
      <c r="Y23" s="61">
        <v>0.3</v>
      </c>
      <c r="Z23" s="45">
        <v>0.4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0</v>
      </c>
      <c r="AG23" s="45">
        <v>0</v>
      </c>
      <c r="AH23" s="45">
        <v>1.6</v>
      </c>
      <c r="AI23" s="45">
        <v>0</v>
      </c>
      <c r="AJ23" s="45">
        <v>0</v>
      </c>
      <c r="AK23" s="45">
        <v>0</v>
      </c>
      <c r="AL23" s="45">
        <v>0.1</v>
      </c>
      <c r="AM23" s="45">
        <v>0</v>
      </c>
      <c r="AN23">
        <f t="shared" si="0"/>
        <v>0.3</v>
      </c>
    </row>
    <row r="24" spans="1:40" x14ac:dyDescent="0.2">
      <c r="A24" t="s">
        <v>123</v>
      </c>
      <c r="B24" t="s">
        <v>6</v>
      </c>
      <c r="C24" s="42" t="s">
        <v>37</v>
      </c>
      <c r="D24" s="1">
        <v>26</v>
      </c>
      <c r="E24" s="42" t="s">
        <v>233</v>
      </c>
      <c r="F24">
        <v>0</v>
      </c>
      <c r="G24">
        <v>3233250</v>
      </c>
      <c r="H24">
        <v>31612.500000000004</v>
      </c>
      <c r="I24">
        <v>19679062.5</v>
      </c>
      <c r="J24">
        <v>0</v>
      </c>
      <c r="K24">
        <v>129375</v>
      </c>
      <c r="L24">
        <v>142256.25000000003</v>
      </c>
      <c r="M24">
        <v>15806.250000000002</v>
      </c>
      <c r="N24">
        <v>0</v>
      </c>
      <c r="O24">
        <v>0</v>
      </c>
      <c r="P24">
        <v>0</v>
      </c>
      <c r="Q24">
        <v>0</v>
      </c>
      <c r="R24">
        <v>0</v>
      </c>
      <c r="S24">
        <v>31612.500000000004</v>
      </c>
      <c r="T24">
        <v>23262975</v>
      </c>
      <c r="U24" s="45">
        <v>0</v>
      </c>
      <c r="V24" s="45">
        <v>1.3</v>
      </c>
      <c r="W24" s="45">
        <v>0</v>
      </c>
      <c r="X24" s="45">
        <v>0</v>
      </c>
      <c r="Y24" s="61">
        <v>0.1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0.1</v>
      </c>
      <c r="AG24" s="45">
        <v>0</v>
      </c>
      <c r="AH24" s="45">
        <v>2.6</v>
      </c>
      <c r="AI24" s="45">
        <v>0</v>
      </c>
      <c r="AJ24" s="45">
        <v>0</v>
      </c>
      <c r="AK24" s="45">
        <v>0.1</v>
      </c>
      <c r="AL24" s="45">
        <v>5.7</v>
      </c>
      <c r="AM24" s="45">
        <v>0</v>
      </c>
      <c r="AN24">
        <f t="shared" si="0"/>
        <v>0.2</v>
      </c>
    </row>
    <row r="25" spans="1:40" x14ac:dyDescent="0.2">
      <c r="A25" t="s">
        <v>124</v>
      </c>
      <c r="B25" t="s">
        <v>7</v>
      </c>
      <c r="C25" s="42" t="s">
        <v>37</v>
      </c>
      <c r="D25" s="1">
        <v>26</v>
      </c>
      <c r="E25" s="42" t="s">
        <v>233</v>
      </c>
      <c r="F25">
        <v>0</v>
      </c>
      <c r="G25">
        <v>3951562.5</v>
      </c>
      <c r="H25">
        <v>3445762.5000000005</v>
      </c>
      <c r="I25">
        <v>46251562.5</v>
      </c>
      <c r="J25">
        <v>15806.250000000002</v>
      </c>
      <c r="K25">
        <v>517500</v>
      </c>
      <c r="L25">
        <v>31612.500000000004</v>
      </c>
      <c r="M25">
        <v>2094300.0000000002</v>
      </c>
      <c r="N25">
        <v>0</v>
      </c>
      <c r="O25">
        <v>0</v>
      </c>
      <c r="P25">
        <v>0</v>
      </c>
      <c r="Q25">
        <v>0</v>
      </c>
      <c r="R25">
        <v>31612.500000000004</v>
      </c>
      <c r="S25">
        <v>388125</v>
      </c>
      <c r="T25">
        <v>56727843.75</v>
      </c>
      <c r="U25" s="45">
        <v>0</v>
      </c>
      <c r="V25" s="45">
        <v>0</v>
      </c>
      <c r="W25" s="45">
        <v>0</v>
      </c>
      <c r="X25" s="45">
        <v>0</v>
      </c>
      <c r="Y25" s="61">
        <v>0.2</v>
      </c>
      <c r="Z25" s="45">
        <v>0.2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0.5</v>
      </c>
      <c r="AI25" s="45">
        <v>0</v>
      </c>
      <c r="AJ25" s="45">
        <v>0</v>
      </c>
      <c r="AK25" s="45">
        <v>0</v>
      </c>
      <c r="AL25" s="45">
        <v>0.3</v>
      </c>
      <c r="AM25" s="45">
        <v>0</v>
      </c>
      <c r="AN25">
        <f t="shared" si="0"/>
        <v>0.2</v>
      </c>
    </row>
    <row r="26" spans="1:40" x14ac:dyDescent="0.2">
      <c r="A26" t="s">
        <v>123</v>
      </c>
      <c r="B26" t="s">
        <v>8</v>
      </c>
      <c r="C26" s="42" t="s">
        <v>37</v>
      </c>
      <c r="D26" s="1">
        <v>26</v>
      </c>
      <c r="E26" s="42" t="s">
        <v>233</v>
      </c>
      <c r="F26">
        <v>0</v>
      </c>
      <c r="G26">
        <v>0</v>
      </c>
      <c r="H26">
        <v>679668.74999999988</v>
      </c>
      <c r="I26">
        <v>140517056.25000003</v>
      </c>
      <c r="J26">
        <v>0</v>
      </c>
      <c r="K26">
        <v>646875</v>
      </c>
      <c r="L26">
        <v>79031.25</v>
      </c>
      <c r="M26">
        <v>2635818.7500000005</v>
      </c>
      <c r="N26">
        <v>0</v>
      </c>
      <c r="O26">
        <v>0</v>
      </c>
      <c r="P26">
        <v>0</v>
      </c>
      <c r="Q26">
        <v>0</v>
      </c>
      <c r="R26">
        <v>0</v>
      </c>
      <c r="S26">
        <v>129375</v>
      </c>
      <c r="T26">
        <v>144687825.00000003</v>
      </c>
      <c r="U26" s="45">
        <v>0</v>
      </c>
      <c r="V26" s="45">
        <v>0</v>
      </c>
      <c r="W26" s="45">
        <v>0</v>
      </c>
      <c r="X26" s="45">
        <v>0</v>
      </c>
      <c r="Y26" s="61">
        <v>0.3</v>
      </c>
      <c r="Z26" s="45">
        <v>0.3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0.1</v>
      </c>
      <c r="AI26" s="45">
        <v>0</v>
      </c>
      <c r="AJ26" s="45">
        <v>0</v>
      </c>
      <c r="AK26" s="45">
        <v>0.2</v>
      </c>
      <c r="AL26" s="45">
        <v>0.1</v>
      </c>
      <c r="AM26" s="45">
        <v>0</v>
      </c>
      <c r="AN26">
        <f t="shared" si="0"/>
        <v>0.5</v>
      </c>
    </row>
    <row r="27" spans="1:40" x14ac:dyDescent="0.2">
      <c r="A27" t="s">
        <v>124</v>
      </c>
      <c r="B27" t="s">
        <v>9</v>
      </c>
      <c r="C27" s="42" t="s">
        <v>37</v>
      </c>
      <c r="D27" s="1">
        <v>26</v>
      </c>
      <c r="E27" s="42" t="s">
        <v>233</v>
      </c>
      <c r="F27">
        <v>0</v>
      </c>
      <c r="G27">
        <v>948375</v>
      </c>
      <c r="H27">
        <v>268706.25</v>
      </c>
      <c r="I27">
        <v>23891062.500000004</v>
      </c>
      <c r="J27">
        <v>0</v>
      </c>
      <c r="K27">
        <v>194062.5</v>
      </c>
      <c r="L27">
        <v>205481.25000000003</v>
      </c>
      <c r="M27">
        <v>855281.25</v>
      </c>
      <c r="N27">
        <v>0</v>
      </c>
      <c r="O27">
        <v>0</v>
      </c>
      <c r="P27">
        <v>0</v>
      </c>
      <c r="Q27">
        <v>15806.250000000002</v>
      </c>
      <c r="R27">
        <v>0</v>
      </c>
      <c r="S27">
        <v>194062.5</v>
      </c>
      <c r="T27">
        <v>26572837.500000004</v>
      </c>
      <c r="U27" s="45">
        <v>0.6</v>
      </c>
      <c r="V27" s="45">
        <v>0</v>
      </c>
      <c r="W27" s="45">
        <v>0</v>
      </c>
      <c r="X27" s="45">
        <v>0</v>
      </c>
      <c r="Y27" s="61">
        <v>0.3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  <c r="AI27" s="45">
        <v>0</v>
      </c>
      <c r="AJ27" s="45">
        <v>0</v>
      </c>
      <c r="AK27" s="45">
        <v>0.2</v>
      </c>
      <c r="AL27" s="45">
        <v>0</v>
      </c>
      <c r="AM27" s="45">
        <v>0</v>
      </c>
      <c r="AN27">
        <f t="shared" si="0"/>
        <v>0.5</v>
      </c>
    </row>
    <row r="28" spans="1:40" x14ac:dyDescent="0.2">
      <c r="A28" t="s">
        <v>124</v>
      </c>
      <c r="B28" t="s">
        <v>10</v>
      </c>
      <c r="C28" s="42" t="s">
        <v>37</v>
      </c>
      <c r="D28" s="1">
        <v>26</v>
      </c>
      <c r="E28" s="42" t="s">
        <v>233</v>
      </c>
      <c r="F28">
        <v>0</v>
      </c>
      <c r="G28">
        <v>474187.5</v>
      </c>
      <c r="H28">
        <v>1169662.5000000002</v>
      </c>
      <c r="I28">
        <v>45102993.75</v>
      </c>
      <c r="J28">
        <v>0</v>
      </c>
      <c r="K28">
        <v>582187.5</v>
      </c>
      <c r="L28">
        <v>205481.25000000003</v>
      </c>
      <c r="M28">
        <v>3150956.2499999995</v>
      </c>
      <c r="N28">
        <v>0</v>
      </c>
      <c r="O28">
        <v>0</v>
      </c>
      <c r="P28">
        <v>0</v>
      </c>
      <c r="Q28">
        <v>0</v>
      </c>
      <c r="R28">
        <v>15806.250000000002</v>
      </c>
      <c r="S28">
        <v>1164375</v>
      </c>
      <c r="T28">
        <v>51865650</v>
      </c>
      <c r="U28" s="45">
        <v>0</v>
      </c>
      <c r="V28" s="45">
        <v>0.7</v>
      </c>
      <c r="W28" s="45">
        <v>0</v>
      </c>
      <c r="X28" s="45">
        <v>0</v>
      </c>
      <c r="Y28" s="61">
        <v>0.2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0.1</v>
      </c>
      <c r="AH28" s="45">
        <v>1</v>
      </c>
      <c r="AI28" s="45">
        <v>0</v>
      </c>
      <c r="AJ28" s="45">
        <v>0</v>
      </c>
      <c r="AK28" s="45">
        <v>0.1</v>
      </c>
      <c r="AL28" s="45">
        <v>0</v>
      </c>
      <c r="AM28" s="45">
        <v>0</v>
      </c>
      <c r="AN28">
        <f t="shared" si="0"/>
        <v>0.30000000000000004</v>
      </c>
    </row>
    <row r="29" spans="1:40" x14ac:dyDescent="0.2">
      <c r="A29" t="s">
        <v>123</v>
      </c>
      <c r="B29" t="s">
        <v>11</v>
      </c>
      <c r="C29" s="42" t="s">
        <v>37</v>
      </c>
      <c r="D29" s="1">
        <v>26</v>
      </c>
      <c r="E29" s="42" t="s">
        <v>233</v>
      </c>
      <c r="F29">
        <v>0</v>
      </c>
      <c r="G29">
        <v>0</v>
      </c>
      <c r="H29">
        <v>2560612.5000000005</v>
      </c>
      <c r="I29">
        <v>679024687.5</v>
      </c>
      <c r="J29">
        <v>0</v>
      </c>
      <c r="K29">
        <v>388125</v>
      </c>
      <c r="L29">
        <v>142256.25</v>
      </c>
      <c r="M29">
        <v>288900.00000000006</v>
      </c>
      <c r="N29">
        <v>0</v>
      </c>
      <c r="O29">
        <v>0</v>
      </c>
      <c r="P29">
        <v>0</v>
      </c>
      <c r="Q29">
        <v>0</v>
      </c>
      <c r="R29">
        <v>47418.750000000007</v>
      </c>
      <c r="S29">
        <v>388125</v>
      </c>
      <c r="T29">
        <v>682840125</v>
      </c>
      <c r="U29" s="45">
        <v>0.4</v>
      </c>
      <c r="V29" s="45">
        <v>0.1</v>
      </c>
      <c r="W29" s="45">
        <v>0</v>
      </c>
      <c r="X29" s="45">
        <v>0</v>
      </c>
      <c r="Y29" s="61">
        <v>0</v>
      </c>
      <c r="Z29" s="45">
        <v>0.1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  <c r="AI29" s="45">
        <v>0</v>
      </c>
      <c r="AJ29" s="45">
        <v>0</v>
      </c>
      <c r="AK29" s="45">
        <v>0</v>
      </c>
      <c r="AL29" s="45">
        <v>0</v>
      </c>
      <c r="AM29" s="45">
        <v>0</v>
      </c>
      <c r="AN29">
        <f t="shared" si="0"/>
        <v>0</v>
      </c>
    </row>
    <row r="30" spans="1:40" x14ac:dyDescent="0.2">
      <c r="A30" t="s">
        <v>124</v>
      </c>
      <c r="B30" t="s">
        <v>12</v>
      </c>
      <c r="C30" s="42" t="s">
        <v>37</v>
      </c>
      <c r="D30" s="1">
        <v>26</v>
      </c>
      <c r="E30" s="42" t="s">
        <v>233</v>
      </c>
      <c r="F30">
        <v>0</v>
      </c>
      <c r="G30">
        <v>474187.5</v>
      </c>
      <c r="H30">
        <v>126450.00000000001</v>
      </c>
      <c r="I30">
        <v>4044881.2500000005</v>
      </c>
      <c r="J30">
        <v>0</v>
      </c>
      <c r="K30">
        <v>0</v>
      </c>
      <c r="L30">
        <v>205481.25000000003</v>
      </c>
      <c r="M30">
        <v>15806.250000000002</v>
      </c>
      <c r="N30">
        <v>0</v>
      </c>
      <c r="O30">
        <v>0</v>
      </c>
      <c r="P30">
        <v>0</v>
      </c>
      <c r="Q30">
        <v>0</v>
      </c>
      <c r="R30">
        <v>15806.250000000002</v>
      </c>
      <c r="S30">
        <v>194062.5</v>
      </c>
      <c r="T30">
        <v>5076675</v>
      </c>
      <c r="U30" s="45">
        <v>0</v>
      </c>
      <c r="V30" s="45">
        <v>0.4</v>
      </c>
      <c r="W30" s="45">
        <v>0</v>
      </c>
      <c r="X30" s="45">
        <v>0</v>
      </c>
      <c r="Y30" s="61">
        <v>0.3</v>
      </c>
      <c r="Z30" s="45">
        <v>0.2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0.5</v>
      </c>
      <c r="AI30" s="45">
        <v>0</v>
      </c>
      <c r="AJ30" s="45">
        <v>0</v>
      </c>
      <c r="AK30" s="45">
        <v>0.3</v>
      </c>
      <c r="AL30" s="45">
        <v>0.1</v>
      </c>
      <c r="AM30" s="45">
        <v>0</v>
      </c>
      <c r="AN30">
        <f t="shared" si="0"/>
        <v>0.6</v>
      </c>
    </row>
    <row r="31" spans="1:40" x14ac:dyDescent="0.2">
      <c r="A31" t="s">
        <v>123</v>
      </c>
      <c r="B31" t="s">
        <v>13</v>
      </c>
      <c r="C31" s="42" t="s">
        <v>37</v>
      </c>
      <c r="D31" s="1">
        <v>26</v>
      </c>
      <c r="E31" s="42" t="s">
        <v>233</v>
      </c>
      <c r="F31">
        <v>0</v>
      </c>
      <c r="G31">
        <v>5690250</v>
      </c>
      <c r="H31">
        <v>632250</v>
      </c>
      <c r="I31">
        <v>37291612.5</v>
      </c>
      <c r="J31">
        <v>0</v>
      </c>
      <c r="K31">
        <v>0</v>
      </c>
      <c r="L31">
        <v>300318.74999999994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129375</v>
      </c>
      <c r="T31">
        <v>44043806.25</v>
      </c>
      <c r="U31" s="45">
        <v>0</v>
      </c>
      <c r="V31" s="45">
        <v>0.9</v>
      </c>
      <c r="W31" s="45">
        <v>0</v>
      </c>
      <c r="X31" s="45">
        <v>0</v>
      </c>
      <c r="Y31" s="61">
        <v>0</v>
      </c>
      <c r="Z31" s="45">
        <v>0.3</v>
      </c>
      <c r="AA31" s="45">
        <v>0</v>
      </c>
      <c r="AB31" s="45">
        <v>0</v>
      </c>
      <c r="AC31" s="45">
        <v>0</v>
      </c>
      <c r="AD31" s="45">
        <v>0</v>
      </c>
      <c r="AE31" s="45">
        <v>0</v>
      </c>
      <c r="AF31" s="45">
        <v>0</v>
      </c>
      <c r="AG31" s="45">
        <v>0.1</v>
      </c>
      <c r="AH31" s="45">
        <v>0.7</v>
      </c>
      <c r="AI31" s="45">
        <v>0</v>
      </c>
      <c r="AJ31" s="45">
        <v>0</v>
      </c>
      <c r="AK31" s="45">
        <v>0</v>
      </c>
      <c r="AL31" s="45">
        <v>0.3</v>
      </c>
      <c r="AM31" s="45">
        <v>0</v>
      </c>
      <c r="AN31">
        <f t="shared" si="0"/>
        <v>0</v>
      </c>
    </row>
    <row r="32" spans="1:40" x14ac:dyDescent="0.2">
      <c r="A32" t="s">
        <v>123</v>
      </c>
      <c r="B32" t="s">
        <v>14</v>
      </c>
      <c r="C32" s="42" t="s">
        <v>37</v>
      </c>
      <c r="D32" s="1">
        <v>26</v>
      </c>
      <c r="E32" s="42" t="s">
        <v>233</v>
      </c>
      <c r="F32">
        <v>0</v>
      </c>
      <c r="G32">
        <v>4741875</v>
      </c>
      <c r="H32">
        <v>979987.50000000012</v>
      </c>
      <c r="I32">
        <v>15704437.5</v>
      </c>
      <c r="J32">
        <v>15806.250000000002</v>
      </c>
      <c r="K32">
        <v>64687.5</v>
      </c>
      <c r="L32">
        <v>110643.74999999999</v>
      </c>
      <c r="M32">
        <v>64687.5</v>
      </c>
      <c r="N32">
        <v>0</v>
      </c>
      <c r="O32">
        <v>0</v>
      </c>
      <c r="P32">
        <v>0</v>
      </c>
      <c r="Q32">
        <v>0</v>
      </c>
      <c r="R32">
        <v>0</v>
      </c>
      <c r="S32">
        <v>258750</v>
      </c>
      <c r="T32">
        <v>21940875</v>
      </c>
      <c r="U32" s="45">
        <v>0</v>
      </c>
      <c r="V32" s="45">
        <v>1.4</v>
      </c>
      <c r="W32" s="45">
        <v>0</v>
      </c>
      <c r="X32" s="45">
        <v>0</v>
      </c>
      <c r="Y32" s="61">
        <v>0.3</v>
      </c>
      <c r="Z32" s="45">
        <v>0.7</v>
      </c>
      <c r="AA32" s="45">
        <v>0</v>
      </c>
      <c r="AB32" s="45">
        <v>0</v>
      </c>
      <c r="AC32" s="45">
        <v>0</v>
      </c>
      <c r="AD32" s="45">
        <v>0</v>
      </c>
      <c r="AE32" s="45">
        <v>0</v>
      </c>
      <c r="AF32" s="45">
        <v>0</v>
      </c>
      <c r="AG32" s="45">
        <v>0</v>
      </c>
      <c r="AH32" s="45">
        <v>1.5</v>
      </c>
      <c r="AI32" s="45">
        <v>0</v>
      </c>
      <c r="AJ32" s="45">
        <v>0</v>
      </c>
      <c r="AK32" s="45">
        <v>0.2</v>
      </c>
      <c r="AL32" s="45">
        <v>0.4</v>
      </c>
      <c r="AM32" s="45">
        <v>0</v>
      </c>
      <c r="AN32">
        <f t="shared" si="0"/>
        <v>0.5</v>
      </c>
    </row>
    <row r="33" spans="1:40" x14ac:dyDescent="0.2">
      <c r="A33" t="s">
        <v>124</v>
      </c>
      <c r="B33" t="s">
        <v>15</v>
      </c>
      <c r="C33" s="42" t="s">
        <v>37</v>
      </c>
      <c r="D33" s="1">
        <v>26</v>
      </c>
      <c r="E33" s="42" t="s">
        <v>233</v>
      </c>
      <c r="F33">
        <v>0</v>
      </c>
      <c r="G33">
        <v>1422562.5</v>
      </c>
      <c r="H33">
        <v>268706.25</v>
      </c>
      <c r="I33">
        <v>10962056.250000002</v>
      </c>
      <c r="J33">
        <v>0</v>
      </c>
      <c r="K33">
        <v>0</v>
      </c>
      <c r="L33">
        <v>110643.74999999999</v>
      </c>
      <c r="M33">
        <v>96300.000000000015</v>
      </c>
      <c r="N33">
        <v>0</v>
      </c>
      <c r="O33">
        <v>0</v>
      </c>
      <c r="P33">
        <v>0</v>
      </c>
      <c r="Q33">
        <v>0</v>
      </c>
      <c r="R33">
        <v>0</v>
      </c>
      <c r="S33">
        <v>258750</v>
      </c>
      <c r="T33">
        <v>13119018.750000002</v>
      </c>
      <c r="U33" s="45">
        <v>0</v>
      </c>
      <c r="V33" s="45">
        <v>0.2</v>
      </c>
      <c r="W33" s="45">
        <v>0</v>
      </c>
      <c r="X33" s="45">
        <v>0</v>
      </c>
      <c r="Y33" s="61">
        <v>0.1</v>
      </c>
      <c r="Z33" s="45">
        <v>0.5</v>
      </c>
      <c r="AA33" s="45">
        <v>0</v>
      </c>
      <c r="AB33" s="45">
        <v>0</v>
      </c>
      <c r="AC33" s="45">
        <v>0</v>
      </c>
      <c r="AD33" s="45">
        <v>0</v>
      </c>
      <c r="AE33" s="45">
        <v>0</v>
      </c>
      <c r="AF33" s="45">
        <v>0.1</v>
      </c>
      <c r="AG33" s="45">
        <v>0</v>
      </c>
      <c r="AH33" s="45">
        <v>1.6</v>
      </c>
      <c r="AI33" s="45">
        <v>0</v>
      </c>
      <c r="AJ33" s="45">
        <v>0</v>
      </c>
      <c r="AK33" s="45">
        <v>0.3</v>
      </c>
      <c r="AL33" s="45">
        <v>0.1</v>
      </c>
      <c r="AM33" s="45">
        <v>0</v>
      </c>
      <c r="AN33">
        <f t="shared" si="0"/>
        <v>0.4</v>
      </c>
    </row>
    <row r="34" spans="1:40" x14ac:dyDescent="0.2">
      <c r="A34" t="s">
        <v>123</v>
      </c>
      <c r="B34" t="s">
        <v>0</v>
      </c>
      <c r="C34" s="42" t="s">
        <v>96</v>
      </c>
      <c r="D34" s="1">
        <v>28</v>
      </c>
      <c r="E34" s="42" t="s">
        <v>234</v>
      </c>
      <c r="F34">
        <v>0</v>
      </c>
      <c r="G34">
        <v>53887.499999999993</v>
      </c>
      <c r="H34">
        <v>6322.5000000000009</v>
      </c>
      <c r="I34">
        <v>473799.37499999994</v>
      </c>
      <c r="J34">
        <v>0</v>
      </c>
      <c r="K34">
        <v>25875</v>
      </c>
      <c r="L34">
        <v>4741.8749999999991</v>
      </c>
      <c r="M34">
        <v>38227.5</v>
      </c>
      <c r="N34">
        <v>0</v>
      </c>
      <c r="O34">
        <v>1580.6250000000002</v>
      </c>
      <c r="P34">
        <v>0</v>
      </c>
      <c r="Q34">
        <v>0</v>
      </c>
      <c r="R34">
        <v>0</v>
      </c>
      <c r="S34">
        <v>19406.25</v>
      </c>
      <c r="T34">
        <v>623840.62499999988</v>
      </c>
      <c r="U34" s="45">
        <v>0</v>
      </c>
      <c r="V34" s="45">
        <v>3.333333333333333</v>
      </c>
      <c r="W34" s="45">
        <v>0</v>
      </c>
      <c r="X34" s="45">
        <v>0</v>
      </c>
      <c r="Y34" s="61">
        <v>30.833333333333336</v>
      </c>
      <c r="Z34" s="45">
        <v>6.6666666666666661</v>
      </c>
      <c r="AA34" s="45">
        <v>0</v>
      </c>
      <c r="AB34" s="45">
        <v>2.5</v>
      </c>
      <c r="AC34" s="45">
        <v>0</v>
      </c>
      <c r="AD34" s="45">
        <v>0</v>
      </c>
      <c r="AE34" s="45">
        <v>0</v>
      </c>
      <c r="AF34" s="45">
        <v>1.6666666666666665</v>
      </c>
      <c r="AG34" s="45">
        <v>25.833333333333336</v>
      </c>
      <c r="AH34" s="45">
        <v>15.833333333333332</v>
      </c>
      <c r="AI34" s="45">
        <v>0</v>
      </c>
      <c r="AJ34" s="45">
        <v>0</v>
      </c>
      <c r="AK34" s="45">
        <v>63.333333333333329</v>
      </c>
      <c r="AL34" s="45">
        <v>0</v>
      </c>
      <c r="AM34" s="45">
        <v>0</v>
      </c>
      <c r="AN34">
        <f t="shared" si="0"/>
        <v>94.166666666666657</v>
      </c>
    </row>
    <row r="35" spans="1:40" x14ac:dyDescent="0.2">
      <c r="A35" t="s">
        <v>124</v>
      </c>
      <c r="B35" t="s">
        <v>1</v>
      </c>
      <c r="C35" s="42" t="s">
        <v>96</v>
      </c>
      <c r="D35" s="1">
        <v>28</v>
      </c>
      <c r="E35" s="42" t="s">
        <v>234</v>
      </c>
      <c r="F35">
        <v>0</v>
      </c>
      <c r="G35">
        <v>89831.25</v>
      </c>
      <c r="H35">
        <v>1580.6250000000002</v>
      </c>
      <c r="I35">
        <v>685687.5</v>
      </c>
      <c r="J35">
        <v>1580.6250000000002</v>
      </c>
      <c r="K35">
        <v>38812.5</v>
      </c>
      <c r="L35">
        <v>3161.2500000000005</v>
      </c>
      <c r="M35">
        <v>9483.7499999999982</v>
      </c>
      <c r="N35">
        <v>0</v>
      </c>
      <c r="O35">
        <v>0</v>
      </c>
      <c r="P35">
        <v>0</v>
      </c>
      <c r="Q35">
        <v>0</v>
      </c>
      <c r="R35">
        <v>0</v>
      </c>
      <c r="S35">
        <v>90562.5</v>
      </c>
      <c r="T35">
        <v>920700</v>
      </c>
      <c r="U35" s="45">
        <v>0</v>
      </c>
      <c r="V35" s="45">
        <v>0</v>
      </c>
      <c r="W35" s="45">
        <v>0</v>
      </c>
      <c r="X35" s="45">
        <v>0</v>
      </c>
      <c r="Y35" s="61">
        <v>30.833333333333336</v>
      </c>
      <c r="Z35" s="45">
        <v>4.166666666666667</v>
      </c>
      <c r="AA35" s="45">
        <v>0</v>
      </c>
      <c r="AB35" s="45">
        <v>12.5</v>
      </c>
      <c r="AC35" s="45">
        <v>0</v>
      </c>
      <c r="AD35" s="45">
        <v>0</v>
      </c>
      <c r="AE35" s="45">
        <v>0</v>
      </c>
      <c r="AF35" s="45">
        <v>0</v>
      </c>
      <c r="AG35" s="45">
        <v>40</v>
      </c>
      <c r="AH35" s="45">
        <v>31.666666666666664</v>
      </c>
      <c r="AI35" s="45">
        <v>0</v>
      </c>
      <c r="AJ35" s="45">
        <v>0</v>
      </c>
      <c r="AK35" s="45">
        <v>37.5</v>
      </c>
      <c r="AL35" s="45">
        <v>0</v>
      </c>
      <c r="AM35" s="45">
        <v>0</v>
      </c>
      <c r="AN35">
        <f t="shared" si="0"/>
        <v>68.333333333333343</v>
      </c>
    </row>
    <row r="36" spans="1:40" x14ac:dyDescent="0.2">
      <c r="A36" t="s">
        <v>124</v>
      </c>
      <c r="B36" t="s">
        <v>2</v>
      </c>
      <c r="C36" s="42" t="s">
        <v>96</v>
      </c>
      <c r="D36" s="1">
        <v>28</v>
      </c>
      <c r="E36" s="42" t="s">
        <v>234</v>
      </c>
      <c r="F36">
        <v>0</v>
      </c>
      <c r="G36">
        <v>6468.75</v>
      </c>
      <c r="H36">
        <v>4741.8749999999991</v>
      </c>
      <c r="I36">
        <v>135843.75</v>
      </c>
      <c r="J36">
        <v>0</v>
      </c>
      <c r="K36">
        <v>19406.25</v>
      </c>
      <c r="L36">
        <v>0</v>
      </c>
      <c r="M36">
        <v>14518.124999999998</v>
      </c>
      <c r="N36">
        <v>0</v>
      </c>
      <c r="O36">
        <v>0</v>
      </c>
      <c r="P36">
        <v>0</v>
      </c>
      <c r="Q36">
        <v>0</v>
      </c>
      <c r="R36">
        <v>0</v>
      </c>
      <c r="S36">
        <v>25875</v>
      </c>
      <c r="T36">
        <v>206853.75</v>
      </c>
      <c r="U36" s="45">
        <v>0</v>
      </c>
      <c r="V36" s="45">
        <v>0</v>
      </c>
      <c r="W36" s="45">
        <v>0</v>
      </c>
      <c r="X36" s="45">
        <v>0</v>
      </c>
      <c r="Y36" s="61">
        <v>7.5</v>
      </c>
      <c r="Z36" s="45">
        <v>3.333333333333333</v>
      </c>
      <c r="AA36" s="45">
        <v>0</v>
      </c>
      <c r="AB36" s="45">
        <v>2.5</v>
      </c>
      <c r="AC36" s="45">
        <v>0</v>
      </c>
      <c r="AD36" s="45">
        <v>0</v>
      </c>
      <c r="AE36" s="45">
        <v>0</v>
      </c>
      <c r="AF36" s="45">
        <v>0</v>
      </c>
      <c r="AG36" s="45">
        <v>17.5</v>
      </c>
      <c r="AH36" s="45">
        <v>20</v>
      </c>
      <c r="AI36" s="45">
        <v>0</v>
      </c>
      <c r="AJ36" s="45">
        <v>0</v>
      </c>
      <c r="AK36" s="45">
        <v>41.666666666666671</v>
      </c>
      <c r="AL36" s="45">
        <v>0</v>
      </c>
      <c r="AM36" s="45">
        <v>0</v>
      </c>
      <c r="AN36">
        <f t="shared" si="0"/>
        <v>49.166666666666671</v>
      </c>
    </row>
    <row r="37" spans="1:40" x14ac:dyDescent="0.2">
      <c r="A37" t="s">
        <v>123</v>
      </c>
      <c r="B37" t="s">
        <v>3</v>
      </c>
      <c r="C37" s="42" t="s">
        <v>96</v>
      </c>
      <c r="D37" s="1">
        <v>28</v>
      </c>
      <c r="E37" s="42" t="s">
        <v>234</v>
      </c>
      <c r="F37">
        <v>1580.6250000000002</v>
      </c>
      <c r="G37">
        <v>86231.25</v>
      </c>
      <c r="H37">
        <v>22128.749999999996</v>
      </c>
      <c r="I37">
        <v>284625</v>
      </c>
      <c r="J37">
        <v>0</v>
      </c>
      <c r="K37">
        <v>58218.75</v>
      </c>
      <c r="L37">
        <v>0</v>
      </c>
      <c r="M37">
        <v>6322.5000000000009</v>
      </c>
      <c r="N37">
        <v>0</v>
      </c>
      <c r="O37">
        <v>0</v>
      </c>
      <c r="P37">
        <v>0</v>
      </c>
      <c r="Q37">
        <v>0</v>
      </c>
      <c r="R37">
        <v>0</v>
      </c>
      <c r="S37">
        <v>226406.25</v>
      </c>
      <c r="T37">
        <v>685513.125</v>
      </c>
      <c r="U37" s="45">
        <v>0.83333333333333326</v>
      </c>
      <c r="V37" s="45">
        <v>0.6</v>
      </c>
      <c r="W37" s="45">
        <v>0</v>
      </c>
      <c r="X37" s="45">
        <v>0.83333333333333326</v>
      </c>
      <c r="Y37" s="61">
        <v>17.5</v>
      </c>
      <c r="Z37" s="45">
        <v>5.8333333333333339</v>
      </c>
      <c r="AA37" s="45">
        <v>0</v>
      </c>
      <c r="AB37" s="45">
        <v>1.6666666666666665</v>
      </c>
      <c r="AC37" s="45">
        <v>0</v>
      </c>
      <c r="AD37" s="45">
        <v>0</v>
      </c>
      <c r="AE37" s="45">
        <v>0</v>
      </c>
      <c r="AF37" s="45">
        <v>0</v>
      </c>
      <c r="AG37" s="45">
        <v>30</v>
      </c>
      <c r="AH37" s="45">
        <v>39.166666666666664</v>
      </c>
      <c r="AI37" s="45">
        <v>0</v>
      </c>
      <c r="AJ37" s="45">
        <v>0</v>
      </c>
      <c r="AK37" s="45">
        <v>35</v>
      </c>
      <c r="AL37" s="45">
        <v>0</v>
      </c>
      <c r="AM37" s="45">
        <v>0</v>
      </c>
      <c r="AN37">
        <f t="shared" si="0"/>
        <v>52.5</v>
      </c>
    </row>
    <row r="38" spans="1:40" x14ac:dyDescent="0.2">
      <c r="A38" t="s">
        <v>124</v>
      </c>
      <c r="B38" t="s">
        <v>4</v>
      </c>
      <c r="C38" s="42" t="s">
        <v>96</v>
      </c>
      <c r="D38" s="1">
        <v>28</v>
      </c>
      <c r="E38" s="42" t="s">
        <v>234</v>
      </c>
      <c r="F38">
        <v>0</v>
      </c>
      <c r="G38">
        <v>139387.5</v>
      </c>
      <c r="H38">
        <v>67966.874999999985</v>
      </c>
      <c r="I38">
        <v>578880</v>
      </c>
      <c r="J38">
        <v>0</v>
      </c>
      <c r="K38">
        <v>51750</v>
      </c>
      <c r="L38">
        <v>4741.8749999999991</v>
      </c>
      <c r="M38">
        <v>33485.625</v>
      </c>
      <c r="N38">
        <v>0</v>
      </c>
      <c r="O38">
        <v>0</v>
      </c>
      <c r="P38">
        <v>0</v>
      </c>
      <c r="Q38">
        <v>1580.6250000000002</v>
      </c>
      <c r="R38">
        <v>0</v>
      </c>
      <c r="S38">
        <v>58218.75</v>
      </c>
      <c r="T38">
        <v>936011.25</v>
      </c>
      <c r="U38" s="45">
        <v>0</v>
      </c>
      <c r="V38" s="45">
        <v>1</v>
      </c>
      <c r="W38" s="45">
        <v>0</v>
      </c>
      <c r="X38" s="45">
        <v>0.83333333333333326</v>
      </c>
      <c r="Y38" s="61">
        <v>37.5</v>
      </c>
      <c r="Z38" s="45">
        <v>1.6666666666666665</v>
      </c>
      <c r="AA38" s="45">
        <v>0</v>
      </c>
      <c r="AB38" s="45">
        <v>0</v>
      </c>
      <c r="AC38" s="45">
        <v>0</v>
      </c>
      <c r="AD38" s="45">
        <v>0</v>
      </c>
      <c r="AE38" s="45">
        <v>0</v>
      </c>
      <c r="AF38" s="45">
        <v>0</v>
      </c>
      <c r="AG38" s="45">
        <v>33.333333333333336</v>
      </c>
      <c r="AH38" s="45">
        <v>42.5</v>
      </c>
      <c r="AI38" s="45">
        <v>0</v>
      </c>
      <c r="AJ38" s="45">
        <v>0</v>
      </c>
      <c r="AK38" s="45">
        <v>16.666666666666668</v>
      </c>
      <c r="AL38" s="45">
        <v>0.1</v>
      </c>
      <c r="AM38" s="45">
        <v>0</v>
      </c>
      <c r="AN38">
        <f t="shared" si="0"/>
        <v>54.166666666666671</v>
      </c>
    </row>
    <row r="39" spans="1:40" x14ac:dyDescent="0.2">
      <c r="A39" t="s">
        <v>123</v>
      </c>
      <c r="B39" t="s">
        <v>5</v>
      </c>
      <c r="C39" s="42" t="s">
        <v>96</v>
      </c>
      <c r="D39" s="1">
        <v>28</v>
      </c>
      <c r="E39" s="42" t="s">
        <v>234</v>
      </c>
      <c r="F39">
        <v>0</v>
      </c>
      <c r="G39">
        <v>165262.5</v>
      </c>
      <c r="H39">
        <v>33193.125</v>
      </c>
      <c r="I39">
        <v>1023643.125</v>
      </c>
      <c r="J39">
        <v>0</v>
      </c>
      <c r="K39">
        <v>19406.25</v>
      </c>
      <c r="L39">
        <v>1580.6250000000002</v>
      </c>
      <c r="M39">
        <v>4741.8749999999991</v>
      </c>
      <c r="N39">
        <v>0</v>
      </c>
      <c r="O39">
        <v>0</v>
      </c>
      <c r="P39">
        <v>0</v>
      </c>
      <c r="Q39">
        <v>1580.6250000000002</v>
      </c>
      <c r="R39">
        <v>0</v>
      </c>
      <c r="S39">
        <v>38812.5</v>
      </c>
      <c r="T39">
        <v>1288220.625</v>
      </c>
      <c r="U39" s="45">
        <v>0</v>
      </c>
      <c r="V39" s="45">
        <v>0.3</v>
      </c>
      <c r="W39" s="45">
        <v>0</v>
      </c>
      <c r="X39" s="45">
        <v>0</v>
      </c>
      <c r="Y39" s="61">
        <v>8.3333333333333339</v>
      </c>
      <c r="Z39" s="45">
        <v>6.6666666666666661</v>
      </c>
      <c r="AA39" s="45">
        <v>0</v>
      </c>
      <c r="AB39" s="45">
        <v>1.6666666666666665</v>
      </c>
      <c r="AC39" s="45">
        <v>0</v>
      </c>
      <c r="AD39" s="45">
        <v>0</v>
      </c>
      <c r="AE39" s="45">
        <v>0</v>
      </c>
      <c r="AF39" s="45">
        <v>0</v>
      </c>
      <c r="AG39" s="45">
        <v>27.5</v>
      </c>
      <c r="AH39" s="45">
        <v>10.833333333333332</v>
      </c>
      <c r="AI39" s="45">
        <v>0</v>
      </c>
      <c r="AJ39" s="45">
        <v>0</v>
      </c>
      <c r="AK39" s="45">
        <v>30</v>
      </c>
      <c r="AL39" s="45">
        <v>0.5</v>
      </c>
      <c r="AM39" s="45">
        <v>0</v>
      </c>
      <c r="AN39">
        <f t="shared" si="0"/>
        <v>38.333333333333336</v>
      </c>
    </row>
    <row r="40" spans="1:40" x14ac:dyDescent="0.2">
      <c r="A40" t="s">
        <v>123</v>
      </c>
      <c r="B40" t="s">
        <v>6</v>
      </c>
      <c r="C40" s="42" t="s">
        <v>96</v>
      </c>
      <c r="D40" s="1">
        <v>28</v>
      </c>
      <c r="E40" s="42" t="s">
        <v>234</v>
      </c>
      <c r="F40">
        <v>1580.6250000000002</v>
      </c>
      <c r="G40">
        <v>278775</v>
      </c>
      <c r="H40">
        <v>222868.12499999997</v>
      </c>
      <c r="I40">
        <v>659812.5</v>
      </c>
      <c r="J40">
        <v>0</v>
      </c>
      <c r="K40">
        <v>38812.5</v>
      </c>
      <c r="L40">
        <v>0</v>
      </c>
      <c r="M40">
        <v>1580.6250000000002</v>
      </c>
      <c r="N40">
        <v>0</v>
      </c>
      <c r="O40">
        <v>0</v>
      </c>
      <c r="P40">
        <v>0</v>
      </c>
      <c r="Q40">
        <v>3161.2500000000005</v>
      </c>
      <c r="R40">
        <v>3161.2500000000005</v>
      </c>
      <c r="S40">
        <v>168187.5</v>
      </c>
      <c r="T40">
        <v>1377939.375</v>
      </c>
      <c r="U40" s="45">
        <v>0.1</v>
      </c>
      <c r="V40" s="45">
        <v>0.2</v>
      </c>
      <c r="W40" s="45">
        <v>0</v>
      </c>
      <c r="X40" s="45">
        <v>0.83333333333333326</v>
      </c>
      <c r="Y40" s="61">
        <v>22.5</v>
      </c>
      <c r="Z40" s="45">
        <v>1.6666666666666665</v>
      </c>
      <c r="AA40" s="45">
        <v>0</v>
      </c>
      <c r="AB40" s="45">
        <v>0.83333333333333326</v>
      </c>
      <c r="AC40" s="45">
        <v>0</v>
      </c>
      <c r="AD40" s="45">
        <v>0</v>
      </c>
      <c r="AE40" s="45">
        <v>0</v>
      </c>
      <c r="AF40" s="45">
        <v>0</v>
      </c>
      <c r="AG40" s="45">
        <v>5.8333333333333339</v>
      </c>
      <c r="AH40" s="45">
        <v>13.333333333333332</v>
      </c>
      <c r="AI40" s="45">
        <v>0</v>
      </c>
      <c r="AJ40" s="45">
        <v>0</v>
      </c>
      <c r="AK40" s="45">
        <v>14.166666666666668</v>
      </c>
      <c r="AL40" s="45">
        <v>4.2</v>
      </c>
      <c r="AM40" s="45">
        <v>0</v>
      </c>
      <c r="AN40">
        <f t="shared" si="0"/>
        <v>36.666666666666671</v>
      </c>
    </row>
    <row r="41" spans="1:40" x14ac:dyDescent="0.2">
      <c r="A41" t="s">
        <v>124</v>
      </c>
      <c r="B41" t="s">
        <v>7</v>
      </c>
      <c r="C41" s="42" t="s">
        <v>96</v>
      </c>
      <c r="D41" s="1">
        <v>28</v>
      </c>
      <c r="E41" s="42" t="s">
        <v>234</v>
      </c>
      <c r="F41">
        <v>0</v>
      </c>
      <c r="G41">
        <v>19113.75</v>
      </c>
      <c r="H41">
        <v>186513.75000000003</v>
      </c>
      <c r="I41">
        <v>444616.875</v>
      </c>
      <c r="J41">
        <v>3161.2500000000005</v>
      </c>
      <c r="K41">
        <v>19406.25</v>
      </c>
      <c r="L41">
        <v>1580.6250000000002</v>
      </c>
      <c r="M41">
        <v>4741.8749999999991</v>
      </c>
      <c r="N41">
        <v>0</v>
      </c>
      <c r="O41">
        <v>0</v>
      </c>
      <c r="P41">
        <v>1580.6250000000002</v>
      </c>
      <c r="Q41">
        <v>0</v>
      </c>
      <c r="R41">
        <v>0</v>
      </c>
      <c r="S41">
        <v>25875</v>
      </c>
      <c r="T41">
        <v>706590</v>
      </c>
      <c r="U41" s="45">
        <v>3.333333333333333</v>
      </c>
      <c r="V41" s="45">
        <v>1.6666666666666665</v>
      </c>
      <c r="W41" s="45">
        <v>0</v>
      </c>
      <c r="X41" s="45">
        <v>0</v>
      </c>
      <c r="Y41" s="61">
        <v>14.166666666666668</v>
      </c>
      <c r="Z41" s="45">
        <v>20</v>
      </c>
      <c r="AA41" s="45">
        <v>0</v>
      </c>
      <c r="AB41" s="45">
        <v>0</v>
      </c>
      <c r="AC41" s="45">
        <v>0</v>
      </c>
      <c r="AD41" s="45">
        <v>0</v>
      </c>
      <c r="AE41" s="45">
        <v>0</v>
      </c>
      <c r="AF41" s="45">
        <v>0</v>
      </c>
      <c r="AG41" s="45">
        <v>30</v>
      </c>
      <c r="AH41" s="45">
        <v>20.833333333333336</v>
      </c>
      <c r="AI41" s="45">
        <v>0</v>
      </c>
      <c r="AJ41" s="45">
        <v>0</v>
      </c>
      <c r="AK41" s="45">
        <v>6.6666666666666661</v>
      </c>
      <c r="AL41" s="45">
        <v>0</v>
      </c>
      <c r="AM41" s="45">
        <v>0</v>
      </c>
      <c r="AN41">
        <f t="shared" si="0"/>
        <v>20.833333333333336</v>
      </c>
    </row>
    <row r="42" spans="1:40" x14ac:dyDescent="0.2">
      <c r="A42" t="s">
        <v>123</v>
      </c>
      <c r="B42" t="s">
        <v>8</v>
      </c>
      <c r="C42" s="42" t="s">
        <v>96</v>
      </c>
      <c r="D42" s="1">
        <v>28</v>
      </c>
      <c r="E42" s="42" t="s">
        <v>234</v>
      </c>
      <c r="F42">
        <v>0</v>
      </c>
      <c r="G42">
        <v>585855</v>
      </c>
      <c r="H42">
        <v>393575.62499999994</v>
      </c>
      <c r="I42">
        <v>5003504.9999999991</v>
      </c>
      <c r="J42">
        <v>0</v>
      </c>
      <c r="K42">
        <v>25875</v>
      </c>
      <c r="L42">
        <v>0</v>
      </c>
      <c r="M42">
        <v>14225.625</v>
      </c>
      <c r="N42">
        <v>0</v>
      </c>
      <c r="O42">
        <v>0</v>
      </c>
      <c r="P42">
        <v>6468.75</v>
      </c>
      <c r="Q42">
        <v>0</v>
      </c>
      <c r="R42">
        <v>0</v>
      </c>
      <c r="S42">
        <v>19406.25</v>
      </c>
      <c r="T42">
        <v>6048911.2499999991</v>
      </c>
      <c r="U42" s="45">
        <v>0</v>
      </c>
      <c r="V42" s="45">
        <v>0</v>
      </c>
      <c r="W42" s="45">
        <v>0</v>
      </c>
      <c r="X42" s="45">
        <v>0</v>
      </c>
      <c r="Y42" s="61">
        <v>22.5</v>
      </c>
      <c r="Z42" s="45">
        <v>0.83333333333333326</v>
      </c>
      <c r="AA42" s="45">
        <v>3.333333333333333</v>
      </c>
      <c r="AB42" s="45">
        <v>0</v>
      </c>
      <c r="AC42" s="45">
        <v>0</v>
      </c>
      <c r="AD42" s="45">
        <v>0</v>
      </c>
      <c r="AE42" s="45">
        <v>0</v>
      </c>
      <c r="AF42" s="45">
        <v>0</v>
      </c>
      <c r="AG42" s="45">
        <v>6.6666666666666661</v>
      </c>
      <c r="AH42" s="45">
        <v>10.833333333333332</v>
      </c>
      <c r="AI42" s="45">
        <v>0</v>
      </c>
      <c r="AJ42" s="45">
        <v>0</v>
      </c>
      <c r="AK42" s="45">
        <v>7.5</v>
      </c>
      <c r="AL42" s="45">
        <v>0</v>
      </c>
      <c r="AM42" s="45">
        <v>0</v>
      </c>
      <c r="AN42">
        <f t="shared" si="0"/>
        <v>30</v>
      </c>
    </row>
    <row r="43" spans="1:40" x14ac:dyDescent="0.2">
      <c r="A43" t="s">
        <v>124</v>
      </c>
      <c r="B43" t="s">
        <v>9</v>
      </c>
      <c r="C43" s="42" t="s">
        <v>96</v>
      </c>
      <c r="D43" s="1">
        <v>28</v>
      </c>
      <c r="E43" s="42" t="s">
        <v>234</v>
      </c>
      <c r="F43">
        <v>0</v>
      </c>
      <c r="G43">
        <v>60063.749999999993</v>
      </c>
      <c r="H43">
        <v>52160.624999999985</v>
      </c>
      <c r="I43">
        <v>384817.49999999994</v>
      </c>
      <c r="J43">
        <v>0</v>
      </c>
      <c r="K43">
        <v>19406.25</v>
      </c>
      <c r="L43">
        <v>3161.2500000000005</v>
      </c>
      <c r="M43">
        <v>22421.249999999996</v>
      </c>
      <c r="N43">
        <v>0</v>
      </c>
      <c r="O43">
        <v>0</v>
      </c>
      <c r="P43">
        <v>0</v>
      </c>
      <c r="Q43">
        <v>0</v>
      </c>
      <c r="R43">
        <v>3161.2500000000005</v>
      </c>
      <c r="S43">
        <v>168187.5</v>
      </c>
      <c r="T43">
        <v>713379.37499999988</v>
      </c>
      <c r="U43" s="45">
        <v>0.83333333333333326</v>
      </c>
      <c r="V43" s="45">
        <v>0</v>
      </c>
      <c r="W43" s="45">
        <v>0</v>
      </c>
      <c r="X43" s="45">
        <v>1.6666666666666665</v>
      </c>
      <c r="Y43" s="61">
        <v>24.166666666666664</v>
      </c>
      <c r="Z43" s="45">
        <v>2.5</v>
      </c>
      <c r="AA43" s="45">
        <v>0</v>
      </c>
      <c r="AB43" s="45">
        <v>3.333333333333333</v>
      </c>
      <c r="AC43" s="45">
        <v>0</v>
      </c>
      <c r="AD43" s="45">
        <v>0</v>
      </c>
      <c r="AE43" s="45">
        <v>0</v>
      </c>
      <c r="AF43" s="45">
        <v>0</v>
      </c>
      <c r="AG43" s="45">
        <v>35</v>
      </c>
      <c r="AH43" s="45">
        <v>27.5</v>
      </c>
      <c r="AI43" s="45">
        <v>0</v>
      </c>
      <c r="AJ43" s="45">
        <v>0</v>
      </c>
      <c r="AK43" s="45">
        <v>15.833333333333332</v>
      </c>
      <c r="AL43" s="45">
        <v>0</v>
      </c>
      <c r="AM43" s="45">
        <v>0</v>
      </c>
      <c r="AN43">
        <f t="shared" si="0"/>
        <v>40</v>
      </c>
    </row>
    <row r="44" spans="1:40" x14ac:dyDescent="0.2">
      <c r="A44" t="s">
        <v>124</v>
      </c>
      <c r="B44" t="s">
        <v>10</v>
      </c>
      <c r="C44" s="42" t="s">
        <v>96</v>
      </c>
      <c r="D44" s="1">
        <v>28</v>
      </c>
      <c r="E44" s="42" t="s">
        <v>234</v>
      </c>
      <c r="F44">
        <v>0</v>
      </c>
      <c r="G44">
        <v>53887.499999999993</v>
      </c>
      <c r="H44">
        <v>344576.25</v>
      </c>
      <c r="I44">
        <v>493205.62499999994</v>
      </c>
      <c r="J44">
        <v>0</v>
      </c>
      <c r="K44">
        <v>19406.25</v>
      </c>
      <c r="L44">
        <v>1580.6250000000002</v>
      </c>
      <c r="M44">
        <v>8049.3749999999991</v>
      </c>
      <c r="N44">
        <v>0</v>
      </c>
      <c r="O44">
        <v>0</v>
      </c>
      <c r="P44">
        <v>6468.75</v>
      </c>
      <c r="Q44">
        <v>0</v>
      </c>
      <c r="R44">
        <v>0</v>
      </c>
      <c r="S44">
        <v>19406.25</v>
      </c>
      <c r="T44">
        <v>946580.625</v>
      </c>
      <c r="U44" s="45">
        <v>0</v>
      </c>
      <c r="V44" s="45">
        <v>0</v>
      </c>
      <c r="W44" s="45">
        <v>0</v>
      </c>
      <c r="X44" s="45">
        <v>0</v>
      </c>
      <c r="Y44" s="61">
        <v>36.666666666666664</v>
      </c>
      <c r="Z44" s="45">
        <v>0.83333333333333326</v>
      </c>
      <c r="AA44" s="45">
        <v>0</v>
      </c>
      <c r="AB44" s="45">
        <v>1.6666666666666665</v>
      </c>
      <c r="AC44" s="45">
        <v>0</v>
      </c>
      <c r="AD44" s="45">
        <v>0</v>
      </c>
      <c r="AE44" s="45">
        <v>0</v>
      </c>
      <c r="AF44" s="45">
        <v>0</v>
      </c>
      <c r="AG44" s="45">
        <v>42.5</v>
      </c>
      <c r="AH44" s="45">
        <v>36.666666666666664</v>
      </c>
      <c r="AI44" s="45">
        <v>0</v>
      </c>
      <c r="AJ44" s="45">
        <v>0</v>
      </c>
      <c r="AK44" s="45">
        <v>20</v>
      </c>
      <c r="AL44" s="45">
        <v>1.6666666666666665</v>
      </c>
      <c r="AM44" s="45">
        <v>0</v>
      </c>
      <c r="AN44">
        <f t="shared" si="0"/>
        <v>56.666666666666664</v>
      </c>
    </row>
    <row r="45" spans="1:40" x14ac:dyDescent="0.2">
      <c r="A45" t="s">
        <v>123</v>
      </c>
      <c r="B45" t="s">
        <v>11</v>
      </c>
      <c r="C45" s="42" t="s">
        <v>96</v>
      </c>
      <c r="D45" s="1">
        <v>28</v>
      </c>
      <c r="E45" s="42" t="s">
        <v>234</v>
      </c>
      <c r="F45">
        <v>1580.6250000000002</v>
      </c>
      <c r="G45">
        <v>292882.5</v>
      </c>
      <c r="H45">
        <v>798215.62499999988</v>
      </c>
      <c r="I45">
        <v>18267749.999999996</v>
      </c>
      <c r="J45">
        <v>0</v>
      </c>
      <c r="K45">
        <v>116437.5</v>
      </c>
      <c r="L45">
        <v>91676.25</v>
      </c>
      <c r="M45">
        <v>11064.374999999998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45281.25</v>
      </c>
      <c r="T45">
        <v>19624888.124999996</v>
      </c>
      <c r="U45" s="45">
        <v>0</v>
      </c>
      <c r="V45" s="45">
        <v>0.83333333333333326</v>
      </c>
      <c r="W45" s="45">
        <v>0</v>
      </c>
      <c r="X45" s="45">
        <v>0</v>
      </c>
      <c r="Y45" s="61">
        <v>10</v>
      </c>
      <c r="Z45" s="45">
        <v>3.333333333333333</v>
      </c>
      <c r="AA45" s="45">
        <v>0</v>
      </c>
      <c r="AB45" s="45">
        <v>3.333333333333333</v>
      </c>
      <c r="AC45" s="45">
        <v>0</v>
      </c>
      <c r="AD45" s="45">
        <v>0</v>
      </c>
      <c r="AE45" s="45">
        <v>0</v>
      </c>
      <c r="AF45" s="45">
        <v>0</v>
      </c>
      <c r="AG45" s="45">
        <v>5.8333333333333339</v>
      </c>
      <c r="AH45" s="45">
        <v>15</v>
      </c>
      <c r="AI45" s="45">
        <v>0</v>
      </c>
      <c r="AJ45" s="45">
        <v>0</v>
      </c>
      <c r="AK45" s="45">
        <v>35</v>
      </c>
      <c r="AL45" s="45">
        <v>0</v>
      </c>
      <c r="AM45" s="45">
        <v>0</v>
      </c>
      <c r="AN45">
        <f t="shared" si="0"/>
        <v>45</v>
      </c>
    </row>
    <row r="46" spans="1:40" x14ac:dyDescent="0.2">
      <c r="A46" t="s">
        <v>124</v>
      </c>
      <c r="B46" t="s">
        <v>12</v>
      </c>
      <c r="C46" s="42" t="s">
        <v>96</v>
      </c>
      <c r="D46" s="1">
        <v>28</v>
      </c>
      <c r="E46" s="42" t="s">
        <v>234</v>
      </c>
      <c r="F46">
        <v>0</v>
      </c>
      <c r="G46">
        <v>54033.75</v>
      </c>
      <c r="H46">
        <v>83773.125</v>
      </c>
      <c r="I46">
        <v>274848.75</v>
      </c>
      <c r="J46">
        <v>1580.6250000000002</v>
      </c>
      <c r="K46">
        <v>19406.25</v>
      </c>
      <c r="L46">
        <v>1580.6250000000002</v>
      </c>
      <c r="M46">
        <v>0</v>
      </c>
      <c r="N46">
        <v>0</v>
      </c>
      <c r="O46">
        <v>0</v>
      </c>
      <c r="P46">
        <v>0</v>
      </c>
      <c r="Q46">
        <v>1580.6250000000002</v>
      </c>
      <c r="R46">
        <v>0</v>
      </c>
      <c r="S46">
        <v>38812.5</v>
      </c>
      <c r="T46">
        <v>475616.25</v>
      </c>
      <c r="U46" s="45">
        <v>0</v>
      </c>
      <c r="V46" s="45">
        <v>0</v>
      </c>
      <c r="W46" s="45">
        <v>0</v>
      </c>
      <c r="X46" s="45">
        <v>0</v>
      </c>
      <c r="Y46" s="61">
        <v>28.333333333333336</v>
      </c>
      <c r="Z46" s="45">
        <v>10.833333333333332</v>
      </c>
      <c r="AA46" s="45">
        <v>0</v>
      </c>
      <c r="AB46" s="45">
        <v>0.83333333333333326</v>
      </c>
      <c r="AC46" s="45">
        <v>0</v>
      </c>
      <c r="AD46" s="45">
        <v>0</v>
      </c>
      <c r="AE46" s="45">
        <v>0</v>
      </c>
      <c r="AF46" s="45">
        <v>6.6666666666666661</v>
      </c>
      <c r="AG46" s="45">
        <v>23.333333333333336</v>
      </c>
      <c r="AH46" s="45">
        <v>30</v>
      </c>
      <c r="AI46" s="45">
        <v>0</v>
      </c>
      <c r="AJ46" s="45">
        <v>0</v>
      </c>
      <c r="AK46" s="45">
        <v>20</v>
      </c>
      <c r="AL46" s="45">
        <v>11.666666666666668</v>
      </c>
      <c r="AM46" s="45">
        <v>0</v>
      </c>
      <c r="AN46">
        <f t="shared" si="0"/>
        <v>48.333333333333336</v>
      </c>
    </row>
    <row r="47" spans="1:40" x14ac:dyDescent="0.2">
      <c r="A47" t="s">
        <v>123</v>
      </c>
      <c r="B47" t="s">
        <v>13</v>
      </c>
      <c r="C47" s="42" t="s">
        <v>96</v>
      </c>
      <c r="D47" s="1">
        <v>28</v>
      </c>
      <c r="E47" s="42" t="s">
        <v>234</v>
      </c>
      <c r="F47">
        <v>2370.9375</v>
      </c>
      <c r="G47">
        <v>80831.25</v>
      </c>
      <c r="H47">
        <v>66386.249999999985</v>
      </c>
      <c r="I47">
        <v>489898.12499999994</v>
      </c>
      <c r="J47">
        <v>2370.9375</v>
      </c>
      <c r="K47">
        <v>29109.375</v>
      </c>
      <c r="L47">
        <v>2370.9375</v>
      </c>
      <c r="M47">
        <v>11854.687499999998</v>
      </c>
      <c r="N47">
        <v>0</v>
      </c>
      <c r="O47">
        <v>0</v>
      </c>
      <c r="P47">
        <v>0</v>
      </c>
      <c r="Q47">
        <v>0</v>
      </c>
      <c r="R47">
        <v>0</v>
      </c>
      <c r="S47">
        <v>19406.25</v>
      </c>
      <c r="T47">
        <v>704598.75</v>
      </c>
      <c r="U47" s="45">
        <v>0</v>
      </c>
      <c r="V47" s="45">
        <v>0</v>
      </c>
      <c r="W47" s="45">
        <v>0</v>
      </c>
      <c r="X47" s="45">
        <v>0</v>
      </c>
      <c r="Y47" s="61">
        <v>43.333333333333329</v>
      </c>
      <c r="Z47" s="45">
        <v>5.8333333333333339</v>
      </c>
      <c r="AA47" s="45">
        <v>0</v>
      </c>
      <c r="AB47" s="45">
        <v>2.5</v>
      </c>
      <c r="AC47" s="45">
        <v>0</v>
      </c>
      <c r="AD47" s="45">
        <v>0</v>
      </c>
      <c r="AE47" s="45">
        <v>0</v>
      </c>
      <c r="AF47" s="45">
        <v>2.5</v>
      </c>
      <c r="AG47" s="45">
        <v>16.666666666666668</v>
      </c>
      <c r="AH47" s="45">
        <v>19.166666666666668</v>
      </c>
      <c r="AI47" s="45">
        <v>0</v>
      </c>
      <c r="AJ47" s="45">
        <v>0</v>
      </c>
      <c r="AK47" s="45">
        <v>80</v>
      </c>
      <c r="AL47" s="45">
        <v>0</v>
      </c>
      <c r="AM47" s="45">
        <v>0</v>
      </c>
      <c r="AN47">
        <f t="shared" si="0"/>
        <v>123.33333333333333</v>
      </c>
    </row>
    <row r="48" spans="1:40" x14ac:dyDescent="0.2">
      <c r="A48" t="s">
        <v>123</v>
      </c>
      <c r="B48" t="s">
        <v>14</v>
      </c>
      <c r="C48" s="42" t="s">
        <v>96</v>
      </c>
      <c r="D48" s="1">
        <v>28</v>
      </c>
      <c r="E48" s="42" t="s">
        <v>234</v>
      </c>
      <c r="F48">
        <v>0</v>
      </c>
      <c r="G48">
        <v>610267.5</v>
      </c>
      <c r="H48">
        <v>540573.75</v>
      </c>
      <c r="I48">
        <v>624161.25</v>
      </c>
      <c r="J48">
        <v>1580.6250000000002</v>
      </c>
      <c r="K48">
        <v>25875</v>
      </c>
      <c r="L48">
        <v>0</v>
      </c>
      <c r="M48">
        <v>4741.8749999999991</v>
      </c>
      <c r="N48">
        <v>0</v>
      </c>
      <c r="O48">
        <v>0</v>
      </c>
      <c r="P48">
        <v>0</v>
      </c>
      <c r="Q48">
        <v>0</v>
      </c>
      <c r="R48">
        <v>1580.6250000000002</v>
      </c>
      <c r="S48">
        <v>77625</v>
      </c>
      <c r="T48">
        <v>1886405.625</v>
      </c>
      <c r="U48" s="45">
        <v>0</v>
      </c>
      <c r="V48" s="45">
        <v>0</v>
      </c>
      <c r="W48" s="45">
        <v>0</v>
      </c>
      <c r="X48" s="45">
        <v>0</v>
      </c>
      <c r="Y48" s="61">
        <v>33.333333333333336</v>
      </c>
      <c r="Z48" s="45">
        <v>0</v>
      </c>
      <c r="AA48" s="45">
        <v>0</v>
      </c>
      <c r="AB48" s="45">
        <v>0.83333333333333326</v>
      </c>
      <c r="AC48" s="45">
        <v>0</v>
      </c>
      <c r="AD48" s="45">
        <v>0</v>
      </c>
      <c r="AE48" s="45">
        <v>0</v>
      </c>
      <c r="AF48" s="45">
        <v>0.83333333333333326</v>
      </c>
      <c r="AG48" s="45">
        <v>44.166666666666671</v>
      </c>
      <c r="AH48" s="45">
        <v>40</v>
      </c>
      <c r="AI48" s="45">
        <v>0</v>
      </c>
      <c r="AJ48" s="45">
        <v>0</v>
      </c>
      <c r="AK48" s="45">
        <v>47.5</v>
      </c>
      <c r="AL48" s="45">
        <v>0</v>
      </c>
      <c r="AM48" s="45">
        <v>0</v>
      </c>
      <c r="AN48">
        <f t="shared" si="0"/>
        <v>80.833333333333343</v>
      </c>
    </row>
    <row r="49" spans="1:40" x14ac:dyDescent="0.2">
      <c r="A49" t="s">
        <v>124</v>
      </c>
      <c r="B49" t="s">
        <v>15</v>
      </c>
      <c r="C49" s="42" t="s">
        <v>96</v>
      </c>
      <c r="D49" s="1">
        <v>28</v>
      </c>
      <c r="E49" s="42" t="s">
        <v>234</v>
      </c>
      <c r="F49">
        <v>0</v>
      </c>
      <c r="G49">
        <v>47418.749999999993</v>
      </c>
      <c r="H49">
        <v>67966.874999999985</v>
      </c>
      <c r="I49">
        <v>217918.12499999997</v>
      </c>
      <c r="J49">
        <v>1580.6250000000002</v>
      </c>
      <c r="K49">
        <v>12937.5</v>
      </c>
      <c r="L49">
        <v>4741.8749999999991</v>
      </c>
      <c r="M49">
        <v>8049.3749999999991</v>
      </c>
      <c r="N49">
        <v>0</v>
      </c>
      <c r="O49">
        <v>0</v>
      </c>
      <c r="P49">
        <v>0</v>
      </c>
      <c r="Q49">
        <v>0</v>
      </c>
      <c r="R49">
        <v>0</v>
      </c>
      <c r="S49">
        <v>51750</v>
      </c>
      <c r="T49">
        <v>412363.12499999994</v>
      </c>
      <c r="U49" s="45">
        <v>0</v>
      </c>
      <c r="V49" s="45">
        <v>0</v>
      </c>
      <c r="W49" s="45">
        <v>0</v>
      </c>
      <c r="X49" s="45">
        <v>0</v>
      </c>
      <c r="Y49" s="61">
        <v>82.5</v>
      </c>
      <c r="Z49" s="45">
        <v>4.166666666666667</v>
      </c>
      <c r="AA49" s="45">
        <v>0</v>
      </c>
      <c r="AB49" s="45">
        <v>0.83333333333333326</v>
      </c>
      <c r="AC49" s="45">
        <v>0</v>
      </c>
      <c r="AD49" s="45">
        <v>0</v>
      </c>
      <c r="AE49" s="45">
        <v>0</v>
      </c>
      <c r="AF49" s="45">
        <v>2.5</v>
      </c>
      <c r="AG49" s="45">
        <v>27.5</v>
      </c>
      <c r="AH49" s="45">
        <v>17.5</v>
      </c>
      <c r="AI49" s="45">
        <v>0</v>
      </c>
      <c r="AJ49" s="45">
        <v>0</v>
      </c>
      <c r="AK49" s="45">
        <v>42.5</v>
      </c>
      <c r="AL49" s="45">
        <v>0</v>
      </c>
      <c r="AM49" s="45">
        <v>0</v>
      </c>
      <c r="AN49">
        <f t="shared" si="0"/>
        <v>125</v>
      </c>
    </row>
    <row r="50" spans="1:40" x14ac:dyDescent="0.2">
      <c r="A50" t="s">
        <v>123</v>
      </c>
      <c r="B50" t="s">
        <v>0</v>
      </c>
      <c r="C50" s="42" t="s">
        <v>41</v>
      </c>
      <c r="D50" s="42" t="s">
        <v>212</v>
      </c>
      <c r="E50" s="42" t="s">
        <v>235</v>
      </c>
      <c r="F50">
        <v>0</v>
      </c>
      <c r="G50">
        <v>161223.75</v>
      </c>
      <c r="H50">
        <v>52160.625</v>
      </c>
      <c r="I50">
        <v>688921.875</v>
      </c>
      <c r="J50">
        <v>0</v>
      </c>
      <c r="K50">
        <v>0</v>
      </c>
      <c r="L50">
        <v>0</v>
      </c>
      <c r="M50">
        <v>18967.5</v>
      </c>
      <c r="N50">
        <v>0</v>
      </c>
      <c r="O50">
        <v>0</v>
      </c>
      <c r="P50">
        <v>0</v>
      </c>
      <c r="Q50">
        <v>0</v>
      </c>
      <c r="R50">
        <v>0</v>
      </c>
      <c r="S50">
        <v>48515.625</v>
      </c>
      <c r="T50">
        <v>969789.375</v>
      </c>
      <c r="U50" s="45">
        <v>0</v>
      </c>
      <c r="V50" s="45">
        <v>0</v>
      </c>
      <c r="W50" s="45">
        <v>0</v>
      </c>
      <c r="X50" s="45">
        <v>0</v>
      </c>
      <c r="Y50" s="61">
        <v>16.100000000000001</v>
      </c>
      <c r="Z50" s="45">
        <v>3.1</v>
      </c>
      <c r="AA50" s="45">
        <v>0</v>
      </c>
      <c r="AB50" s="45">
        <v>0</v>
      </c>
      <c r="AC50" s="45">
        <v>0</v>
      </c>
      <c r="AD50" s="45">
        <v>0</v>
      </c>
      <c r="AE50" s="45">
        <v>0</v>
      </c>
      <c r="AF50" s="45">
        <v>0.9</v>
      </c>
      <c r="AG50" s="45">
        <v>2.2000000000000002</v>
      </c>
      <c r="AH50" s="45">
        <v>0.7</v>
      </c>
      <c r="AI50" s="45">
        <v>0</v>
      </c>
      <c r="AJ50" s="45">
        <v>0</v>
      </c>
      <c r="AK50" s="45">
        <v>3</v>
      </c>
      <c r="AL50" s="45">
        <v>0.4</v>
      </c>
      <c r="AM50" s="45">
        <v>0</v>
      </c>
      <c r="AN50">
        <f t="shared" si="0"/>
        <v>19.100000000000001</v>
      </c>
    </row>
    <row r="51" spans="1:40" x14ac:dyDescent="0.2">
      <c r="A51" t="s">
        <v>124</v>
      </c>
      <c r="B51" t="s">
        <v>1</v>
      </c>
      <c r="C51" s="42" t="s">
        <v>41</v>
      </c>
      <c r="D51" s="42" t="s">
        <v>212</v>
      </c>
      <c r="E51" s="42" t="s">
        <v>235</v>
      </c>
      <c r="F51">
        <v>0</v>
      </c>
      <c r="G51">
        <v>623936.25000000012</v>
      </c>
      <c r="H51">
        <v>1580.6250000000002</v>
      </c>
      <c r="I51">
        <v>381656.25</v>
      </c>
      <c r="J51">
        <v>0</v>
      </c>
      <c r="K51">
        <v>168187.5</v>
      </c>
      <c r="L51">
        <v>1580.6250000000002</v>
      </c>
      <c r="M51">
        <v>3161.2500000000005</v>
      </c>
      <c r="N51">
        <v>0</v>
      </c>
      <c r="O51">
        <v>0</v>
      </c>
      <c r="P51">
        <v>0</v>
      </c>
      <c r="Q51">
        <v>0</v>
      </c>
      <c r="R51">
        <v>0</v>
      </c>
      <c r="S51">
        <v>316968.75</v>
      </c>
      <c r="T51">
        <v>1497071.25</v>
      </c>
      <c r="U51" s="45">
        <v>0</v>
      </c>
      <c r="V51" s="45">
        <v>0</v>
      </c>
      <c r="W51" s="45">
        <v>0</v>
      </c>
      <c r="X51" s="45">
        <v>0</v>
      </c>
      <c r="Y51" s="61">
        <v>0.6</v>
      </c>
      <c r="Z51" s="45">
        <v>0</v>
      </c>
      <c r="AA51" s="45">
        <v>0</v>
      </c>
      <c r="AB51" s="45">
        <v>0</v>
      </c>
      <c r="AC51" s="45">
        <v>0</v>
      </c>
      <c r="AD51" s="45">
        <v>0</v>
      </c>
      <c r="AE51" s="45">
        <v>0</v>
      </c>
      <c r="AF51" s="45">
        <v>0.2</v>
      </c>
      <c r="AG51" s="45">
        <v>2.5</v>
      </c>
      <c r="AH51" s="45">
        <v>1.1000000000000001</v>
      </c>
      <c r="AI51" s="45">
        <v>0</v>
      </c>
      <c r="AJ51" s="45">
        <v>0</v>
      </c>
      <c r="AK51" s="45">
        <v>0</v>
      </c>
      <c r="AL51" s="45">
        <v>0</v>
      </c>
      <c r="AM51" s="45">
        <v>0</v>
      </c>
      <c r="AN51">
        <f t="shared" si="0"/>
        <v>0.6</v>
      </c>
    </row>
    <row r="52" spans="1:40" x14ac:dyDescent="0.2">
      <c r="A52" t="s">
        <v>124</v>
      </c>
      <c r="B52" t="s">
        <v>2</v>
      </c>
      <c r="C52" s="42" t="s">
        <v>41</v>
      </c>
      <c r="D52" s="42" t="s">
        <v>212</v>
      </c>
      <c r="E52" s="42" t="s">
        <v>235</v>
      </c>
      <c r="F52">
        <v>0</v>
      </c>
      <c r="G52">
        <v>127035.00000000001</v>
      </c>
      <c r="H52">
        <v>113805</v>
      </c>
      <c r="I52">
        <v>129375</v>
      </c>
      <c r="J52">
        <v>0</v>
      </c>
      <c r="K52">
        <v>310500</v>
      </c>
      <c r="L52">
        <v>3161.2500000000005</v>
      </c>
      <c r="M52">
        <v>110643.75</v>
      </c>
      <c r="N52">
        <v>0</v>
      </c>
      <c r="O52">
        <v>0</v>
      </c>
      <c r="P52">
        <v>0</v>
      </c>
      <c r="Q52">
        <v>0</v>
      </c>
      <c r="R52">
        <v>0</v>
      </c>
      <c r="S52">
        <v>297562.49999999994</v>
      </c>
      <c r="T52">
        <v>1092082.5</v>
      </c>
      <c r="U52" s="45">
        <v>0</v>
      </c>
      <c r="V52" s="45">
        <v>0</v>
      </c>
      <c r="W52" s="45">
        <v>0</v>
      </c>
      <c r="X52" s="45">
        <v>0</v>
      </c>
      <c r="Y52" s="61">
        <v>0</v>
      </c>
      <c r="Z52" s="45">
        <v>0.7</v>
      </c>
      <c r="AA52" s="45">
        <v>0</v>
      </c>
      <c r="AB52" s="45">
        <v>0.1</v>
      </c>
      <c r="AC52" s="45">
        <v>0</v>
      </c>
      <c r="AD52" s="45">
        <v>0</v>
      </c>
      <c r="AE52" s="45">
        <v>0</v>
      </c>
      <c r="AF52" s="45">
        <v>1.6</v>
      </c>
      <c r="AG52" s="45">
        <v>5.3</v>
      </c>
      <c r="AH52" s="45">
        <v>2.2999999999999998</v>
      </c>
      <c r="AI52" s="45">
        <v>0</v>
      </c>
      <c r="AJ52" s="45">
        <v>0</v>
      </c>
      <c r="AK52" s="45">
        <v>0</v>
      </c>
      <c r="AL52" s="45">
        <v>0.2</v>
      </c>
      <c r="AM52" s="45">
        <v>0</v>
      </c>
      <c r="AN52">
        <f t="shared" si="0"/>
        <v>0</v>
      </c>
    </row>
    <row r="53" spans="1:40" x14ac:dyDescent="0.2">
      <c r="A53" t="s">
        <v>123</v>
      </c>
      <c r="B53" t="s">
        <v>3</v>
      </c>
      <c r="C53" s="42" t="s">
        <v>41</v>
      </c>
      <c r="D53" s="42" t="s">
        <v>212</v>
      </c>
      <c r="E53" s="42" t="s">
        <v>235</v>
      </c>
      <c r="F53">
        <v>0</v>
      </c>
      <c r="G53">
        <v>164970.00000000003</v>
      </c>
      <c r="H53">
        <v>23709.374999999996</v>
      </c>
      <c r="I53">
        <v>139005</v>
      </c>
      <c r="J53">
        <v>0</v>
      </c>
      <c r="K53">
        <v>219937.5</v>
      </c>
      <c r="L53">
        <v>0</v>
      </c>
      <c r="M53">
        <v>1580.6250000000002</v>
      </c>
      <c r="N53">
        <v>0</v>
      </c>
      <c r="O53">
        <v>0</v>
      </c>
      <c r="P53">
        <v>0</v>
      </c>
      <c r="Q53">
        <v>0</v>
      </c>
      <c r="R53">
        <v>0</v>
      </c>
      <c r="S53">
        <v>446343.75</v>
      </c>
      <c r="T53">
        <v>995546.25</v>
      </c>
      <c r="U53" s="45">
        <v>0</v>
      </c>
      <c r="V53" s="45">
        <v>0</v>
      </c>
      <c r="W53" s="45">
        <v>0</v>
      </c>
      <c r="X53" s="45">
        <v>0.3</v>
      </c>
      <c r="Y53" s="61">
        <v>2.4</v>
      </c>
      <c r="Z53" s="45">
        <v>1.3</v>
      </c>
      <c r="AA53" s="45">
        <v>0</v>
      </c>
      <c r="AB53" s="45">
        <v>0</v>
      </c>
      <c r="AC53" s="45">
        <v>0</v>
      </c>
      <c r="AD53" s="45">
        <v>0</v>
      </c>
      <c r="AE53" s="45">
        <v>0</v>
      </c>
      <c r="AF53" s="45">
        <v>1.5</v>
      </c>
      <c r="AG53" s="45">
        <v>7.6</v>
      </c>
      <c r="AH53" s="45">
        <v>6.4</v>
      </c>
      <c r="AI53" s="45">
        <v>0</v>
      </c>
      <c r="AJ53" s="45">
        <v>0</v>
      </c>
      <c r="AK53" s="45">
        <v>0</v>
      </c>
      <c r="AL53" s="45">
        <v>0.2</v>
      </c>
      <c r="AM53" s="45">
        <v>0</v>
      </c>
      <c r="AN53">
        <f t="shared" si="0"/>
        <v>2.4</v>
      </c>
    </row>
    <row r="54" spans="1:40" x14ac:dyDescent="0.2">
      <c r="A54" t="s">
        <v>124</v>
      </c>
      <c r="B54" t="s">
        <v>4</v>
      </c>
      <c r="C54" s="42" t="s">
        <v>41</v>
      </c>
      <c r="D54" s="42" t="s">
        <v>212</v>
      </c>
      <c r="E54" s="42" t="s">
        <v>235</v>
      </c>
      <c r="F54">
        <v>0</v>
      </c>
      <c r="G54">
        <v>53741.249999999993</v>
      </c>
      <c r="H54">
        <v>3161.2500000000005</v>
      </c>
      <c r="I54">
        <v>84093.75</v>
      </c>
      <c r="J54">
        <v>0</v>
      </c>
      <c r="K54">
        <v>51750</v>
      </c>
      <c r="L54">
        <v>1580.6250000000002</v>
      </c>
      <c r="M54">
        <v>0</v>
      </c>
      <c r="N54">
        <v>0</v>
      </c>
      <c r="O54">
        <v>0</v>
      </c>
      <c r="P54">
        <v>0</v>
      </c>
      <c r="Q54">
        <v>1580.6250000000002</v>
      </c>
      <c r="R54">
        <v>0</v>
      </c>
      <c r="S54">
        <v>459281.25</v>
      </c>
      <c r="T54">
        <v>655188.75</v>
      </c>
      <c r="U54" s="45">
        <v>0</v>
      </c>
      <c r="V54" s="45">
        <v>0</v>
      </c>
      <c r="W54" s="45">
        <v>0</v>
      </c>
      <c r="X54" s="45">
        <v>0.2</v>
      </c>
      <c r="Y54" s="61">
        <v>4.9000000000000004</v>
      </c>
      <c r="Z54" s="45">
        <v>0.9</v>
      </c>
      <c r="AA54" s="45">
        <v>0</v>
      </c>
      <c r="AB54" s="45">
        <v>0</v>
      </c>
      <c r="AC54" s="45">
        <v>0</v>
      </c>
      <c r="AD54" s="45">
        <v>0</v>
      </c>
      <c r="AE54" s="45">
        <v>0</v>
      </c>
      <c r="AF54" s="45">
        <v>0.4</v>
      </c>
      <c r="AG54" s="45">
        <v>2.7</v>
      </c>
      <c r="AH54" s="45">
        <v>1.1000000000000001</v>
      </c>
      <c r="AI54" s="45">
        <v>0</v>
      </c>
      <c r="AJ54" s="45">
        <v>0</v>
      </c>
      <c r="AK54" s="45">
        <v>0.1</v>
      </c>
      <c r="AL54" s="45">
        <v>0</v>
      </c>
      <c r="AM54" s="45">
        <v>0</v>
      </c>
      <c r="AN54">
        <f t="shared" si="0"/>
        <v>5</v>
      </c>
    </row>
    <row r="55" spans="1:40" x14ac:dyDescent="0.2">
      <c r="A55" t="s">
        <v>123</v>
      </c>
      <c r="B55" t="s">
        <v>5</v>
      </c>
      <c r="C55" s="42" t="s">
        <v>41</v>
      </c>
      <c r="D55" s="42" t="s">
        <v>212</v>
      </c>
      <c r="E55" s="42" t="s">
        <v>235</v>
      </c>
      <c r="F55">
        <v>0</v>
      </c>
      <c r="G55">
        <v>459258.75</v>
      </c>
      <c r="H55">
        <v>105901.875</v>
      </c>
      <c r="I55">
        <v>7794843.75</v>
      </c>
      <c r="J55">
        <v>1580.6250000000002</v>
      </c>
      <c r="K55">
        <v>12937.5</v>
      </c>
      <c r="L55">
        <v>34773.75</v>
      </c>
      <c r="M55">
        <v>286093.125</v>
      </c>
      <c r="N55">
        <v>0</v>
      </c>
      <c r="O55">
        <v>0</v>
      </c>
      <c r="P55">
        <v>0</v>
      </c>
      <c r="Q55">
        <v>0</v>
      </c>
      <c r="R55">
        <v>0</v>
      </c>
      <c r="S55">
        <v>32343.75</v>
      </c>
      <c r="T55">
        <v>8727733.125</v>
      </c>
      <c r="U55" s="45">
        <v>0</v>
      </c>
      <c r="V55" s="45">
        <v>0</v>
      </c>
      <c r="W55" s="45">
        <v>0</v>
      </c>
      <c r="X55" s="45">
        <v>0</v>
      </c>
      <c r="Y55" s="61">
        <v>0.3</v>
      </c>
      <c r="Z55" s="45">
        <v>0.1</v>
      </c>
      <c r="AA55" s="45">
        <v>0</v>
      </c>
      <c r="AB55" s="45">
        <v>0</v>
      </c>
      <c r="AC55" s="45">
        <v>0</v>
      </c>
      <c r="AD55" s="45">
        <v>0</v>
      </c>
      <c r="AE55" s="45">
        <v>0</v>
      </c>
      <c r="AF55" s="45">
        <v>0</v>
      </c>
      <c r="AG55" s="45">
        <v>0.5</v>
      </c>
      <c r="AH55" s="45">
        <v>4.5</v>
      </c>
      <c r="AI55" s="45">
        <v>0</v>
      </c>
      <c r="AJ55" s="45">
        <v>0</v>
      </c>
      <c r="AK55" s="45">
        <v>0.1</v>
      </c>
      <c r="AL55" s="45">
        <v>0</v>
      </c>
      <c r="AM55" s="45">
        <v>0</v>
      </c>
      <c r="AN55">
        <f t="shared" si="0"/>
        <v>0.4</v>
      </c>
    </row>
    <row r="56" spans="1:40" x14ac:dyDescent="0.2">
      <c r="A56" t="s">
        <v>123</v>
      </c>
      <c r="B56" t="s">
        <v>6</v>
      </c>
      <c r="C56" s="42" t="s">
        <v>41</v>
      </c>
      <c r="D56" s="42" t="s">
        <v>212</v>
      </c>
      <c r="E56" s="42" t="s">
        <v>235</v>
      </c>
      <c r="F56">
        <v>1580.6250000000002</v>
      </c>
      <c r="G56">
        <v>600930.00000000012</v>
      </c>
      <c r="H56">
        <v>83773.125</v>
      </c>
      <c r="I56">
        <v>378348.74999999994</v>
      </c>
      <c r="J56">
        <v>0</v>
      </c>
      <c r="K56">
        <v>71156.25</v>
      </c>
      <c r="L56">
        <v>7903.1249999999991</v>
      </c>
      <c r="M56">
        <v>31612.499999999996</v>
      </c>
      <c r="N56">
        <v>0</v>
      </c>
      <c r="O56">
        <v>4741.8749999999991</v>
      </c>
      <c r="P56">
        <v>12937.5</v>
      </c>
      <c r="Q56">
        <v>0</v>
      </c>
      <c r="R56">
        <v>1580.6250000000002</v>
      </c>
      <c r="S56">
        <v>84093.75</v>
      </c>
      <c r="T56">
        <v>1278658.125</v>
      </c>
      <c r="U56" s="45">
        <v>0</v>
      </c>
      <c r="V56" s="45">
        <v>0</v>
      </c>
      <c r="W56" s="45">
        <v>0</v>
      </c>
      <c r="X56" s="45">
        <v>0.1</v>
      </c>
      <c r="Y56" s="61">
        <v>0</v>
      </c>
      <c r="Z56" s="45">
        <v>0</v>
      </c>
      <c r="AA56" s="45">
        <v>0</v>
      </c>
      <c r="AB56" s="45">
        <v>0</v>
      </c>
      <c r="AC56" s="45">
        <v>0</v>
      </c>
      <c r="AD56" s="45">
        <v>0</v>
      </c>
      <c r="AE56" s="45">
        <v>0</v>
      </c>
      <c r="AF56" s="45">
        <v>0.3</v>
      </c>
      <c r="AG56" s="45">
        <v>2.1</v>
      </c>
      <c r="AH56" s="45">
        <v>2</v>
      </c>
      <c r="AI56" s="45">
        <v>0</v>
      </c>
      <c r="AJ56" s="45">
        <v>0</v>
      </c>
      <c r="AK56" s="45">
        <v>0</v>
      </c>
      <c r="AL56" s="45">
        <v>0.3</v>
      </c>
      <c r="AM56" s="45">
        <v>0.2</v>
      </c>
      <c r="AN56">
        <f t="shared" si="0"/>
        <v>0</v>
      </c>
    </row>
    <row r="57" spans="1:40" x14ac:dyDescent="0.2">
      <c r="A57" t="s">
        <v>124</v>
      </c>
      <c r="B57" t="s">
        <v>7</v>
      </c>
      <c r="C57" s="42" t="s">
        <v>41</v>
      </c>
      <c r="D57" s="42" t="s">
        <v>212</v>
      </c>
      <c r="E57" s="42" t="s">
        <v>235</v>
      </c>
      <c r="F57">
        <v>0</v>
      </c>
      <c r="G57">
        <v>47418.749999999993</v>
      </c>
      <c r="H57">
        <v>18967.499999999996</v>
      </c>
      <c r="I57">
        <v>174217.5</v>
      </c>
      <c r="J57">
        <v>0</v>
      </c>
      <c r="K57">
        <v>38812.5</v>
      </c>
      <c r="L57">
        <v>0</v>
      </c>
      <c r="M57">
        <v>14225.625</v>
      </c>
      <c r="N57">
        <v>0</v>
      </c>
      <c r="O57">
        <v>0</v>
      </c>
      <c r="P57">
        <v>0</v>
      </c>
      <c r="Q57">
        <v>0</v>
      </c>
      <c r="R57">
        <v>0</v>
      </c>
      <c r="S57">
        <v>239343.75</v>
      </c>
      <c r="T57">
        <v>532985.625</v>
      </c>
      <c r="U57" s="45">
        <v>0</v>
      </c>
      <c r="V57" s="45">
        <v>0</v>
      </c>
      <c r="W57" s="45">
        <v>0</v>
      </c>
      <c r="X57" s="45">
        <v>0</v>
      </c>
      <c r="Y57" s="61">
        <v>8.5</v>
      </c>
      <c r="Z57" s="45">
        <v>4.8</v>
      </c>
      <c r="AA57" s="45">
        <v>0</v>
      </c>
      <c r="AB57" s="45">
        <v>0</v>
      </c>
      <c r="AC57" s="45">
        <v>0</v>
      </c>
      <c r="AD57" s="45">
        <v>0</v>
      </c>
      <c r="AE57" s="45">
        <v>0</v>
      </c>
      <c r="AF57" s="45">
        <v>0</v>
      </c>
      <c r="AG57" s="45">
        <v>1.7</v>
      </c>
      <c r="AH57" s="45">
        <v>4.2</v>
      </c>
      <c r="AI57" s="45">
        <v>0</v>
      </c>
      <c r="AJ57" s="45">
        <v>0</v>
      </c>
      <c r="AK57" s="45">
        <v>0</v>
      </c>
      <c r="AL57" s="45">
        <v>0.2</v>
      </c>
      <c r="AM57" s="45">
        <v>0</v>
      </c>
      <c r="AN57">
        <f t="shared" si="0"/>
        <v>8.5</v>
      </c>
    </row>
    <row r="58" spans="1:40" x14ac:dyDescent="0.2">
      <c r="A58" t="s">
        <v>123</v>
      </c>
      <c r="B58" t="s">
        <v>8</v>
      </c>
      <c r="C58" s="42" t="s">
        <v>41</v>
      </c>
      <c r="D58" s="42" t="s">
        <v>212</v>
      </c>
      <c r="E58" s="42" t="s">
        <v>235</v>
      </c>
      <c r="F58">
        <v>19406.25</v>
      </c>
      <c r="G58">
        <v>2353140</v>
      </c>
      <c r="H58">
        <v>1990006.875</v>
      </c>
      <c r="I58">
        <v>22892793.75</v>
      </c>
      <c r="J58">
        <v>0</v>
      </c>
      <c r="K58">
        <v>190608.75</v>
      </c>
      <c r="L58">
        <v>15806.249999999998</v>
      </c>
      <c r="M58">
        <v>374900.62499999994</v>
      </c>
      <c r="N58">
        <v>0</v>
      </c>
      <c r="O58">
        <v>0</v>
      </c>
      <c r="P58">
        <v>0</v>
      </c>
      <c r="Q58">
        <v>0</v>
      </c>
      <c r="R58">
        <v>0</v>
      </c>
      <c r="S58">
        <v>103500</v>
      </c>
      <c r="T58">
        <v>27944904.375</v>
      </c>
      <c r="U58" s="45">
        <v>0</v>
      </c>
      <c r="V58" s="45">
        <v>0</v>
      </c>
      <c r="W58" s="45">
        <v>0</v>
      </c>
      <c r="X58" s="45">
        <v>0</v>
      </c>
      <c r="Y58" s="61">
        <v>0</v>
      </c>
      <c r="Z58" s="45">
        <v>0.7</v>
      </c>
      <c r="AA58" s="45">
        <v>0</v>
      </c>
      <c r="AB58" s="45">
        <v>0</v>
      </c>
      <c r="AC58" s="45">
        <v>0</v>
      </c>
      <c r="AD58" s="45">
        <v>0</v>
      </c>
      <c r="AE58" s="45">
        <v>0</v>
      </c>
      <c r="AF58" s="45">
        <v>0.2</v>
      </c>
      <c r="AG58" s="45">
        <v>1.2</v>
      </c>
      <c r="AH58" s="45">
        <v>3.7</v>
      </c>
      <c r="AI58" s="45">
        <v>0</v>
      </c>
      <c r="AJ58" s="45">
        <v>0</v>
      </c>
      <c r="AK58" s="45">
        <v>0</v>
      </c>
      <c r="AL58" s="45">
        <v>0.3</v>
      </c>
      <c r="AM58" s="45">
        <v>0</v>
      </c>
      <c r="AN58">
        <f t="shared" si="0"/>
        <v>0</v>
      </c>
    </row>
    <row r="59" spans="1:40" x14ac:dyDescent="0.2">
      <c r="A59" t="s">
        <v>124</v>
      </c>
      <c r="B59" t="s">
        <v>9</v>
      </c>
      <c r="C59" s="42" t="s">
        <v>41</v>
      </c>
      <c r="D59" s="42" t="s">
        <v>212</v>
      </c>
      <c r="E59" s="42" t="s">
        <v>235</v>
      </c>
      <c r="F59">
        <v>0</v>
      </c>
      <c r="G59">
        <v>28597.499999999996</v>
      </c>
      <c r="H59">
        <v>17386.875</v>
      </c>
      <c r="I59">
        <v>184286.25</v>
      </c>
      <c r="J59">
        <v>0</v>
      </c>
      <c r="K59">
        <v>25875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148781.24999999997</v>
      </c>
      <c r="T59">
        <v>404926.875</v>
      </c>
      <c r="U59" s="45">
        <v>0</v>
      </c>
      <c r="V59" s="45">
        <v>0</v>
      </c>
      <c r="W59" s="45">
        <v>0</v>
      </c>
      <c r="X59" s="45">
        <v>0</v>
      </c>
      <c r="Y59" s="61">
        <v>2.6</v>
      </c>
      <c r="Z59" s="45">
        <v>5.9</v>
      </c>
      <c r="AA59" s="45">
        <v>0</v>
      </c>
      <c r="AB59" s="45">
        <v>0</v>
      </c>
      <c r="AC59" s="45">
        <v>0</v>
      </c>
      <c r="AD59" s="45">
        <v>0</v>
      </c>
      <c r="AE59" s="45">
        <v>0</v>
      </c>
      <c r="AF59" s="45">
        <v>0.1</v>
      </c>
      <c r="AG59" s="45">
        <v>1.4</v>
      </c>
      <c r="AH59" s="45">
        <v>2.1</v>
      </c>
      <c r="AI59" s="45">
        <v>0</v>
      </c>
      <c r="AJ59" s="45">
        <v>0</v>
      </c>
      <c r="AK59" s="45">
        <v>0</v>
      </c>
      <c r="AL59" s="45">
        <v>0.1</v>
      </c>
      <c r="AM59" s="45">
        <v>0</v>
      </c>
      <c r="AN59">
        <f t="shared" si="0"/>
        <v>2.6</v>
      </c>
    </row>
    <row r="60" spans="1:40" x14ac:dyDescent="0.2">
      <c r="A60" t="s">
        <v>124</v>
      </c>
      <c r="B60" t="s">
        <v>10</v>
      </c>
      <c r="C60" s="42" t="s">
        <v>41</v>
      </c>
      <c r="D60" s="42" t="s">
        <v>212</v>
      </c>
      <c r="E60" s="42" t="s">
        <v>235</v>
      </c>
      <c r="F60">
        <v>0</v>
      </c>
      <c r="G60">
        <v>483890.625</v>
      </c>
      <c r="H60">
        <v>59273.4375</v>
      </c>
      <c r="I60">
        <v>5537235.9375</v>
      </c>
      <c r="J60">
        <v>0</v>
      </c>
      <c r="K60">
        <v>203765.625</v>
      </c>
      <c r="L60">
        <v>2370.9375</v>
      </c>
      <c r="M60">
        <v>7112.8124999999991</v>
      </c>
      <c r="N60">
        <v>0</v>
      </c>
      <c r="O60">
        <v>0</v>
      </c>
      <c r="P60">
        <v>0</v>
      </c>
      <c r="Q60">
        <v>0</v>
      </c>
      <c r="R60">
        <v>0</v>
      </c>
      <c r="S60">
        <v>145546.875</v>
      </c>
      <c r="T60">
        <v>6439196.25</v>
      </c>
      <c r="U60" s="45">
        <v>0</v>
      </c>
      <c r="V60" s="45">
        <v>0</v>
      </c>
      <c r="W60" s="45">
        <v>0</v>
      </c>
      <c r="X60" s="45">
        <v>0</v>
      </c>
      <c r="Y60" s="61">
        <v>1.5</v>
      </c>
      <c r="Z60" s="45">
        <v>0.1</v>
      </c>
      <c r="AA60" s="45">
        <v>0</v>
      </c>
      <c r="AB60" s="45">
        <v>0</v>
      </c>
      <c r="AC60" s="45">
        <v>0</v>
      </c>
      <c r="AD60" s="45">
        <v>0</v>
      </c>
      <c r="AE60" s="45">
        <v>0</v>
      </c>
      <c r="AF60" s="45">
        <v>0.2</v>
      </c>
      <c r="AG60" s="45">
        <v>0.6</v>
      </c>
      <c r="AH60" s="45">
        <v>4.8</v>
      </c>
      <c r="AI60" s="45">
        <v>0</v>
      </c>
      <c r="AJ60" s="45">
        <v>0</v>
      </c>
      <c r="AK60" s="45">
        <v>0</v>
      </c>
      <c r="AL60" s="45">
        <v>0</v>
      </c>
      <c r="AM60" s="45">
        <v>0</v>
      </c>
      <c r="AN60">
        <f t="shared" si="0"/>
        <v>1.5</v>
      </c>
    </row>
    <row r="61" spans="1:40" x14ac:dyDescent="0.2">
      <c r="A61" t="s">
        <v>123</v>
      </c>
      <c r="B61" t="s">
        <v>11</v>
      </c>
      <c r="C61" s="42" t="s">
        <v>41</v>
      </c>
      <c r="D61" s="42" t="s">
        <v>212</v>
      </c>
      <c r="E61" s="42" t="s">
        <v>235</v>
      </c>
      <c r="F61">
        <v>6468.75</v>
      </c>
      <c r="G61">
        <v>15952.499999999998</v>
      </c>
      <c r="H61">
        <v>47418.749999999993</v>
      </c>
      <c r="I61">
        <v>312080.625</v>
      </c>
      <c r="J61">
        <v>0</v>
      </c>
      <c r="K61">
        <v>6468.75</v>
      </c>
      <c r="L61">
        <v>0</v>
      </c>
      <c r="M61">
        <v>1580.6250000000002</v>
      </c>
      <c r="N61">
        <v>0</v>
      </c>
      <c r="O61">
        <v>0</v>
      </c>
      <c r="P61">
        <v>0</v>
      </c>
      <c r="Q61">
        <v>1580.6250000000002</v>
      </c>
      <c r="R61">
        <v>0</v>
      </c>
      <c r="S61">
        <v>84093.75</v>
      </c>
      <c r="T61">
        <v>475644.375</v>
      </c>
      <c r="U61" s="45">
        <v>0</v>
      </c>
      <c r="V61" s="45">
        <v>0</v>
      </c>
      <c r="W61" s="45">
        <v>0</v>
      </c>
      <c r="X61" s="45">
        <v>0</v>
      </c>
      <c r="Y61" s="61">
        <v>4.3</v>
      </c>
      <c r="Z61" s="45">
        <v>0.8</v>
      </c>
      <c r="AA61" s="45">
        <v>0</v>
      </c>
      <c r="AB61" s="45">
        <v>0</v>
      </c>
      <c r="AC61" s="45">
        <v>0</v>
      </c>
      <c r="AD61" s="45">
        <v>0</v>
      </c>
      <c r="AE61" s="45">
        <v>0</v>
      </c>
      <c r="AF61" s="45">
        <v>0</v>
      </c>
      <c r="AG61" s="45">
        <v>1.2</v>
      </c>
      <c r="AH61" s="45">
        <v>1.7</v>
      </c>
      <c r="AI61" s="45">
        <v>0</v>
      </c>
      <c r="AJ61" s="45">
        <v>0</v>
      </c>
      <c r="AK61" s="45">
        <v>0</v>
      </c>
      <c r="AL61" s="45">
        <v>0</v>
      </c>
      <c r="AM61" s="45">
        <v>0</v>
      </c>
      <c r="AN61">
        <f t="shared" si="0"/>
        <v>4.3</v>
      </c>
    </row>
    <row r="62" spans="1:40" x14ac:dyDescent="0.2">
      <c r="A62" t="s">
        <v>124</v>
      </c>
      <c r="B62" t="s">
        <v>12</v>
      </c>
      <c r="C62" s="42" t="s">
        <v>41</v>
      </c>
      <c r="D62" s="42" t="s">
        <v>212</v>
      </c>
      <c r="E62" s="42" t="s">
        <v>235</v>
      </c>
      <c r="F62">
        <v>19406.25</v>
      </c>
      <c r="G62">
        <v>126449.99999999999</v>
      </c>
      <c r="H62">
        <v>41096.250000000007</v>
      </c>
      <c r="I62">
        <v>245812.5</v>
      </c>
      <c r="J62">
        <v>3161.2500000000005</v>
      </c>
      <c r="K62">
        <v>148781.24999999997</v>
      </c>
      <c r="L62">
        <v>4741.8749999999991</v>
      </c>
      <c r="M62">
        <v>15952.499999999998</v>
      </c>
      <c r="N62">
        <v>0</v>
      </c>
      <c r="O62">
        <v>0</v>
      </c>
      <c r="P62">
        <v>0</v>
      </c>
      <c r="Q62">
        <v>3161.2500000000005</v>
      </c>
      <c r="R62">
        <v>1580.6250000000002</v>
      </c>
      <c r="S62">
        <v>142312.5</v>
      </c>
      <c r="T62">
        <v>752456.25</v>
      </c>
      <c r="U62" s="45">
        <v>0</v>
      </c>
      <c r="V62" s="45">
        <v>0</v>
      </c>
      <c r="W62" s="45">
        <v>0</v>
      </c>
      <c r="X62" s="45">
        <v>0.1</v>
      </c>
      <c r="Y62" s="61">
        <v>1.5</v>
      </c>
      <c r="Z62" s="45">
        <v>0.3</v>
      </c>
      <c r="AA62" s="45">
        <v>0</v>
      </c>
      <c r="AB62" s="45">
        <v>0</v>
      </c>
      <c r="AC62" s="45">
        <v>0</v>
      </c>
      <c r="AD62" s="45">
        <v>0</v>
      </c>
      <c r="AE62" s="45">
        <v>0</v>
      </c>
      <c r="AF62" s="45">
        <v>9.6</v>
      </c>
      <c r="AG62" s="45">
        <v>13.7</v>
      </c>
      <c r="AH62" s="45">
        <v>4.7</v>
      </c>
      <c r="AI62" s="45">
        <v>0</v>
      </c>
      <c r="AJ62" s="45">
        <v>0</v>
      </c>
      <c r="AK62" s="45">
        <v>0</v>
      </c>
      <c r="AL62" s="45">
        <v>0.9</v>
      </c>
      <c r="AM62" s="45">
        <v>1.5</v>
      </c>
      <c r="AN62">
        <f t="shared" si="0"/>
        <v>1.5</v>
      </c>
    </row>
    <row r="63" spans="1:40" x14ac:dyDescent="0.2">
      <c r="A63" t="s">
        <v>123</v>
      </c>
      <c r="B63" t="s">
        <v>13</v>
      </c>
      <c r="C63" s="42" t="s">
        <v>41</v>
      </c>
      <c r="D63" s="42" t="s">
        <v>212</v>
      </c>
      <c r="E63" s="42" t="s">
        <v>235</v>
      </c>
      <c r="F63">
        <v>0</v>
      </c>
      <c r="G63">
        <v>954843.75</v>
      </c>
      <c r="H63">
        <v>67966.874999999985</v>
      </c>
      <c r="I63">
        <v>640406.25</v>
      </c>
      <c r="J63">
        <v>1580.6250000000002</v>
      </c>
      <c r="K63">
        <v>25875</v>
      </c>
      <c r="L63">
        <v>28451.25</v>
      </c>
      <c r="M63">
        <v>164385.00000000003</v>
      </c>
      <c r="N63">
        <v>0</v>
      </c>
      <c r="O63">
        <v>0</v>
      </c>
      <c r="P63">
        <v>6468.75</v>
      </c>
      <c r="Q63">
        <v>1580.6250000000002</v>
      </c>
      <c r="R63">
        <v>0</v>
      </c>
      <c r="S63">
        <v>77625</v>
      </c>
      <c r="T63">
        <v>1972344.375</v>
      </c>
      <c r="U63" s="45">
        <v>0</v>
      </c>
      <c r="V63" s="45">
        <v>0.2</v>
      </c>
      <c r="W63" s="45">
        <v>0</v>
      </c>
      <c r="X63" s="45">
        <v>0</v>
      </c>
      <c r="Y63" s="61">
        <v>0</v>
      </c>
      <c r="Z63" s="45">
        <v>0.2</v>
      </c>
      <c r="AA63" s="45">
        <v>0</v>
      </c>
      <c r="AB63" s="45">
        <v>0</v>
      </c>
      <c r="AC63" s="45">
        <v>0</v>
      </c>
      <c r="AD63" s="45">
        <v>0</v>
      </c>
      <c r="AE63" s="45">
        <v>0</v>
      </c>
      <c r="AF63" s="45">
        <v>1.4</v>
      </c>
      <c r="AG63" s="45">
        <v>2.1</v>
      </c>
      <c r="AH63" s="45">
        <v>11.4</v>
      </c>
      <c r="AI63" s="45">
        <v>0</v>
      </c>
      <c r="AJ63" s="45">
        <v>0</v>
      </c>
      <c r="AK63" s="45">
        <v>0</v>
      </c>
      <c r="AL63" s="45">
        <v>0.2</v>
      </c>
      <c r="AM63" s="45">
        <v>0.9</v>
      </c>
      <c r="AN63">
        <f t="shared" si="0"/>
        <v>0</v>
      </c>
    </row>
    <row r="64" spans="1:40" x14ac:dyDescent="0.2">
      <c r="A64" t="s">
        <v>123</v>
      </c>
      <c r="B64" t="s">
        <v>14</v>
      </c>
      <c r="C64" s="42" t="s">
        <v>41</v>
      </c>
      <c r="D64" s="42" t="s">
        <v>212</v>
      </c>
      <c r="E64" s="42" t="s">
        <v>235</v>
      </c>
      <c r="F64">
        <v>0</v>
      </c>
      <c r="G64">
        <v>14225.625</v>
      </c>
      <c r="H64">
        <v>50580.000000000007</v>
      </c>
      <c r="I64">
        <v>84093.75</v>
      </c>
      <c r="J64">
        <v>1580.6250000000002</v>
      </c>
      <c r="K64">
        <v>6468.75</v>
      </c>
      <c r="L64">
        <v>0</v>
      </c>
      <c r="M64">
        <v>0</v>
      </c>
      <c r="N64">
        <v>0</v>
      </c>
      <c r="O64">
        <v>0</v>
      </c>
      <c r="P64">
        <v>6468.75</v>
      </c>
      <c r="Q64">
        <v>0</v>
      </c>
      <c r="R64">
        <v>0</v>
      </c>
      <c r="S64">
        <v>187593.75</v>
      </c>
      <c r="T64">
        <v>351011.25</v>
      </c>
      <c r="U64" s="45">
        <v>0</v>
      </c>
      <c r="V64" s="45">
        <v>0</v>
      </c>
      <c r="W64" s="45">
        <v>0</v>
      </c>
      <c r="X64" s="45">
        <v>0</v>
      </c>
      <c r="Y64" s="61">
        <v>18</v>
      </c>
      <c r="Z64" s="45">
        <v>0</v>
      </c>
      <c r="AA64" s="45">
        <v>0</v>
      </c>
      <c r="AB64" s="45">
        <v>0</v>
      </c>
      <c r="AC64" s="45">
        <v>0</v>
      </c>
      <c r="AD64" s="45">
        <v>0</v>
      </c>
      <c r="AE64" s="45">
        <v>0</v>
      </c>
      <c r="AF64" s="45">
        <v>2.9</v>
      </c>
      <c r="AG64" s="45">
        <v>11.7</v>
      </c>
      <c r="AH64" s="45">
        <v>3.3</v>
      </c>
      <c r="AI64" s="45">
        <v>0.2</v>
      </c>
      <c r="AJ64" s="45">
        <v>0</v>
      </c>
      <c r="AK64" s="45">
        <v>0.1</v>
      </c>
      <c r="AL64" s="45">
        <v>0.1</v>
      </c>
      <c r="AM64" s="45">
        <v>0.5</v>
      </c>
      <c r="AN64">
        <f t="shared" si="0"/>
        <v>18.100000000000001</v>
      </c>
    </row>
    <row r="65" spans="1:40" x14ac:dyDescent="0.2">
      <c r="A65" t="s">
        <v>124</v>
      </c>
      <c r="B65" t="s">
        <v>15</v>
      </c>
      <c r="C65" s="42" t="s">
        <v>41</v>
      </c>
      <c r="D65" s="42" t="s">
        <v>212</v>
      </c>
      <c r="E65" s="42" t="s">
        <v>235</v>
      </c>
      <c r="F65">
        <v>6468.75</v>
      </c>
      <c r="G65">
        <v>9483.7499999999982</v>
      </c>
      <c r="H65">
        <v>11064.374999999998</v>
      </c>
      <c r="I65">
        <v>226406.25</v>
      </c>
      <c r="J65">
        <v>1580.6250000000002</v>
      </c>
      <c r="K65">
        <v>12937.5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795656.25</v>
      </c>
      <c r="T65">
        <v>1063597.5</v>
      </c>
      <c r="U65" s="45">
        <v>0</v>
      </c>
      <c r="V65" s="45">
        <v>0</v>
      </c>
      <c r="W65" s="45">
        <v>0</v>
      </c>
      <c r="X65" s="45">
        <v>0</v>
      </c>
      <c r="Y65" s="61">
        <v>17.8</v>
      </c>
      <c r="Z65" s="45">
        <v>0.6</v>
      </c>
      <c r="AA65" s="45">
        <v>0</v>
      </c>
      <c r="AB65" s="45">
        <v>0</v>
      </c>
      <c r="AC65" s="45">
        <v>0</v>
      </c>
      <c r="AD65" s="45">
        <v>0</v>
      </c>
      <c r="AE65" s="45">
        <v>0</v>
      </c>
      <c r="AF65" s="45">
        <v>1.3</v>
      </c>
      <c r="AG65" s="45">
        <v>2.7</v>
      </c>
      <c r="AH65" s="45">
        <v>1.5</v>
      </c>
      <c r="AI65" s="45">
        <v>0</v>
      </c>
      <c r="AJ65" s="45">
        <v>0</v>
      </c>
      <c r="AK65" s="45">
        <v>0.1</v>
      </c>
      <c r="AL65" s="45">
        <v>0.2</v>
      </c>
      <c r="AM65" s="45">
        <v>0.2</v>
      </c>
      <c r="AN65">
        <f t="shared" si="0"/>
        <v>17.900000000000002</v>
      </c>
    </row>
    <row r="66" spans="1:40" x14ac:dyDescent="0.2">
      <c r="A66" t="s">
        <v>123</v>
      </c>
      <c r="B66" t="s">
        <v>0</v>
      </c>
      <c r="C66" s="42" t="s">
        <v>126</v>
      </c>
      <c r="D66" s="42" t="s">
        <v>214</v>
      </c>
      <c r="E66" s="42" t="s">
        <v>236</v>
      </c>
      <c r="F66">
        <v>0</v>
      </c>
      <c r="G66">
        <v>140675.625</v>
      </c>
      <c r="H66">
        <v>74289.375</v>
      </c>
      <c r="I66">
        <v>158411.25</v>
      </c>
      <c r="J66">
        <v>0</v>
      </c>
      <c r="K66">
        <v>25875</v>
      </c>
      <c r="L66">
        <v>6322.5000000000009</v>
      </c>
      <c r="M66">
        <v>1536367.5</v>
      </c>
      <c r="N66">
        <v>6322.5000000000009</v>
      </c>
      <c r="O66">
        <v>0</v>
      </c>
      <c r="P66">
        <v>12937.5</v>
      </c>
      <c r="Q66">
        <v>0</v>
      </c>
      <c r="R66">
        <v>0</v>
      </c>
      <c r="S66">
        <v>38812.5</v>
      </c>
      <c r="T66">
        <v>2000013.75</v>
      </c>
      <c r="U66" s="45">
        <v>0</v>
      </c>
      <c r="V66" s="45">
        <v>0</v>
      </c>
      <c r="W66" s="45">
        <v>0</v>
      </c>
      <c r="X66" s="45">
        <v>0</v>
      </c>
      <c r="Y66" s="61">
        <v>0</v>
      </c>
      <c r="Z66" s="45">
        <v>31</v>
      </c>
      <c r="AA66" s="45">
        <v>0</v>
      </c>
      <c r="AB66" s="45">
        <v>0</v>
      </c>
      <c r="AC66" s="45">
        <v>0</v>
      </c>
      <c r="AD66" s="45">
        <v>0</v>
      </c>
      <c r="AE66" s="45">
        <v>0</v>
      </c>
      <c r="AF66" s="45">
        <v>10</v>
      </c>
      <c r="AG66" s="45">
        <v>16</v>
      </c>
      <c r="AH66" s="45">
        <v>203</v>
      </c>
      <c r="AI66" s="45">
        <v>0</v>
      </c>
      <c r="AJ66" s="45">
        <v>0</v>
      </c>
      <c r="AK66" s="45">
        <v>0</v>
      </c>
      <c r="AL66" s="45">
        <v>0</v>
      </c>
      <c r="AM66" s="45">
        <v>0</v>
      </c>
      <c r="AN66">
        <f t="shared" si="0"/>
        <v>0</v>
      </c>
    </row>
    <row r="67" spans="1:40" x14ac:dyDescent="0.2">
      <c r="A67" t="s">
        <v>124</v>
      </c>
      <c r="B67" t="s">
        <v>1</v>
      </c>
      <c r="C67" s="42" t="s">
        <v>126</v>
      </c>
      <c r="D67" s="42" t="s">
        <v>214</v>
      </c>
      <c r="E67" s="42" t="s">
        <v>236</v>
      </c>
      <c r="F67">
        <v>0</v>
      </c>
      <c r="G67">
        <v>63224.999999999993</v>
      </c>
      <c r="H67">
        <v>3161.2500000000005</v>
      </c>
      <c r="I67">
        <v>377617.49999999994</v>
      </c>
      <c r="J67">
        <v>1580.6250000000002</v>
      </c>
      <c r="K67">
        <v>103500</v>
      </c>
      <c r="L67">
        <v>17386.875</v>
      </c>
      <c r="M67">
        <v>651217.50000000012</v>
      </c>
      <c r="N67">
        <v>7903.1249999999991</v>
      </c>
      <c r="O67">
        <v>0</v>
      </c>
      <c r="P67">
        <v>0</v>
      </c>
      <c r="Q67">
        <v>0</v>
      </c>
      <c r="R67">
        <v>0</v>
      </c>
      <c r="S67">
        <v>64687.5</v>
      </c>
      <c r="T67">
        <v>1293440.625</v>
      </c>
      <c r="U67" s="45">
        <v>1</v>
      </c>
      <c r="V67" s="45">
        <v>2</v>
      </c>
      <c r="W67" s="45">
        <v>0</v>
      </c>
      <c r="X67" s="45">
        <v>12.5</v>
      </c>
      <c r="Y67" s="61">
        <v>0.2</v>
      </c>
      <c r="Z67" s="45">
        <v>1.2</v>
      </c>
      <c r="AA67" s="45">
        <v>0</v>
      </c>
      <c r="AB67" s="45">
        <v>0</v>
      </c>
      <c r="AC67" s="45">
        <v>0</v>
      </c>
      <c r="AD67" s="45">
        <v>0</v>
      </c>
      <c r="AE67" s="45">
        <v>0</v>
      </c>
      <c r="AF67" s="45">
        <v>9</v>
      </c>
      <c r="AG67" s="45">
        <v>2</v>
      </c>
      <c r="AH67" s="45">
        <v>121</v>
      </c>
      <c r="AI67" s="45">
        <v>0</v>
      </c>
      <c r="AJ67" s="45">
        <v>0</v>
      </c>
      <c r="AK67" s="45">
        <v>0</v>
      </c>
      <c r="AL67" s="45">
        <v>0</v>
      </c>
      <c r="AM67" s="45">
        <v>0</v>
      </c>
      <c r="AN67">
        <f t="shared" ref="AN67:AN130" si="1">AK67+Y67</f>
        <v>0.2</v>
      </c>
    </row>
    <row r="68" spans="1:40" x14ac:dyDescent="0.2">
      <c r="A68" t="s">
        <v>124</v>
      </c>
      <c r="B68" t="s">
        <v>2</v>
      </c>
      <c r="C68" s="42" t="s">
        <v>126</v>
      </c>
      <c r="D68" s="42" t="s">
        <v>214</v>
      </c>
      <c r="E68" s="42" t="s">
        <v>236</v>
      </c>
      <c r="F68">
        <v>0</v>
      </c>
      <c r="G68">
        <v>6468.75</v>
      </c>
      <c r="H68">
        <v>6322.5000000000009</v>
      </c>
      <c r="I68">
        <v>64687.5</v>
      </c>
      <c r="J68">
        <v>0</v>
      </c>
      <c r="K68">
        <v>316968.75</v>
      </c>
      <c r="L68">
        <v>0</v>
      </c>
      <c r="M68">
        <v>305060.625</v>
      </c>
      <c r="N68">
        <v>0</v>
      </c>
      <c r="O68">
        <v>0</v>
      </c>
      <c r="P68">
        <v>0</v>
      </c>
      <c r="Q68">
        <v>0</v>
      </c>
      <c r="R68">
        <v>0</v>
      </c>
      <c r="S68">
        <v>6468.75</v>
      </c>
      <c r="T68">
        <v>705976.875</v>
      </c>
      <c r="U68" s="45">
        <v>0</v>
      </c>
      <c r="V68" s="45">
        <v>1</v>
      </c>
      <c r="W68" s="45">
        <v>0</v>
      </c>
      <c r="X68" s="45">
        <v>2.1</v>
      </c>
      <c r="Y68" s="61">
        <v>0.7</v>
      </c>
      <c r="Z68" s="45">
        <v>11.5</v>
      </c>
      <c r="AA68" s="45">
        <v>0</v>
      </c>
      <c r="AB68" s="45">
        <v>0</v>
      </c>
      <c r="AC68" s="45">
        <v>0</v>
      </c>
      <c r="AD68" s="45">
        <v>0</v>
      </c>
      <c r="AE68" s="45">
        <v>0</v>
      </c>
      <c r="AF68" s="45">
        <v>5</v>
      </c>
      <c r="AG68" s="45">
        <v>6</v>
      </c>
      <c r="AH68" s="45">
        <v>33</v>
      </c>
      <c r="AI68" s="45">
        <v>0</v>
      </c>
      <c r="AJ68" s="45">
        <v>0</v>
      </c>
      <c r="AK68" s="45">
        <v>0</v>
      </c>
      <c r="AL68" s="45">
        <v>0</v>
      </c>
      <c r="AM68" s="45">
        <v>0</v>
      </c>
      <c r="AN68">
        <f t="shared" si="1"/>
        <v>0.7</v>
      </c>
    </row>
    <row r="69" spans="1:40" x14ac:dyDescent="0.2">
      <c r="A69" t="s">
        <v>123</v>
      </c>
      <c r="B69" t="s">
        <v>3</v>
      </c>
      <c r="C69" s="42" t="s">
        <v>126</v>
      </c>
      <c r="D69" s="42" t="s">
        <v>214</v>
      </c>
      <c r="E69" s="42" t="s">
        <v>236</v>
      </c>
      <c r="F69">
        <v>0</v>
      </c>
      <c r="G69">
        <v>30031.874999999996</v>
      </c>
      <c r="H69">
        <v>156481.875</v>
      </c>
      <c r="I69">
        <v>58218.75</v>
      </c>
      <c r="J69">
        <v>0</v>
      </c>
      <c r="K69">
        <v>51750</v>
      </c>
      <c r="L69">
        <v>1580.6250000000002</v>
      </c>
      <c r="M69">
        <v>147290.625</v>
      </c>
      <c r="N69">
        <v>0</v>
      </c>
      <c r="O69">
        <v>0</v>
      </c>
      <c r="P69">
        <v>0</v>
      </c>
      <c r="Q69">
        <v>0</v>
      </c>
      <c r="R69">
        <v>0</v>
      </c>
      <c r="S69">
        <v>19406.25</v>
      </c>
      <c r="T69">
        <v>464760</v>
      </c>
      <c r="U69" s="45">
        <v>0.2</v>
      </c>
      <c r="V69" s="45">
        <v>2.1</v>
      </c>
      <c r="W69" s="45">
        <v>0</v>
      </c>
      <c r="X69" s="45">
        <v>1</v>
      </c>
      <c r="Y69" s="61">
        <v>0</v>
      </c>
      <c r="Z69" s="45">
        <v>2</v>
      </c>
      <c r="AA69" s="45">
        <v>0</v>
      </c>
      <c r="AB69" s="45">
        <v>0</v>
      </c>
      <c r="AC69" s="45">
        <v>0</v>
      </c>
      <c r="AD69" s="45">
        <v>0</v>
      </c>
      <c r="AE69" s="45">
        <v>0</v>
      </c>
      <c r="AF69" s="45">
        <v>9.5</v>
      </c>
      <c r="AG69" s="45">
        <v>1.3</v>
      </c>
      <c r="AH69" s="45">
        <v>37.6</v>
      </c>
      <c r="AI69" s="45">
        <v>0</v>
      </c>
      <c r="AJ69" s="45">
        <v>0</v>
      </c>
      <c r="AK69" s="45">
        <v>0</v>
      </c>
      <c r="AL69" s="45">
        <v>0</v>
      </c>
      <c r="AM69" s="45">
        <v>0</v>
      </c>
      <c r="AN69">
        <f t="shared" si="1"/>
        <v>0</v>
      </c>
    </row>
    <row r="70" spans="1:40" x14ac:dyDescent="0.2">
      <c r="A70" t="s">
        <v>124</v>
      </c>
      <c r="B70" t="s">
        <v>4</v>
      </c>
      <c r="C70" s="42" t="s">
        <v>126</v>
      </c>
      <c r="D70" s="42" t="s">
        <v>214</v>
      </c>
      <c r="E70" s="42" t="s">
        <v>236</v>
      </c>
      <c r="F70">
        <v>0</v>
      </c>
      <c r="G70">
        <v>30031.874999999996</v>
      </c>
      <c r="H70">
        <v>20548.125000000004</v>
      </c>
      <c r="I70">
        <v>129375</v>
      </c>
      <c r="J70">
        <v>0</v>
      </c>
      <c r="K70">
        <v>45281.25</v>
      </c>
      <c r="L70">
        <v>6322.5000000000009</v>
      </c>
      <c r="M70">
        <v>67966.874999999985</v>
      </c>
      <c r="N70">
        <v>0</v>
      </c>
      <c r="O70">
        <v>0</v>
      </c>
      <c r="P70">
        <v>0</v>
      </c>
      <c r="Q70">
        <v>0</v>
      </c>
      <c r="R70">
        <v>1580.6250000000002</v>
      </c>
      <c r="S70">
        <v>19406.25</v>
      </c>
      <c r="T70">
        <v>320512.5</v>
      </c>
      <c r="U70" s="45">
        <v>1.2</v>
      </c>
      <c r="V70" s="45">
        <v>1.2</v>
      </c>
      <c r="W70" s="45">
        <v>0</v>
      </c>
      <c r="X70" s="45">
        <v>185</v>
      </c>
      <c r="Y70" s="61">
        <v>0.1</v>
      </c>
      <c r="Z70" s="45">
        <v>2.2000000000000002</v>
      </c>
      <c r="AA70" s="45">
        <v>0</v>
      </c>
      <c r="AB70" s="45">
        <v>0</v>
      </c>
      <c r="AC70" s="45">
        <v>0</v>
      </c>
      <c r="AD70" s="45">
        <v>0</v>
      </c>
      <c r="AE70" s="45">
        <v>0</v>
      </c>
      <c r="AF70" s="45">
        <v>4.9000000000000004</v>
      </c>
      <c r="AG70" s="45">
        <v>4.3</v>
      </c>
      <c r="AH70" s="45">
        <v>19.5</v>
      </c>
      <c r="AI70" s="45">
        <v>0</v>
      </c>
      <c r="AJ70" s="45">
        <v>0</v>
      </c>
      <c r="AK70" s="45">
        <v>0</v>
      </c>
      <c r="AL70" s="45">
        <v>0.8</v>
      </c>
      <c r="AM70" s="45">
        <v>0</v>
      </c>
      <c r="AN70">
        <f t="shared" si="1"/>
        <v>0.1</v>
      </c>
    </row>
    <row r="71" spans="1:40" x14ac:dyDescent="0.2">
      <c r="A71" t="s">
        <v>123</v>
      </c>
      <c r="B71" t="s">
        <v>5</v>
      </c>
      <c r="C71" s="42" t="s">
        <v>126</v>
      </c>
      <c r="D71" s="42" t="s">
        <v>214</v>
      </c>
      <c r="E71" s="42" t="s">
        <v>236</v>
      </c>
      <c r="F71">
        <v>0</v>
      </c>
      <c r="G71">
        <v>117405</v>
      </c>
      <c r="H71">
        <v>420446.25</v>
      </c>
      <c r="I71">
        <v>118018.125</v>
      </c>
      <c r="J71">
        <v>12645.000000000002</v>
      </c>
      <c r="K71">
        <v>25875</v>
      </c>
      <c r="L71">
        <v>4741.8749999999991</v>
      </c>
      <c r="M71">
        <v>1265085.0000000002</v>
      </c>
      <c r="N71">
        <v>9483.7499999999982</v>
      </c>
      <c r="O71">
        <v>0</v>
      </c>
      <c r="P71">
        <v>12937.5</v>
      </c>
      <c r="Q71">
        <v>0</v>
      </c>
      <c r="R71">
        <v>1580.6250000000002</v>
      </c>
      <c r="S71">
        <v>12937.5</v>
      </c>
      <c r="T71">
        <v>2001155.6250000002</v>
      </c>
      <c r="U71" s="45">
        <v>626</v>
      </c>
      <c r="V71" s="45">
        <v>13</v>
      </c>
      <c r="W71" s="45">
        <v>0</v>
      </c>
      <c r="X71" s="45">
        <v>3.3</v>
      </c>
      <c r="Y71" s="61">
        <v>3.3</v>
      </c>
      <c r="Z71" s="45">
        <v>2.8</v>
      </c>
      <c r="AA71" s="45">
        <v>0</v>
      </c>
      <c r="AB71" s="45">
        <v>0</v>
      </c>
      <c r="AC71" s="45">
        <v>0</v>
      </c>
      <c r="AD71" s="45">
        <v>0</v>
      </c>
      <c r="AE71" s="45">
        <v>0</v>
      </c>
      <c r="AF71" s="45">
        <v>5</v>
      </c>
      <c r="AG71" s="45">
        <v>3</v>
      </c>
      <c r="AH71" s="45">
        <v>190</v>
      </c>
      <c r="AI71" s="45">
        <v>0</v>
      </c>
      <c r="AJ71" s="45">
        <v>0</v>
      </c>
      <c r="AK71" s="45">
        <v>0.3</v>
      </c>
      <c r="AL71" s="45">
        <v>0</v>
      </c>
      <c r="AM71" s="45">
        <v>0</v>
      </c>
      <c r="AN71">
        <f t="shared" si="1"/>
        <v>3.5999999999999996</v>
      </c>
    </row>
    <row r="72" spans="1:40" x14ac:dyDescent="0.2">
      <c r="A72" t="s">
        <v>123</v>
      </c>
      <c r="B72" t="s">
        <v>6</v>
      </c>
      <c r="C72" s="42" t="s">
        <v>126</v>
      </c>
      <c r="D72" s="42" t="s">
        <v>214</v>
      </c>
      <c r="E72" s="42" t="s">
        <v>236</v>
      </c>
      <c r="F72">
        <v>0</v>
      </c>
      <c r="G72">
        <v>191548.12500000003</v>
      </c>
      <c r="H72">
        <v>48999.375</v>
      </c>
      <c r="I72">
        <v>1557241.8749999998</v>
      </c>
      <c r="J72">
        <v>3161.2500000000005</v>
      </c>
      <c r="K72">
        <v>25875</v>
      </c>
      <c r="L72">
        <v>23709.374999999996</v>
      </c>
      <c r="M72">
        <v>1504755</v>
      </c>
      <c r="N72">
        <v>6322.5000000000009</v>
      </c>
      <c r="O72">
        <v>0</v>
      </c>
      <c r="P72">
        <v>12937.5</v>
      </c>
      <c r="Q72">
        <v>0</v>
      </c>
      <c r="R72">
        <v>0</v>
      </c>
      <c r="S72">
        <v>45281.25</v>
      </c>
      <c r="T72">
        <v>3419831.25</v>
      </c>
      <c r="U72" s="45">
        <v>162</v>
      </c>
      <c r="V72" s="45">
        <v>270</v>
      </c>
      <c r="W72" s="45">
        <v>0</v>
      </c>
      <c r="X72" s="45">
        <v>0.4</v>
      </c>
      <c r="Y72" s="61">
        <v>0.5</v>
      </c>
      <c r="Z72" s="45">
        <v>0.5</v>
      </c>
      <c r="AA72" s="45">
        <v>0</v>
      </c>
      <c r="AB72" s="45">
        <v>0</v>
      </c>
      <c r="AC72" s="45">
        <v>0</v>
      </c>
      <c r="AD72" s="45">
        <v>0</v>
      </c>
      <c r="AE72" s="45">
        <v>0</v>
      </c>
      <c r="AF72" s="45">
        <v>6</v>
      </c>
      <c r="AG72" s="45">
        <v>5</v>
      </c>
      <c r="AH72" s="45">
        <v>262</v>
      </c>
      <c r="AI72" s="45">
        <v>0</v>
      </c>
      <c r="AJ72" s="45">
        <v>0</v>
      </c>
      <c r="AK72" s="45">
        <v>0</v>
      </c>
      <c r="AL72" s="45">
        <v>1</v>
      </c>
      <c r="AM72" s="45">
        <v>0</v>
      </c>
      <c r="AN72">
        <f t="shared" si="1"/>
        <v>0.5</v>
      </c>
    </row>
    <row r="73" spans="1:40" x14ac:dyDescent="0.2">
      <c r="A73" t="s">
        <v>124</v>
      </c>
      <c r="B73" t="s">
        <v>7</v>
      </c>
      <c r="C73" s="42" t="s">
        <v>126</v>
      </c>
      <c r="D73" s="42" t="s">
        <v>214</v>
      </c>
      <c r="E73" s="42" t="s">
        <v>236</v>
      </c>
      <c r="F73">
        <v>0</v>
      </c>
      <c r="G73">
        <v>18967.499999999996</v>
      </c>
      <c r="H73">
        <v>31612.499999999996</v>
      </c>
      <c r="I73">
        <v>128469.37500000001</v>
      </c>
      <c r="J73">
        <v>4741.8749999999991</v>
      </c>
      <c r="K73">
        <v>25875</v>
      </c>
      <c r="L73">
        <v>0</v>
      </c>
      <c r="M73">
        <v>33193.125</v>
      </c>
      <c r="N73">
        <v>0</v>
      </c>
      <c r="O73">
        <v>0</v>
      </c>
      <c r="P73">
        <v>0</v>
      </c>
      <c r="Q73">
        <v>0</v>
      </c>
      <c r="R73">
        <v>0</v>
      </c>
      <c r="S73">
        <v>19406.25</v>
      </c>
      <c r="T73">
        <v>262265.625</v>
      </c>
      <c r="U73" s="45">
        <v>64</v>
      </c>
      <c r="V73" s="45">
        <v>3.3</v>
      </c>
      <c r="W73" s="45">
        <v>0</v>
      </c>
      <c r="X73" s="45">
        <v>5.8</v>
      </c>
      <c r="Y73" s="61">
        <v>0.5</v>
      </c>
      <c r="Z73" s="45">
        <v>21.7</v>
      </c>
      <c r="AA73" s="45">
        <v>0</v>
      </c>
      <c r="AB73" s="45">
        <v>0</v>
      </c>
      <c r="AC73" s="45">
        <v>0</v>
      </c>
      <c r="AD73" s="45">
        <v>0</v>
      </c>
      <c r="AE73" s="45">
        <v>0</v>
      </c>
      <c r="AF73" s="45">
        <v>3</v>
      </c>
      <c r="AG73" s="45">
        <v>6</v>
      </c>
      <c r="AH73" s="45">
        <v>41</v>
      </c>
      <c r="AI73" s="45">
        <v>0</v>
      </c>
      <c r="AJ73" s="45">
        <v>0</v>
      </c>
      <c r="AK73" s="45">
        <v>3</v>
      </c>
      <c r="AL73" s="45">
        <v>2</v>
      </c>
      <c r="AM73" s="45">
        <v>0</v>
      </c>
      <c r="AN73">
        <f t="shared" si="1"/>
        <v>3.5</v>
      </c>
    </row>
    <row r="74" spans="1:40" x14ac:dyDescent="0.2">
      <c r="A74" t="s">
        <v>123</v>
      </c>
      <c r="B74" t="s">
        <v>8</v>
      </c>
      <c r="C74" s="42" t="s">
        <v>126</v>
      </c>
      <c r="D74" s="42" t="s">
        <v>214</v>
      </c>
      <c r="E74" s="42" t="s">
        <v>236</v>
      </c>
      <c r="F74">
        <v>0</v>
      </c>
      <c r="G74">
        <v>0</v>
      </c>
      <c r="H74">
        <v>58483.125</v>
      </c>
      <c r="I74">
        <v>4206476.2500000009</v>
      </c>
      <c r="J74">
        <v>0</v>
      </c>
      <c r="K74">
        <v>0</v>
      </c>
      <c r="L74">
        <v>3161.2500000000005</v>
      </c>
      <c r="M74">
        <v>90095.625</v>
      </c>
      <c r="N74">
        <v>0</v>
      </c>
      <c r="O74">
        <v>0</v>
      </c>
      <c r="P74">
        <v>0</v>
      </c>
      <c r="Q74">
        <v>0</v>
      </c>
      <c r="R74">
        <v>0</v>
      </c>
      <c r="S74">
        <v>6468.75</v>
      </c>
      <c r="T74">
        <v>4364685.0000000009</v>
      </c>
      <c r="U74" s="45">
        <v>25</v>
      </c>
      <c r="V74" s="45">
        <v>2</v>
      </c>
      <c r="W74" s="45">
        <v>0</v>
      </c>
      <c r="X74" s="45">
        <v>7</v>
      </c>
      <c r="Y74" s="61">
        <v>7</v>
      </c>
      <c r="Z74" s="45">
        <v>233</v>
      </c>
      <c r="AA74" s="45">
        <v>0</v>
      </c>
      <c r="AB74" s="45">
        <v>0</v>
      </c>
      <c r="AC74" s="45">
        <v>0</v>
      </c>
      <c r="AD74" s="45">
        <v>0</v>
      </c>
      <c r="AE74" s="45">
        <v>0</v>
      </c>
      <c r="AF74" s="45">
        <v>4</v>
      </c>
      <c r="AG74" s="45">
        <v>2</v>
      </c>
      <c r="AH74" s="45">
        <v>164</v>
      </c>
      <c r="AI74" s="45">
        <v>0</v>
      </c>
      <c r="AJ74" s="45">
        <v>0</v>
      </c>
      <c r="AK74" s="45">
        <v>0</v>
      </c>
      <c r="AL74" s="45">
        <v>0</v>
      </c>
      <c r="AM74" s="45">
        <v>0</v>
      </c>
      <c r="AN74">
        <f t="shared" si="1"/>
        <v>7</v>
      </c>
    </row>
    <row r="75" spans="1:40" x14ac:dyDescent="0.2">
      <c r="A75" t="s">
        <v>124</v>
      </c>
      <c r="B75" t="s">
        <v>9</v>
      </c>
      <c r="C75" s="42" t="s">
        <v>126</v>
      </c>
      <c r="D75" s="42" t="s">
        <v>214</v>
      </c>
      <c r="E75" s="42" t="s">
        <v>236</v>
      </c>
      <c r="F75">
        <v>0</v>
      </c>
      <c r="G75">
        <v>0</v>
      </c>
      <c r="H75">
        <v>14225.625</v>
      </c>
      <c r="I75">
        <v>40100.624999999993</v>
      </c>
      <c r="J75">
        <v>0</v>
      </c>
      <c r="K75">
        <v>12937.5</v>
      </c>
      <c r="L75">
        <v>1580.6250000000002</v>
      </c>
      <c r="M75">
        <v>107482.49999999999</v>
      </c>
      <c r="N75">
        <v>0</v>
      </c>
      <c r="O75">
        <v>0</v>
      </c>
      <c r="P75">
        <v>0</v>
      </c>
      <c r="Q75">
        <v>0</v>
      </c>
      <c r="R75">
        <v>0</v>
      </c>
      <c r="S75">
        <v>19406.25</v>
      </c>
      <c r="T75">
        <v>195733.125</v>
      </c>
      <c r="U75" s="45">
        <v>10</v>
      </c>
      <c r="V75" s="45">
        <v>10</v>
      </c>
      <c r="W75" s="45">
        <v>0</v>
      </c>
      <c r="X75" s="45">
        <v>19</v>
      </c>
      <c r="Y75" s="61">
        <v>4</v>
      </c>
      <c r="Z75" s="45">
        <v>95</v>
      </c>
      <c r="AA75" s="45">
        <v>0</v>
      </c>
      <c r="AB75" s="45">
        <v>0</v>
      </c>
      <c r="AC75" s="45">
        <v>0</v>
      </c>
      <c r="AD75" s="45">
        <v>0</v>
      </c>
      <c r="AE75" s="45">
        <v>0</v>
      </c>
      <c r="AF75" s="45">
        <v>2</v>
      </c>
      <c r="AG75" s="45">
        <v>2</v>
      </c>
      <c r="AH75" s="45">
        <v>20</v>
      </c>
      <c r="AI75" s="45">
        <v>0</v>
      </c>
      <c r="AJ75" s="45">
        <v>0</v>
      </c>
      <c r="AK75" s="45">
        <v>9</v>
      </c>
      <c r="AL75" s="45">
        <v>0</v>
      </c>
      <c r="AM75" s="45">
        <v>0</v>
      </c>
      <c r="AN75">
        <f t="shared" si="1"/>
        <v>13</v>
      </c>
    </row>
    <row r="76" spans="1:40" x14ac:dyDescent="0.2">
      <c r="A76" t="s">
        <v>124</v>
      </c>
      <c r="B76" t="s">
        <v>10</v>
      </c>
      <c r="C76" s="42" t="s">
        <v>126</v>
      </c>
      <c r="D76" s="42" t="s">
        <v>214</v>
      </c>
      <c r="E76" s="42" t="s">
        <v>236</v>
      </c>
      <c r="F76">
        <v>0</v>
      </c>
      <c r="G76">
        <v>0</v>
      </c>
      <c r="H76">
        <v>15806.249999999998</v>
      </c>
      <c r="I76">
        <v>169621.875</v>
      </c>
      <c r="J76">
        <v>0</v>
      </c>
      <c r="K76">
        <v>12937.5</v>
      </c>
      <c r="L76">
        <v>1580.6250000000002</v>
      </c>
      <c r="M76">
        <v>42676.875</v>
      </c>
      <c r="N76">
        <v>0</v>
      </c>
      <c r="O76">
        <v>0</v>
      </c>
      <c r="P76">
        <v>0</v>
      </c>
      <c r="Q76">
        <v>0</v>
      </c>
      <c r="R76">
        <v>0</v>
      </c>
      <c r="S76">
        <v>64687.5</v>
      </c>
      <c r="T76">
        <v>307310.625</v>
      </c>
      <c r="U76" s="45">
        <v>3</v>
      </c>
      <c r="V76" s="45">
        <v>2</v>
      </c>
      <c r="W76" s="45">
        <v>0</v>
      </c>
      <c r="X76" s="45">
        <v>23</v>
      </c>
      <c r="Y76" s="61">
        <v>19.5</v>
      </c>
      <c r="Z76" s="45">
        <v>1.5</v>
      </c>
      <c r="AA76" s="45">
        <v>0</v>
      </c>
      <c r="AB76" s="45">
        <v>0</v>
      </c>
      <c r="AC76" s="45">
        <v>0</v>
      </c>
      <c r="AD76" s="45">
        <v>0</v>
      </c>
      <c r="AE76" s="45">
        <v>0</v>
      </c>
      <c r="AF76" s="45">
        <v>8.5</v>
      </c>
      <c r="AG76" s="45">
        <v>7.5</v>
      </c>
      <c r="AH76" s="45">
        <v>12.5</v>
      </c>
      <c r="AI76" s="45">
        <v>0</v>
      </c>
      <c r="AJ76" s="45">
        <v>0</v>
      </c>
      <c r="AK76" s="45">
        <v>8.5</v>
      </c>
      <c r="AL76" s="45">
        <v>0</v>
      </c>
      <c r="AM76" s="45">
        <v>0</v>
      </c>
      <c r="AN76">
        <f t="shared" si="1"/>
        <v>28</v>
      </c>
    </row>
    <row r="77" spans="1:40" x14ac:dyDescent="0.2">
      <c r="A77" t="s">
        <v>123</v>
      </c>
      <c r="B77" t="s">
        <v>11</v>
      </c>
      <c r="C77" s="42" t="s">
        <v>126</v>
      </c>
      <c r="D77" s="42" t="s">
        <v>214</v>
      </c>
      <c r="E77" s="42" t="s">
        <v>236</v>
      </c>
      <c r="F77">
        <v>0</v>
      </c>
      <c r="G77">
        <v>25582.5</v>
      </c>
      <c r="H77">
        <v>23709.374999999996</v>
      </c>
      <c r="I77">
        <v>248096.24999999997</v>
      </c>
      <c r="J77">
        <v>1580.6250000000002</v>
      </c>
      <c r="K77">
        <v>64687.5</v>
      </c>
      <c r="L77">
        <v>3161.2500000000005</v>
      </c>
      <c r="M77">
        <v>18967.499999999996</v>
      </c>
      <c r="N77">
        <v>0</v>
      </c>
      <c r="O77">
        <v>0</v>
      </c>
      <c r="P77">
        <v>0</v>
      </c>
      <c r="Q77">
        <v>0</v>
      </c>
      <c r="R77">
        <v>0</v>
      </c>
      <c r="S77">
        <v>452812.5</v>
      </c>
      <c r="T77">
        <v>838597.5</v>
      </c>
      <c r="U77" s="45">
        <v>0.4</v>
      </c>
      <c r="V77" s="45">
        <v>0.7</v>
      </c>
      <c r="W77" s="45">
        <v>0</v>
      </c>
      <c r="X77" s="45">
        <v>0.5</v>
      </c>
      <c r="Y77" s="61">
        <v>1.3</v>
      </c>
      <c r="Z77" s="45">
        <v>1.4</v>
      </c>
      <c r="AA77" s="45">
        <v>0</v>
      </c>
      <c r="AB77" s="45">
        <v>0</v>
      </c>
      <c r="AC77" s="45">
        <v>0</v>
      </c>
      <c r="AD77" s="45">
        <v>0</v>
      </c>
      <c r="AE77" s="45">
        <v>0</v>
      </c>
      <c r="AF77" s="45">
        <v>1.5</v>
      </c>
      <c r="AG77" s="45">
        <v>1.6</v>
      </c>
      <c r="AH77" s="45">
        <v>3.9</v>
      </c>
      <c r="AI77" s="45">
        <v>0</v>
      </c>
      <c r="AJ77" s="45">
        <v>0</v>
      </c>
      <c r="AK77" s="45">
        <v>0.4</v>
      </c>
      <c r="AL77" s="45">
        <v>0</v>
      </c>
      <c r="AM77" s="45">
        <v>0</v>
      </c>
      <c r="AN77">
        <f t="shared" si="1"/>
        <v>1.7000000000000002</v>
      </c>
    </row>
    <row r="78" spans="1:40" x14ac:dyDescent="0.2">
      <c r="A78" t="s">
        <v>124</v>
      </c>
      <c r="B78" t="s">
        <v>12</v>
      </c>
      <c r="C78" s="42" t="s">
        <v>126</v>
      </c>
      <c r="D78" s="42" t="s">
        <v>214</v>
      </c>
      <c r="E78" s="42" t="s">
        <v>236</v>
      </c>
      <c r="F78">
        <v>0</v>
      </c>
      <c r="G78">
        <v>503077.49999999988</v>
      </c>
      <c r="H78">
        <v>37935</v>
      </c>
      <c r="I78">
        <v>77625</v>
      </c>
      <c r="J78">
        <v>14225.624999999998</v>
      </c>
      <c r="K78">
        <v>232875</v>
      </c>
      <c r="L78">
        <v>9483.75</v>
      </c>
      <c r="M78">
        <v>56902.499999999993</v>
      </c>
      <c r="N78">
        <v>0</v>
      </c>
      <c r="O78">
        <v>0</v>
      </c>
      <c r="P78">
        <v>0</v>
      </c>
      <c r="Q78">
        <v>0</v>
      </c>
      <c r="R78">
        <v>0</v>
      </c>
      <c r="S78">
        <v>58218.75</v>
      </c>
      <c r="T78">
        <v>999826.87499999988</v>
      </c>
      <c r="U78" s="45">
        <v>0</v>
      </c>
      <c r="V78" s="45">
        <v>0</v>
      </c>
      <c r="W78" s="45">
        <v>0</v>
      </c>
      <c r="X78" s="45">
        <v>27.5</v>
      </c>
      <c r="Y78" s="61">
        <v>0</v>
      </c>
      <c r="Z78" s="45">
        <v>1.6</v>
      </c>
      <c r="AA78" s="45">
        <v>0</v>
      </c>
      <c r="AB78" s="45">
        <v>0</v>
      </c>
      <c r="AC78" s="45">
        <v>0</v>
      </c>
      <c r="AD78" s="45">
        <v>0</v>
      </c>
      <c r="AE78" s="45">
        <v>0</v>
      </c>
      <c r="AF78" s="45">
        <v>6.5</v>
      </c>
      <c r="AG78" s="45">
        <v>4</v>
      </c>
      <c r="AH78" s="45">
        <v>18</v>
      </c>
      <c r="AI78" s="45">
        <v>0</v>
      </c>
      <c r="AJ78" s="45">
        <v>0</v>
      </c>
      <c r="AK78" s="45">
        <v>0</v>
      </c>
      <c r="AL78" s="45">
        <v>0.4</v>
      </c>
      <c r="AM78" s="45">
        <v>0.6</v>
      </c>
      <c r="AN78">
        <f t="shared" si="1"/>
        <v>0</v>
      </c>
    </row>
    <row r="79" spans="1:40" x14ac:dyDescent="0.2">
      <c r="A79" t="s">
        <v>123</v>
      </c>
      <c r="B79" t="s">
        <v>13</v>
      </c>
      <c r="C79" s="42" t="s">
        <v>126</v>
      </c>
      <c r="D79" s="42" t="s">
        <v>214</v>
      </c>
      <c r="E79" s="42" t="s">
        <v>236</v>
      </c>
      <c r="F79">
        <v>0</v>
      </c>
      <c r="G79">
        <v>42676.875</v>
      </c>
      <c r="H79">
        <v>132772.5</v>
      </c>
      <c r="I79">
        <v>1474875</v>
      </c>
      <c r="J79">
        <v>31612.499999999996</v>
      </c>
      <c r="K79">
        <v>58218.75</v>
      </c>
      <c r="L79">
        <v>14225.625</v>
      </c>
      <c r="M79">
        <v>1346838.75</v>
      </c>
      <c r="N79">
        <v>0</v>
      </c>
      <c r="O79">
        <v>0</v>
      </c>
      <c r="P79">
        <v>0</v>
      </c>
      <c r="Q79">
        <v>0</v>
      </c>
      <c r="R79">
        <v>0</v>
      </c>
      <c r="S79">
        <v>6468.75</v>
      </c>
      <c r="T79">
        <v>3107688.75</v>
      </c>
      <c r="U79" s="45">
        <v>7.5</v>
      </c>
      <c r="V79" s="45">
        <v>3</v>
      </c>
      <c r="W79" s="45">
        <v>0</v>
      </c>
      <c r="X79" s="45">
        <v>2</v>
      </c>
      <c r="Y79" s="61">
        <v>1.3</v>
      </c>
      <c r="Z79" s="45">
        <v>3.8</v>
      </c>
      <c r="AA79" s="45">
        <v>0</v>
      </c>
      <c r="AB79" s="45">
        <v>0</v>
      </c>
      <c r="AC79" s="45">
        <v>0</v>
      </c>
      <c r="AD79" s="45">
        <v>0</v>
      </c>
      <c r="AE79" s="45">
        <v>0</v>
      </c>
      <c r="AF79" s="45">
        <v>13.5</v>
      </c>
      <c r="AG79" s="45">
        <v>2</v>
      </c>
      <c r="AH79" s="45">
        <v>289.5</v>
      </c>
      <c r="AI79" s="45">
        <v>0</v>
      </c>
      <c r="AJ79" s="45">
        <v>0</v>
      </c>
      <c r="AK79" s="45">
        <v>0.6</v>
      </c>
      <c r="AL79" s="45">
        <v>0.3</v>
      </c>
      <c r="AM79" s="45">
        <v>0.4</v>
      </c>
      <c r="AN79">
        <f t="shared" si="1"/>
        <v>1.9</v>
      </c>
    </row>
    <row r="80" spans="1:40" x14ac:dyDescent="0.2">
      <c r="A80" t="s">
        <v>123</v>
      </c>
      <c r="B80" t="s">
        <v>14</v>
      </c>
      <c r="C80" s="42" t="s">
        <v>126</v>
      </c>
      <c r="D80" s="42" t="s">
        <v>214</v>
      </c>
      <c r="E80" s="42" t="s">
        <v>236</v>
      </c>
      <c r="F80">
        <v>0</v>
      </c>
      <c r="G80">
        <v>123581.25</v>
      </c>
      <c r="H80">
        <v>169126.87499999994</v>
      </c>
      <c r="I80">
        <v>51750</v>
      </c>
      <c r="J80">
        <v>1580.6250000000002</v>
      </c>
      <c r="K80">
        <v>135843.75</v>
      </c>
      <c r="L80">
        <v>1580.6250000000002</v>
      </c>
      <c r="M80">
        <v>45838.125</v>
      </c>
      <c r="N80">
        <v>0</v>
      </c>
      <c r="O80">
        <v>0</v>
      </c>
      <c r="P80">
        <v>0</v>
      </c>
      <c r="Q80">
        <v>0</v>
      </c>
      <c r="R80">
        <v>0</v>
      </c>
      <c r="S80">
        <v>219937.5</v>
      </c>
      <c r="T80">
        <v>749238.75</v>
      </c>
      <c r="U80" s="45">
        <v>0.4</v>
      </c>
      <c r="V80" s="45">
        <v>0.1</v>
      </c>
      <c r="W80" s="45">
        <v>0</v>
      </c>
      <c r="X80" s="45">
        <v>0</v>
      </c>
      <c r="Y80" s="61">
        <v>1.5</v>
      </c>
      <c r="Z80" s="45">
        <v>0.2</v>
      </c>
      <c r="AA80" s="45">
        <v>0</v>
      </c>
      <c r="AB80" s="45">
        <v>0</v>
      </c>
      <c r="AC80" s="45">
        <v>0</v>
      </c>
      <c r="AD80" s="45">
        <v>0</v>
      </c>
      <c r="AE80" s="45">
        <v>0</v>
      </c>
      <c r="AF80" s="45">
        <v>1.5</v>
      </c>
      <c r="AG80" s="45">
        <v>3.7</v>
      </c>
      <c r="AH80" s="45">
        <v>8.5</v>
      </c>
      <c r="AI80" s="45">
        <v>0</v>
      </c>
      <c r="AJ80" s="45">
        <v>0</v>
      </c>
      <c r="AK80" s="45">
        <v>0.2</v>
      </c>
      <c r="AL80" s="45">
        <v>0</v>
      </c>
      <c r="AM80" s="45">
        <v>0</v>
      </c>
      <c r="AN80">
        <f t="shared" si="1"/>
        <v>1.7</v>
      </c>
    </row>
    <row r="81" spans="1:40" x14ac:dyDescent="0.2">
      <c r="A81" t="s">
        <v>124</v>
      </c>
      <c r="B81" t="s">
        <v>15</v>
      </c>
      <c r="C81" s="42" t="s">
        <v>126</v>
      </c>
      <c r="D81" s="42" t="s">
        <v>214</v>
      </c>
      <c r="E81" s="42" t="s">
        <v>236</v>
      </c>
      <c r="F81">
        <v>0</v>
      </c>
      <c r="G81">
        <v>63224.999999999993</v>
      </c>
      <c r="H81">
        <v>50580.000000000007</v>
      </c>
      <c r="I81">
        <v>925031.25</v>
      </c>
      <c r="J81">
        <v>26870.624999999996</v>
      </c>
      <c r="K81">
        <v>12937.5</v>
      </c>
      <c r="L81">
        <v>3161.2500000000005</v>
      </c>
      <c r="M81">
        <v>11064.374999999998</v>
      </c>
      <c r="N81">
        <v>0</v>
      </c>
      <c r="O81">
        <v>0</v>
      </c>
      <c r="P81">
        <v>0</v>
      </c>
      <c r="Q81">
        <v>0</v>
      </c>
      <c r="R81">
        <v>0</v>
      </c>
      <c r="S81">
        <v>25875</v>
      </c>
      <c r="T81">
        <v>1121906.25</v>
      </c>
      <c r="U81" s="45">
        <v>3.7</v>
      </c>
      <c r="V81" s="45">
        <v>2.5</v>
      </c>
      <c r="W81" s="45">
        <v>0</v>
      </c>
      <c r="X81" s="45">
        <v>12.8</v>
      </c>
      <c r="Y81" s="61">
        <v>0.7</v>
      </c>
      <c r="Z81" s="45">
        <v>0.8</v>
      </c>
      <c r="AA81" s="45">
        <v>0</v>
      </c>
      <c r="AB81" s="45">
        <v>0</v>
      </c>
      <c r="AC81" s="45">
        <v>0</v>
      </c>
      <c r="AD81" s="45">
        <v>0</v>
      </c>
      <c r="AE81" s="45">
        <v>0</v>
      </c>
      <c r="AF81" s="45">
        <v>12</v>
      </c>
      <c r="AG81" s="45">
        <v>4.4000000000000004</v>
      </c>
      <c r="AH81" s="45">
        <v>78.2</v>
      </c>
      <c r="AI81" s="45">
        <v>0</v>
      </c>
      <c r="AJ81" s="45">
        <v>0</v>
      </c>
      <c r="AK81" s="45">
        <v>0.3</v>
      </c>
      <c r="AL81" s="45">
        <v>0</v>
      </c>
      <c r="AM81" s="45">
        <v>0</v>
      </c>
      <c r="AN81">
        <f t="shared" si="1"/>
        <v>1</v>
      </c>
    </row>
    <row r="82" spans="1:40" x14ac:dyDescent="0.2">
      <c r="A82" t="s">
        <v>123</v>
      </c>
      <c r="B82" t="s">
        <v>0</v>
      </c>
      <c r="C82" s="42" t="s">
        <v>127</v>
      </c>
      <c r="D82" s="42" t="s">
        <v>216</v>
      </c>
      <c r="E82" s="42" t="s">
        <v>237</v>
      </c>
      <c r="F82">
        <v>0</v>
      </c>
      <c r="G82">
        <v>91968.75</v>
      </c>
      <c r="H82">
        <v>25290.000000000004</v>
      </c>
      <c r="I82">
        <v>868668.74999999988</v>
      </c>
      <c r="J82">
        <v>0</v>
      </c>
      <c r="K82">
        <v>25875</v>
      </c>
      <c r="L82">
        <v>1580.6250000000002</v>
      </c>
      <c r="M82">
        <v>453577.5</v>
      </c>
      <c r="N82">
        <v>0</v>
      </c>
      <c r="O82">
        <v>0</v>
      </c>
      <c r="P82">
        <v>0</v>
      </c>
      <c r="Q82">
        <v>0</v>
      </c>
      <c r="R82">
        <v>0</v>
      </c>
      <c r="S82">
        <v>84093.75</v>
      </c>
      <c r="T82">
        <v>1551054.375</v>
      </c>
      <c r="U82" s="45">
        <v>0</v>
      </c>
      <c r="V82" s="45">
        <v>0</v>
      </c>
      <c r="W82" s="45">
        <v>0</v>
      </c>
      <c r="X82" s="45">
        <v>1</v>
      </c>
      <c r="Y82" s="61">
        <v>7</v>
      </c>
      <c r="Z82" s="45">
        <v>84</v>
      </c>
      <c r="AA82" s="45">
        <v>0</v>
      </c>
      <c r="AB82" s="45">
        <v>4</v>
      </c>
      <c r="AC82" s="45">
        <v>0</v>
      </c>
      <c r="AD82" s="45">
        <v>0</v>
      </c>
      <c r="AE82" s="45">
        <v>0</v>
      </c>
      <c r="AF82" s="45">
        <v>2</v>
      </c>
      <c r="AG82" s="45">
        <v>3</v>
      </c>
      <c r="AH82" s="45">
        <v>47</v>
      </c>
      <c r="AI82" s="45">
        <v>0</v>
      </c>
      <c r="AJ82" s="45">
        <v>0</v>
      </c>
      <c r="AK82" s="45">
        <v>2</v>
      </c>
      <c r="AL82" s="45">
        <v>0</v>
      </c>
      <c r="AM82" s="45">
        <v>0</v>
      </c>
      <c r="AN82">
        <f t="shared" si="1"/>
        <v>9</v>
      </c>
    </row>
    <row r="83" spans="1:40" x14ac:dyDescent="0.2">
      <c r="A83" t="s">
        <v>124</v>
      </c>
      <c r="B83" t="s">
        <v>1</v>
      </c>
      <c r="C83" s="42" t="s">
        <v>127</v>
      </c>
      <c r="D83" s="42" t="s">
        <v>216</v>
      </c>
      <c r="E83" s="42" t="s">
        <v>237</v>
      </c>
      <c r="F83">
        <v>0</v>
      </c>
      <c r="G83">
        <v>12937.5</v>
      </c>
      <c r="H83">
        <v>4741.8749999999991</v>
      </c>
      <c r="I83">
        <v>83508.75</v>
      </c>
      <c r="J83">
        <v>0</v>
      </c>
      <c r="K83">
        <v>32343.75</v>
      </c>
      <c r="L83">
        <v>1580.6250000000002</v>
      </c>
      <c r="M83">
        <v>26870.624999999996</v>
      </c>
      <c r="N83">
        <v>0</v>
      </c>
      <c r="O83">
        <v>0</v>
      </c>
      <c r="P83">
        <v>0</v>
      </c>
      <c r="Q83">
        <v>0</v>
      </c>
      <c r="R83">
        <v>0</v>
      </c>
      <c r="S83">
        <v>45281.25</v>
      </c>
      <c r="T83">
        <v>208845</v>
      </c>
      <c r="U83" s="45">
        <v>0</v>
      </c>
      <c r="V83" s="45">
        <v>0.1</v>
      </c>
      <c r="W83" s="45">
        <v>0</v>
      </c>
      <c r="X83" s="45">
        <v>1.4</v>
      </c>
      <c r="Y83" s="61">
        <v>5.5</v>
      </c>
      <c r="Z83" s="45">
        <v>11.5</v>
      </c>
      <c r="AA83" s="45">
        <v>0</v>
      </c>
      <c r="AB83" s="45">
        <v>2.2000000000000002</v>
      </c>
      <c r="AC83" s="45">
        <v>0</v>
      </c>
      <c r="AD83" s="45">
        <v>0</v>
      </c>
      <c r="AE83" s="45">
        <v>0</v>
      </c>
      <c r="AF83" s="45">
        <v>7.6</v>
      </c>
      <c r="AG83" s="45">
        <v>2.2000000000000002</v>
      </c>
      <c r="AH83" s="45">
        <v>50.6</v>
      </c>
      <c r="AI83" s="45">
        <v>0</v>
      </c>
      <c r="AJ83" s="45">
        <v>0</v>
      </c>
      <c r="AK83" s="45">
        <v>2.2999999999999998</v>
      </c>
      <c r="AL83" s="45">
        <v>0.1</v>
      </c>
      <c r="AM83" s="45">
        <v>0</v>
      </c>
      <c r="AN83">
        <f t="shared" si="1"/>
        <v>7.8</v>
      </c>
    </row>
    <row r="84" spans="1:40" x14ac:dyDescent="0.2">
      <c r="A84" t="s">
        <v>124</v>
      </c>
      <c r="B84" t="s">
        <v>2</v>
      </c>
      <c r="C84" s="42" t="s">
        <v>127</v>
      </c>
      <c r="D84" s="42" t="s">
        <v>216</v>
      </c>
      <c r="E84" s="42" t="s">
        <v>237</v>
      </c>
      <c r="F84">
        <v>0</v>
      </c>
      <c r="G84">
        <v>0</v>
      </c>
      <c r="H84">
        <v>9483.7499999999982</v>
      </c>
      <c r="I84">
        <v>6468.75</v>
      </c>
      <c r="J84">
        <v>0</v>
      </c>
      <c r="K84">
        <v>12937.5</v>
      </c>
      <c r="L84">
        <v>0</v>
      </c>
      <c r="M84">
        <v>143836.875</v>
      </c>
      <c r="N84">
        <v>0</v>
      </c>
      <c r="O84">
        <v>0</v>
      </c>
      <c r="P84">
        <v>0</v>
      </c>
      <c r="Q84">
        <v>0</v>
      </c>
      <c r="R84">
        <v>0</v>
      </c>
      <c r="S84">
        <v>19406.25</v>
      </c>
      <c r="T84">
        <v>192133.125</v>
      </c>
      <c r="U84" s="45">
        <v>0</v>
      </c>
      <c r="V84" s="45">
        <v>0</v>
      </c>
      <c r="W84" s="45">
        <v>0</v>
      </c>
      <c r="X84" s="45">
        <v>2</v>
      </c>
      <c r="Y84" s="61">
        <v>1</v>
      </c>
      <c r="Z84" s="45">
        <v>12.6</v>
      </c>
      <c r="AA84" s="45">
        <v>0</v>
      </c>
      <c r="AB84" s="45">
        <v>1.1000000000000001</v>
      </c>
      <c r="AC84" s="45">
        <v>0</v>
      </c>
      <c r="AD84" s="45">
        <v>0</v>
      </c>
      <c r="AE84" s="45">
        <v>0</v>
      </c>
      <c r="AF84" s="45">
        <v>3.3</v>
      </c>
      <c r="AG84" s="45">
        <v>2.4</v>
      </c>
      <c r="AH84" s="45">
        <v>4.2</v>
      </c>
      <c r="AI84" s="45">
        <v>0</v>
      </c>
      <c r="AJ84" s="45">
        <v>0</v>
      </c>
      <c r="AK84" s="45">
        <v>0.9</v>
      </c>
      <c r="AL84" s="45">
        <v>0.1</v>
      </c>
      <c r="AM84" s="45">
        <v>0</v>
      </c>
      <c r="AN84">
        <f t="shared" si="1"/>
        <v>1.9</v>
      </c>
    </row>
    <row r="85" spans="1:40" x14ac:dyDescent="0.2">
      <c r="A85" t="s">
        <v>123</v>
      </c>
      <c r="B85" t="s">
        <v>3</v>
      </c>
      <c r="C85" s="42" t="s">
        <v>127</v>
      </c>
      <c r="D85" s="42" t="s">
        <v>216</v>
      </c>
      <c r="E85" s="42" t="s">
        <v>237</v>
      </c>
      <c r="F85">
        <v>0</v>
      </c>
      <c r="G85">
        <v>12937.5</v>
      </c>
      <c r="H85">
        <v>15806.249999999998</v>
      </c>
      <c r="I85">
        <v>588656.25</v>
      </c>
      <c r="J85">
        <v>0</v>
      </c>
      <c r="K85">
        <v>84093.75</v>
      </c>
      <c r="L85">
        <v>3161.2500000000005</v>
      </c>
      <c r="M85">
        <v>853830</v>
      </c>
      <c r="N85">
        <v>0</v>
      </c>
      <c r="O85">
        <v>0</v>
      </c>
      <c r="P85">
        <v>0</v>
      </c>
      <c r="Q85">
        <v>0</v>
      </c>
      <c r="R85">
        <v>0</v>
      </c>
      <c r="S85">
        <v>64687.5</v>
      </c>
      <c r="T85">
        <v>1624753.125</v>
      </c>
      <c r="U85" s="45">
        <v>0</v>
      </c>
      <c r="V85" s="45">
        <v>0.1</v>
      </c>
      <c r="W85" s="45">
        <v>0</v>
      </c>
      <c r="X85" s="45">
        <v>8.1999999999999993</v>
      </c>
      <c r="Y85" s="61">
        <v>0.3</v>
      </c>
      <c r="Z85" s="45">
        <v>0.2</v>
      </c>
      <c r="AA85" s="45">
        <v>0</v>
      </c>
      <c r="AB85" s="45">
        <v>0</v>
      </c>
      <c r="AC85" s="45">
        <v>0</v>
      </c>
      <c r="AD85" s="45">
        <v>0</v>
      </c>
      <c r="AE85" s="45">
        <v>0</v>
      </c>
      <c r="AF85" s="45">
        <v>9.8000000000000007</v>
      </c>
      <c r="AG85" s="45">
        <v>4.7</v>
      </c>
      <c r="AH85" s="45">
        <v>19.899999999999999</v>
      </c>
      <c r="AI85" s="45">
        <v>0</v>
      </c>
      <c r="AJ85" s="45">
        <v>0</v>
      </c>
      <c r="AK85" s="45">
        <v>0.1</v>
      </c>
      <c r="AL85" s="45">
        <v>0</v>
      </c>
      <c r="AM85" s="45">
        <v>0</v>
      </c>
      <c r="AN85">
        <f t="shared" si="1"/>
        <v>0.4</v>
      </c>
    </row>
    <row r="86" spans="1:40" x14ac:dyDescent="0.2">
      <c r="A86" t="s">
        <v>124</v>
      </c>
      <c r="B86" t="s">
        <v>4</v>
      </c>
      <c r="C86" s="42" t="s">
        <v>127</v>
      </c>
      <c r="D86" s="42" t="s">
        <v>216</v>
      </c>
      <c r="E86" s="42" t="s">
        <v>237</v>
      </c>
      <c r="F86">
        <v>0</v>
      </c>
      <c r="G86">
        <v>0</v>
      </c>
      <c r="H86">
        <v>14225.625</v>
      </c>
      <c r="I86">
        <v>19406.25</v>
      </c>
      <c r="J86">
        <v>0</v>
      </c>
      <c r="K86">
        <v>6468.75</v>
      </c>
      <c r="L86">
        <v>1580.6250000000002</v>
      </c>
      <c r="M86">
        <v>298738.12499999994</v>
      </c>
      <c r="N86">
        <v>4741.8749999999991</v>
      </c>
      <c r="O86">
        <v>0</v>
      </c>
      <c r="P86">
        <v>0</v>
      </c>
      <c r="Q86">
        <v>0</v>
      </c>
      <c r="R86">
        <v>0</v>
      </c>
      <c r="S86">
        <v>19406.25</v>
      </c>
      <c r="T86">
        <v>364567.49999999994</v>
      </c>
      <c r="U86" s="45">
        <v>0.5</v>
      </c>
      <c r="V86" s="45">
        <v>0.5</v>
      </c>
      <c r="W86" s="45">
        <v>0</v>
      </c>
      <c r="X86" s="45">
        <v>17.5</v>
      </c>
      <c r="Y86" s="61">
        <v>0.5</v>
      </c>
      <c r="Z86" s="45">
        <v>56.5</v>
      </c>
      <c r="AA86" s="45">
        <v>0</v>
      </c>
      <c r="AB86" s="45">
        <v>0</v>
      </c>
      <c r="AC86" s="45">
        <v>0</v>
      </c>
      <c r="AD86" s="45">
        <v>0</v>
      </c>
      <c r="AE86" s="45">
        <v>0</v>
      </c>
      <c r="AF86" s="45">
        <v>1</v>
      </c>
      <c r="AG86" s="45">
        <v>5</v>
      </c>
      <c r="AH86" s="45">
        <v>15</v>
      </c>
      <c r="AI86" s="45">
        <v>0</v>
      </c>
      <c r="AJ86" s="45">
        <v>0</v>
      </c>
      <c r="AK86" s="45">
        <v>0.5</v>
      </c>
      <c r="AL86" s="45">
        <v>0</v>
      </c>
      <c r="AM86" s="45">
        <v>0</v>
      </c>
      <c r="AN86">
        <f t="shared" si="1"/>
        <v>1</v>
      </c>
    </row>
    <row r="87" spans="1:40" x14ac:dyDescent="0.2">
      <c r="A87" t="s">
        <v>123</v>
      </c>
      <c r="B87" t="s">
        <v>5</v>
      </c>
      <c r="C87" s="42" t="s">
        <v>127</v>
      </c>
      <c r="D87" s="42" t="s">
        <v>216</v>
      </c>
      <c r="E87" s="42" t="s">
        <v>237</v>
      </c>
      <c r="F87">
        <v>0</v>
      </c>
      <c r="G87">
        <v>26870.624999999996</v>
      </c>
      <c r="H87">
        <v>15806.249999999998</v>
      </c>
      <c r="I87">
        <v>45281.25</v>
      </c>
      <c r="J87">
        <v>0</v>
      </c>
      <c r="K87">
        <v>19406.25</v>
      </c>
      <c r="L87">
        <v>0</v>
      </c>
      <c r="M87">
        <v>293613.75000000006</v>
      </c>
      <c r="N87">
        <v>0</v>
      </c>
      <c r="O87">
        <v>0</v>
      </c>
      <c r="P87">
        <v>6468.75</v>
      </c>
      <c r="Q87">
        <v>0</v>
      </c>
      <c r="R87">
        <v>0</v>
      </c>
      <c r="S87">
        <v>90562.5</v>
      </c>
      <c r="T87">
        <v>498009.37500000006</v>
      </c>
      <c r="U87" s="45">
        <v>0</v>
      </c>
      <c r="V87" s="45">
        <v>0</v>
      </c>
      <c r="W87" s="45">
        <v>0</v>
      </c>
      <c r="X87" s="45">
        <v>0</v>
      </c>
      <c r="Y87" s="61">
        <v>1</v>
      </c>
      <c r="Z87" s="45">
        <v>27.5</v>
      </c>
      <c r="AA87" s="45">
        <v>0</v>
      </c>
      <c r="AB87" s="45">
        <v>1</v>
      </c>
      <c r="AC87" s="45">
        <v>0</v>
      </c>
      <c r="AD87" s="45">
        <v>0</v>
      </c>
      <c r="AE87" s="45">
        <v>0</v>
      </c>
      <c r="AF87" s="45">
        <v>1.5</v>
      </c>
      <c r="AG87" s="45">
        <v>3.5</v>
      </c>
      <c r="AH87" s="45">
        <v>94.5</v>
      </c>
      <c r="AI87" s="45">
        <v>0</v>
      </c>
      <c r="AJ87" s="45">
        <v>0</v>
      </c>
      <c r="AK87" s="45">
        <v>2.5</v>
      </c>
      <c r="AL87" s="45">
        <v>0</v>
      </c>
      <c r="AM87" s="45">
        <v>0</v>
      </c>
      <c r="AN87">
        <f t="shared" si="1"/>
        <v>3.5</v>
      </c>
    </row>
    <row r="88" spans="1:40" x14ac:dyDescent="0.2">
      <c r="A88" t="s">
        <v>123</v>
      </c>
      <c r="B88" t="s">
        <v>6</v>
      </c>
      <c r="C88" s="42" t="s">
        <v>127</v>
      </c>
      <c r="D88" s="42" t="s">
        <v>216</v>
      </c>
      <c r="E88" s="42" t="s">
        <v>237</v>
      </c>
      <c r="F88">
        <v>0</v>
      </c>
      <c r="G88">
        <v>96710.625</v>
      </c>
      <c r="H88">
        <v>37934.999999999993</v>
      </c>
      <c r="I88">
        <v>4212444.3750000009</v>
      </c>
      <c r="J88">
        <v>3161.2500000000005</v>
      </c>
      <c r="K88">
        <v>58218.75</v>
      </c>
      <c r="L88">
        <v>6322.5000000000009</v>
      </c>
      <c r="M88">
        <v>33193.125</v>
      </c>
      <c r="N88">
        <v>20548.125000000004</v>
      </c>
      <c r="O88">
        <v>0</v>
      </c>
      <c r="P88">
        <v>0</v>
      </c>
      <c r="Q88">
        <v>0</v>
      </c>
      <c r="R88">
        <v>0</v>
      </c>
      <c r="S88">
        <v>77625</v>
      </c>
      <c r="T88">
        <v>4546158.7500000009</v>
      </c>
      <c r="U88" s="45">
        <v>0</v>
      </c>
      <c r="V88" s="45">
        <v>0</v>
      </c>
      <c r="W88" s="45">
        <v>0</v>
      </c>
      <c r="X88" s="45">
        <v>0</v>
      </c>
      <c r="Y88" s="61">
        <v>0</v>
      </c>
      <c r="Z88" s="45">
        <v>0.1</v>
      </c>
      <c r="AA88" s="45">
        <v>0</v>
      </c>
      <c r="AB88" s="45">
        <v>0</v>
      </c>
      <c r="AC88" s="45">
        <v>0</v>
      </c>
      <c r="AD88" s="45">
        <v>0</v>
      </c>
      <c r="AE88" s="45">
        <v>0</v>
      </c>
      <c r="AF88" s="45">
        <v>4</v>
      </c>
      <c r="AG88" s="45">
        <v>1</v>
      </c>
      <c r="AH88" s="45">
        <v>137.5</v>
      </c>
      <c r="AI88" s="45">
        <v>0</v>
      </c>
      <c r="AJ88" s="45">
        <v>0</v>
      </c>
      <c r="AK88" s="45">
        <v>0</v>
      </c>
      <c r="AL88" s="45">
        <v>0</v>
      </c>
      <c r="AM88" s="45">
        <v>0.4</v>
      </c>
      <c r="AN88">
        <f t="shared" si="1"/>
        <v>0</v>
      </c>
    </row>
    <row r="89" spans="1:40" x14ac:dyDescent="0.2">
      <c r="A89" t="s">
        <v>124</v>
      </c>
      <c r="B89" t="s">
        <v>7</v>
      </c>
      <c r="C89" s="42" t="s">
        <v>127</v>
      </c>
      <c r="D89" s="42" t="s">
        <v>216</v>
      </c>
      <c r="E89" s="42" t="s">
        <v>237</v>
      </c>
      <c r="F89">
        <v>0</v>
      </c>
      <c r="G89">
        <v>23709.374999999996</v>
      </c>
      <c r="H89">
        <v>12645.000000000002</v>
      </c>
      <c r="I89">
        <v>160081.875</v>
      </c>
      <c r="J89">
        <v>0</v>
      </c>
      <c r="K89">
        <v>6468.75</v>
      </c>
      <c r="L89">
        <v>0</v>
      </c>
      <c r="M89">
        <v>343901.25</v>
      </c>
      <c r="N89">
        <v>0</v>
      </c>
      <c r="O89">
        <v>0</v>
      </c>
      <c r="P89">
        <v>0</v>
      </c>
      <c r="Q89">
        <v>0</v>
      </c>
      <c r="R89">
        <v>0</v>
      </c>
      <c r="S89">
        <v>32343.75</v>
      </c>
      <c r="T89">
        <v>579150</v>
      </c>
      <c r="U89" s="45">
        <v>0</v>
      </c>
      <c r="V89" s="45">
        <v>0</v>
      </c>
      <c r="W89" s="45">
        <v>0</v>
      </c>
      <c r="X89" s="45">
        <v>0.5</v>
      </c>
      <c r="Y89" s="61">
        <v>0.5</v>
      </c>
      <c r="Z89" s="45">
        <v>46.5</v>
      </c>
      <c r="AA89" s="45">
        <v>0</v>
      </c>
      <c r="AB89" s="45">
        <v>0</v>
      </c>
      <c r="AC89" s="45">
        <v>0</v>
      </c>
      <c r="AD89" s="45">
        <v>0</v>
      </c>
      <c r="AE89" s="45">
        <v>0</v>
      </c>
      <c r="AF89" s="45">
        <v>1</v>
      </c>
      <c r="AG89" s="45">
        <v>5</v>
      </c>
      <c r="AH89" s="45">
        <v>5.2</v>
      </c>
      <c r="AI89" s="45">
        <v>0</v>
      </c>
      <c r="AJ89" s="45">
        <v>0</v>
      </c>
      <c r="AK89" s="45">
        <v>2.5</v>
      </c>
      <c r="AL89" s="45">
        <v>0</v>
      </c>
      <c r="AM89" s="45">
        <v>0</v>
      </c>
      <c r="AN89">
        <f t="shared" si="1"/>
        <v>3</v>
      </c>
    </row>
    <row r="90" spans="1:40" x14ac:dyDescent="0.2">
      <c r="A90" t="s">
        <v>123</v>
      </c>
      <c r="B90" t="s">
        <v>8</v>
      </c>
      <c r="C90" s="42" t="s">
        <v>127</v>
      </c>
      <c r="D90" s="42" t="s">
        <v>216</v>
      </c>
      <c r="E90" s="42" t="s">
        <v>237</v>
      </c>
      <c r="F90">
        <v>0</v>
      </c>
      <c r="G90">
        <v>11064.374999999998</v>
      </c>
      <c r="H90">
        <v>14225.625</v>
      </c>
      <c r="I90">
        <v>449071.875</v>
      </c>
      <c r="J90">
        <v>0</v>
      </c>
      <c r="K90">
        <v>6468.75</v>
      </c>
      <c r="L90">
        <v>4741.8749999999991</v>
      </c>
      <c r="M90">
        <v>17386.875</v>
      </c>
      <c r="N90">
        <v>0</v>
      </c>
      <c r="O90">
        <v>0</v>
      </c>
      <c r="P90">
        <v>0</v>
      </c>
      <c r="Q90">
        <v>0</v>
      </c>
      <c r="R90">
        <v>0</v>
      </c>
      <c r="S90">
        <v>77625</v>
      </c>
      <c r="T90">
        <v>580584.375</v>
      </c>
      <c r="U90" s="45">
        <v>0.5</v>
      </c>
      <c r="V90" s="45">
        <v>0</v>
      </c>
      <c r="W90" s="45">
        <v>0</v>
      </c>
      <c r="X90" s="45">
        <v>3.5</v>
      </c>
      <c r="Y90" s="61">
        <v>6.5</v>
      </c>
      <c r="Z90" s="45">
        <v>140</v>
      </c>
      <c r="AA90" s="45">
        <v>0</v>
      </c>
      <c r="AB90" s="45">
        <v>0</v>
      </c>
      <c r="AC90" s="45">
        <v>0</v>
      </c>
      <c r="AD90" s="45">
        <v>0</v>
      </c>
      <c r="AE90" s="45">
        <v>0</v>
      </c>
      <c r="AF90" s="45">
        <v>7.5</v>
      </c>
      <c r="AG90" s="45">
        <v>5.5</v>
      </c>
      <c r="AH90" s="45">
        <v>6.5</v>
      </c>
      <c r="AI90" s="45">
        <v>0</v>
      </c>
      <c r="AJ90" s="45">
        <v>0</v>
      </c>
      <c r="AK90" s="45">
        <v>2</v>
      </c>
      <c r="AL90" s="45">
        <v>0</v>
      </c>
      <c r="AM90" s="45">
        <v>0</v>
      </c>
      <c r="AN90">
        <f t="shared" si="1"/>
        <v>8.5</v>
      </c>
    </row>
    <row r="91" spans="1:40" x14ac:dyDescent="0.2">
      <c r="A91" t="s">
        <v>124</v>
      </c>
      <c r="B91" t="s">
        <v>9</v>
      </c>
      <c r="C91" s="42" t="s">
        <v>127</v>
      </c>
      <c r="D91" s="42" t="s">
        <v>216</v>
      </c>
      <c r="E91" s="42" t="s">
        <v>237</v>
      </c>
      <c r="F91">
        <v>0</v>
      </c>
      <c r="G91">
        <v>34773.75</v>
      </c>
      <c r="H91">
        <v>6322.5000000000009</v>
      </c>
      <c r="I91">
        <v>68405.625</v>
      </c>
      <c r="J91">
        <v>0</v>
      </c>
      <c r="K91">
        <v>6468.75</v>
      </c>
      <c r="L91">
        <v>0</v>
      </c>
      <c r="M91">
        <v>270433.12499999994</v>
      </c>
      <c r="N91">
        <v>0</v>
      </c>
      <c r="O91">
        <v>0</v>
      </c>
      <c r="P91">
        <v>0</v>
      </c>
      <c r="Q91">
        <v>0</v>
      </c>
      <c r="R91">
        <v>0</v>
      </c>
      <c r="S91">
        <v>12937.5</v>
      </c>
      <c r="T91">
        <v>399341.24999999994</v>
      </c>
      <c r="U91" s="45">
        <v>0</v>
      </c>
      <c r="V91" s="45">
        <v>0</v>
      </c>
      <c r="W91" s="45">
        <v>0</v>
      </c>
      <c r="X91" s="45">
        <v>2</v>
      </c>
      <c r="Y91" s="61">
        <v>2</v>
      </c>
      <c r="Z91" s="45">
        <v>68.5</v>
      </c>
      <c r="AA91" s="45">
        <v>0</v>
      </c>
      <c r="AB91" s="45">
        <v>0</v>
      </c>
      <c r="AC91" s="45">
        <v>0</v>
      </c>
      <c r="AD91" s="45">
        <v>0</v>
      </c>
      <c r="AE91" s="45">
        <v>0</v>
      </c>
      <c r="AF91" s="45">
        <v>3.5</v>
      </c>
      <c r="AG91" s="45">
        <v>3</v>
      </c>
      <c r="AH91" s="45">
        <v>4</v>
      </c>
      <c r="AI91" s="45">
        <v>0</v>
      </c>
      <c r="AJ91" s="45">
        <v>0</v>
      </c>
      <c r="AK91" s="45">
        <v>0</v>
      </c>
      <c r="AL91" s="45">
        <v>0.5</v>
      </c>
      <c r="AM91" s="45">
        <v>0</v>
      </c>
      <c r="AN91">
        <f t="shared" si="1"/>
        <v>2</v>
      </c>
    </row>
    <row r="92" spans="1:40" x14ac:dyDescent="0.2">
      <c r="A92" t="s">
        <v>124</v>
      </c>
      <c r="B92" t="s">
        <v>10</v>
      </c>
      <c r="C92" s="42" t="s">
        <v>127</v>
      </c>
      <c r="D92" s="42" t="s">
        <v>216</v>
      </c>
      <c r="E92" s="42" t="s">
        <v>237</v>
      </c>
      <c r="F92">
        <v>0</v>
      </c>
      <c r="G92">
        <v>22128.749999999996</v>
      </c>
      <c r="H92">
        <v>36354.375</v>
      </c>
      <c r="I92">
        <v>610295.625</v>
      </c>
      <c r="J92">
        <v>0</v>
      </c>
      <c r="K92">
        <v>64687.5</v>
      </c>
      <c r="L92">
        <v>0</v>
      </c>
      <c r="M92">
        <v>1381831.8749999998</v>
      </c>
      <c r="N92">
        <v>0</v>
      </c>
      <c r="O92">
        <v>0</v>
      </c>
      <c r="P92">
        <v>6468.75</v>
      </c>
      <c r="Q92">
        <v>0</v>
      </c>
      <c r="R92">
        <v>0</v>
      </c>
      <c r="S92">
        <v>64687.5</v>
      </c>
      <c r="T92">
        <v>2188035</v>
      </c>
      <c r="U92" s="45">
        <v>0</v>
      </c>
      <c r="V92" s="45">
        <v>0.1</v>
      </c>
      <c r="W92" s="45">
        <v>0</v>
      </c>
      <c r="X92" s="45">
        <v>12.9</v>
      </c>
      <c r="Y92" s="61">
        <v>0.4</v>
      </c>
      <c r="Z92" s="45">
        <v>1.8</v>
      </c>
      <c r="AA92" s="45">
        <v>0</v>
      </c>
      <c r="AB92" s="45">
        <v>0</v>
      </c>
      <c r="AC92" s="45">
        <v>0</v>
      </c>
      <c r="AD92" s="45">
        <v>0</v>
      </c>
      <c r="AE92" s="45">
        <v>0</v>
      </c>
      <c r="AF92" s="45">
        <v>6.5</v>
      </c>
      <c r="AG92" s="45">
        <v>1.3</v>
      </c>
      <c r="AH92" s="45">
        <v>6.2</v>
      </c>
      <c r="AI92" s="45">
        <v>0</v>
      </c>
      <c r="AJ92" s="45">
        <v>0</v>
      </c>
      <c r="AK92" s="45">
        <v>0.1</v>
      </c>
      <c r="AL92" s="45">
        <v>0</v>
      </c>
      <c r="AM92" s="45">
        <v>0</v>
      </c>
      <c r="AN92">
        <f t="shared" si="1"/>
        <v>0.5</v>
      </c>
    </row>
    <row r="93" spans="1:40" x14ac:dyDescent="0.2">
      <c r="A93" t="s">
        <v>123</v>
      </c>
      <c r="B93" t="s">
        <v>11</v>
      </c>
      <c r="C93" s="42" t="s">
        <v>127</v>
      </c>
      <c r="D93" s="42" t="s">
        <v>216</v>
      </c>
      <c r="E93" s="42" t="s">
        <v>237</v>
      </c>
      <c r="F93">
        <v>0</v>
      </c>
      <c r="G93">
        <v>47418.749999999993</v>
      </c>
      <c r="H93">
        <v>6322.5000000000009</v>
      </c>
      <c r="I93">
        <v>2542668.75</v>
      </c>
      <c r="J93">
        <v>0</v>
      </c>
      <c r="K93">
        <v>12937.5</v>
      </c>
      <c r="L93">
        <v>0</v>
      </c>
      <c r="M93">
        <v>120566.25000000001</v>
      </c>
      <c r="N93">
        <v>0</v>
      </c>
      <c r="O93">
        <v>0</v>
      </c>
      <c r="P93">
        <v>0</v>
      </c>
      <c r="Q93">
        <v>0</v>
      </c>
      <c r="R93">
        <v>0</v>
      </c>
      <c r="S93">
        <v>77625</v>
      </c>
      <c r="T93">
        <v>2807538.75</v>
      </c>
      <c r="U93" s="45">
        <v>0</v>
      </c>
      <c r="V93" s="45">
        <v>0.5</v>
      </c>
      <c r="W93" s="45">
        <v>0</v>
      </c>
      <c r="X93" s="45">
        <v>0</v>
      </c>
      <c r="Y93" s="61">
        <v>4.5</v>
      </c>
      <c r="Z93" s="45">
        <v>23</v>
      </c>
      <c r="AA93" s="45">
        <v>0</v>
      </c>
      <c r="AB93" s="45">
        <v>1.5</v>
      </c>
      <c r="AC93" s="45">
        <v>0</v>
      </c>
      <c r="AD93" s="45">
        <v>0</v>
      </c>
      <c r="AE93" s="45">
        <v>0</v>
      </c>
      <c r="AF93" s="45">
        <v>6</v>
      </c>
      <c r="AG93" s="45">
        <v>1.5</v>
      </c>
      <c r="AH93" s="45">
        <v>39</v>
      </c>
      <c r="AI93" s="45">
        <v>0</v>
      </c>
      <c r="AJ93" s="45">
        <v>0</v>
      </c>
      <c r="AK93" s="45">
        <v>2</v>
      </c>
      <c r="AL93" s="45">
        <v>0</v>
      </c>
      <c r="AM93" s="45">
        <v>0</v>
      </c>
      <c r="AN93">
        <f t="shared" si="1"/>
        <v>6.5</v>
      </c>
    </row>
    <row r="94" spans="1:40" x14ac:dyDescent="0.2">
      <c r="A94" t="s">
        <v>124</v>
      </c>
      <c r="B94" t="s">
        <v>12</v>
      </c>
      <c r="C94" s="42" t="s">
        <v>127</v>
      </c>
      <c r="D94" s="42" t="s">
        <v>216</v>
      </c>
      <c r="E94" s="42" t="s">
        <v>237</v>
      </c>
      <c r="F94">
        <v>0</v>
      </c>
      <c r="G94">
        <v>12937.5</v>
      </c>
      <c r="H94">
        <v>20548.125000000004</v>
      </c>
      <c r="I94">
        <v>12937.5</v>
      </c>
      <c r="J94">
        <v>0</v>
      </c>
      <c r="K94">
        <v>6468.75</v>
      </c>
      <c r="L94">
        <v>0</v>
      </c>
      <c r="M94">
        <v>88514.999999999985</v>
      </c>
      <c r="N94">
        <v>0</v>
      </c>
      <c r="O94">
        <v>0</v>
      </c>
      <c r="P94">
        <v>0</v>
      </c>
      <c r="Q94">
        <v>0</v>
      </c>
      <c r="R94">
        <v>0</v>
      </c>
      <c r="S94">
        <v>32343.75</v>
      </c>
      <c r="T94">
        <v>173750.625</v>
      </c>
      <c r="U94" s="45">
        <v>0</v>
      </c>
      <c r="V94" s="45">
        <v>0</v>
      </c>
      <c r="W94" s="45">
        <v>0</v>
      </c>
      <c r="X94" s="45">
        <v>9.4</v>
      </c>
      <c r="Y94" s="61">
        <v>1.8</v>
      </c>
      <c r="Z94" s="45">
        <v>25.6</v>
      </c>
      <c r="AA94" s="45">
        <v>0</v>
      </c>
      <c r="AB94" s="45">
        <v>0.9</v>
      </c>
      <c r="AC94" s="45">
        <v>0</v>
      </c>
      <c r="AD94" s="45">
        <v>0</v>
      </c>
      <c r="AE94" s="45">
        <v>0</v>
      </c>
      <c r="AF94" s="45">
        <v>6.8</v>
      </c>
      <c r="AG94" s="45">
        <v>1.3</v>
      </c>
      <c r="AH94" s="45">
        <v>8.1999999999999993</v>
      </c>
      <c r="AI94" s="45">
        <v>0</v>
      </c>
      <c r="AJ94" s="45">
        <v>0</v>
      </c>
      <c r="AK94" s="45">
        <v>2.4</v>
      </c>
      <c r="AL94" s="45">
        <v>0</v>
      </c>
      <c r="AM94" s="45">
        <v>0</v>
      </c>
      <c r="AN94">
        <f t="shared" si="1"/>
        <v>4.2</v>
      </c>
    </row>
    <row r="95" spans="1:40" x14ac:dyDescent="0.2">
      <c r="A95" t="s">
        <v>123</v>
      </c>
      <c r="B95" t="s">
        <v>13</v>
      </c>
      <c r="C95" s="42" t="s">
        <v>127</v>
      </c>
      <c r="D95" s="42" t="s">
        <v>216</v>
      </c>
      <c r="E95" s="42" t="s">
        <v>237</v>
      </c>
      <c r="F95">
        <v>0</v>
      </c>
      <c r="G95">
        <v>12645.000000000002</v>
      </c>
      <c r="H95">
        <v>7903.1249999999991</v>
      </c>
      <c r="I95">
        <v>49584.374999999993</v>
      </c>
      <c r="J95">
        <v>1580.6250000000002</v>
      </c>
      <c r="K95">
        <v>19406.25</v>
      </c>
      <c r="L95">
        <v>0</v>
      </c>
      <c r="M95">
        <v>213676.87499999997</v>
      </c>
      <c r="N95">
        <v>0</v>
      </c>
      <c r="O95">
        <v>0</v>
      </c>
      <c r="P95">
        <v>0</v>
      </c>
      <c r="Q95">
        <v>0</v>
      </c>
      <c r="R95">
        <v>0</v>
      </c>
      <c r="S95">
        <v>32343.75</v>
      </c>
      <c r="T95">
        <v>337140</v>
      </c>
      <c r="U95" s="45">
        <v>1</v>
      </c>
      <c r="V95" s="45">
        <v>0</v>
      </c>
      <c r="W95" s="45">
        <v>0</v>
      </c>
      <c r="X95" s="45">
        <v>2</v>
      </c>
      <c r="Y95" s="61">
        <v>1.5</v>
      </c>
      <c r="Z95" s="45">
        <v>49</v>
      </c>
      <c r="AA95" s="45">
        <v>0</v>
      </c>
      <c r="AB95" s="45">
        <v>2</v>
      </c>
      <c r="AC95" s="45">
        <v>0</v>
      </c>
      <c r="AD95" s="45">
        <v>0</v>
      </c>
      <c r="AE95" s="45">
        <v>0</v>
      </c>
      <c r="AF95" s="45">
        <v>5</v>
      </c>
      <c r="AG95" s="45">
        <v>1.5</v>
      </c>
      <c r="AH95" s="45">
        <v>216.5</v>
      </c>
      <c r="AI95" s="45">
        <v>0</v>
      </c>
      <c r="AJ95" s="45">
        <v>0</v>
      </c>
      <c r="AK95" s="45">
        <v>1.5</v>
      </c>
      <c r="AL95" s="45">
        <v>0</v>
      </c>
      <c r="AM95" s="45">
        <v>0</v>
      </c>
      <c r="AN95">
        <f t="shared" si="1"/>
        <v>3</v>
      </c>
    </row>
    <row r="96" spans="1:40" x14ac:dyDescent="0.2">
      <c r="A96" t="s">
        <v>123</v>
      </c>
      <c r="B96" t="s">
        <v>14</v>
      </c>
      <c r="C96" s="42" t="s">
        <v>127</v>
      </c>
      <c r="D96" s="42" t="s">
        <v>216</v>
      </c>
      <c r="E96" s="42" t="s">
        <v>237</v>
      </c>
      <c r="F96">
        <v>0</v>
      </c>
      <c r="G96">
        <v>63517.500000000007</v>
      </c>
      <c r="H96">
        <v>66386.25</v>
      </c>
      <c r="I96">
        <v>200531.25</v>
      </c>
      <c r="J96">
        <v>1580.6250000000002</v>
      </c>
      <c r="K96">
        <v>32343.75</v>
      </c>
      <c r="L96">
        <v>7903.1249999999991</v>
      </c>
      <c r="M96">
        <v>1354595.6250000002</v>
      </c>
      <c r="N96">
        <v>0</v>
      </c>
      <c r="O96">
        <v>0</v>
      </c>
      <c r="P96">
        <v>12937.5</v>
      </c>
      <c r="Q96">
        <v>0</v>
      </c>
      <c r="R96">
        <v>0</v>
      </c>
      <c r="S96">
        <v>84093.75</v>
      </c>
      <c r="T96">
        <v>1823889.3750000002</v>
      </c>
      <c r="U96" s="45">
        <v>0</v>
      </c>
      <c r="V96" s="45">
        <v>0</v>
      </c>
      <c r="W96" s="45">
        <v>0</v>
      </c>
      <c r="X96" s="45">
        <v>0</v>
      </c>
      <c r="Y96" s="61">
        <v>2</v>
      </c>
      <c r="Z96" s="45">
        <v>0.5</v>
      </c>
      <c r="AA96" s="45">
        <v>0</v>
      </c>
      <c r="AB96" s="45">
        <v>0</v>
      </c>
      <c r="AC96" s="45">
        <v>0</v>
      </c>
      <c r="AD96" s="45">
        <v>0</v>
      </c>
      <c r="AE96" s="45">
        <v>0</v>
      </c>
      <c r="AF96" s="45">
        <v>12.9</v>
      </c>
      <c r="AG96" s="45">
        <v>7.1</v>
      </c>
      <c r="AH96" s="45">
        <v>41</v>
      </c>
      <c r="AI96" s="45">
        <v>0</v>
      </c>
      <c r="AJ96" s="45">
        <v>0</v>
      </c>
      <c r="AK96" s="45">
        <v>1.1000000000000001</v>
      </c>
      <c r="AL96" s="45">
        <v>0</v>
      </c>
      <c r="AM96" s="45">
        <v>0.6</v>
      </c>
      <c r="AN96">
        <f t="shared" si="1"/>
        <v>3.1</v>
      </c>
    </row>
    <row r="97" spans="1:40" x14ac:dyDescent="0.2">
      <c r="A97" t="s">
        <v>124</v>
      </c>
      <c r="B97" t="s">
        <v>15</v>
      </c>
      <c r="C97" s="42" t="s">
        <v>127</v>
      </c>
      <c r="D97" s="42" t="s">
        <v>216</v>
      </c>
      <c r="E97" s="42" t="s">
        <v>237</v>
      </c>
      <c r="F97">
        <v>0</v>
      </c>
      <c r="G97">
        <v>34773.75</v>
      </c>
      <c r="H97">
        <v>20548.125000000004</v>
      </c>
      <c r="I97">
        <v>58218.75</v>
      </c>
      <c r="J97">
        <v>4741.8749999999991</v>
      </c>
      <c r="K97">
        <v>6468.75</v>
      </c>
      <c r="L97">
        <v>0</v>
      </c>
      <c r="M97">
        <v>238820.62499999994</v>
      </c>
      <c r="N97">
        <v>0</v>
      </c>
      <c r="O97">
        <v>0</v>
      </c>
      <c r="P97">
        <v>0</v>
      </c>
      <c r="Q97">
        <v>0</v>
      </c>
      <c r="R97">
        <v>0</v>
      </c>
      <c r="S97">
        <v>58218.75</v>
      </c>
      <c r="T97">
        <v>421790.62499999994</v>
      </c>
      <c r="U97" s="45">
        <v>0</v>
      </c>
      <c r="V97" s="45">
        <v>0</v>
      </c>
      <c r="W97" s="45">
        <v>0</v>
      </c>
      <c r="X97" s="45">
        <v>1.3</v>
      </c>
      <c r="Y97" s="61">
        <v>2.4</v>
      </c>
      <c r="Z97" s="45">
        <v>6.1</v>
      </c>
      <c r="AA97" s="45">
        <v>0</v>
      </c>
      <c r="AB97" s="45">
        <v>0.1</v>
      </c>
      <c r="AC97" s="45">
        <v>0</v>
      </c>
      <c r="AD97" s="45">
        <v>0</v>
      </c>
      <c r="AE97" s="45">
        <v>0</v>
      </c>
      <c r="AF97" s="45">
        <v>3.2</v>
      </c>
      <c r="AG97" s="45">
        <v>0.4</v>
      </c>
      <c r="AH97" s="45">
        <v>10.9</v>
      </c>
      <c r="AI97" s="45">
        <v>0</v>
      </c>
      <c r="AJ97" s="45">
        <v>0</v>
      </c>
      <c r="AK97" s="45">
        <v>1.8</v>
      </c>
      <c r="AL97" s="45">
        <v>0</v>
      </c>
      <c r="AM97" s="45">
        <v>0</v>
      </c>
      <c r="AN97">
        <f t="shared" si="1"/>
        <v>4.2</v>
      </c>
    </row>
    <row r="98" spans="1:40" x14ac:dyDescent="0.2">
      <c r="A98" t="s">
        <v>123</v>
      </c>
      <c r="B98" t="s">
        <v>0</v>
      </c>
      <c r="C98" s="42" t="s">
        <v>128</v>
      </c>
      <c r="D98" s="42" t="s">
        <v>218</v>
      </c>
      <c r="E98" s="42" t="s">
        <v>238</v>
      </c>
      <c r="F98">
        <v>0</v>
      </c>
      <c r="G98">
        <v>12645.000000000002</v>
      </c>
      <c r="H98">
        <v>22128.749999999996</v>
      </c>
      <c r="I98">
        <v>178756.875</v>
      </c>
      <c r="J98">
        <v>0</v>
      </c>
      <c r="K98">
        <v>12937.5</v>
      </c>
      <c r="L98">
        <v>4741.8749999999991</v>
      </c>
      <c r="M98">
        <v>159789.37499999997</v>
      </c>
      <c r="N98">
        <v>0</v>
      </c>
      <c r="O98">
        <v>0</v>
      </c>
      <c r="P98">
        <v>0</v>
      </c>
      <c r="Q98">
        <v>0</v>
      </c>
      <c r="R98">
        <v>0</v>
      </c>
      <c r="S98">
        <v>19406.25</v>
      </c>
      <c r="T98">
        <v>410405.625</v>
      </c>
      <c r="U98" s="45">
        <v>2</v>
      </c>
      <c r="V98" s="45">
        <v>0.5</v>
      </c>
      <c r="W98" s="45">
        <v>0</v>
      </c>
      <c r="X98" s="45">
        <v>0</v>
      </c>
      <c r="Y98" s="61">
        <v>19.5</v>
      </c>
      <c r="Z98" s="45">
        <v>23</v>
      </c>
      <c r="AA98" s="45">
        <v>0</v>
      </c>
      <c r="AB98" s="45">
        <v>0</v>
      </c>
      <c r="AC98" s="45">
        <v>0</v>
      </c>
      <c r="AD98" s="45">
        <v>0</v>
      </c>
      <c r="AE98" s="45">
        <v>0</v>
      </c>
      <c r="AF98" s="45">
        <v>9.5</v>
      </c>
      <c r="AG98" s="45">
        <v>3.5</v>
      </c>
      <c r="AH98" s="45">
        <v>13.5</v>
      </c>
      <c r="AI98" s="45">
        <v>0</v>
      </c>
      <c r="AJ98" s="45">
        <v>0</v>
      </c>
      <c r="AK98" s="45">
        <v>4</v>
      </c>
      <c r="AL98" s="45">
        <v>0</v>
      </c>
      <c r="AM98" s="45">
        <v>0</v>
      </c>
      <c r="AN98">
        <f t="shared" si="1"/>
        <v>23.5</v>
      </c>
    </row>
    <row r="99" spans="1:40" x14ac:dyDescent="0.2">
      <c r="A99" t="s">
        <v>124</v>
      </c>
      <c r="B99" t="s">
        <v>1</v>
      </c>
      <c r="C99" s="42" t="s">
        <v>128</v>
      </c>
      <c r="D99" s="42" t="s">
        <v>218</v>
      </c>
      <c r="E99" s="42" t="s">
        <v>238</v>
      </c>
      <c r="F99">
        <v>0</v>
      </c>
      <c r="G99">
        <v>12937.5</v>
      </c>
      <c r="H99">
        <v>71128.125</v>
      </c>
      <c r="I99">
        <v>62668.125</v>
      </c>
      <c r="J99">
        <v>0</v>
      </c>
      <c r="K99">
        <v>19406.25</v>
      </c>
      <c r="L99">
        <v>4741.8749999999991</v>
      </c>
      <c r="M99">
        <v>217423.12500000003</v>
      </c>
      <c r="N99">
        <v>0</v>
      </c>
      <c r="O99">
        <v>0</v>
      </c>
      <c r="P99">
        <v>19406.25</v>
      </c>
      <c r="Q99">
        <v>0</v>
      </c>
      <c r="R99">
        <v>0</v>
      </c>
      <c r="S99">
        <v>45281.25</v>
      </c>
      <c r="T99">
        <v>452992.5</v>
      </c>
      <c r="U99" s="45">
        <v>0</v>
      </c>
      <c r="V99" s="45">
        <v>0.5</v>
      </c>
      <c r="W99" s="45">
        <v>0</v>
      </c>
      <c r="X99" s="45">
        <v>2</v>
      </c>
      <c r="Y99" s="61">
        <v>27.5</v>
      </c>
      <c r="Z99" s="45">
        <v>9.5</v>
      </c>
      <c r="AA99" s="45">
        <v>0</v>
      </c>
      <c r="AB99" s="45">
        <v>0</v>
      </c>
      <c r="AC99" s="45">
        <v>0</v>
      </c>
      <c r="AD99" s="45">
        <v>0</v>
      </c>
      <c r="AE99" s="45">
        <v>0</v>
      </c>
      <c r="AF99" s="45">
        <v>33.5</v>
      </c>
      <c r="AG99" s="45">
        <v>19</v>
      </c>
      <c r="AH99" s="45">
        <v>97</v>
      </c>
      <c r="AI99" s="45">
        <v>0</v>
      </c>
      <c r="AJ99" s="45">
        <v>0</v>
      </c>
      <c r="AK99" s="45">
        <v>4</v>
      </c>
      <c r="AL99" s="45">
        <v>0</v>
      </c>
      <c r="AM99" s="45">
        <v>5</v>
      </c>
      <c r="AN99">
        <f t="shared" si="1"/>
        <v>31.5</v>
      </c>
    </row>
    <row r="100" spans="1:40" x14ac:dyDescent="0.2">
      <c r="A100" t="s">
        <v>124</v>
      </c>
      <c r="B100" t="s">
        <v>2</v>
      </c>
      <c r="C100" s="42" t="s">
        <v>128</v>
      </c>
      <c r="D100" s="42" t="s">
        <v>218</v>
      </c>
      <c r="E100" s="42" t="s">
        <v>238</v>
      </c>
      <c r="F100">
        <v>0</v>
      </c>
      <c r="G100">
        <v>0</v>
      </c>
      <c r="H100">
        <v>12645.000000000002</v>
      </c>
      <c r="I100">
        <v>6468.75</v>
      </c>
      <c r="J100">
        <v>0</v>
      </c>
      <c r="K100">
        <v>6468.75</v>
      </c>
      <c r="L100">
        <v>1580.6250000000002</v>
      </c>
      <c r="M100">
        <v>260949.37500000003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25875</v>
      </c>
      <c r="T100">
        <v>313987.5</v>
      </c>
      <c r="U100" s="45">
        <v>0.1</v>
      </c>
      <c r="V100" s="45">
        <v>1.1000000000000001</v>
      </c>
      <c r="W100" s="45">
        <v>0</v>
      </c>
      <c r="X100" s="45">
        <v>7.1</v>
      </c>
      <c r="Y100" s="61">
        <v>1.8</v>
      </c>
      <c r="Z100" s="45">
        <v>21.3</v>
      </c>
      <c r="AA100" s="45">
        <v>0</v>
      </c>
      <c r="AB100" s="45">
        <v>0.1</v>
      </c>
      <c r="AC100" s="45">
        <v>0</v>
      </c>
      <c r="AD100" s="45">
        <v>0</v>
      </c>
      <c r="AE100" s="45">
        <v>0</v>
      </c>
      <c r="AF100" s="45">
        <v>3.8</v>
      </c>
      <c r="AG100" s="45">
        <v>0.8</v>
      </c>
      <c r="AH100" s="45">
        <v>2.2000000000000002</v>
      </c>
      <c r="AI100" s="45">
        <v>0</v>
      </c>
      <c r="AJ100" s="45">
        <v>0</v>
      </c>
      <c r="AK100" s="45">
        <v>0.4</v>
      </c>
      <c r="AL100" s="45">
        <v>0</v>
      </c>
      <c r="AM100" s="45">
        <v>0</v>
      </c>
      <c r="AN100">
        <f t="shared" si="1"/>
        <v>2.2000000000000002</v>
      </c>
    </row>
    <row r="101" spans="1:40" x14ac:dyDescent="0.2">
      <c r="A101" t="s">
        <v>123</v>
      </c>
      <c r="B101" t="s">
        <v>3</v>
      </c>
      <c r="C101" s="42" t="s">
        <v>128</v>
      </c>
      <c r="D101" s="42" t="s">
        <v>218</v>
      </c>
      <c r="E101" s="42" t="s">
        <v>238</v>
      </c>
      <c r="F101">
        <v>0</v>
      </c>
      <c r="G101">
        <v>0</v>
      </c>
      <c r="H101">
        <v>15806.249999999998</v>
      </c>
      <c r="I101">
        <v>25875</v>
      </c>
      <c r="J101">
        <v>0</v>
      </c>
      <c r="K101">
        <v>6468.75</v>
      </c>
      <c r="L101">
        <v>0</v>
      </c>
      <c r="M101">
        <v>516864.375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32343.75</v>
      </c>
      <c r="T101">
        <v>597358.125</v>
      </c>
      <c r="U101" s="45">
        <v>1</v>
      </c>
      <c r="V101" s="45">
        <v>12.5</v>
      </c>
      <c r="W101" s="45">
        <v>0</v>
      </c>
      <c r="X101" s="45">
        <v>44</v>
      </c>
      <c r="Y101" s="61">
        <v>2</v>
      </c>
      <c r="Z101" s="45">
        <v>0.8</v>
      </c>
      <c r="AA101" s="45">
        <v>0</v>
      </c>
      <c r="AB101" s="45">
        <v>0</v>
      </c>
      <c r="AC101" s="45">
        <v>0</v>
      </c>
      <c r="AD101" s="45">
        <v>0</v>
      </c>
      <c r="AE101" s="45">
        <v>0</v>
      </c>
      <c r="AF101" s="45">
        <v>0.5</v>
      </c>
      <c r="AG101" s="45">
        <v>5</v>
      </c>
      <c r="AH101" s="45">
        <v>88.5</v>
      </c>
      <c r="AI101" s="45">
        <v>0</v>
      </c>
      <c r="AJ101" s="45">
        <v>0</v>
      </c>
      <c r="AK101" s="45">
        <v>1</v>
      </c>
      <c r="AL101" s="45">
        <v>0</v>
      </c>
      <c r="AM101" s="45">
        <v>0</v>
      </c>
      <c r="AN101">
        <f t="shared" si="1"/>
        <v>3</v>
      </c>
    </row>
    <row r="102" spans="1:40" x14ac:dyDescent="0.2">
      <c r="A102" t="s">
        <v>124</v>
      </c>
      <c r="B102" t="s">
        <v>4</v>
      </c>
      <c r="C102" s="42" t="s">
        <v>128</v>
      </c>
      <c r="D102" s="42" t="s">
        <v>218</v>
      </c>
      <c r="E102" s="42" t="s">
        <v>238</v>
      </c>
      <c r="F102">
        <v>0</v>
      </c>
      <c r="G102">
        <v>15952.499999999998</v>
      </c>
      <c r="H102">
        <v>12645.000000000002</v>
      </c>
      <c r="I102">
        <v>6468.75</v>
      </c>
      <c r="J102">
        <v>0</v>
      </c>
      <c r="K102">
        <v>6468.75</v>
      </c>
      <c r="L102">
        <v>0</v>
      </c>
      <c r="M102">
        <v>289254.37500000006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12937.5</v>
      </c>
      <c r="T102">
        <v>343726.87500000006</v>
      </c>
      <c r="U102" s="45">
        <v>0</v>
      </c>
      <c r="V102" s="45">
        <v>0</v>
      </c>
      <c r="W102" s="45">
        <v>0</v>
      </c>
      <c r="X102" s="45">
        <v>14.5</v>
      </c>
      <c r="Y102" s="61">
        <v>0.8</v>
      </c>
      <c r="Z102" s="45">
        <v>68.5</v>
      </c>
      <c r="AA102" s="45">
        <v>0</v>
      </c>
      <c r="AB102" s="45">
        <v>0</v>
      </c>
      <c r="AC102" s="45">
        <v>0</v>
      </c>
      <c r="AD102" s="45">
        <v>0</v>
      </c>
      <c r="AE102" s="45">
        <v>0</v>
      </c>
      <c r="AF102" s="45">
        <v>0.5</v>
      </c>
      <c r="AG102" s="45">
        <v>2</v>
      </c>
      <c r="AH102" s="45">
        <v>0.5</v>
      </c>
      <c r="AI102" s="45">
        <v>0</v>
      </c>
      <c r="AJ102" s="45">
        <v>0</v>
      </c>
      <c r="AK102" s="45">
        <v>1</v>
      </c>
      <c r="AL102" s="45">
        <v>0</v>
      </c>
      <c r="AM102" s="45">
        <v>0</v>
      </c>
      <c r="AN102">
        <f t="shared" si="1"/>
        <v>1.8</v>
      </c>
    </row>
    <row r="103" spans="1:40" x14ac:dyDescent="0.2">
      <c r="A103" t="s">
        <v>123</v>
      </c>
      <c r="B103" t="s">
        <v>5</v>
      </c>
      <c r="C103" s="42" t="s">
        <v>128</v>
      </c>
      <c r="D103" s="42" t="s">
        <v>218</v>
      </c>
      <c r="E103" s="42" t="s">
        <v>238</v>
      </c>
      <c r="F103">
        <v>0</v>
      </c>
      <c r="G103">
        <v>14225.625</v>
      </c>
      <c r="H103">
        <v>17386.875</v>
      </c>
      <c r="I103">
        <v>32343.75</v>
      </c>
      <c r="J103">
        <v>0</v>
      </c>
      <c r="K103">
        <v>6468.75</v>
      </c>
      <c r="L103">
        <v>3161.2500000000005</v>
      </c>
      <c r="M103">
        <v>298620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12937.5</v>
      </c>
      <c r="T103">
        <v>385143.75</v>
      </c>
      <c r="U103" s="45">
        <v>0</v>
      </c>
      <c r="V103" s="45">
        <v>0</v>
      </c>
      <c r="W103" s="45">
        <v>0</v>
      </c>
      <c r="X103" s="45">
        <v>0</v>
      </c>
      <c r="Y103" s="61">
        <v>13.5</v>
      </c>
      <c r="Z103" s="45">
        <v>4</v>
      </c>
      <c r="AA103" s="45">
        <v>0</v>
      </c>
      <c r="AB103" s="45">
        <v>0</v>
      </c>
      <c r="AC103" s="45">
        <v>0</v>
      </c>
      <c r="AD103" s="45">
        <v>0</v>
      </c>
      <c r="AE103" s="45">
        <v>0</v>
      </c>
      <c r="AF103" s="45">
        <v>1</v>
      </c>
      <c r="AG103" s="45">
        <v>6.1</v>
      </c>
      <c r="AH103" s="45">
        <v>15.5</v>
      </c>
      <c r="AI103" s="45">
        <v>0</v>
      </c>
      <c r="AJ103" s="45">
        <v>0</v>
      </c>
      <c r="AK103" s="45">
        <v>9.6</v>
      </c>
      <c r="AL103" s="45">
        <v>0</v>
      </c>
      <c r="AM103" s="45">
        <v>0</v>
      </c>
      <c r="AN103">
        <f t="shared" si="1"/>
        <v>23.1</v>
      </c>
    </row>
    <row r="104" spans="1:40" x14ac:dyDescent="0.2">
      <c r="A104" t="s">
        <v>123</v>
      </c>
      <c r="B104" t="s">
        <v>6</v>
      </c>
      <c r="C104" s="42" t="s">
        <v>128</v>
      </c>
      <c r="D104" s="42" t="s">
        <v>218</v>
      </c>
      <c r="E104" s="42" t="s">
        <v>238</v>
      </c>
      <c r="F104">
        <v>0</v>
      </c>
      <c r="G104">
        <v>70132.5</v>
      </c>
      <c r="H104">
        <v>23709.374999999996</v>
      </c>
      <c r="I104">
        <v>1107708.75</v>
      </c>
      <c r="J104">
        <v>0</v>
      </c>
      <c r="K104">
        <v>239343.75</v>
      </c>
      <c r="L104">
        <v>1580.6250000000002</v>
      </c>
      <c r="M104">
        <v>23709.374999999996</v>
      </c>
      <c r="N104">
        <v>1580.6250000000002</v>
      </c>
      <c r="O104">
        <v>0</v>
      </c>
      <c r="P104">
        <v>6468.75</v>
      </c>
      <c r="Q104">
        <v>0</v>
      </c>
      <c r="R104">
        <v>0</v>
      </c>
      <c r="S104">
        <v>32343.75</v>
      </c>
      <c r="T104">
        <v>1506577.5</v>
      </c>
      <c r="U104" s="45">
        <v>0</v>
      </c>
      <c r="V104" s="45">
        <v>0.2</v>
      </c>
      <c r="W104" s="45">
        <v>0</v>
      </c>
      <c r="X104" s="45">
        <v>0.2</v>
      </c>
      <c r="Y104" s="61">
        <v>0.8</v>
      </c>
      <c r="Z104" s="45">
        <v>0.4</v>
      </c>
      <c r="AA104" s="45">
        <v>0</v>
      </c>
      <c r="AB104" s="45">
        <v>0</v>
      </c>
      <c r="AC104" s="45">
        <v>0</v>
      </c>
      <c r="AD104" s="45">
        <v>0</v>
      </c>
      <c r="AE104" s="45">
        <v>0</v>
      </c>
      <c r="AF104" s="45">
        <v>1.8</v>
      </c>
      <c r="AG104" s="45">
        <v>1.9</v>
      </c>
      <c r="AH104" s="45">
        <v>23.7</v>
      </c>
      <c r="AI104" s="45">
        <v>0</v>
      </c>
      <c r="AJ104" s="45">
        <v>0</v>
      </c>
      <c r="AK104" s="45">
        <v>0.6</v>
      </c>
      <c r="AL104" s="45">
        <v>0</v>
      </c>
      <c r="AM104" s="45">
        <v>0</v>
      </c>
      <c r="AN104">
        <f t="shared" si="1"/>
        <v>1.4</v>
      </c>
    </row>
    <row r="105" spans="1:40" x14ac:dyDescent="0.2">
      <c r="A105" t="s">
        <v>124</v>
      </c>
      <c r="B105" t="s">
        <v>7</v>
      </c>
      <c r="C105" s="42" t="s">
        <v>128</v>
      </c>
      <c r="D105" s="42" t="s">
        <v>218</v>
      </c>
      <c r="E105" s="42" t="s">
        <v>238</v>
      </c>
      <c r="F105">
        <v>0</v>
      </c>
      <c r="G105">
        <v>0</v>
      </c>
      <c r="H105">
        <v>0</v>
      </c>
      <c r="I105">
        <v>55906.874999999993</v>
      </c>
      <c r="J105">
        <v>0</v>
      </c>
      <c r="K105">
        <v>19406.25</v>
      </c>
      <c r="L105">
        <v>0</v>
      </c>
      <c r="M105">
        <v>1410277.5</v>
      </c>
      <c r="N105">
        <v>0</v>
      </c>
      <c r="O105">
        <v>0</v>
      </c>
      <c r="P105">
        <v>0</v>
      </c>
      <c r="Q105">
        <v>0</v>
      </c>
      <c r="R105">
        <v>1580.6250000000002</v>
      </c>
      <c r="S105">
        <v>25875</v>
      </c>
      <c r="T105">
        <v>1513046.25</v>
      </c>
      <c r="U105" s="45">
        <v>2.7</v>
      </c>
      <c r="V105" s="45">
        <v>0</v>
      </c>
      <c r="W105" s="45">
        <v>0</v>
      </c>
      <c r="X105" s="45">
        <v>2.1</v>
      </c>
      <c r="Y105" s="61">
        <v>4.5</v>
      </c>
      <c r="Z105" s="45">
        <v>23</v>
      </c>
      <c r="AA105" s="45">
        <v>0</v>
      </c>
      <c r="AB105" s="45">
        <v>0</v>
      </c>
      <c r="AC105" s="45">
        <v>0</v>
      </c>
      <c r="AD105" s="45">
        <v>0</v>
      </c>
      <c r="AE105" s="45">
        <v>0</v>
      </c>
      <c r="AF105" s="45">
        <v>1.7</v>
      </c>
      <c r="AG105" s="45">
        <v>2.1</v>
      </c>
      <c r="AH105" s="45">
        <v>4.3</v>
      </c>
      <c r="AI105" s="45">
        <v>0</v>
      </c>
      <c r="AJ105" s="45">
        <v>0</v>
      </c>
      <c r="AK105" s="45">
        <v>3.5</v>
      </c>
      <c r="AL105" s="45">
        <v>0</v>
      </c>
      <c r="AM105" s="45">
        <v>0</v>
      </c>
      <c r="AN105">
        <f t="shared" si="1"/>
        <v>8</v>
      </c>
    </row>
    <row r="106" spans="1:40" x14ac:dyDescent="0.2">
      <c r="A106" t="s">
        <v>123</v>
      </c>
      <c r="B106" t="s">
        <v>8</v>
      </c>
      <c r="C106" s="42" t="s">
        <v>128</v>
      </c>
      <c r="D106" s="42" t="s">
        <v>218</v>
      </c>
      <c r="E106" s="42" t="s">
        <v>238</v>
      </c>
      <c r="F106">
        <v>0</v>
      </c>
      <c r="G106">
        <v>0</v>
      </c>
      <c r="H106">
        <v>14225.625</v>
      </c>
      <c r="I106">
        <v>80758.125</v>
      </c>
      <c r="J106">
        <v>0</v>
      </c>
      <c r="K106">
        <v>6468.75</v>
      </c>
      <c r="L106">
        <v>0</v>
      </c>
      <c r="M106">
        <v>213530.625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19406.25</v>
      </c>
      <c r="T106">
        <v>334389.375</v>
      </c>
      <c r="U106" s="45">
        <v>2.5</v>
      </c>
      <c r="V106" s="45">
        <v>0</v>
      </c>
      <c r="W106" s="45">
        <v>0</v>
      </c>
      <c r="X106" s="45">
        <v>5.6</v>
      </c>
      <c r="Y106" s="61">
        <v>11.7</v>
      </c>
      <c r="Z106" s="45">
        <v>26.7</v>
      </c>
      <c r="AA106" s="45">
        <v>0</v>
      </c>
      <c r="AB106" s="45">
        <v>0</v>
      </c>
      <c r="AC106" s="45">
        <v>0</v>
      </c>
      <c r="AD106" s="45">
        <v>0</v>
      </c>
      <c r="AE106" s="45">
        <v>0</v>
      </c>
      <c r="AF106" s="45">
        <v>3.6</v>
      </c>
      <c r="AG106" s="45">
        <v>7.5</v>
      </c>
      <c r="AH106" s="45">
        <v>2.8</v>
      </c>
      <c r="AI106" s="45">
        <v>0</v>
      </c>
      <c r="AJ106" s="45">
        <v>0</v>
      </c>
      <c r="AK106" s="45">
        <v>3.8</v>
      </c>
      <c r="AL106" s="45">
        <v>0</v>
      </c>
      <c r="AM106" s="45">
        <v>0</v>
      </c>
      <c r="AN106">
        <f t="shared" si="1"/>
        <v>15.5</v>
      </c>
    </row>
    <row r="107" spans="1:40" x14ac:dyDescent="0.2">
      <c r="A107" t="s">
        <v>124</v>
      </c>
      <c r="B107" t="s">
        <v>9</v>
      </c>
      <c r="C107" s="42" t="s">
        <v>128</v>
      </c>
      <c r="D107" s="42" t="s">
        <v>218</v>
      </c>
      <c r="E107" s="42" t="s">
        <v>238</v>
      </c>
      <c r="F107">
        <v>0</v>
      </c>
      <c r="G107">
        <v>12645.000000000002</v>
      </c>
      <c r="H107">
        <v>11064.374999999998</v>
      </c>
      <c r="I107">
        <v>152178.75</v>
      </c>
      <c r="J107">
        <v>0</v>
      </c>
      <c r="K107">
        <v>0</v>
      </c>
      <c r="L107">
        <v>0</v>
      </c>
      <c r="M107">
        <v>288989.99999999994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12937.5</v>
      </c>
      <c r="T107">
        <v>477815.62499999994</v>
      </c>
      <c r="U107" s="45">
        <v>0</v>
      </c>
      <c r="V107" s="45">
        <v>2</v>
      </c>
      <c r="W107" s="45">
        <v>0</v>
      </c>
      <c r="X107" s="45">
        <v>7.5</v>
      </c>
      <c r="Y107" s="61">
        <v>1</v>
      </c>
      <c r="Z107" s="45">
        <v>83.5</v>
      </c>
      <c r="AA107" s="45">
        <v>0</v>
      </c>
      <c r="AB107" s="45">
        <v>0</v>
      </c>
      <c r="AC107" s="45">
        <v>0</v>
      </c>
      <c r="AD107" s="45">
        <v>0</v>
      </c>
      <c r="AE107" s="45">
        <v>0</v>
      </c>
      <c r="AF107" s="45">
        <v>0.5</v>
      </c>
      <c r="AG107" s="45">
        <v>0.5</v>
      </c>
      <c r="AH107" s="45">
        <v>4</v>
      </c>
      <c r="AI107" s="45">
        <v>0</v>
      </c>
      <c r="AJ107" s="45">
        <v>0</v>
      </c>
      <c r="AK107" s="45">
        <v>0</v>
      </c>
      <c r="AL107" s="45">
        <v>0</v>
      </c>
      <c r="AM107" s="45">
        <v>0</v>
      </c>
      <c r="AN107">
        <f t="shared" si="1"/>
        <v>1</v>
      </c>
    </row>
    <row r="108" spans="1:40" x14ac:dyDescent="0.2">
      <c r="A108" t="s">
        <v>124</v>
      </c>
      <c r="B108" t="s">
        <v>10</v>
      </c>
      <c r="C108" s="42" t="s">
        <v>128</v>
      </c>
      <c r="D108" s="42" t="s">
        <v>218</v>
      </c>
      <c r="E108" s="42" t="s">
        <v>238</v>
      </c>
      <c r="F108">
        <v>0</v>
      </c>
      <c r="G108">
        <v>0</v>
      </c>
      <c r="H108">
        <v>3161.2500000000005</v>
      </c>
      <c r="I108">
        <v>1610949.3749999998</v>
      </c>
      <c r="J108">
        <v>0</v>
      </c>
      <c r="K108">
        <v>0</v>
      </c>
      <c r="L108">
        <v>0</v>
      </c>
      <c r="M108">
        <v>334501.875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25875</v>
      </c>
      <c r="T108">
        <v>1974487.4999999998</v>
      </c>
      <c r="U108" s="45">
        <v>0.6</v>
      </c>
      <c r="V108" s="45">
        <v>0</v>
      </c>
      <c r="W108" s="45">
        <v>0</v>
      </c>
      <c r="X108" s="45">
        <v>21.6</v>
      </c>
      <c r="Y108" s="61">
        <v>8</v>
      </c>
      <c r="Z108" s="45">
        <v>3.9</v>
      </c>
      <c r="AA108" s="45">
        <v>0</v>
      </c>
      <c r="AB108" s="45">
        <v>0</v>
      </c>
      <c r="AC108" s="45">
        <v>0</v>
      </c>
      <c r="AD108" s="45">
        <v>0</v>
      </c>
      <c r="AE108" s="45">
        <v>0</v>
      </c>
      <c r="AF108" s="45">
        <v>2</v>
      </c>
      <c r="AG108" s="45">
        <v>1</v>
      </c>
      <c r="AH108" s="45">
        <v>0</v>
      </c>
      <c r="AI108" s="45">
        <v>0</v>
      </c>
      <c r="AJ108" s="45">
        <v>0</v>
      </c>
      <c r="AK108" s="45">
        <v>4.5</v>
      </c>
      <c r="AL108" s="45">
        <v>0</v>
      </c>
      <c r="AM108" s="45">
        <v>0</v>
      </c>
      <c r="AN108">
        <f t="shared" si="1"/>
        <v>12.5</v>
      </c>
    </row>
    <row r="109" spans="1:40" x14ac:dyDescent="0.2">
      <c r="A109" t="s">
        <v>123</v>
      </c>
      <c r="B109" t="s">
        <v>11</v>
      </c>
      <c r="C109" s="42" t="s">
        <v>128</v>
      </c>
      <c r="D109" s="42" t="s">
        <v>218</v>
      </c>
      <c r="E109" s="42" t="s">
        <v>238</v>
      </c>
      <c r="F109">
        <v>0</v>
      </c>
      <c r="G109">
        <v>12645.000000000002</v>
      </c>
      <c r="H109">
        <v>3161.2500000000005</v>
      </c>
      <c r="I109">
        <v>5748907.5</v>
      </c>
      <c r="J109">
        <v>0</v>
      </c>
      <c r="K109">
        <v>12937.5</v>
      </c>
      <c r="L109">
        <v>0</v>
      </c>
      <c r="M109">
        <v>289220.625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19406.25</v>
      </c>
      <c r="T109">
        <v>6086278.125</v>
      </c>
      <c r="U109" s="45">
        <v>0.3</v>
      </c>
      <c r="V109" s="45">
        <v>0</v>
      </c>
      <c r="W109" s="45">
        <v>0</v>
      </c>
      <c r="X109" s="45">
        <v>2.1</v>
      </c>
      <c r="Y109" s="61">
        <v>9.6999999999999993</v>
      </c>
      <c r="Z109" s="45">
        <v>7</v>
      </c>
      <c r="AA109" s="45">
        <v>0</v>
      </c>
      <c r="AB109" s="45">
        <v>0</v>
      </c>
      <c r="AC109" s="45">
        <v>0</v>
      </c>
      <c r="AD109" s="45">
        <v>0</v>
      </c>
      <c r="AE109" s="45">
        <v>0</v>
      </c>
      <c r="AF109" s="45">
        <v>3.8</v>
      </c>
      <c r="AG109" s="45">
        <v>1.8</v>
      </c>
      <c r="AH109" s="45">
        <v>7</v>
      </c>
      <c r="AI109" s="45">
        <v>0</v>
      </c>
      <c r="AJ109" s="45">
        <v>0</v>
      </c>
      <c r="AK109" s="45">
        <v>0</v>
      </c>
      <c r="AL109" s="45">
        <v>0</v>
      </c>
      <c r="AM109" s="45">
        <v>0</v>
      </c>
      <c r="AN109">
        <f t="shared" si="1"/>
        <v>9.6999999999999993</v>
      </c>
    </row>
    <row r="110" spans="1:40" x14ac:dyDescent="0.2">
      <c r="A110" t="s">
        <v>124</v>
      </c>
      <c r="B110" t="s">
        <v>12</v>
      </c>
      <c r="C110" s="42" t="s">
        <v>128</v>
      </c>
      <c r="D110" s="42" t="s">
        <v>218</v>
      </c>
      <c r="E110" s="42" t="s">
        <v>238</v>
      </c>
      <c r="F110">
        <v>0</v>
      </c>
      <c r="G110">
        <v>0</v>
      </c>
      <c r="H110">
        <v>7903.1249999999991</v>
      </c>
      <c r="I110">
        <v>49291.874999999993</v>
      </c>
      <c r="J110">
        <v>0</v>
      </c>
      <c r="K110">
        <v>25875</v>
      </c>
      <c r="L110">
        <v>1580.6250000000002</v>
      </c>
      <c r="M110">
        <v>143836.875</v>
      </c>
      <c r="N110">
        <v>0</v>
      </c>
      <c r="O110">
        <v>0</v>
      </c>
      <c r="P110">
        <v>6468.75</v>
      </c>
      <c r="Q110">
        <v>0</v>
      </c>
      <c r="R110">
        <v>0</v>
      </c>
      <c r="S110">
        <v>6468.75</v>
      </c>
      <c r="T110">
        <v>241425</v>
      </c>
      <c r="U110" s="45">
        <v>0</v>
      </c>
      <c r="V110" s="45">
        <v>0</v>
      </c>
      <c r="W110" s="45">
        <v>0</v>
      </c>
      <c r="X110" s="45">
        <v>82.6</v>
      </c>
      <c r="Y110" s="61">
        <v>6.5</v>
      </c>
      <c r="Z110" s="45">
        <v>20.5</v>
      </c>
      <c r="AA110" s="45">
        <v>0</v>
      </c>
      <c r="AB110" s="45">
        <v>0</v>
      </c>
      <c r="AC110" s="45">
        <v>0</v>
      </c>
      <c r="AD110" s="45">
        <v>0</v>
      </c>
      <c r="AE110" s="45">
        <v>0</v>
      </c>
      <c r="AF110" s="45">
        <v>1</v>
      </c>
      <c r="AG110" s="45">
        <v>1</v>
      </c>
      <c r="AH110" s="45">
        <v>0.9</v>
      </c>
      <c r="AI110" s="45">
        <v>0</v>
      </c>
      <c r="AJ110" s="45">
        <v>0</v>
      </c>
      <c r="AK110" s="45">
        <v>0</v>
      </c>
      <c r="AL110" s="45">
        <v>0</v>
      </c>
      <c r="AM110" s="45">
        <v>0</v>
      </c>
      <c r="AN110">
        <f t="shared" si="1"/>
        <v>6.5</v>
      </c>
    </row>
    <row r="111" spans="1:40" x14ac:dyDescent="0.2">
      <c r="A111" t="s">
        <v>123</v>
      </c>
      <c r="B111" t="s">
        <v>13</v>
      </c>
      <c r="C111" s="42" t="s">
        <v>128</v>
      </c>
      <c r="D111" s="42" t="s">
        <v>218</v>
      </c>
      <c r="E111" s="42" t="s">
        <v>238</v>
      </c>
      <c r="F111">
        <v>0</v>
      </c>
      <c r="G111">
        <v>25582.5</v>
      </c>
      <c r="H111">
        <v>9483.7499999999982</v>
      </c>
      <c r="I111">
        <v>12937.5</v>
      </c>
      <c r="J111">
        <v>0</v>
      </c>
      <c r="K111">
        <v>6468.75</v>
      </c>
      <c r="L111">
        <v>0</v>
      </c>
      <c r="M111">
        <v>162804.37500000003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12937.5</v>
      </c>
      <c r="T111">
        <v>230214.37500000003</v>
      </c>
      <c r="U111" s="45">
        <v>1</v>
      </c>
      <c r="V111" s="45">
        <v>0</v>
      </c>
      <c r="W111" s="45">
        <v>0</v>
      </c>
      <c r="X111" s="45">
        <v>10.199999999999999</v>
      </c>
      <c r="Y111" s="61">
        <v>23.5</v>
      </c>
      <c r="Z111" s="45">
        <v>41.2</v>
      </c>
      <c r="AA111" s="45">
        <v>0</v>
      </c>
      <c r="AB111" s="45">
        <v>0</v>
      </c>
      <c r="AC111" s="45">
        <v>0</v>
      </c>
      <c r="AD111" s="45">
        <v>0</v>
      </c>
      <c r="AE111" s="45">
        <v>0</v>
      </c>
      <c r="AF111" s="45">
        <v>4.8</v>
      </c>
      <c r="AG111" s="45">
        <v>5.2</v>
      </c>
      <c r="AH111" s="45">
        <v>76.2</v>
      </c>
      <c r="AI111" s="45">
        <v>0</v>
      </c>
      <c r="AJ111" s="45">
        <v>0</v>
      </c>
      <c r="AK111" s="45">
        <v>3.2</v>
      </c>
      <c r="AL111" s="45">
        <v>0</v>
      </c>
      <c r="AM111" s="45">
        <v>0</v>
      </c>
      <c r="AN111">
        <f t="shared" si="1"/>
        <v>26.7</v>
      </c>
    </row>
    <row r="112" spans="1:40" x14ac:dyDescent="0.2">
      <c r="A112" t="s">
        <v>123</v>
      </c>
      <c r="B112" t="s">
        <v>14</v>
      </c>
      <c r="C112" s="42" t="s">
        <v>128</v>
      </c>
      <c r="D112" s="42" t="s">
        <v>218</v>
      </c>
      <c r="E112" s="42" t="s">
        <v>238</v>
      </c>
      <c r="F112">
        <v>0</v>
      </c>
      <c r="G112">
        <v>134820</v>
      </c>
      <c r="H112">
        <v>143836.875</v>
      </c>
      <c r="I112">
        <v>1966061.25</v>
      </c>
      <c r="J112">
        <v>1580.6250000000002</v>
      </c>
      <c r="K112">
        <v>135843.75</v>
      </c>
      <c r="L112">
        <v>11064.374999999998</v>
      </c>
      <c r="M112">
        <v>11064.374999999998</v>
      </c>
      <c r="N112">
        <v>233932.5</v>
      </c>
      <c r="O112">
        <v>0</v>
      </c>
      <c r="P112">
        <v>0</v>
      </c>
      <c r="Q112">
        <v>0</v>
      </c>
      <c r="R112">
        <v>0</v>
      </c>
      <c r="S112">
        <v>45281.25</v>
      </c>
      <c r="T112">
        <v>2683485</v>
      </c>
      <c r="U112" s="45">
        <v>2.5</v>
      </c>
      <c r="V112" s="45">
        <v>2.5</v>
      </c>
      <c r="W112" s="45">
        <v>0</v>
      </c>
      <c r="X112" s="45">
        <v>0</v>
      </c>
      <c r="Y112" s="61">
        <v>1.2</v>
      </c>
      <c r="Z112" s="45">
        <v>0.1</v>
      </c>
      <c r="AA112" s="45">
        <v>0</v>
      </c>
      <c r="AB112" s="45">
        <v>0</v>
      </c>
      <c r="AC112" s="45">
        <v>0</v>
      </c>
      <c r="AD112" s="45">
        <v>0</v>
      </c>
      <c r="AE112" s="45">
        <v>0</v>
      </c>
      <c r="AF112" s="45">
        <v>3.5</v>
      </c>
      <c r="AG112" s="45">
        <v>1.5</v>
      </c>
      <c r="AH112" s="45">
        <v>559.5</v>
      </c>
      <c r="AI112" s="45">
        <v>0</v>
      </c>
      <c r="AJ112" s="45">
        <v>0</v>
      </c>
      <c r="AK112" s="45">
        <v>0</v>
      </c>
      <c r="AL112" s="45">
        <v>0</v>
      </c>
      <c r="AM112" s="45">
        <v>0</v>
      </c>
      <c r="AN112">
        <f t="shared" si="1"/>
        <v>1.2</v>
      </c>
    </row>
    <row r="113" spans="1:40" x14ac:dyDescent="0.2">
      <c r="A113" t="s">
        <v>124</v>
      </c>
      <c r="B113" t="s">
        <v>15</v>
      </c>
      <c r="C113" s="42" t="s">
        <v>128</v>
      </c>
      <c r="D113" s="42" t="s">
        <v>218</v>
      </c>
      <c r="E113" s="42" t="s">
        <v>238</v>
      </c>
      <c r="F113">
        <v>0</v>
      </c>
      <c r="G113">
        <v>0</v>
      </c>
      <c r="H113">
        <v>15806.249999999998</v>
      </c>
      <c r="I113">
        <v>63224.999999999993</v>
      </c>
      <c r="J113">
        <v>0</v>
      </c>
      <c r="K113">
        <v>6468.75</v>
      </c>
      <c r="L113">
        <v>0</v>
      </c>
      <c r="M113">
        <v>123288.75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12937.5</v>
      </c>
      <c r="T113">
        <v>221726.25</v>
      </c>
      <c r="U113" s="45">
        <v>0</v>
      </c>
      <c r="V113" s="45">
        <v>0.3</v>
      </c>
      <c r="W113" s="45">
        <v>0</v>
      </c>
      <c r="X113" s="45">
        <v>6.8</v>
      </c>
      <c r="Y113" s="61">
        <v>6.2</v>
      </c>
      <c r="Z113" s="45">
        <v>4.2</v>
      </c>
      <c r="AA113" s="45">
        <v>0</v>
      </c>
      <c r="AB113" s="45">
        <v>0</v>
      </c>
      <c r="AC113" s="45">
        <v>0</v>
      </c>
      <c r="AD113" s="45">
        <v>0</v>
      </c>
      <c r="AE113" s="45">
        <v>0</v>
      </c>
      <c r="AF113" s="45">
        <v>4.0999999999999996</v>
      </c>
      <c r="AG113" s="45">
        <v>1.5</v>
      </c>
      <c r="AH113" s="45">
        <v>7.2</v>
      </c>
      <c r="AI113" s="45">
        <v>0</v>
      </c>
      <c r="AJ113" s="45">
        <v>0</v>
      </c>
      <c r="AK113" s="45">
        <v>1.2</v>
      </c>
      <c r="AL113" s="45">
        <v>0</v>
      </c>
      <c r="AM113" s="45">
        <v>0</v>
      </c>
      <c r="AN113">
        <f t="shared" si="1"/>
        <v>7.4</v>
      </c>
    </row>
    <row r="114" spans="1:40" x14ac:dyDescent="0.2">
      <c r="A114" t="s">
        <v>123</v>
      </c>
      <c r="B114" t="s">
        <v>0</v>
      </c>
      <c r="C114" s="42" t="s">
        <v>129</v>
      </c>
      <c r="D114" s="42" t="s">
        <v>220</v>
      </c>
      <c r="E114" s="42" t="s">
        <v>239</v>
      </c>
      <c r="F114">
        <v>0</v>
      </c>
      <c r="G114">
        <v>12645.000000000002</v>
      </c>
      <c r="H114">
        <v>9483.7499999999982</v>
      </c>
      <c r="I114">
        <v>251758.12499999994</v>
      </c>
      <c r="J114">
        <v>0</v>
      </c>
      <c r="K114">
        <v>12937.5</v>
      </c>
      <c r="L114">
        <v>6322.5000000000009</v>
      </c>
      <c r="M114">
        <v>57048.750000000007</v>
      </c>
      <c r="N114">
        <v>0</v>
      </c>
      <c r="O114">
        <v>0</v>
      </c>
      <c r="P114">
        <v>6468.75</v>
      </c>
      <c r="Q114">
        <v>0</v>
      </c>
      <c r="R114">
        <v>0</v>
      </c>
      <c r="S114">
        <v>19406.25</v>
      </c>
      <c r="T114">
        <v>376070.62499999994</v>
      </c>
      <c r="U114" s="45">
        <v>0.2</v>
      </c>
      <c r="V114" s="45">
        <v>0</v>
      </c>
      <c r="W114" s="45">
        <v>0</v>
      </c>
      <c r="X114" s="45">
        <v>2</v>
      </c>
      <c r="Y114" s="61">
        <v>2.2000000000000002</v>
      </c>
      <c r="Z114" s="45">
        <v>1.3</v>
      </c>
      <c r="AA114" s="45">
        <v>0</v>
      </c>
      <c r="AB114" s="45">
        <v>0</v>
      </c>
      <c r="AC114" s="45">
        <v>0</v>
      </c>
      <c r="AD114" s="45">
        <v>0</v>
      </c>
      <c r="AE114" s="45">
        <v>0</v>
      </c>
      <c r="AF114" s="45">
        <v>1.4</v>
      </c>
      <c r="AG114" s="45">
        <v>2.4</v>
      </c>
      <c r="AH114" s="45">
        <v>1.3</v>
      </c>
      <c r="AI114" s="45">
        <v>0</v>
      </c>
      <c r="AJ114" s="45">
        <v>0</v>
      </c>
      <c r="AK114" s="45">
        <v>0</v>
      </c>
      <c r="AL114" s="45">
        <v>0</v>
      </c>
      <c r="AM114" s="45">
        <v>0</v>
      </c>
      <c r="AN114">
        <f t="shared" si="1"/>
        <v>2.2000000000000002</v>
      </c>
    </row>
    <row r="115" spans="1:40" x14ac:dyDescent="0.2">
      <c r="A115" t="s">
        <v>124</v>
      </c>
      <c r="B115" t="s">
        <v>1</v>
      </c>
      <c r="C115" s="42" t="s">
        <v>129</v>
      </c>
      <c r="D115" s="42" t="s">
        <v>220</v>
      </c>
      <c r="E115" s="42" t="s">
        <v>239</v>
      </c>
      <c r="F115">
        <v>0</v>
      </c>
      <c r="G115">
        <v>0</v>
      </c>
      <c r="H115">
        <v>12645.000000000002</v>
      </c>
      <c r="I115">
        <v>27455.624999999996</v>
      </c>
      <c r="J115">
        <v>0</v>
      </c>
      <c r="K115">
        <v>38812.5</v>
      </c>
      <c r="L115">
        <v>9483.7499999999982</v>
      </c>
      <c r="M115">
        <v>98291.25</v>
      </c>
      <c r="N115">
        <v>1580.6250000000002</v>
      </c>
      <c r="O115">
        <v>0</v>
      </c>
      <c r="P115">
        <v>6468.75</v>
      </c>
      <c r="Q115">
        <v>0</v>
      </c>
      <c r="R115">
        <v>0</v>
      </c>
      <c r="S115">
        <v>25875</v>
      </c>
      <c r="T115">
        <v>220612.5</v>
      </c>
      <c r="U115" s="45">
        <v>0.1</v>
      </c>
      <c r="V115" s="45">
        <v>0</v>
      </c>
      <c r="W115" s="45">
        <v>0</v>
      </c>
      <c r="X115" s="45">
        <v>0</v>
      </c>
      <c r="Y115" s="61">
        <v>5.4</v>
      </c>
      <c r="Z115" s="45">
        <v>4.3</v>
      </c>
      <c r="AA115" s="45">
        <v>0</v>
      </c>
      <c r="AB115" s="45">
        <v>0</v>
      </c>
      <c r="AC115" s="45">
        <v>0</v>
      </c>
      <c r="AD115" s="45">
        <v>0</v>
      </c>
      <c r="AE115" s="45">
        <v>0</v>
      </c>
      <c r="AF115" s="45">
        <v>1.3</v>
      </c>
      <c r="AG115" s="45">
        <v>0.6</v>
      </c>
      <c r="AH115" s="45">
        <v>4.2</v>
      </c>
      <c r="AI115" s="45">
        <v>0</v>
      </c>
      <c r="AJ115" s="45">
        <v>0</v>
      </c>
      <c r="AK115" s="45">
        <v>0.1</v>
      </c>
      <c r="AL115" s="45">
        <v>0.1</v>
      </c>
      <c r="AM115" s="45">
        <v>0</v>
      </c>
      <c r="AN115">
        <f t="shared" si="1"/>
        <v>5.5</v>
      </c>
    </row>
    <row r="116" spans="1:40" x14ac:dyDescent="0.2">
      <c r="A116" t="s">
        <v>124</v>
      </c>
      <c r="B116" t="s">
        <v>2</v>
      </c>
      <c r="C116" s="42" t="s">
        <v>129</v>
      </c>
      <c r="D116" s="42" t="s">
        <v>220</v>
      </c>
      <c r="E116" s="42" t="s">
        <v>239</v>
      </c>
      <c r="F116">
        <v>0</v>
      </c>
      <c r="G116">
        <v>15806.249999999998</v>
      </c>
      <c r="H116">
        <v>14225.625</v>
      </c>
      <c r="I116">
        <v>12937.5</v>
      </c>
      <c r="J116">
        <v>0</v>
      </c>
      <c r="K116">
        <v>6468.75</v>
      </c>
      <c r="L116">
        <v>0</v>
      </c>
      <c r="M116">
        <v>22128.749999999996</v>
      </c>
      <c r="N116">
        <v>0</v>
      </c>
      <c r="O116">
        <v>0</v>
      </c>
      <c r="P116">
        <v>6468.75</v>
      </c>
      <c r="Q116">
        <v>0</v>
      </c>
      <c r="R116">
        <v>0</v>
      </c>
      <c r="S116">
        <v>25875</v>
      </c>
      <c r="T116">
        <v>103910.625</v>
      </c>
      <c r="U116" s="45">
        <v>0</v>
      </c>
      <c r="V116" s="45">
        <v>0</v>
      </c>
      <c r="W116" s="45">
        <v>0</v>
      </c>
      <c r="X116" s="45">
        <v>2.2999999999999998</v>
      </c>
      <c r="Y116" s="61">
        <v>5.5</v>
      </c>
      <c r="Z116" s="45">
        <v>25.2</v>
      </c>
      <c r="AA116" s="45">
        <v>0</v>
      </c>
      <c r="AB116" s="45">
        <v>0</v>
      </c>
      <c r="AC116" s="45">
        <v>0</v>
      </c>
      <c r="AD116" s="45">
        <v>0.1</v>
      </c>
      <c r="AE116" s="45">
        <v>0</v>
      </c>
      <c r="AF116" s="45">
        <v>0.3</v>
      </c>
      <c r="AG116" s="45">
        <v>0.1</v>
      </c>
      <c r="AH116" s="45">
        <v>0.7</v>
      </c>
      <c r="AI116" s="45">
        <v>0</v>
      </c>
      <c r="AJ116" s="45">
        <v>0</v>
      </c>
      <c r="AK116" s="45">
        <v>0.1</v>
      </c>
      <c r="AL116" s="45">
        <v>0</v>
      </c>
      <c r="AM116" s="45">
        <v>0</v>
      </c>
      <c r="AN116">
        <f t="shared" si="1"/>
        <v>5.6</v>
      </c>
    </row>
    <row r="117" spans="1:40" x14ac:dyDescent="0.2">
      <c r="A117" t="s">
        <v>123</v>
      </c>
      <c r="B117" t="s">
        <v>3</v>
      </c>
      <c r="C117" s="42" t="s">
        <v>129</v>
      </c>
      <c r="D117" s="42" t="s">
        <v>220</v>
      </c>
      <c r="E117" s="42" t="s">
        <v>239</v>
      </c>
      <c r="F117">
        <v>0</v>
      </c>
      <c r="G117">
        <v>9483.7499999999982</v>
      </c>
      <c r="H117">
        <v>17386.875</v>
      </c>
      <c r="I117">
        <v>19406.25</v>
      </c>
      <c r="J117">
        <v>0</v>
      </c>
      <c r="K117">
        <v>19406.25</v>
      </c>
      <c r="L117">
        <v>0</v>
      </c>
      <c r="M117">
        <v>34773.75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25875</v>
      </c>
      <c r="T117">
        <v>126331.875</v>
      </c>
      <c r="U117" s="45">
        <v>0</v>
      </c>
      <c r="V117" s="45">
        <v>0</v>
      </c>
      <c r="W117" s="45">
        <v>0</v>
      </c>
      <c r="X117" s="45">
        <v>12.2</v>
      </c>
      <c r="Y117" s="61">
        <v>6.3</v>
      </c>
      <c r="Z117" s="45">
        <v>3.6</v>
      </c>
      <c r="AA117" s="45">
        <v>0</v>
      </c>
      <c r="AB117" s="45">
        <v>0</v>
      </c>
      <c r="AC117" s="45">
        <v>0</v>
      </c>
      <c r="AD117" s="45">
        <v>0</v>
      </c>
      <c r="AE117" s="45">
        <v>0</v>
      </c>
      <c r="AF117" s="45">
        <v>2</v>
      </c>
      <c r="AG117" s="45">
        <v>4.5</v>
      </c>
      <c r="AH117" s="45">
        <v>10.5</v>
      </c>
      <c r="AI117" s="45">
        <v>0</v>
      </c>
      <c r="AJ117" s="45">
        <v>0</v>
      </c>
      <c r="AK117" s="45">
        <v>0</v>
      </c>
      <c r="AL117" s="45">
        <v>0</v>
      </c>
      <c r="AM117" s="45">
        <v>0</v>
      </c>
      <c r="AN117">
        <f t="shared" si="1"/>
        <v>6.3</v>
      </c>
    </row>
    <row r="118" spans="1:40" x14ac:dyDescent="0.2">
      <c r="A118" t="s">
        <v>124</v>
      </c>
      <c r="B118" t="s">
        <v>4</v>
      </c>
      <c r="C118" s="42" t="s">
        <v>129</v>
      </c>
      <c r="D118" s="42" t="s">
        <v>220</v>
      </c>
      <c r="E118" s="42" t="s">
        <v>239</v>
      </c>
      <c r="F118">
        <v>0</v>
      </c>
      <c r="G118">
        <v>0</v>
      </c>
      <c r="H118">
        <v>18967.499999999996</v>
      </c>
      <c r="I118">
        <v>6468.75</v>
      </c>
      <c r="J118">
        <v>0</v>
      </c>
      <c r="K118">
        <v>25875</v>
      </c>
      <c r="L118">
        <v>0</v>
      </c>
      <c r="M118">
        <v>39515.625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32343.75</v>
      </c>
      <c r="T118">
        <v>123170.625</v>
      </c>
      <c r="U118" s="45">
        <v>0.1</v>
      </c>
      <c r="V118" s="45">
        <v>0.5</v>
      </c>
      <c r="W118" s="45">
        <v>0</v>
      </c>
      <c r="X118" s="45">
        <v>10.3</v>
      </c>
      <c r="Y118" s="61">
        <v>2.4</v>
      </c>
      <c r="Z118" s="45">
        <v>25.3</v>
      </c>
      <c r="AA118" s="45">
        <v>0</v>
      </c>
      <c r="AB118" s="45">
        <v>0</v>
      </c>
      <c r="AC118" s="45">
        <v>0</v>
      </c>
      <c r="AD118" s="45">
        <v>0</v>
      </c>
      <c r="AE118" s="45">
        <v>0</v>
      </c>
      <c r="AF118" s="45">
        <v>1.1000000000000001</v>
      </c>
      <c r="AG118" s="45">
        <v>1.7</v>
      </c>
      <c r="AH118" s="45">
        <v>1.5</v>
      </c>
      <c r="AI118" s="45">
        <v>0</v>
      </c>
      <c r="AJ118" s="45">
        <v>0</v>
      </c>
      <c r="AK118" s="45">
        <v>0.1</v>
      </c>
      <c r="AL118" s="45">
        <v>0.1</v>
      </c>
      <c r="AM118" s="45">
        <v>0</v>
      </c>
      <c r="AN118">
        <f t="shared" si="1"/>
        <v>2.5</v>
      </c>
    </row>
    <row r="119" spans="1:40" x14ac:dyDescent="0.2">
      <c r="A119" t="s">
        <v>123</v>
      </c>
      <c r="B119" t="s">
        <v>5</v>
      </c>
      <c r="C119" s="42" t="s">
        <v>129</v>
      </c>
      <c r="D119" s="42" t="s">
        <v>220</v>
      </c>
      <c r="E119" s="42" t="s">
        <v>239</v>
      </c>
      <c r="F119">
        <v>0</v>
      </c>
      <c r="G119">
        <v>27016.875</v>
      </c>
      <c r="H119">
        <v>15806.249999999998</v>
      </c>
      <c r="I119">
        <v>30616.875</v>
      </c>
      <c r="J119">
        <v>0</v>
      </c>
      <c r="K119">
        <v>25875</v>
      </c>
      <c r="L119">
        <v>6322.5000000000009</v>
      </c>
      <c r="M119">
        <v>66532.499999999985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77625</v>
      </c>
      <c r="T119">
        <v>249795</v>
      </c>
      <c r="U119" s="45">
        <v>0</v>
      </c>
      <c r="V119" s="45">
        <v>0.2</v>
      </c>
      <c r="W119" s="45">
        <v>0</v>
      </c>
      <c r="X119" s="45">
        <v>0.6</v>
      </c>
      <c r="Y119" s="61">
        <v>3.4</v>
      </c>
      <c r="Z119" s="45">
        <v>2.5</v>
      </c>
      <c r="AA119" s="45">
        <v>0</v>
      </c>
      <c r="AB119" s="45">
        <v>0</v>
      </c>
      <c r="AC119" s="45">
        <v>0</v>
      </c>
      <c r="AD119" s="45">
        <v>0</v>
      </c>
      <c r="AE119" s="45">
        <v>0</v>
      </c>
      <c r="AF119" s="45">
        <v>0.9</v>
      </c>
      <c r="AG119" s="45">
        <v>2</v>
      </c>
      <c r="AH119" s="45">
        <v>7.9</v>
      </c>
      <c r="AI119" s="45">
        <v>0</v>
      </c>
      <c r="AJ119" s="45">
        <v>0</v>
      </c>
      <c r="AK119" s="45">
        <v>0.2</v>
      </c>
      <c r="AL119" s="45">
        <v>0</v>
      </c>
      <c r="AM119" s="45">
        <v>0</v>
      </c>
      <c r="AN119">
        <f t="shared" si="1"/>
        <v>3.6</v>
      </c>
    </row>
    <row r="120" spans="1:40" x14ac:dyDescent="0.2">
      <c r="A120" t="s">
        <v>123</v>
      </c>
      <c r="B120" t="s">
        <v>6</v>
      </c>
      <c r="C120" s="42" t="s">
        <v>129</v>
      </c>
      <c r="D120" s="42" t="s">
        <v>220</v>
      </c>
      <c r="E120" s="42" t="s">
        <v>239</v>
      </c>
      <c r="F120">
        <v>0</v>
      </c>
      <c r="G120">
        <v>0</v>
      </c>
      <c r="H120">
        <v>4741.8749999999991</v>
      </c>
      <c r="I120">
        <v>935173.12499999977</v>
      </c>
      <c r="J120">
        <v>0</v>
      </c>
      <c r="K120">
        <v>25875</v>
      </c>
      <c r="L120">
        <v>1580.6250000000002</v>
      </c>
      <c r="M120">
        <v>30031.874999999996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38812.5</v>
      </c>
      <c r="T120">
        <v>1036214.9999999998</v>
      </c>
      <c r="U120" s="45">
        <v>0</v>
      </c>
      <c r="V120" s="45">
        <v>0</v>
      </c>
      <c r="W120" s="45">
        <v>0</v>
      </c>
      <c r="X120" s="45">
        <v>0</v>
      </c>
      <c r="Y120" s="61">
        <v>17.5</v>
      </c>
      <c r="Z120" s="45">
        <v>1.8</v>
      </c>
      <c r="AA120" s="45">
        <v>0</v>
      </c>
      <c r="AB120" s="45">
        <v>0</v>
      </c>
      <c r="AC120" s="45">
        <v>0</v>
      </c>
      <c r="AD120" s="45">
        <v>0</v>
      </c>
      <c r="AE120" s="45">
        <v>0</v>
      </c>
      <c r="AF120" s="45">
        <v>1.1000000000000001</v>
      </c>
      <c r="AG120" s="45">
        <v>0.4</v>
      </c>
      <c r="AH120" s="45">
        <v>3</v>
      </c>
      <c r="AI120" s="45">
        <v>0</v>
      </c>
      <c r="AJ120" s="45">
        <v>0</v>
      </c>
      <c r="AK120" s="45">
        <v>12.5</v>
      </c>
      <c r="AL120" s="45">
        <v>0</v>
      </c>
      <c r="AM120" s="45">
        <v>0</v>
      </c>
      <c r="AN120">
        <f t="shared" si="1"/>
        <v>30</v>
      </c>
    </row>
    <row r="121" spans="1:40" x14ac:dyDescent="0.2">
      <c r="A121" t="s">
        <v>124</v>
      </c>
      <c r="B121" t="s">
        <v>7</v>
      </c>
      <c r="C121" s="42" t="s">
        <v>129</v>
      </c>
      <c r="D121" s="42" t="s">
        <v>220</v>
      </c>
      <c r="E121" s="42" t="s">
        <v>239</v>
      </c>
      <c r="F121">
        <v>0</v>
      </c>
      <c r="G121">
        <v>9483.7499999999982</v>
      </c>
      <c r="H121">
        <v>9483.7499999999982</v>
      </c>
      <c r="I121">
        <v>40100.624999999993</v>
      </c>
      <c r="J121">
        <v>0</v>
      </c>
      <c r="K121">
        <v>12937.5</v>
      </c>
      <c r="L121">
        <v>0</v>
      </c>
      <c r="M121">
        <v>36354.375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25875</v>
      </c>
      <c r="T121">
        <v>134235</v>
      </c>
      <c r="U121" s="45">
        <v>0</v>
      </c>
      <c r="V121" s="45">
        <v>0.2</v>
      </c>
      <c r="W121" s="45">
        <v>0</v>
      </c>
      <c r="X121" s="45">
        <v>4.9000000000000004</v>
      </c>
      <c r="Y121" s="61">
        <v>0.6</v>
      </c>
      <c r="Z121" s="45">
        <v>26.9</v>
      </c>
      <c r="AA121" s="45">
        <v>0</v>
      </c>
      <c r="AB121" s="45">
        <v>0</v>
      </c>
      <c r="AC121" s="45">
        <v>0</v>
      </c>
      <c r="AD121" s="45">
        <v>0</v>
      </c>
      <c r="AE121" s="45">
        <v>0</v>
      </c>
      <c r="AF121" s="45">
        <v>2.4</v>
      </c>
      <c r="AG121" s="45">
        <v>2.2000000000000002</v>
      </c>
      <c r="AH121" s="45">
        <v>2</v>
      </c>
      <c r="AI121" s="45">
        <v>0</v>
      </c>
      <c r="AJ121" s="45">
        <v>0</v>
      </c>
      <c r="AK121" s="45">
        <v>0.4</v>
      </c>
      <c r="AL121" s="45">
        <v>0</v>
      </c>
      <c r="AM121" s="45">
        <v>0.1</v>
      </c>
      <c r="AN121">
        <f t="shared" si="1"/>
        <v>1</v>
      </c>
    </row>
    <row r="122" spans="1:40" x14ac:dyDescent="0.2">
      <c r="A122" t="s">
        <v>123</v>
      </c>
      <c r="B122" t="s">
        <v>8</v>
      </c>
      <c r="C122" s="42" t="s">
        <v>129</v>
      </c>
      <c r="D122" s="42" t="s">
        <v>220</v>
      </c>
      <c r="E122" s="42" t="s">
        <v>239</v>
      </c>
      <c r="F122">
        <v>0</v>
      </c>
      <c r="G122">
        <v>0</v>
      </c>
      <c r="H122">
        <v>20548.125000000004</v>
      </c>
      <c r="I122">
        <v>1469013.7499999998</v>
      </c>
      <c r="J122">
        <v>0</v>
      </c>
      <c r="K122">
        <v>12937.5</v>
      </c>
      <c r="L122">
        <v>0</v>
      </c>
      <c r="M122">
        <v>33193.125</v>
      </c>
      <c r="N122">
        <v>0</v>
      </c>
      <c r="O122">
        <v>0</v>
      </c>
      <c r="P122">
        <v>19406.25</v>
      </c>
      <c r="Q122">
        <v>0</v>
      </c>
      <c r="R122">
        <v>0</v>
      </c>
      <c r="S122">
        <v>19406.25</v>
      </c>
      <c r="T122">
        <v>1574504.9999999998</v>
      </c>
      <c r="U122" s="45">
        <v>0.9</v>
      </c>
      <c r="V122" s="45">
        <v>0.1</v>
      </c>
      <c r="W122" s="45">
        <v>0</v>
      </c>
      <c r="X122" s="45">
        <v>7.1</v>
      </c>
      <c r="Y122" s="61">
        <v>9.6999999999999993</v>
      </c>
      <c r="Z122" s="45">
        <v>3.3</v>
      </c>
      <c r="AA122" s="45">
        <v>0</v>
      </c>
      <c r="AB122" s="45">
        <v>0</v>
      </c>
      <c r="AC122" s="45">
        <v>0</v>
      </c>
      <c r="AD122" s="45">
        <v>0</v>
      </c>
      <c r="AE122" s="45">
        <v>0</v>
      </c>
      <c r="AF122" s="45">
        <v>14.5</v>
      </c>
      <c r="AG122" s="45">
        <v>1.5</v>
      </c>
      <c r="AH122" s="45">
        <v>6.7</v>
      </c>
      <c r="AI122" s="45">
        <v>0</v>
      </c>
      <c r="AJ122" s="45">
        <v>0</v>
      </c>
      <c r="AK122" s="45">
        <v>0.5</v>
      </c>
      <c r="AL122" s="45">
        <v>0</v>
      </c>
      <c r="AM122" s="45">
        <v>0.8</v>
      </c>
      <c r="AN122">
        <f t="shared" si="1"/>
        <v>10.199999999999999</v>
      </c>
    </row>
    <row r="123" spans="1:40" x14ac:dyDescent="0.2">
      <c r="A123" t="s">
        <v>124</v>
      </c>
      <c r="B123" t="s">
        <v>9</v>
      </c>
      <c r="C123" s="42" t="s">
        <v>129</v>
      </c>
      <c r="D123" s="42" t="s">
        <v>220</v>
      </c>
      <c r="E123" s="42" t="s">
        <v>239</v>
      </c>
      <c r="F123">
        <v>0</v>
      </c>
      <c r="G123">
        <v>47418.749999999993</v>
      </c>
      <c r="H123">
        <v>15806.249999999998</v>
      </c>
      <c r="I123">
        <v>185225.625</v>
      </c>
      <c r="J123">
        <v>0</v>
      </c>
      <c r="K123">
        <v>12937.5</v>
      </c>
      <c r="L123">
        <v>0</v>
      </c>
      <c r="M123">
        <v>473214.37499999994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12937.5</v>
      </c>
      <c r="T123">
        <v>747540</v>
      </c>
      <c r="U123" s="45">
        <v>0</v>
      </c>
      <c r="V123" s="45">
        <v>0</v>
      </c>
      <c r="W123" s="45">
        <v>0</v>
      </c>
      <c r="X123" s="45">
        <v>7</v>
      </c>
      <c r="Y123" s="61">
        <v>1</v>
      </c>
      <c r="Z123" s="45">
        <v>46</v>
      </c>
      <c r="AA123" s="45">
        <v>0</v>
      </c>
      <c r="AB123" s="45">
        <v>0</v>
      </c>
      <c r="AC123" s="45">
        <v>0</v>
      </c>
      <c r="AD123" s="45">
        <v>0</v>
      </c>
      <c r="AE123" s="45">
        <v>1</v>
      </c>
      <c r="AF123" s="45">
        <v>0</v>
      </c>
      <c r="AG123" s="45">
        <v>1</v>
      </c>
      <c r="AH123" s="45">
        <v>0.5</v>
      </c>
      <c r="AI123" s="45">
        <v>0</v>
      </c>
      <c r="AJ123" s="45">
        <v>0</v>
      </c>
      <c r="AK123" s="45">
        <v>0.5</v>
      </c>
      <c r="AL123" s="45">
        <v>0</v>
      </c>
      <c r="AM123" s="45">
        <v>0</v>
      </c>
      <c r="AN123">
        <f t="shared" si="1"/>
        <v>1.5</v>
      </c>
    </row>
    <row r="124" spans="1:40" x14ac:dyDescent="0.2">
      <c r="A124" t="s">
        <v>124</v>
      </c>
      <c r="B124" t="s">
        <v>10</v>
      </c>
      <c r="C124" s="42" t="s">
        <v>129</v>
      </c>
      <c r="D124" s="42" t="s">
        <v>220</v>
      </c>
      <c r="E124" s="42" t="s">
        <v>239</v>
      </c>
      <c r="F124">
        <v>0</v>
      </c>
      <c r="G124">
        <v>0</v>
      </c>
      <c r="H124">
        <v>3161.2500000000005</v>
      </c>
      <c r="I124">
        <v>3038692.4999999995</v>
      </c>
      <c r="J124">
        <v>0</v>
      </c>
      <c r="K124">
        <v>25875</v>
      </c>
      <c r="L124">
        <v>1580.6250000000002</v>
      </c>
      <c r="M124">
        <v>6468.75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6468.75</v>
      </c>
      <c r="T124">
        <v>3082246.8749999995</v>
      </c>
      <c r="U124" s="45">
        <v>0.2</v>
      </c>
      <c r="V124" s="45">
        <v>0</v>
      </c>
      <c r="W124" s="45">
        <v>0</v>
      </c>
      <c r="X124" s="45">
        <v>2</v>
      </c>
      <c r="Y124" s="61">
        <v>22.1</v>
      </c>
      <c r="Z124" s="45">
        <v>1.8</v>
      </c>
      <c r="AA124" s="45">
        <v>0</v>
      </c>
      <c r="AB124" s="45">
        <v>0</v>
      </c>
      <c r="AC124" s="45">
        <v>0</v>
      </c>
      <c r="AD124" s="45">
        <v>0</v>
      </c>
      <c r="AE124" s="45">
        <v>0</v>
      </c>
      <c r="AF124" s="45">
        <v>1.5</v>
      </c>
      <c r="AG124" s="45">
        <v>0.2</v>
      </c>
      <c r="AH124" s="45">
        <v>1.6</v>
      </c>
      <c r="AI124" s="45">
        <v>0</v>
      </c>
      <c r="AJ124" s="45">
        <v>0</v>
      </c>
      <c r="AK124" s="45">
        <v>0.8</v>
      </c>
      <c r="AL124" s="45">
        <v>0</v>
      </c>
      <c r="AM124" s="45">
        <v>0</v>
      </c>
      <c r="AN124">
        <f t="shared" si="1"/>
        <v>22.900000000000002</v>
      </c>
    </row>
    <row r="125" spans="1:40" x14ac:dyDescent="0.2">
      <c r="A125" t="s">
        <v>123</v>
      </c>
      <c r="B125" t="s">
        <v>11</v>
      </c>
      <c r="C125" s="42" t="s">
        <v>129</v>
      </c>
      <c r="D125" s="42" t="s">
        <v>220</v>
      </c>
      <c r="E125" s="42" t="s">
        <v>239</v>
      </c>
      <c r="F125">
        <v>0</v>
      </c>
      <c r="G125">
        <v>25290.000000000004</v>
      </c>
      <c r="H125">
        <v>3161.2500000000005</v>
      </c>
      <c r="I125">
        <v>499916.24999999994</v>
      </c>
      <c r="J125">
        <v>0</v>
      </c>
      <c r="K125">
        <v>12937.5</v>
      </c>
      <c r="L125">
        <v>3161.2500000000005</v>
      </c>
      <c r="M125">
        <v>257023.125</v>
      </c>
      <c r="N125">
        <v>0</v>
      </c>
      <c r="O125">
        <v>0</v>
      </c>
      <c r="P125">
        <v>6468.75</v>
      </c>
      <c r="Q125">
        <v>0</v>
      </c>
      <c r="R125">
        <v>0</v>
      </c>
      <c r="S125">
        <v>25875</v>
      </c>
      <c r="T125">
        <v>833833.125</v>
      </c>
      <c r="U125" s="45">
        <v>2.4</v>
      </c>
      <c r="V125" s="45">
        <v>0</v>
      </c>
      <c r="W125" s="45">
        <v>0</v>
      </c>
      <c r="X125" s="45">
        <v>2.8</v>
      </c>
      <c r="Y125" s="61">
        <v>19.600000000000001</v>
      </c>
      <c r="Z125" s="45">
        <v>1.6</v>
      </c>
      <c r="AA125" s="45">
        <v>0</v>
      </c>
      <c r="AB125" s="45">
        <v>0</v>
      </c>
      <c r="AC125" s="45">
        <v>0</v>
      </c>
      <c r="AD125" s="45">
        <v>0</v>
      </c>
      <c r="AE125" s="45">
        <v>0</v>
      </c>
      <c r="AF125" s="45">
        <v>9.6</v>
      </c>
      <c r="AG125" s="45">
        <v>0.8</v>
      </c>
      <c r="AH125" s="45">
        <v>2.4</v>
      </c>
      <c r="AI125" s="45">
        <v>0</v>
      </c>
      <c r="AJ125" s="45">
        <v>0</v>
      </c>
      <c r="AK125" s="45">
        <v>2.4</v>
      </c>
      <c r="AL125" s="45">
        <v>0</v>
      </c>
      <c r="AM125" s="45">
        <v>0</v>
      </c>
      <c r="AN125">
        <f t="shared" si="1"/>
        <v>22</v>
      </c>
    </row>
    <row r="126" spans="1:40" x14ac:dyDescent="0.2">
      <c r="A126" t="s">
        <v>124</v>
      </c>
      <c r="B126" t="s">
        <v>12</v>
      </c>
      <c r="C126" s="42" t="s">
        <v>129</v>
      </c>
      <c r="D126" s="42" t="s">
        <v>220</v>
      </c>
      <c r="E126" s="42" t="s">
        <v>239</v>
      </c>
      <c r="F126">
        <v>0</v>
      </c>
      <c r="G126">
        <v>0</v>
      </c>
      <c r="H126">
        <v>7903.1249999999991</v>
      </c>
      <c r="I126">
        <v>19260</v>
      </c>
      <c r="J126">
        <v>0</v>
      </c>
      <c r="K126">
        <v>38812.5</v>
      </c>
      <c r="L126">
        <v>0</v>
      </c>
      <c r="M126">
        <v>23709.374999999996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25875</v>
      </c>
      <c r="T126">
        <v>115560</v>
      </c>
      <c r="U126" s="45">
        <v>0</v>
      </c>
      <c r="V126" s="45">
        <v>0</v>
      </c>
      <c r="W126" s="45">
        <v>0</v>
      </c>
      <c r="X126" s="45">
        <v>3.6</v>
      </c>
      <c r="Y126" s="61">
        <v>3.6</v>
      </c>
      <c r="Z126" s="45">
        <v>28.8</v>
      </c>
      <c r="AA126" s="45">
        <v>0</v>
      </c>
      <c r="AB126" s="45">
        <v>0</v>
      </c>
      <c r="AC126" s="45">
        <v>0</v>
      </c>
      <c r="AD126" s="45">
        <v>0</v>
      </c>
      <c r="AE126" s="45">
        <v>0</v>
      </c>
      <c r="AF126" s="45">
        <v>6</v>
      </c>
      <c r="AG126" s="45">
        <v>0</v>
      </c>
      <c r="AH126" s="45">
        <v>2</v>
      </c>
      <c r="AI126" s="45">
        <v>0</v>
      </c>
      <c r="AJ126" s="45">
        <v>0</v>
      </c>
      <c r="AK126" s="45">
        <v>0.4</v>
      </c>
      <c r="AL126" s="45">
        <v>0</v>
      </c>
      <c r="AM126" s="45">
        <v>0</v>
      </c>
      <c r="AN126">
        <f t="shared" si="1"/>
        <v>4</v>
      </c>
    </row>
    <row r="127" spans="1:40" x14ac:dyDescent="0.2">
      <c r="A127" t="s">
        <v>123</v>
      </c>
      <c r="B127" t="s">
        <v>13</v>
      </c>
      <c r="C127" s="42" t="s">
        <v>129</v>
      </c>
      <c r="D127" s="42" t="s">
        <v>220</v>
      </c>
      <c r="E127" s="42" t="s">
        <v>239</v>
      </c>
      <c r="F127">
        <v>0</v>
      </c>
      <c r="G127">
        <v>9483.7499999999982</v>
      </c>
      <c r="H127">
        <v>33193.125</v>
      </c>
      <c r="I127">
        <v>9630</v>
      </c>
      <c r="J127">
        <v>0</v>
      </c>
      <c r="K127">
        <v>19406.25</v>
      </c>
      <c r="L127">
        <v>1580.6250000000002</v>
      </c>
      <c r="M127">
        <v>91676.25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19406.25</v>
      </c>
      <c r="T127">
        <v>184376.25</v>
      </c>
      <c r="U127" s="45">
        <v>0</v>
      </c>
      <c r="V127" s="45">
        <v>0</v>
      </c>
      <c r="W127" s="45">
        <v>0</v>
      </c>
      <c r="X127" s="45">
        <v>13.6</v>
      </c>
      <c r="Y127" s="61">
        <v>2.4</v>
      </c>
      <c r="Z127" s="45">
        <v>34.4</v>
      </c>
      <c r="AA127" s="45">
        <v>0</v>
      </c>
      <c r="AB127" s="45">
        <v>0</v>
      </c>
      <c r="AC127" s="45">
        <v>0</v>
      </c>
      <c r="AD127" s="45">
        <v>0</v>
      </c>
      <c r="AE127" s="45">
        <v>0</v>
      </c>
      <c r="AF127" s="45">
        <v>1.6</v>
      </c>
      <c r="AG127" s="45">
        <v>1.2</v>
      </c>
      <c r="AH127" s="45">
        <v>10.4</v>
      </c>
      <c r="AI127" s="45">
        <v>0</v>
      </c>
      <c r="AJ127" s="45">
        <v>0</v>
      </c>
      <c r="AK127" s="45">
        <v>1.6</v>
      </c>
      <c r="AL127" s="45">
        <v>0</v>
      </c>
      <c r="AM127" s="45">
        <v>0</v>
      </c>
      <c r="AN127">
        <f t="shared" si="1"/>
        <v>4</v>
      </c>
    </row>
    <row r="128" spans="1:40" x14ac:dyDescent="0.2">
      <c r="A128" t="s">
        <v>123</v>
      </c>
      <c r="B128" t="s">
        <v>14</v>
      </c>
      <c r="C128" s="42" t="s">
        <v>129</v>
      </c>
      <c r="D128" s="42" t="s">
        <v>220</v>
      </c>
      <c r="E128" s="42" t="s">
        <v>239</v>
      </c>
      <c r="F128">
        <v>0</v>
      </c>
      <c r="G128">
        <v>73001.249999999985</v>
      </c>
      <c r="H128">
        <v>30031.874999999996</v>
      </c>
      <c r="I128">
        <v>310500</v>
      </c>
      <c r="J128">
        <v>0</v>
      </c>
      <c r="K128">
        <v>45281.25</v>
      </c>
      <c r="L128">
        <v>1580.6250000000002</v>
      </c>
      <c r="M128">
        <v>6322.5000000000009</v>
      </c>
      <c r="N128">
        <v>0</v>
      </c>
      <c r="O128">
        <v>0</v>
      </c>
      <c r="P128">
        <v>0</v>
      </c>
      <c r="Q128">
        <v>0</v>
      </c>
      <c r="R128">
        <v>1580.6250000000002</v>
      </c>
      <c r="S128">
        <v>58218.75</v>
      </c>
      <c r="T128">
        <v>526516.875</v>
      </c>
      <c r="U128" s="45">
        <v>0</v>
      </c>
      <c r="V128" s="45">
        <v>0</v>
      </c>
      <c r="W128" s="45">
        <v>0</v>
      </c>
      <c r="X128" s="45">
        <v>0.8</v>
      </c>
      <c r="Y128" s="61">
        <v>1.2</v>
      </c>
      <c r="Z128" s="45">
        <v>0.8</v>
      </c>
      <c r="AA128" s="45">
        <v>0</v>
      </c>
      <c r="AB128" s="45">
        <v>0</v>
      </c>
      <c r="AC128" s="45">
        <v>0</v>
      </c>
      <c r="AD128" s="45">
        <v>0</v>
      </c>
      <c r="AE128" s="45">
        <v>0</v>
      </c>
      <c r="AF128" s="45">
        <v>1.2</v>
      </c>
      <c r="AG128" s="45">
        <v>3.2</v>
      </c>
      <c r="AH128" s="45">
        <v>57.2</v>
      </c>
      <c r="AI128" s="45">
        <v>0</v>
      </c>
      <c r="AJ128" s="45">
        <v>0</v>
      </c>
      <c r="AK128" s="45">
        <v>0</v>
      </c>
      <c r="AL128" s="45">
        <v>0</v>
      </c>
      <c r="AM128" s="45">
        <v>0.2</v>
      </c>
      <c r="AN128">
        <f t="shared" si="1"/>
        <v>1.2</v>
      </c>
    </row>
    <row r="129" spans="1:40" x14ac:dyDescent="0.2">
      <c r="A129" t="s">
        <v>124</v>
      </c>
      <c r="B129" t="s">
        <v>15</v>
      </c>
      <c r="C129" s="42" t="s">
        <v>129</v>
      </c>
      <c r="D129" s="42" t="s">
        <v>220</v>
      </c>
      <c r="E129" s="42" t="s">
        <v>239</v>
      </c>
      <c r="F129">
        <v>0</v>
      </c>
      <c r="G129">
        <v>94837.499999999985</v>
      </c>
      <c r="H129">
        <v>7903.1249999999991</v>
      </c>
      <c r="I129">
        <v>39515.625</v>
      </c>
      <c r="J129">
        <v>0</v>
      </c>
      <c r="K129">
        <v>25875</v>
      </c>
      <c r="L129">
        <v>1580.6250000000002</v>
      </c>
      <c r="M129">
        <v>26870.624999999996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25875</v>
      </c>
      <c r="T129">
        <v>222457.5</v>
      </c>
      <c r="U129" s="45">
        <v>0.1</v>
      </c>
      <c r="V129" s="45">
        <v>0</v>
      </c>
      <c r="W129" s="45">
        <v>0</v>
      </c>
      <c r="X129" s="45">
        <v>3.8</v>
      </c>
      <c r="Y129" s="61">
        <v>11.4</v>
      </c>
      <c r="Z129" s="45">
        <v>0.3</v>
      </c>
      <c r="AA129" s="45">
        <v>0</v>
      </c>
      <c r="AB129" s="45">
        <v>0</v>
      </c>
      <c r="AC129" s="45">
        <v>0</v>
      </c>
      <c r="AD129" s="45">
        <v>0</v>
      </c>
      <c r="AE129" s="45">
        <v>0</v>
      </c>
      <c r="AF129" s="45">
        <v>2.1</v>
      </c>
      <c r="AG129" s="45">
        <v>0.3</v>
      </c>
      <c r="AH129" s="45">
        <v>2</v>
      </c>
      <c r="AI129" s="45">
        <v>0</v>
      </c>
      <c r="AJ129" s="45">
        <v>0</v>
      </c>
      <c r="AK129" s="45">
        <v>0</v>
      </c>
      <c r="AL129" s="45">
        <v>0.1</v>
      </c>
      <c r="AM129" s="45">
        <v>0</v>
      </c>
      <c r="AN129">
        <f t="shared" si="1"/>
        <v>11.4</v>
      </c>
    </row>
    <row r="130" spans="1:40" x14ac:dyDescent="0.2">
      <c r="A130" t="s">
        <v>123</v>
      </c>
      <c r="B130" t="s">
        <v>0</v>
      </c>
      <c r="C130" s="42" t="s">
        <v>130</v>
      </c>
      <c r="D130" s="42" t="s">
        <v>222</v>
      </c>
      <c r="E130" s="42" t="s">
        <v>240</v>
      </c>
      <c r="F130">
        <v>0</v>
      </c>
      <c r="G130">
        <v>0</v>
      </c>
      <c r="H130">
        <v>7903.1249999999991</v>
      </c>
      <c r="I130">
        <v>1777207.4999999998</v>
      </c>
      <c r="J130">
        <v>0</v>
      </c>
      <c r="K130">
        <v>19406.25</v>
      </c>
      <c r="L130">
        <v>1580.6250000000002</v>
      </c>
      <c r="M130">
        <v>96418.124999999971</v>
      </c>
      <c r="N130">
        <v>0</v>
      </c>
      <c r="O130">
        <v>0</v>
      </c>
      <c r="P130">
        <v>6468.75</v>
      </c>
      <c r="Q130">
        <v>0</v>
      </c>
      <c r="R130">
        <v>0</v>
      </c>
      <c r="S130">
        <v>12937.5</v>
      </c>
      <c r="T130">
        <v>1921921.8749999998</v>
      </c>
      <c r="U130" s="45">
        <v>4.5</v>
      </c>
      <c r="V130" s="45">
        <v>2.6</v>
      </c>
      <c r="W130" s="45">
        <v>0</v>
      </c>
      <c r="X130" s="45">
        <v>1.1000000000000001</v>
      </c>
      <c r="Y130" s="61">
        <v>16.600000000000001</v>
      </c>
      <c r="Z130" s="45">
        <v>2.8</v>
      </c>
      <c r="AA130" s="45">
        <v>0</v>
      </c>
      <c r="AB130" s="45">
        <v>0</v>
      </c>
      <c r="AC130" s="45">
        <v>0</v>
      </c>
      <c r="AD130" s="45">
        <v>0</v>
      </c>
      <c r="AE130" s="45">
        <v>0</v>
      </c>
      <c r="AF130" s="45">
        <v>0.5</v>
      </c>
      <c r="AG130" s="45">
        <v>1.7</v>
      </c>
      <c r="AH130" s="45">
        <v>6</v>
      </c>
      <c r="AI130" s="45">
        <v>0</v>
      </c>
      <c r="AJ130" s="45">
        <v>0</v>
      </c>
      <c r="AK130" s="45">
        <v>2.1</v>
      </c>
      <c r="AL130" s="45">
        <v>0</v>
      </c>
      <c r="AM130" s="45">
        <v>0</v>
      </c>
      <c r="AN130">
        <f t="shared" si="1"/>
        <v>18.700000000000003</v>
      </c>
    </row>
    <row r="131" spans="1:40" x14ac:dyDescent="0.2">
      <c r="A131" t="s">
        <v>124</v>
      </c>
      <c r="B131" t="s">
        <v>1</v>
      </c>
      <c r="C131" s="42" t="s">
        <v>130</v>
      </c>
      <c r="D131" s="42" t="s">
        <v>222</v>
      </c>
      <c r="E131" s="42" t="s">
        <v>240</v>
      </c>
      <c r="F131">
        <v>0</v>
      </c>
      <c r="G131">
        <v>0</v>
      </c>
      <c r="H131">
        <v>36354.375</v>
      </c>
      <c r="I131">
        <v>1580.6250000000002</v>
      </c>
      <c r="J131">
        <v>0</v>
      </c>
      <c r="K131">
        <v>6468.75</v>
      </c>
      <c r="L131">
        <v>1580.6250000000002</v>
      </c>
      <c r="M131">
        <v>308278.125</v>
      </c>
      <c r="N131">
        <v>3161.2500000000005</v>
      </c>
      <c r="O131">
        <v>0</v>
      </c>
      <c r="P131">
        <v>0</v>
      </c>
      <c r="Q131">
        <v>0</v>
      </c>
      <c r="R131">
        <v>0</v>
      </c>
      <c r="S131">
        <v>6468.75</v>
      </c>
      <c r="T131">
        <v>363892.5</v>
      </c>
      <c r="U131" s="45">
        <v>0</v>
      </c>
      <c r="V131" s="45">
        <v>0.5</v>
      </c>
      <c r="W131" s="45">
        <v>0</v>
      </c>
      <c r="X131" s="45">
        <v>0.2</v>
      </c>
      <c r="Y131" s="61">
        <v>9.5</v>
      </c>
      <c r="Z131" s="45">
        <v>4.4000000000000004</v>
      </c>
      <c r="AA131" s="45">
        <v>0</v>
      </c>
      <c r="AB131" s="45">
        <v>0</v>
      </c>
      <c r="AC131" s="45">
        <v>0</v>
      </c>
      <c r="AD131" s="45">
        <v>0</v>
      </c>
      <c r="AE131" s="45">
        <v>0</v>
      </c>
      <c r="AF131" s="45">
        <v>0.7</v>
      </c>
      <c r="AG131" s="45">
        <v>0.2</v>
      </c>
      <c r="AH131" s="45">
        <v>1.4</v>
      </c>
      <c r="AI131" s="45">
        <v>0</v>
      </c>
      <c r="AJ131" s="45">
        <v>0</v>
      </c>
      <c r="AK131" s="45">
        <v>2.5</v>
      </c>
      <c r="AL131" s="45">
        <v>0</v>
      </c>
      <c r="AM131" s="45">
        <v>0</v>
      </c>
      <c r="AN131">
        <f t="shared" ref="AN131:AN194" si="2">AK131+Y131</f>
        <v>12</v>
      </c>
    </row>
    <row r="132" spans="1:40" x14ac:dyDescent="0.2">
      <c r="A132" t="s">
        <v>124</v>
      </c>
      <c r="B132" t="s">
        <v>2</v>
      </c>
      <c r="C132" s="42" t="s">
        <v>130</v>
      </c>
      <c r="D132" s="42" t="s">
        <v>222</v>
      </c>
      <c r="E132" s="42" t="s">
        <v>240</v>
      </c>
      <c r="F132">
        <v>0</v>
      </c>
      <c r="G132">
        <v>0</v>
      </c>
      <c r="H132">
        <v>4741.8749999999991</v>
      </c>
      <c r="I132">
        <v>11210.624999999998</v>
      </c>
      <c r="J132">
        <v>0</v>
      </c>
      <c r="K132">
        <v>6468.75</v>
      </c>
      <c r="L132">
        <v>1580.6250000000002</v>
      </c>
      <c r="M132">
        <v>298738.12499999994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12937.5</v>
      </c>
      <c r="T132">
        <v>335677.49999999994</v>
      </c>
      <c r="U132" s="45">
        <v>0.1</v>
      </c>
      <c r="V132" s="45">
        <v>0.3</v>
      </c>
      <c r="W132" s="45">
        <v>0</v>
      </c>
      <c r="X132" s="45">
        <v>7.2</v>
      </c>
      <c r="Y132" s="61">
        <v>4.4000000000000004</v>
      </c>
      <c r="Z132" s="45">
        <v>49.6</v>
      </c>
      <c r="AA132" s="45">
        <v>0</v>
      </c>
      <c r="AB132" s="45">
        <v>0</v>
      </c>
      <c r="AC132" s="45">
        <v>0</v>
      </c>
      <c r="AD132" s="45">
        <v>0.1</v>
      </c>
      <c r="AE132" s="45">
        <v>0.2</v>
      </c>
      <c r="AF132" s="45">
        <v>1.8</v>
      </c>
      <c r="AG132" s="45">
        <v>0.3</v>
      </c>
      <c r="AH132" s="45">
        <v>2.6</v>
      </c>
      <c r="AI132" s="45">
        <v>0</v>
      </c>
      <c r="AJ132" s="45">
        <v>0</v>
      </c>
      <c r="AK132" s="45">
        <v>0</v>
      </c>
      <c r="AL132" s="45">
        <v>0</v>
      </c>
      <c r="AM132" s="45">
        <v>0</v>
      </c>
      <c r="AN132">
        <f t="shared" si="2"/>
        <v>4.4000000000000004</v>
      </c>
    </row>
    <row r="133" spans="1:40" x14ac:dyDescent="0.2">
      <c r="A133" t="s">
        <v>123</v>
      </c>
      <c r="B133" t="s">
        <v>3</v>
      </c>
      <c r="C133" s="42" t="s">
        <v>130</v>
      </c>
      <c r="D133" s="42" t="s">
        <v>222</v>
      </c>
      <c r="E133" s="42" t="s">
        <v>240</v>
      </c>
      <c r="F133">
        <v>0</v>
      </c>
      <c r="G133">
        <v>0</v>
      </c>
      <c r="H133">
        <v>3161.2500000000005</v>
      </c>
      <c r="I133">
        <v>25436.249999999996</v>
      </c>
      <c r="J133">
        <v>0</v>
      </c>
      <c r="K133">
        <v>6468.75</v>
      </c>
      <c r="L133">
        <v>1580.6250000000002</v>
      </c>
      <c r="M133">
        <v>447316.875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12937.5</v>
      </c>
      <c r="T133">
        <v>496901.25</v>
      </c>
      <c r="U133" s="45">
        <v>0.5</v>
      </c>
      <c r="V133" s="45">
        <v>1.9</v>
      </c>
      <c r="W133" s="45">
        <v>0</v>
      </c>
      <c r="X133" s="45">
        <v>5.0999999999999996</v>
      </c>
      <c r="Y133" s="61">
        <v>17.7</v>
      </c>
      <c r="Z133" s="45">
        <v>11.3</v>
      </c>
      <c r="AA133" s="45">
        <v>0</v>
      </c>
      <c r="AB133" s="45">
        <v>0</v>
      </c>
      <c r="AC133" s="45">
        <v>0</v>
      </c>
      <c r="AD133" s="45">
        <v>0</v>
      </c>
      <c r="AE133" s="45">
        <v>0</v>
      </c>
      <c r="AF133" s="45">
        <v>0.2</v>
      </c>
      <c r="AG133" s="45">
        <v>0.3</v>
      </c>
      <c r="AH133" s="45">
        <v>17.3</v>
      </c>
      <c r="AI133" s="45">
        <v>0</v>
      </c>
      <c r="AJ133" s="45">
        <v>0</v>
      </c>
      <c r="AK133" s="45">
        <v>0.3</v>
      </c>
      <c r="AL133" s="45">
        <v>0</v>
      </c>
      <c r="AM133" s="45">
        <v>0</v>
      </c>
      <c r="AN133">
        <f t="shared" si="2"/>
        <v>18</v>
      </c>
    </row>
    <row r="134" spans="1:40" x14ac:dyDescent="0.2">
      <c r="A134" t="s">
        <v>124</v>
      </c>
      <c r="B134" t="s">
        <v>4</v>
      </c>
      <c r="C134" s="42" t="s">
        <v>130</v>
      </c>
      <c r="D134" s="42" t="s">
        <v>222</v>
      </c>
      <c r="E134" s="42" t="s">
        <v>240</v>
      </c>
      <c r="F134">
        <v>0</v>
      </c>
      <c r="G134">
        <v>0</v>
      </c>
      <c r="H134">
        <v>7903.1249999999991</v>
      </c>
      <c r="I134">
        <v>43408.125</v>
      </c>
      <c r="J134">
        <v>0</v>
      </c>
      <c r="K134">
        <v>12937.5</v>
      </c>
      <c r="L134">
        <v>0</v>
      </c>
      <c r="M134">
        <v>251319.375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6468.75</v>
      </c>
      <c r="T134">
        <v>322036.875</v>
      </c>
      <c r="U134" s="45">
        <v>0.1</v>
      </c>
      <c r="V134" s="45">
        <v>1.9</v>
      </c>
      <c r="W134" s="45">
        <v>9.1</v>
      </c>
      <c r="X134" s="45">
        <v>1.9</v>
      </c>
      <c r="Y134" s="61">
        <v>38.4</v>
      </c>
      <c r="Z134" s="45">
        <v>0</v>
      </c>
      <c r="AA134" s="45">
        <v>0</v>
      </c>
      <c r="AB134" s="45">
        <v>0</v>
      </c>
      <c r="AC134" s="45">
        <v>0</v>
      </c>
      <c r="AD134" s="45">
        <v>0</v>
      </c>
      <c r="AE134" s="45">
        <v>0</v>
      </c>
      <c r="AF134" s="45">
        <v>1.4</v>
      </c>
      <c r="AG134" s="45">
        <v>0.6</v>
      </c>
      <c r="AH134" s="45">
        <v>7.5</v>
      </c>
      <c r="AI134" s="45">
        <v>0</v>
      </c>
      <c r="AJ134" s="45">
        <v>0</v>
      </c>
      <c r="AK134" s="45">
        <v>0.1</v>
      </c>
      <c r="AL134" s="45">
        <v>0</v>
      </c>
      <c r="AM134" s="45">
        <v>0</v>
      </c>
      <c r="AN134">
        <f t="shared" si="2"/>
        <v>38.5</v>
      </c>
    </row>
    <row r="135" spans="1:40" x14ac:dyDescent="0.2">
      <c r="A135" t="s">
        <v>123</v>
      </c>
      <c r="B135" t="s">
        <v>5</v>
      </c>
      <c r="C135" s="42" t="s">
        <v>130</v>
      </c>
      <c r="D135" s="42" t="s">
        <v>222</v>
      </c>
      <c r="E135" s="42" t="s">
        <v>240</v>
      </c>
      <c r="F135">
        <v>0</v>
      </c>
      <c r="G135">
        <v>0</v>
      </c>
      <c r="H135">
        <v>1580.6250000000002</v>
      </c>
      <c r="I135">
        <v>158501.25000000003</v>
      </c>
      <c r="J135">
        <v>0</v>
      </c>
      <c r="K135">
        <v>0</v>
      </c>
      <c r="L135">
        <v>0</v>
      </c>
      <c r="M135">
        <v>111228.75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12937.5</v>
      </c>
      <c r="T135">
        <v>284248.125</v>
      </c>
      <c r="U135" s="45">
        <v>0.5</v>
      </c>
      <c r="V135" s="45">
        <v>7</v>
      </c>
      <c r="W135" s="45">
        <v>0</v>
      </c>
      <c r="X135" s="45">
        <v>0</v>
      </c>
      <c r="Y135" s="61">
        <v>4.8</v>
      </c>
      <c r="Z135" s="45">
        <v>14.3</v>
      </c>
      <c r="AA135" s="45">
        <v>0</v>
      </c>
      <c r="AB135" s="45">
        <v>1.1000000000000001</v>
      </c>
      <c r="AC135" s="45">
        <v>0</v>
      </c>
      <c r="AD135" s="45">
        <v>0</v>
      </c>
      <c r="AE135" s="45">
        <v>0</v>
      </c>
      <c r="AF135" s="45">
        <v>1.2</v>
      </c>
      <c r="AG135" s="45">
        <v>1.7</v>
      </c>
      <c r="AH135" s="45">
        <v>35.799999999999997</v>
      </c>
      <c r="AI135" s="45">
        <v>0</v>
      </c>
      <c r="AJ135" s="45">
        <v>0</v>
      </c>
      <c r="AK135" s="45">
        <v>2.6</v>
      </c>
      <c r="AL135" s="45">
        <v>0</v>
      </c>
      <c r="AM135" s="45">
        <v>0</v>
      </c>
      <c r="AN135">
        <f t="shared" si="2"/>
        <v>7.4</v>
      </c>
    </row>
    <row r="136" spans="1:40" x14ac:dyDescent="0.2">
      <c r="A136" t="s">
        <v>123</v>
      </c>
      <c r="B136" t="s">
        <v>6</v>
      </c>
      <c r="C136" s="42" t="s">
        <v>130</v>
      </c>
      <c r="D136" s="42" t="s">
        <v>222</v>
      </c>
      <c r="E136" s="42" t="s">
        <v>240</v>
      </c>
      <c r="F136">
        <v>0</v>
      </c>
      <c r="G136">
        <v>0</v>
      </c>
      <c r="H136">
        <v>4741.8749999999991</v>
      </c>
      <c r="I136">
        <v>564429.37499999988</v>
      </c>
      <c r="J136">
        <v>0</v>
      </c>
      <c r="K136">
        <v>12937.5</v>
      </c>
      <c r="L136">
        <v>0</v>
      </c>
      <c r="M136">
        <v>14225.625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6468.75</v>
      </c>
      <c r="T136">
        <v>602803.12499999988</v>
      </c>
      <c r="U136" s="45">
        <v>0</v>
      </c>
      <c r="V136" s="45">
        <v>0</v>
      </c>
      <c r="W136" s="45">
        <v>0</v>
      </c>
      <c r="X136" s="45">
        <v>0</v>
      </c>
      <c r="Y136" s="61">
        <v>22.8</v>
      </c>
      <c r="Z136" s="45">
        <v>14</v>
      </c>
      <c r="AA136" s="45">
        <v>0</v>
      </c>
      <c r="AB136" s="45">
        <v>0</v>
      </c>
      <c r="AC136" s="45">
        <v>0</v>
      </c>
      <c r="AD136" s="45">
        <v>0</v>
      </c>
      <c r="AE136" s="45">
        <v>0</v>
      </c>
      <c r="AF136" s="45">
        <v>0.4</v>
      </c>
      <c r="AG136" s="45">
        <v>1.6</v>
      </c>
      <c r="AH136" s="45">
        <v>8.4</v>
      </c>
      <c r="AI136" s="45">
        <v>0</v>
      </c>
      <c r="AJ136" s="45">
        <v>0</v>
      </c>
      <c r="AK136" s="45">
        <v>0.5</v>
      </c>
      <c r="AL136" s="45">
        <v>0</v>
      </c>
      <c r="AM136" s="45">
        <v>0</v>
      </c>
      <c r="AN136">
        <f t="shared" si="2"/>
        <v>23.3</v>
      </c>
    </row>
    <row r="137" spans="1:40" x14ac:dyDescent="0.2">
      <c r="A137" t="s">
        <v>124</v>
      </c>
      <c r="B137" t="s">
        <v>7</v>
      </c>
      <c r="C137" s="42" t="s">
        <v>130</v>
      </c>
      <c r="D137" s="42" t="s">
        <v>222</v>
      </c>
      <c r="E137" s="42" t="s">
        <v>240</v>
      </c>
      <c r="F137">
        <v>0</v>
      </c>
      <c r="G137">
        <v>63224.999999999993</v>
      </c>
      <c r="H137">
        <v>3161.2500000000005</v>
      </c>
      <c r="I137">
        <v>133064.99999999997</v>
      </c>
      <c r="J137">
        <v>0</v>
      </c>
      <c r="K137">
        <v>103500</v>
      </c>
      <c r="L137">
        <v>4741.8749999999991</v>
      </c>
      <c r="M137">
        <v>376126.875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84093.75</v>
      </c>
      <c r="T137">
        <v>767913.75</v>
      </c>
      <c r="U137" s="45">
        <v>0.4</v>
      </c>
      <c r="V137" s="45">
        <v>3.6</v>
      </c>
      <c r="W137" s="45">
        <v>0</v>
      </c>
      <c r="X137" s="45">
        <v>17.600000000000001</v>
      </c>
      <c r="Y137" s="61">
        <v>3.2</v>
      </c>
      <c r="Z137" s="45">
        <v>26.4</v>
      </c>
      <c r="AA137" s="45">
        <v>0</v>
      </c>
      <c r="AB137" s="45">
        <v>0</v>
      </c>
      <c r="AC137" s="45">
        <v>0</v>
      </c>
      <c r="AD137" s="45">
        <v>0</v>
      </c>
      <c r="AE137" s="45">
        <v>0</v>
      </c>
      <c r="AF137" s="45">
        <v>3.7</v>
      </c>
      <c r="AG137" s="45">
        <v>1.1000000000000001</v>
      </c>
      <c r="AH137" s="45">
        <v>43.2</v>
      </c>
      <c r="AI137" s="45">
        <v>0</v>
      </c>
      <c r="AJ137" s="45">
        <v>0</v>
      </c>
      <c r="AK137" s="45">
        <v>1</v>
      </c>
      <c r="AL137" s="45">
        <v>0.1</v>
      </c>
      <c r="AM137" s="45">
        <v>0.2</v>
      </c>
      <c r="AN137">
        <f t="shared" si="2"/>
        <v>4.2</v>
      </c>
    </row>
    <row r="138" spans="1:40" x14ac:dyDescent="0.2">
      <c r="A138" t="s">
        <v>123</v>
      </c>
      <c r="B138" t="s">
        <v>8</v>
      </c>
      <c r="C138" s="42" t="s">
        <v>130</v>
      </c>
      <c r="D138" s="42" t="s">
        <v>222</v>
      </c>
      <c r="E138" s="42" t="s">
        <v>240</v>
      </c>
      <c r="F138">
        <v>0</v>
      </c>
      <c r="G138">
        <v>0</v>
      </c>
      <c r="H138">
        <v>1580.6250000000002</v>
      </c>
      <c r="I138">
        <v>1986727.4999999998</v>
      </c>
      <c r="J138">
        <v>0</v>
      </c>
      <c r="K138">
        <v>12937.5</v>
      </c>
      <c r="L138">
        <v>3161.2500000000005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6468.75</v>
      </c>
      <c r="T138">
        <v>2010875.6249999998</v>
      </c>
      <c r="U138" s="45">
        <v>131.19999999999999</v>
      </c>
      <c r="V138" s="45">
        <v>0.4</v>
      </c>
      <c r="W138" s="45">
        <v>0</v>
      </c>
      <c r="X138" s="45">
        <v>1.6</v>
      </c>
      <c r="Y138" s="61">
        <v>16.100000000000001</v>
      </c>
      <c r="Z138" s="45">
        <v>18.5</v>
      </c>
      <c r="AA138" s="45">
        <v>0</v>
      </c>
      <c r="AB138" s="45">
        <v>0</v>
      </c>
      <c r="AC138" s="45">
        <v>0</v>
      </c>
      <c r="AD138" s="45">
        <v>0</v>
      </c>
      <c r="AE138" s="45">
        <v>0</v>
      </c>
      <c r="AF138" s="45">
        <v>0.5</v>
      </c>
      <c r="AG138" s="45">
        <v>0.7</v>
      </c>
      <c r="AH138" s="45">
        <v>8.1999999999999993</v>
      </c>
      <c r="AI138" s="45">
        <v>0</v>
      </c>
      <c r="AJ138" s="45">
        <v>0</v>
      </c>
      <c r="AK138" s="45">
        <v>0</v>
      </c>
      <c r="AL138" s="45">
        <v>0</v>
      </c>
      <c r="AM138" s="45">
        <v>0</v>
      </c>
      <c r="AN138">
        <f t="shared" si="2"/>
        <v>16.100000000000001</v>
      </c>
    </row>
    <row r="139" spans="1:40" x14ac:dyDescent="0.2">
      <c r="A139" t="s">
        <v>124</v>
      </c>
      <c r="B139" t="s">
        <v>9</v>
      </c>
      <c r="C139" s="42" t="s">
        <v>130</v>
      </c>
      <c r="D139" s="42" t="s">
        <v>222</v>
      </c>
      <c r="E139" s="42" t="s">
        <v>240</v>
      </c>
      <c r="F139">
        <v>0</v>
      </c>
      <c r="G139">
        <v>0</v>
      </c>
      <c r="H139">
        <v>7903.1249999999991</v>
      </c>
      <c r="I139">
        <v>20840.625</v>
      </c>
      <c r="J139">
        <v>0</v>
      </c>
      <c r="K139">
        <v>6468.75</v>
      </c>
      <c r="L139">
        <v>0</v>
      </c>
      <c r="M139">
        <v>574374.375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609586.875</v>
      </c>
      <c r="U139" s="45">
        <v>1.3</v>
      </c>
      <c r="V139" s="45">
        <v>0.5</v>
      </c>
      <c r="W139" s="45">
        <v>0</v>
      </c>
      <c r="X139" s="45">
        <v>6.1</v>
      </c>
      <c r="Y139" s="61">
        <v>7.2</v>
      </c>
      <c r="Z139" s="45">
        <v>102.8</v>
      </c>
      <c r="AA139" s="45">
        <v>0</v>
      </c>
      <c r="AB139" s="45">
        <v>0</v>
      </c>
      <c r="AC139" s="45">
        <v>0</v>
      </c>
      <c r="AD139" s="45">
        <v>1.9</v>
      </c>
      <c r="AE139" s="45">
        <v>1.3</v>
      </c>
      <c r="AF139" s="45">
        <v>0.5</v>
      </c>
      <c r="AG139" s="45">
        <v>0.4</v>
      </c>
      <c r="AH139" s="45">
        <v>3.1</v>
      </c>
      <c r="AI139" s="45">
        <v>0</v>
      </c>
      <c r="AJ139" s="45">
        <v>0</v>
      </c>
      <c r="AK139" s="45">
        <v>0</v>
      </c>
      <c r="AL139" s="45">
        <v>0</v>
      </c>
      <c r="AM139" s="45">
        <v>0</v>
      </c>
      <c r="AN139">
        <f t="shared" si="2"/>
        <v>7.2</v>
      </c>
    </row>
    <row r="140" spans="1:40" x14ac:dyDescent="0.2">
      <c r="A140" t="s">
        <v>124</v>
      </c>
      <c r="B140" t="s">
        <v>10</v>
      </c>
      <c r="C140" s="42" t="s">
        <v>130</v>
      </c>
      <c r="D140" s="42" t="s">
        <v>222</v>
      </c>
      <c r="E140" s="42" t="s">
        <v>240</v>
      </c>
      <c r="F140">
        <v>0</v>
      </c>
      <c r="G140">
        <v>0</v>
      </c>
      <c r="H140">
        <v>4741.8749999999991</v>
      </c>
      <c r="I140">
        <v>191840.625</v>
      </c>
      <c r="J140">
        <v>1580.6250000000002</v>
      </c>
      <c r="K140">
        <v>6468.75</v>
      </c>
      <c r="L140">
        <v>7903.1249999999991</v>
      </c>
      <c r="M140">
        <v>829434.37499999988</v>
      </c>
      <c r="N140">
        <v>0</v>
      </c>
      <c r="O140">
        <v>0</v>
      </c>
      <c r="P140">
        <v>6468.75</v>
      </c>
      <c r="Q140">
        <v>0</v>
      </c>
      <c r="R140">
        <v>0</v>
      </c>
      <c r="S140">
        <v>12937.5</v>
      </c>
      <c r="T140">
        <v>1061375.625</v>
      </c>
      <c r="U140" s="45">
        <v>261</v>
      </c>
      <c r="V140" s="45">
        <v>0</v>
      </c>
      <c r="W140" s="45">
        <v>0</v>
      </c>
      <c r="X140" s="45">
        <v>7.7</v>
      </c>
      <c r="Y140" s="61">
        <v>8.3000000000000007</v>
      </c>
      <c r="Z140" s="45">
        <v>3.1</v>
      </c>
      <c r="AA140" s="45">
        <v>0</v>
      </c>
      <c r="AB140" s="45">
        <v>0</v>
      </c>
      <c r="AC140" s="45">
        <v>0</v>
      </c>
      <c r="AD140" s="45">
        <v>0</v>
      </c>
      <c r="AE140" s="45">
        <v>0.3</v>
      </c>
      <c r="AF140" s="45">
        <v>0.6</v>
      </c>
      <c r="AG140" s="45">
        <v>0</v>
      </c>
      <c r="AH140" s="45">
        <v>0.9</v>
      </c>
      <c r="AI140" s="45">
        <v>0</v>
      </c>
      <c r="AJ140" s="45">
        <v>0</v>
      </c>
      <c r="AK140" s="45">
        <v>0.5</v>
      </c>
      <c r="AL140" s="45">
        <v>0</v>
      </c>
      <c r="AM140" s="45">
        <v>0</v>
      </c>
      <c r="AN140">
        <f t="shared" si="2"/>
        <v>8.8000000000000007</v>
      </c>
    </row>
    <row r="141" spans="1:40" x14ac:dyDescent="0.2">
      <c r="A141" t="s">
        <v>123</v>
      </c>
      <c r="B141" t="s">
        <v>11</v>
      </c>
      <c r="C141" s="42" t="s">
        <v>130</v>
      </c>
      <c r="D141" s="42" t="s">
        <v>222</v>
      </c>
      <c r="E141" s="42" t="s">
        <v>240</v>
      </c>
      <c r="F141">
        <v>0</v>
      </c>
      <c r="G141">
        <v>9483.7499999999982</v>
      </c>
      <c r="H141">
        <v>11064.374999999998</v>
      </c>
      <c r="I141">
        <v>173019.375</v>
      </c>
      <c r="J141">
        <v>0</v>
      </c>
      <c r="K141">
        <v>0</v>
      </c>
      <c r="L141">
        <v>3161.2500000000005</v>
      </c>
      <c r="M141">
        <v>274848.75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12937.5</v>
      </c>
      <c r="T141">
        <v>484515</v>
      </c>
      <c r="U141" s="45">
        <v>84.7</v>
      </c>
      <c r="V141" s="45">
        <v>0</v>
      </c>
      <c r="W141" s="45">
        <v>0</v>
      </c>
      <c r="X141" s="45">
        <v>3.2</v>
      </c>
      <c r="Y141" s="61">
        <v>13.8</v>
      </c>
      <c r="Z141" s="45">
        <v>3.7</v>
      </c>
      <c r="AA141" s="45">
        <v>0</v>
      </c>
      <c r="AB141" s="45">
        <v>0</v>
      </c>
      <c r="AC141" s="45">
        <v>0</v>
      </c>
      <c r="AD141" s="45">
        <v>0</v>
      </c>
      <c r="AE141" s="45">
        <v>0</v>
      </c>
      <c r="AF141" s="45">
        <v>0.9</v>
      </c>
      <c r="AG141" s="45">
        <v>0</v>
      </c>
      <c r="AH141" s="45">
        <v>2.2000000000000002</v>
      </c>
      <c r="AI141" s="45">
        <v>0</v>
      </c>
      <c r="AJ141" s="45">
        <v>0</v>
      </c>
      <c r="AK141" s="45">
        <v>3.1</v>
      </c>
      <c r="AL141" s="45">
        <v>0</v>
      </c>
      <c r="AM141" s="45">
        <v>0</v>
      </c>
      <c r="AN141">
        <f t="shared" si="2"/>
        <v>16.900000000000002</v>
      </c>
    </row>
    <row r="142" spans="1:40" x14ac:dyDescent="0.2">
      <c r="A142" t="s">
        <v>124</v>
      </c>
      <c r="B142" t="s">
        <v>12</v>
      </c>
      <c r="C142" s="42" t="s">
        <v>130</v>
      </c>
      <c r="D142" s="42" t="s">
        <v>222</v>
      </c>
      <c r="E142" s="42" t="s">
        <v>240</v>
      </c>
      <c r="F142">
        <v>0</v>
      </c>
      <c r="G142">
        <v>0</v>
      </c>
      <c r="H142">
        <v>4741.8749999999991</v>
      </c>
      <c r="I142">
        <v>69693.75</v>
      </c>
      <c r="J142">
        <v>0</v>
      </c>
      <c r="K142">
        <v>0</v>
      </c>
      <c r="L142">
        <v>0</v>
      </c>
      <c r="M142">
        <v>58483.125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25875</v>
      </c>
      <c r="T142">
        <v>158793.75</v>
      </c>
      <c r="U142" s="45">
        <v>0</v>
      </c>
      <c r="V142" s="45">
        <v>0</v>
      </c>
      <c r="W142" s="45">
        <v>0</v>
      </c>
      <c r="X142" s="45">
        <v>6.9</v>
      </c>
      <c r="Y142" s="61">
        <v>2.5</v>
      </c>
      <c r="Z142" s="45">
        <v>37.200000000000003</v>
      </c>
      <c r="AA142" s="45">
        <v>0</v>
      </c>
      <c r="AB142" s="45">
        <v>0</v>
      </c>
      <c r="AC142" s="45">
        <v>0</v>
      </c>
      <c r="AD142" s="45">
        <v>0</v>
      </c>
      <c r="AE142" s="45">
        <v>0</v>
      </c>
      <c r="AF142" s="45">
        <v>2.2999999999999998</v>
      </c>
      <c r="AG142" s="45">
        <v>0.3</v>
      </c>
      <c r="AH142" s="45">
        <v>0.4</v>
      </c>
      <c r="AI142" s="45">
        <v>0</v>
      </c>
      <c r="AJ142" s="45">
        <v>0</v>
      </c>
      <c r="AK142" s="45">
        <v>0</v>
      </c>
      <c r="AL142" s="45">
        <v>0</v>
      </c>
      <c r="AM142" s="45">
        <v>0</v>
      </c>
      <c r="AN142">
        <f t="shared" si="2"/>
        <v>2.5</v>
      </c>
    </row>
    <row r="143" spans="1:40" x14ac:dyDescent="0.2">
      <c r="A143" t="s">
        <v>123</v>
      </c>
      <c r="B143" t="s">
        <v>13</v>
      </c>
      <c r="C143" s="42" t="s">
        <v>130</v>
      </c>
      <c r="D143" s="42" t="s">
        <v>222</v>
      </c>
      <c r="E143" s="42" t="s">
        <v>240</v>
      </c>
      <c r="F143">
        <v>0</v>
      </c>
      <c r="G143">
        <v>0</v>
      </c>
      <c r="H143">
        <v>6322.5000000000009</v>
      </c>
      <c r="I143">
        <v>6468.75</v>
      </c>
      <c r="J143">
        <v>0</v>
      </c>
      <c r="K143">
        <v>6468.75</v>
      </c>
      <c r="L143">
        <v>4741.8749999999991</v>
      </c>
      <c r="M143">
        <v>58483.125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12937.5</v>
      </c>
      <c r="T143">
        <v>95422.5</v>
      </c>
      <c r="U143" s="45">
        <v>7.7</v>
      </c>
      <c r="V143" s="45">
        <v>0</v>
      </c>
      <c r="W143" s="45">
        <v>0</v>
      </c>
      <c r="X143" s="45">
        <v>19.100000000000001</v>
      </c>
      <c r="Y143" s="61">
        <v>10.199999999999999</v>
      </c>
      <c r="Z143" s="45">
        <v>21.8</v>
      </c>
      <c r="AA143" s="45">
        <v>0</v>
      </c>
      <c r="AB143" s="45">
        <v>0</v>
      </c>
      <c r="AC143" s="45">
        <v>0</v>
      </c>
      <c r="AD143" s="45">
        <v>0</v>
      </c>
      <c r="AE143" s="45">
        <v>0</v>
      </c>
      <c r="AF143" s="45">
        <v>1.1000000000000001</v>
      </c>
      <c r="AG143" s="45">
        <v>2.4</v>
      </c>
      <c r="AH143" s="45">
        <v>10.8</v>
      </c>
      <c r="AI143" s="45">
        <v>0</v>
      </c>
      <c r="AJ143" s="45">
        <v>0</v>
      </c>
      <c r="AK143" s="45">
        <v>3.8</v>
      </c>
      <c r="AL143" s="45">
        <v>0</v>
      </c>
      <c r="AM143" s="45">
        <v>0</v>
      </c>
      <c r="AN143">
        <f t="shared" si="2"/>
        <v>14</v>
      </c>
    </row>
    <row r="144" spans="1:40" x14ac:dyDescent="0.2">
      <c r="A144" t="s">
        <v>123</v>
      </c>
      <c r="B144" t="s">
        <v>14</v>
      </c>
      <c r="C144" s="42" t="s">
        <v>130</v>
      </c>
      <c r="D144" s="42" t="s">
        <v>222</v>
      </c>
      <c r="E144" s="42" t="s">
        <v>240</v>
      </c>
      <c r="F144">
        <v>0</v>
      </c>
      <c r="G144">
        <v>0</v>
      </c>
      <c r="H144">
        <v>9483.7499999999982</v>
      </c>
      <c r="I144">
        <v>58072.499999999993</v>
      </c>
      <c r="J144">
        <v>0</v>
      </c>
      <c r="K144">
        <v>12937.5</v>
      </c>
      <c r="L144">
        <v>9483.7499999999982</v>
      </c>
      <c r="M144">
        <v>66386.25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19406.25</v>
      </c>
      <c r="T144">
        <v>175770</v>
      </c>
      <c r="U144" s="45">
        <v>5.2</v>
      </c>
      <c r="V144" s="45">
        <v>0.1</v>
      </c>
      <c r="W144" s="45">
        <v>0</v>
      </c>
      <c r="X144" s="45">
        <v>0.1</v>
      </c>
      <c r="Y144" s="61">
        <v>9.4</v>
      </c>
      <c r="Z144" s="45">
        <v>0.1</v>
      </c>
      <c r="AA144" s="45">
        <v>0</v>
      </c>
      <c r="AB144" s="45">
        <v>0</v>
      </c>
      <c r="AC144" s="45">
        <v>0</v>
      </c>
      <c r="AD144" s="45">
        <v>0</v>
      </c>
      <c r="AE144" s="45">
        <v>0</v>
      </c>
      <c r="AF144" s="45">
        <v>1</v>
      </c>
      <c r="AG144" s="45">
        <v>1</v>
      </c>
      <c r="AH144" s="45">
        <v>21.8</v>
      </c>
      <c r="AI144" s="45">
        <v>0</v>
      </c>
      <c r="AJ144" s="45">
        <v>0</v>
      </c>
      <c r="AK144" s="45">
        <v>4.8</v>
      </c>
      <c r="AL144" s="45">
        <v>0</v>
      </c>
      <c r="AM144" s="45">
        <v>0</v>
      </c>
      <c r="AN144">
        <f t="shared" si="2"/>
        <v>14.2</v>
      </c>
    </row>
    <row r="145" spans="1:40" x14ac:dyDescent="0.2">
      <c r="A145" t="s">
        <v>124</v>
      </c>
      <c r="B145" t="s">
        <v>15</v>
      </c>
      <c r="C145" s="42" t="s">
        <v>130</v>
      </c>
      <c r="D145" s="42" t="s">
        <v>222</v>
      </c>
      <c r="E145" s="42" t="s">
        <v>240</v>
      </c>
      <c r="F145">
        <v>0</v>
      </c>
      <c r="G145">
        <v>6468.75</v>
      </c>
      <c r="H145">
        <v>7903.1249999999991</v>
      </c>
      <c r="I145">
        <v>83508.75</v>
      </c>
      <c r="J145">
        <v>0</v>
      </c>
      <c r="K145">
        <v>6468.75</v>
      </c>
      <c r="L145">
        <v>0</v>
      </c>
      <c r="M145">
        <v>494735.625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6468.75</v>
      </c>
      <c r="T145">
        <v>605553.75</v>
      </c>
      <c r="U145" s="45">
        <v>0.5</v>
      </c>
      <c r="V145" s="45">
        <v>0.9</v>
      </c>
      <c r="W145" s="45">
        <v>0</v>
      </c>
      <c r="X145" s="45">
        <v>7.8</v>
      </c>
      <c r="Y145" s="61">
        <v>10.4</v>
      </c>
      <c r="Z145" s="45">
        <v>0</v>
      </c>
      <c r="AA145" s="45">
        <v>0</v>
      </c>
      <c r="AB145" s="45">
        <v>0</v>
      </c>
      <c r="AC145" s="45">
        <v>0</v>
      </c>
      <c r="AD145" s="45">
        <v>0</v>
      </c>
      <c r="AE145" s="45">
        <v>0</v>
      </c>
      <c r="AF145" s="45">
        <v>4.4000000000000004</v>
      </c>
      <c r="AG145" s="45">
        <v>1.8</v>
      </c>
      <c r="AH145" s="45">
        <v>5.2</v>
      </c>
      <c r="AI145" s="45">
        <v>0</v>
      </c>
      <c r="AJ145" s="45">
        <v>0</v>
      </c>
      <c r="AK145" s="45">
        <v>0.8</v>
      </c>
      <c r="AL145" s="45">
        <v>0</v>
      </c>
      <c r="AM145" s="45">
        <v>0</v>
      </c>
      <c r="AN145">
        <f t="shared" si="2"/>
        <v>11.200000000000001</v>
      </c>
    </row>
    <row r="146" spans="1:40" x14ac:dyDescent="0.2">
      <c r="A146" t="s">
        <v>123</v>
      </c>
      <c r="B146" t="s">
        <v>0</v>
      </c>
      <c r="C146" s="42" t="s">
        <v>131</v>
      </c>
      <c r="D146" s="42" t="s">
        <v>224</v>
      </c>
      <c r="E146" s="42" t="s">
        <v>241</v>
      </c>
      <c r="F146">
        <v>0</v>
      </c>
      <c r="G146">
        <v>6468.75</v>
      </c>
      <c r="H146">
        <v>1580.6250000000002</v>
      </c>
      <c r="I146">
        <v>2327557.5</v>
      </c>
      <c r="J146">
        <v>0</v>
      </c>
      <c r="K146">
        <v>0</v>
      </c>
      <c r="L146">
        <v>0</v>
      </c>
      <c r="M146">
        <v>37934.999999999993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32343.75</v>
      </c>
      <c r="T146">
        <v>2405885.625</v>
      </c>
      <c r="U146" s="45">
        <v>33.5</v>
      </c>
      <c r="V146" s="45">
        <v>1.7</v>
      </c>
      <c r="W146" s="45">
        <v>0</v>
      </c>
      <c r="X146" s="45">
        <v>0.9</v>
      </c>
      <c r="Y146" s="61">
        <v>8.6</v>
      </c>
      <c r="Z146" s="45">
        <v>2.2000000000000002</v>
      </c>
      <c r="AA146" s="45">
        <v>0</v>
      </c>
      <c r="AB146" s="45">
        <v>0</v>
      </c>
      <c r="AC146" s="45">
        <v>0</v>
      </c>
      <c r="AD146" s="45">
        <v>0</v>
      </c>
      <c r="AE146" s="45">
        <v>0</v>
      </c>
      <c r="AF146" s="45">
        <v>1.3</v>
      </c>
      <c r="AG146" s="45">
        <v>2.1</v>
      </c>
      <c r="AH146" s="45">
        <v>7.6</v>
      </c>
      <c r="AI146" s="45">
        <v>0</v>
      </c>
      <c r="AJ146" s="45">
        <v>0</v>
      </c>
      <c r="AK146" s="45">
        <v>5.5</v>
      </c>
      <c r="AL146" s="45">
        <v>0</v>
      </c>
      <c r="AM146" s="45">
        <v>0</v>
      </c>
      <c r="AN146">
        <f t="shared" si="2"/>
        <v>14.1</v>
      </c>
    </row>
    <row r="147" spans="1:40" x14ac:dyDescent="0.2">
      <c r="A147" t="s">
        <v>124</v>
      </c>
      <c r="B147" t="s">
        <v>1</v>
      </c>
      <c r="C147" s="42" t="s">
        <v>131</v>
      </c>
      <c r="D147" s="42" t="s">
        <v>224</v>
      </c>
      <c r="E147" s="42" t="s">
        <v>241</v>
      </c>
      <c r="F147">
        <v>0</v>
      </c>
      <c r="G147">
        <v>0</v>
      </c>
      <c r="H147">
        <v>4741.8749999999991</v>
      </c>
      <c r="I147">
        <v>6468.75</v>
      </c>
      <c r="J147">
        <v>0</v>
      </c>
      <c r="K147">
        <v>0</v>
      </c>
      <c r="L147">
        <v>1580.6250000000002</v>
      </c>
      <c r="M147">
        <v>346798.125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19406.25</v>
      </c>
      <c r="T147">
        <v>378995.625</v>
      </c>
      <c r="U147" s="45">
        <v>0</v>
      </c>
      <c r="V147" s="45">
        <v>0.3</v>
      </c>
      <c r="W147" s="45">
        <v>0</v>
      </c>
      <c r="X147" s="45">
        <v>0.1</v>
      </c>
      <c r="Y147" s="61">
        <v>6.2</v>
      </c>
      <c r="Z147" s="45">
        <v>3.9</v>
      </c>
      <c r="AA147" s="45">
        <v>0</v>
      </c>
      <c r="AB147" s="45">
        <v>0</v>
      </c>
      <c r="AC147" s="45">
        <v>0</v>
      </c>
      <c r="AD147" s="45">
        <v>0</v>
      </c>
      <c r="AE147" s="45">
        <v>0</v>
      </c>
      <c r="AF147" s="45">
        <v>0.5</v>
      </c>
      <c r="AG147" s="45">
        <v>0</v>
      </c>
      <c r="AH147" s="45">
        <v>0.5</v>
      </c>
      <c r="AI147" s="45">
        <v>0</v>
      </c>
      <c r="AJ147" s="45">
        <v>0</v>
      </c>
      <c r="AK147" s="45">
        <v>0.7</v>
      </c>
      <c r="AL147" s="45">
        <v>0</v>
      </c>
      <c r="AM147" s="45">
        <v>0</v>
      </c>
      <c r="AN147">
        <f t="shared" si="2"/>
        <v>6.9</v>
      </c>
    </row>
    <row r="148" spans="1:40" x14ac:dyDescent="0.2">
      <c r="A148" t="s">
        <v>124</v>
      </c>
      <c r="B148" t="s">
        <v>2</v>
      </c>
      <c r="C148" s="42" t="s">
        <v>131</v>
      </c>
      <c r="D148" s="42" t="s">
        <v>224</v>
      </c>
      <c r="E148" s="42" t="s">
        <v>241</v>
      </c>
      <c r="F148">
        <v>0</v>
      </c>
      <c r="G148">
        <v>0</v>
      </c>
      <c r="H148">
        <v>1580.6250000000002</v>
      </c>
      <c r="I148">
        <v>6468.75</v>
      </c>
      <c r="J148">
        <v>0</v>
      </c>
      <c r="K148">
        <v>6468.75</v>
      </c>
      <c r="L148">
        <v>1580.6250000000002</v>
      </c>
      <c r="M148">
        <v>235513.125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12937.5</v>
      </c>
      <c r="T148">
        <v>264549.375</v>
      </c>
      <c r="U148" s="45">
        <v>0.2</v>
      </c>
      <c r="V148" s="45">
        <v>0.7</v>
      </c>
      <c r="W148" s="45">
        <v>0</v>
      </c>
      <c r="X148" s="45">
        <v>1.9</v>
      </c>
      <c r="Y148" s="61">
        <v>0.6</v>
      </c>
      <c r="Z148" s="45">
        <v>0.3</v>
      </c>
      <c r="AA148" s="45">
        <v>0</v>
      </c>
      <c r="AB148" s="45">
        <v>0</v>
      </c>
      <c r="AC148" s="45">
        <v>0</v>
      </c>
      <c r="AD148" s="45">
        <v>0.1</v>
      </c>
      <c r="AE148" s="45">
        <v>0.1</v>
      </c>
      <c r="AF148" s="45">
        <v>0.9</v>
      </c>
      <c r="AG148" s="45">
        <v>0.2</v>
      </c>
      <c r="AH148" s="45">
        <v>4.0999999999999996</v>
      </c>
      <c r="AI148" s="45">
        <v>0</v>
      </c>
      <c r="AJ148" s="45">
        <v>0</v>
      </c>
      <c r="AK148" s="45">
        <v>0.2</v>
      </c>
      <c r="AL148" s="45">
        <v>0</v>
      </c>
      <c r="AM148" s="45">
        <v>0</v>
      </c>
      <c r="AN148">
        <f t="shared" si="2"/>
        <v>0.8</v>
      </c>
    </row>
    <row r="149" spans="1:40" x14ac:dyDescent="0.2">
      <c r="A149" t="s">
        <v>123</v>
      </c>
      <c r="B149" t="s">
        <v>3</v>
      </c>
      <c r="C149" s="42" t="s">
        <v>131</v>
      </c>
      <c r="D149" s="42" t="s">
        <v>224</v>
      </c>
      <c r="E149" s="42" t="s">
        <v>241</v>
      </c>
      <c r="F149">
        <v>0</v>
      </c>
      <c r="G149">
        <v>6468.75</v>
      </c>
      <c r="H149">
        <v>1580.6250000000002</v>
      </c>
      <c r="I149">
        <v>6468.75</v>
      </c>
      <c r="J149">
        <v>0</v>
      </c>
      <c r="K149">
        <v>6468.75</v>
      </c>
      <c r="L149">
        <v>0</v>
      </c>
      <c r="M149">
        <v>210223.125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6468.75</v>
      </c>
      <c r="T149">
        <v>237678.75</v>
      </c>
      <c r="U149" s="45">
        <v>2.1</v>
      </c>
      <c r="V149" s="45">
        <v>2.2000000000000002</v>
      </c>
      <c r="W149" s="45">
        <v>0</v>
      </c>
      <c r="X149" s="45">
        <v>1.6</v>
      </c>
      <c r="Y149" s="61">
        <v>5.3</v>
      </c>
      <c r="Z149" s="45">
        <v>6.6</v>
      </c>
      <c r="AA149" s="45">
        <v>0</v>
      </c>
      <c r="AB149" s="45">
        <v>0.1</v>
      </c>
      <c r="AC149" s="45">
        <v>0</v>
      </c>
      <c r="AD149" s="45">
        <v>0</v>
      </c>
      <c r="AE149" s="45">
        <v>0</v>
      </c>
      <c r="AF149" s="45">
        <v>0.7</v>
      </c>
      <c r="AG149" s="45">
        <v>0.4</v>
      </c>
      <c r="AH149" s="45">
        <v>7.9</v>
      </c>
      <c r="AI149" s="45">
        <v>0</v>
      </c>
      <c r="AJ149" s="45">
        <v>0</v>
      </c>
      <c r="AK149" s="45">
        <v>0.1</v>
      </c>
      <c r="AL149" s="45">
        <v>0</v>
      </c>
      <c r="AM149" s="45">
        <v>0</v>
      </c>
      <c r="AN149">
        <f t="shared" si="2"/>
        <v>5.3999999999999995</v>
      </c>
    </row>
    <row r="150" spans="1:40" x14ac:dyDescent="0.2">
      <c r="A150" t="s">
        <v>124</v>
      </c>
      <c r="B150" t="s">
        <v>4</v>
      </c>
      <c r="C150" s="42" t="s">
        <v>131</v>
      </c>
      <c r="D150" s="42" t="s">
        <v>224</v>
      </c>
      <c r="E150" s="42" t="s">
        <v>241</v>
      </c>
      <c r="F150">
        <v>0</v>
      </c>
      <c r="G150">
        <v>0</v>
      </c>
      <c r="H150">
        <v>7903.1249999999991</v>
      </c>
      <c r="I150">
        <v>6468.75</v>
      </c>
      <c r="J150">
        <v>0</v>
      </c>
      <c r="K150">
        <v>6468.75</v>
      </c>
      <c r="L150">
        <v>0</v>
      </c>
      <c r="M150">
        <v>205481.25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6468.75</v>
      </c>
      <c r="T150">
        <v>232790.625</v>
      </c>
      <c r="U150" s="45">
        <v>0.1</v>
      </c>
      <c r="V150" s="45">
        <v>0.2</v>
      </c>
      <c r="W150" s="45">
        <v>0</v>
      </c>
      <c r="X150" s="45">
        <v>22.4</v>
      </c>
      <c r="Y150" s="61">
        <v>0.4</v>
      </c>
      <c r="Z150" s="45">
        <v>56.2</v>
      </c>
      <c r="AA150" s="45">
        <v>0</v>
      </c>
      <c r="AB150" s="45">
        <v>0</v>
      </c>
      <c r="AC150" s="45">
        <v>0</v>
      </c>
      <c r="AD150" s="45">
        <v>0</v>
      </c>
      <c r="AE150" s="45">
        <v>0</v>
      </c>
      <c r="AF150" s="45">
        <v>0.9</v>
      </c>
      <c r="AG150" s="45">
        <v>0.1</v>
      </c>
      <c r="AH150" s="45">
        <v>6.5</v>
      </c>
      <c r="AI150" s="45">
        <v>0</v>
      </c>
      <c r="AJ150" s="45">
        <v>0</v>
      </c>
      <c r="AK150" s="45">
        <v>0.9</v>
      </c>
      <c r="AL150" s="45">
        <v>0</v>
      </c>
      <c r="AM150" s="45">
        <v>0</v>
      </c>
      <c r="AN150">
        <f t="shared" si="2"/>
        <v>1.3</v>
      </c>
    </row>
    <row r="151" spans="1:40" x14ac:dyDescent="0.2">
      <c r="A151" t="s">
        <v>123</v>
      </c>
      <c r="B151" t="s">
        <v>5</v>
      </c>
      <c r="C151" s="42" t="s">
        <v>131</v>
      </c>
      <c r="D151" s="42" t="s">
        <v>224</v>
      </c>
      <c r="E151" s="42" t="s">
        <v>241</v>
      </c>
      <c r="F151">
        <v>0</v>
      </c>
      <c r="G151">
        <v>0</v>
      </c>
      <c r="H151">
        <v>1580.6250000000002</v>
      </c>
      <c r="I151">
        <v>1163632.5</v>
      </c>
      <c r="J151">
        <v>0</v>
      </c>
      <c r="K151">
        <v>12937.5</v>
      </c>
      <c r="L151">
        <v>6322.5000000000009</v>
      </c>
      <c r="M151">
        <v>95422.500000000015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25875</v>
      </c>
      <c r="T151">
        <v>1305770.625</v>
      </c>
      <c r="U151" s="45">
        <v>0.8</v>
      </c>
      <c r="V151" s="45">
        <v>0.7</v>
      </c>
      <c r="W151" s="45">
        <v>0</v>
      </c>
      <c r="X151" s="45">
        <v>0.8</v>
      </c>
      <c r="Y151" s="61">
        <v>6.2</v>
      </c>
      <c r="Z151" s="45">
        <v>5.0999999999999996</v>
      </c>
      <c r="AA151" s="45">
        <v>0</v>
      </c>
      <c r="AB151" s="45">
        <v>0</v>
      </c>
      <c r="AC151" s="45">
        <v>0</v>
      </c>
      <c r="AD151" s="45">
        <v>0</v>
      </c>
      <c r="AE151" s="45">
        <v>0</v>
      </c>
      <c r="AF151" s="45">
        <v>1.2</v>
      </c>
      <c r="AG151" s="45">
        <v>1.4</v>
      </c>
      <c r="AH151" s="45">
        <v>23.4</v>
      </c>
      <c r="AI151" s="45">
        <v>0</v>
      </c>
      <c r="AJ151" s="45">
        <v>0</v>
      </c>
      <c r="AK151" s="45">
        <v>3.2</v>
      </c>
      <c r="AL151" s="45">
        <v>0</v>
      </c>
      <c r="AM151" s="45">
        <v>0</v>
      </c>
      <c r="AN151">
        <f t="shared" si="2"/>
        <v>9.4</v>
      </c>
    </row>
    <row r="152" spans="1:40" x14ac:dyDescent="0.2">
      <c r="A152" t="s">
        <v>123</v>
      </c>
      <c r="B152" t="s">
        <v>6</v>
      </c>
      <c r="C152" s="42" t="s">
        <v>131</v>
      </c>
      <c r="D152" s="42" t="s">
        <v>224</v>
      </c>
      <c r="E152" s="42" t="s">
        <v>241</v>
      </c>
      <c r="F152">
        <v>0</v>
      </c>
      <c r="G152">
        <v>0</v>
      </c>
      <c r="H152">
        <v>4741.8749999999991</v>
      </c>
      <c r="I152">
        <v>378061.87500000006</v>
      </c>
      <c r="J152">
        <v>0</v>
      </c>
      <c r="K152">
        <v>6468.75</v>
      </c>
      <c r="L152">
        <v>0</v>
      </c>
      <c r="M152">
        <v>91676.25</v>
      </c>
      <c r="N152">
        <v>0</v>
      </c>
      <c r="O152">
        <v>0</v>
      </c>
      <c r="P152">
        <v>0</v>
      </c>
      <c r="Q152">
        <v>0</v>
      </c>
      <c r="R152">
        <v>1580.6250000000002</v>
      </c>
      <c r="S152">
        <v>12937.5</v>
      </c>
      <c r="T152">
        <v>495466.87500000006</v>
      </c>
      <c r="U152" s="45">
        <v>0.1</v>
      </c>
      <c r="V152" s="45">
        <v>0</v>
      </c>
      <c r="W152" s="45">
        <v>0</v>
      </c>
      <c r="X152" s="45">
        <v>0.2</v>
      </c>
      <c r="Y152" s="61">
        <v>6.2</v>
      </c>
      <c r="Z152" s="45">
        <v>2.9</v>
      </c>
      <c r="AA152" s="45">
        <v>0</v>
      </c>
      <c r="AB152" s="45">
        <v>0</v>
      </c>
      <c r="AC152" s="45">
        <v>0</v>
      </c>
      <c r="AD152" s="45">
        <v>0</v>
      </c>
      <c r="AE152" s="45">
        <v>0</v>
      </c>
      <c r="AF152" s="45">
        <v>0.6</v>
      </c>
      <c r="AG152" s="45">
        <v>0.5</v>
      </c>
      <c r="AH152" s="45">
        <v>1.8</v>
      </c>
      <c r="AI152" s="45">
        <v>0</v>
      </c>
      <c r="AJ152" s="45">
        <v>0</v>
      </c>
      <c r="AK152" s="45">
        <v>2.7</v>
      </c>
      <c r="AL152" s="45">
        <v>0</v>
      </c>
      <c r="AM152" s="45">
        <v>0.1</v>
      </c>
      <c r="AN152">
        <f t="shared" si="2"/>
        <v>8.9</v>
      </c>
    </row>
    <row r="153" spans="1:40" x14ac:dyDescent="0.2">
      <c r="A153" t="s">
        <v>124</v>
      </c>
      <c r="B153" t="s">
        <v>7</v>
      </c>
      <c r="C153" s="42" t="s">
        <v>131</v>
      </c>
      <c r="D153" s="42" t="s">
        <v>224</v>
      </c>
      <c r="E153" s="42" t="s">
        <v>241</v>
      </c>
      <c r="F153">
        <v>0</v>
      </c>
      <c r="G153">
        <v>0</v>
      </c>
      <c r="H153">
        <v>0</v>
      </c>
      <c r="I153">
        <v>36939.375</v>
      </c>
      <c r="J153">
        <v>0</v>
      </c>
      <c r="K153">
        <v>38812.5</v>
      </c>
      <c r="L153">
        <v>6322.5000000000009</v>
      </c>
      <c r="M153">
        <v>2441998.125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142312.5</v>
      </c>
      <c r="T153">
        <v>2666385</v>
      </c>
      <c r="U153" s="45">
        <v>3.5</v>
      </c>
      <c r="V153" s="45">
        <v>1.7</v>
      </c>
      <c r="W153" s="45">
        <v>0</v>
      </c>
      <c r="X153" s="45">
        <v>6.9</v>
      </c>
      <c r="Y153" s="61">
        <v>1.3</v>
      </c>
      <c r="Z153" s="45">
        <v>25.5</v>
      </c>
      <c r="AA153" s="45">
        <v>0</v>
      </c>
      <c r="AB153" s="45">
        <v>0</v>
      </c>
      <c r="AC153" s="45">
        <v>0</v>
      </c>
      <c r="AD153" s="45">
        <v>0</v>
      </c>
      <c r="AE153" s="45">
        <v>0</v>
      </c>
      <c r="AF153" s="45">
        <v>0.3</v>
      </c>
      <c r="AG153" s="45">
        <v>1</v>
      </c>
      <c r="AH153" s="45">
        <v>60.5</v>
      </c>
      <c r="AI153" s="45">
        <v>0</v>
      </c>
      <c r="AJ153" s="45">
        <v>0</v>
      </c>
      <c r="AK153" s="45">
        <v>0.8</v>
      </c>
      <c r="AL153" s="45">
        <v>0</v>
      </c>
      <c r="AM153" s="45">
        <v>0</v>
      </c>
      <c r="AN153">
        <f t="shared" si="2"/>
        <v>2.1</v>
      </c>
    </row>
    <row r="154" spans="1:40" x14ac:dyDescent="0.2">
      <c r="A154" t="s">
        <v>123</v>
      </c>
      <c r="B154" t="s">
        <v>8</v>
      </c>
      <c r="C154" s="42" t="s">
        <v>131</v>
      </c>
      <c r="D154" s="42" t="s">
        <v>224</v>
      </c>
      <c r="E154" s="42" t="s">
        <v>241</v>
      </c>
      <c r="F154">
        <v>0</v>
      </c>
      <c r="G154">
        <v>15806.249999999998</v>
      </c>
      <c r="H154">
        <v>4741.8749999999991</v>
      </c>
      <c r="I154">
        <v>62814.375</v>
      </c>
      <c r="J154">
        <v>0</v>
      </c>
      <c r="K154">
        <v>6468.75</v>
      </c>
      <c r="L154">
        <v>3161.2500000000005</v>
      </c>
      <c r="M154">
        <v>24148.125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38812.5</v>
      </c>
      <c r="T154">
        <v>155953.125</v>
      </c>
      <c r="U154" s="45">
        <v>195.2</v>
      </c>
      <c r="V154" s="45">
        <v>0</v>
      </c>
      <c r="W154" s="45">
        <v>0</v>
      </c>
      <c r="X154" s="45">
        <v>2.9</v>
      </c>
      <c r="Y154" s="61">
        <v>5</v>
      </c>
      <c r="Z154" s="45">
        <v>2.5</v>
      </c>
      <c r="AA154" s="45">
        <v>0</v>
      </c>
      <c r="AB154" s="45">
        <v>0</v>
      </c>
      <c r="AC154" s="45">
        <v>0</v>
      </c>
      <c r="AD154" s="45">
        <v>0</v>
      </c>
      <c r="AE154" s="45">
        <v>0.1</v>
      </c>
      <c r="AF154" s="45">
        <v>0.3</v>
      </c>
      <c r="AG154" s="45">
        <v>1.2</v>
      </c>
      <c r="AH154" s="45">
        <v>2.8</v>
      </c>
      <c r="AI154" s="45">
        <v>0</v>
      </c>
      <c r="AJ154" s="45">
        <v>0</v>
      </c>
      <c r="AK154" s="45">
        <v>0</v>
      </c>
      <c r="AL154" s="45">
        <v>0</v>
      </c>
      <c r="AM154" s="45">
        <v>0</v>
      </c>
      <c r="AN154">
        <f t="shared" si="2"/>
        <v>5</v>
      </c>
    </row>
    <row r="155" spans="1:40" x14ac:dyDescent="0.2">
      <c r="A155" t="s">
        <v>124</v>
      </c>
      <c r="B155" t="s">
        <v>9</v>
      </c>
      <c r="C155" s="42" t="s">
        <v>131</v>
      </c>
      <c r="D155" s="42" t="s">
        <v>224</v>
      </c>
      <c r="E155" s="42" t="s">
        <v>241</v>
      </c>
      <c r="F155">
        <v>0</v>
      </c>
      <c r="G155">
        <v>0</v>
      </c>
      <c r="H155">
        <v>0</v>
      </c>
      <c r="I155">
        <v>12937.5</v>
      </c>
      <c r="J155">
        <v>0</v>
      </c>
      <c r="K155">
        <v>6468.75</v>
      </c>
      <c r="L155">
        <v>4741.8749999999991</v>
      </c>
      <c r="M155">
        <v>688061.25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6468.75</v>
      </c>
      <c r="T155">
        <v>718678.125</v>
      </c>
      <c r="U155" s="45">
        <v>4.2</v>
      </c>
      <c r="V155" s="45">
        <v>0.8</v>
      </c>
      <c r="W155" s="45">
        <v>0</v>
      </c>
      <c r="X155" s="45">
        <v>7.6</v>
      </c>
      <c r="Y155" s="61">
        <v>0.3</v>
      </c>
      <c r="Z155" s="45">
        <v>77.099999999999994</v>
      </c>
      <c r="AA155" s="45">
        <v>0</v>
      </c>
      <c r="AB155" s="45">
        <v>0</v>
      </c>
      <c r="AC155" s="45">
        <v>0</v>
      </c>
      <c r="AD155" s="45">
        <v>4.5</v>
      </c>
      <c r="AE155" s="45">
        <v>1.1000000000000001</v>
      </c>
      <c r="AF155" s="45">
        <v>0</v>
      </c>
      <c r="AG155" s="45">
        <v>0</v>
      </c>
      <c r="AH155" s="45">
        <v>1.5</v>
      </c>
      <c r="AI155" s="45">
        <v>0</v>
      </c>
      <c r="AJ155" s="45">
        <v>0</v>
      </c>
      <c r="AK155" s="45">
        <v>0</v>
      </c>
      <c r="AL155" s="45">
        <v>0</v>
      </c>
      <c r="AM155" s="45">
        <v>0</v>
      </c>
      <c r="AN155">
        <f t="shared" si="2"/>
        <v>0.3</v>
      </c>
    </row>
    <row r="156" spans="1:40" x14ac:dyDescent="0.2">
      <c r="A156" t="s">
        <v>124</v>
      </c>
      <c r="B156" t="s">
        <v>10</v>
      </c>
      <c r="C156" s="42" t="s">
        <v>131</v>
      </c>
      <c r="D156" s="42" t="s">
        <v>224</v>
      </c>
      <c r="E156" s="42" t="s">
        <v>241</v>
      </c>
      <c r="F156">
        <v>0</v>
      </c>
      <c r="G156">
        <v>6468.75</v>
      </c>
      <c r="H156">
        <v>0</v>
      </c>
      <c r="I156">
        <v>6468.75</v>
      </c>
      <c r="J156">
        <v>0</v>
      </c>
      <c r="K156">
        <v>25875</v>
      </c>
      <c r="L156">
        <v>1580.6250000000002</v>
      </c>
      <c r="M156">
        <v>2325296.25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12937.5</v>
      </c>
      <c r="T156">
        <v>2378626.875</v>
      </c>
      <c r="U156" s="45">
        <v>199.2</v>
      </c>
      <c r="V156" s="45">
        <v>0</v>
      </c>
      <c r="W156" s="45">
        <v>0</v>
      </c>
      <c r="X156" s="45">
        <v>7.7</v>
      </c>
      <c r="Y156" s="61">
        <v>8.9</v>
      </c>
      <c r="Z156" s="45">
        <v>2.6</v>
      </c>
      <c r="AA156" s="45">
        <v>0</v>
      </c>
      <c r="AB156" s="45">
        <v>0</v>
      </c>
      <c r="AC156" s="45">
        <v>0</v>
      </c>
      <c r="AD156" s="45">
        <v>0.1</v>
      </c>
      <c r="AE156" s="45">
        <v>0</v>
      </c>
      <c r="AF156" s="45">
        <v>0.7</v>
      </c>
      <c r="AG156" s="45">
        <v>0.3</v>
      </c>
      <c r="AH156" s="45">
        <v>0.3</v>
      </c>
      <c r="AI156" s="45">
        <v>0</v>
      </c>
      <c r="AJ156" s="45">
        <v>0</v>
      </c>
      <c r="AK156" s="45">
        <v>0</v>
      </c>
      <c r="AL156" s="45">
        <v>0</v>
      </c>
      <c r="AM156" s="45">
        <v>0</v>
      </c>
      <c r="AN156">
        <f t="shared" si="2"/>
        <v>8.9</v>
      </c>
    </row>
    <row r="157" spans="1:40" x14ac:dyDescent="0.2">
      <c r="A157" t="s">
        <v>123</v>
      </c>
      <c r="B157" t="s">
        <v>11</v>
      </c>
      <c r="C157" s="42" t="s">
        <v>131</v>
      </c>
      <c r="D157" s="42" t="s">
        <v>224</v>
      </c>
      <c r="E157" s="42" t="s">
        <v>241</v>
      </c>
      <c r="F157">
        <v>0</v>
      </c>
      <c r="G157">
        <v>15806.249999999998</v>
      </c>
      <c r="H157">
        <v>3161.2500000000005</v>
      </c>
      <c r="I157">
        <v>31904.999999999996</v>
      </c>
      <c r="J157">
        <v>0</v>
      </c>
      <c r="K157">
        <v>6468.75</v>
      </c>
      <c r="L157">
        <v>9483.7499999999982</v>
      </c>
      <c r="M157">
        <v>1729327.4999999998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45281.25</v>
      </c>
      <c r="T157">
        <v>1841433.7499999998</v>
      </c>
      <c r="U157" s="45">
        <v>62.4</v>
      </c>
      <c r="V157" s="45">
        <v>0</v>
      </c>
      <c r="W157" s="45">
        <v>0</v>
      </c>
      <c r="X157" s="45">
        <v>5.4</v>
      </c>
      <c r="Y157" s="61">
        <v>9.3000000000000007</v>
      </c>
      <c r="Z157" s="45">
        <v>3.9</v>
      </c>
      <c r="AA157" s="45">
        <v>0</v>
      </c>
      <c r="AB157" s="45">
        <v>0</v>
      </c>
      <c r="AC157" s="45">
        <v>0</v>
      </c>
      <c r="AD157" s="45">
        <v>0</v>
      </c>
      <c r="AE157" s="45">
        <v>0</v>
      </c>
      <c r="AF157" s="45">
        <v>1.9</v>
      </c>
      <c r="AG157" s="45">
        <v>0</v>
      </c>
      <c r="AH157" s="45">
        <v>0.2</v>
      </c>
      <c r="AI157" s="45">
        <v>0</v>
      </c>
      <c r="AJ157" s="45">
        <v>0</v>
      </c>
      <c r="AK157" s="45">
        <v>0.1</v>
      </c>
      <c r="AL157" s="45">
        <v>0</v>
      </c>
      <c r="AM157" s="45">
        <v>0</v>
      </c>
      <c r="AN157">
        <f t="shared" si="2"/>
        <v>9.4</v>
      </c>
    </row>
    <row r="158" spans="1:40" x14ac:dyDescent="0.2">
      <c r="A158" t="s">
        <v>124</v>
      </c>
      <c r="B158" t="s">
        <v>12</v>
      </c>
      <c r="C158" s="42" t="s">
        <v>131</v>
      </c>
      <c r="D158" s="42" t="s">
        <v>224</v>
      </c>
      <c r="E158" s="42" t="s">
        <v>241</v>
      </c>
      <c r="F158">
        <v>0</v>
      </c>
      <c r="G158">
        <v>0</v>
      </c>
      <c r="H158">
        <v>0</v>
      </c>
      <c r="I158">
        <v>57341.249999999993</v>
      </c>
      <c r="J158">
        <v>0</v>
      </c>
      <c r="K158">
        <v>6468.75</v>
      </c>
      <c r="L158">
        <v>79031.25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6468.75</v>
      </c>
      <c r="T158">
        <v>149310</v>
      </c>
      <c r="U158" s="45">
        <v>1.2</v>
      </c>
      <c r="V158" s="45">
        <v>0</v>
      </c>
      <c r="W158" s="45">
        <v>0</v>
      </c>
      <c r="X158" s="45">
        <v>25.1</v>
      </c>
      <c r="Y158" s="61">
        <v>1.2</v>
      </c>
      <c r="Z158" s="45">
        <v>21.6</v>
      </c>
      <c r="AA158" s="45">
        <v>0</v>
      </c>
      <c r="AB158" s="45">
        <v>0</v>
      </c>
      <c r="AC158" s="45">
        <v>0</v>
      </c>
      <c r="AD158" s="45">
        <v>0</v>
      </c>
      <c r="AE158" s="45">
        <v>0</v>
      </c>
      <c r="AF158" s="45">
        <v>3.7</v>
      </c>
      <c r="AG158" s="45">
        <v>0.3</v>
      </c>
      <c r="AH158" s="45">
        <v>1.1000000000000001</v>
      </c>
      <c r="AI158" s="45">
        <v>0</v>
      </c>
      <c r="AJ158" s="45">
        <v>0</v>
      </c>
      <c r="AK158" s="45">
        <v>0</v>
      </c>
      <c r="AL158" s="45">
        <v>0</v>
      </c>
      <c r="AM158" s="45">
        <v>0</v>
      </c>
      <c r="AN158">
        <f t="shared" si="2"/>
        <v>1.2</v>
      </c>
    </row>
    <row r="159" spans="1:40" x14ac:dyDescent="0.2">
      <c r="A159" t="s">
        <v>123</v>
      </c>
      <c r="B159" t="s">
        <v>13</v>
      </c>
      <c r="C159" s="42" t="s">
        <v>131</v>
      </c>
      <c r="D159" s="42" t="s">
        <v>224</v>
      </c>
      <c r="E159" s="42" t="s">
        <v>241</v>
      </c>
      <c r="F159">
        <v>0</v>
      </c>
      <c r="G159">
        <v>9483.7499999999982</v>
      </c>
      <c r="H159">
        <v>1580.6250000000002</v>
      </c>
      <c r="I159">
        <v>25436.249999999996</v>
      </c>
      <c r="J159">
        <v>0</v>
      </c>
      <c r="K159">
        <v>12937.5</v>
      </c>
      <c r="L159">
        <v>4741.8749999999991</v>
      </c>
      <c r="M159">
        <v>150159.37499999997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58218.75</v>
      </c>
      <c r="T159">
        <v>262558.125</v>
      </c>
      <c r="U159" s="45">
        <v>2.4</v>
      </c>
      <c r="V159" s="45">
        <v>0</v>
      </c>
      <c r="W159" s="45">
        <v>0</v>
      </c>
      <c r="X159" s="45">
        <v>4.5</v>
      </c>
      <c r="Y159" s="61">
        <v>0.8</v>
      </c>
      <c r="Z159" s="45">
        <v>25.6</v>
      </c>
      <c r="AA159" s="45">
        <v>0</v>
      </c>
      <c r="AB159" s="45">
        <v>0</v>
      </c>
      <c r="AC159" s="45">
        <v>0</v>
      </c>
      <c r="AD159" s="45">
        <v>0</v>
      </c>
      <c r="AE159" s="45">
        <v>0</v>
      </c>
      <c r="AF159" s="45">
        <v>0.5</v>
      </c>
      <c r="AG159" s="45">
        <v>0</v>
      </c>
      <c r="AH159" s="45">
        <v>6.3</v>
      </c>
      <c r="AI159" s="45">
        <v>0</v>
      </c>
      <c r="AJ159" s="45">
        <v>0</v>
      </c>
      <c r="AK159" s="45">
        <v>0.5</v>
      </c>
      <c r="AL159" s="45">
        <v>0</v>
      </c>
      <c r="AM159" s="45">
        <v>0</v>
      </c>
      <c r="AN159">
        <f t="shared" si="2"/>
        <v>1.3</v>
      </c>
    </row>
    <row r="160" spans="1:40" x14ac:dyDescent="0.2">
      <c r="A160" t="s">
        <v>123</v>
      </c>
      <c r="B160" t="s">
        <v>14</v>
      </c>
      <c r="C160" s="42" t="s">
        <v>131</v>
      </c>
      <c r="D160" s="42" t="s">
        <v>224</v>
      </c>
      <c r="E160" s="42" t="s">
        <v>241</v>
      </c>
      <c r="F160">
        <v>0</v>
      </c>
      <c r="G160">
        <v>0</v>
      </c>
      <c r="H160">
        <v>4741.8749999999991</v>
      </c>
      <c r="I160">
        <v>216984.375</v>
      </c>
      <c r="J160">
        <v>0</v>
      </c>
      <c r="K160">
        <v>19406.25</v>
      </c>
      <c r="L160">
        <v>6322.5000000000009</v>
      </c>
      <c r="M160">
        <v>489993.75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12937.5</v>
      </c>
      <c r="T160">
        <v>750386.25</v>
      </c>
      <c r="U160" s="45">
        <v>1.9</v>
      </c>
      <c r="V160" s="45">
        <v>0.9</v>
      </c>
      <c r="W160" s="45">
        <v>0</v>
      </c>
      <c r="X160" s="45">
        <v>0.3</v>
      </c>
      <c r="Y160" s="61">
        <v>2.5</v>
      </c>
      <c r="Z160" s="45">
        <v>0</v>
      </c>
      <c r="AA160" s="45">
        <v>0</v>
      </c>
      <c r="AB160" s="45">
        <v>0</v>
      </c>
      <c r="AC160" s="45">
        <v>0</v>
      </c>
      <c r="AD160" s="45">
        <v>0</v>
      </c>
      <c r="AE160" s="45">
        <v>0</v>
      </c>
      <c r="AF160" s="45">
        <v>0.9</v>
      </c>
      <c r="AG160" s="45">
        <v>1.3</v>
      </c>
      <c r="AH160" s="45">
        <v>14.9</v>
      </c>
      <c r="AI160" s="45">
        <v>0</v>
      </c>
      <c r="AJ160" s="45">
        <v>0</v>
      </c>
      <c r="AK160" s="45">
        <v>0.2</v>
      </c>
      <c r="AL160" s="45">
        <v>0</v>
      </c>
      <c r="AM160" s="45">
        <v>0</v>
      </c>
      <c r="AN160">
        <f t="shared" si="2"/>
        <v>2.7</v>
      </c>
    </row>
    <row r="161" spans="1:40" x14ac:dyDescent="0.2">
      <c r="A161" t="s">
        <v>124</v>
      </c>
      <c r="B161" t="s">
        <v>15</v>
      </c>
      <c r="C161" s="42" t="s">
        <v>131</v>
      </c>
      <c r="D161" s="42" t="s">
        <v>224</v>
      </c>
      <c r="E161" s="42" t="s">
        <v>241</v>
      </c>
      <c r="F161">
        <v>0</v>
      </c>
      <c r="G161">
        <v>0</v>
      </c>
      <c r="H161">
        <v>1580.6250000000002</v>
      </c>
      <c r="I161">
        <v>12937.5</v>
      </c>
      <c r="J161">
        <v>0</v>
      </c>
      <c r="K161">
        <v>6468.75</v>
      </c>
      <c r="L161">
        <v>6322.5000000000009</v>
      </c>
      <c r="M161">
        <v>151739.99999999997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6468.75</v>
      </c>
      <c r="T161">
        <v>185518.12499999997</v>
      </c>
      <c r="U161" s="45">
        <v>1.6</v>
      </c>
      <c r="V161" s="45">
        <v>0.5</v>
      </c>
      <c r="W161" s="45">
        <v>0</v>
      </c>
      <c r="X161" s="45">
        <v>11.2</v>
      </c>
      <c r="Y161" s="61">
        <v>4.2</v>
      </c>
      <c r="Z161" s="45">
        <v>0.5</v>
      </c>
      <c r="AA161" s="45">
        <v>0</v>
      </c>
      <c r="AB161" s="45">
        <v>0</v>
      </c>
      <c r="AC161" s="45">
        <v>0</v>
      </c>
      <c r="AD161" s="45">
        <v>0</v>
      </c>
      <c r="AE161" s="45">
        <v>0</v>
      </c>
      <c r="AF161" s="45">
        <v>4.0999999999999996</v>
      </c>
      <c r="AG161" s="45">
        <v>0.5</v>
      </c>
      <c r="AH161" s="45">
        <v>4.7</v>
      </c>
      <c r="AI161" s="45">
        <v>0</v>
      </c>
      <c r="AJ161" s="45">
        <v>0</v>
      </c>
      <c r="AK161" s="45">
        <v>5.2</v>
      </c>
      <c r="AL161" s="45">
        <v>0</v>
      </c>
      <c r="AM161" s="45">
        <v>0</v>
      </c>
      <c r="AN161">
        <f t="shared" si="2"/>
        <v>9.4</v>
      </c>
    </row>
    <row r="162" spans="1:40" x14ac:dyDescent="0.2">
      <c r="A162" t="s">
        <v>123</v>
      </c>
      <c r="B162" t="s">
        <v>0</v>
      </c>
      <c r="C162" s="60">
        <v>44663</v>
      </c>
      <c r="D162" s="42" t="s">
        <v>240</v>
      </c>
      <c r="E162" s="42" t="s">
        <v>224</v>
      </c>
      <c r="F162">
        <v>0</v>
      </c>
      <c r="G162">
        <v>0</v>
      </c>
      <c r="H162">
        <v>0</v>
      </c>
      <c r="I162">
        <v>3096806.6666666665</v>
      </c>
      <c r="J162">
        <v>0</v>
      </c>
      <c r="K162">
        <v>0</v>
      </c>
      <c r="L162">
        <v>4683.3333333333339</v>
      </c>
      <c r="M162">
        <v>250103.33333333331</v>
      </c>
      <c r="N162">
        <v>0</v>
      </c>
      <c r="O162">
        <v>3746.666666666667</v>
      </c>
      <c r="P162">
        <v>0</v>
      </c>
      <c r="Q162">
        <v>0</v>
      </c>
      <c r="R162">
        <v>0</v>
      </c>
      <c r="S162">
        <v>23000</v>
      </c>
      <c r="T162" s="25">
        <v>3378340</v>
      </c>
      <c r="U162" s="45">
        <v>0</v>
      </c>
      <c r="V162" s="45">
        <v>1.7</v>
      </c>
      <c r="W162" s="45">
        <v>0</v>
      </c>
      <c r="X162" s="45">
        <v>20.399999999999999</v>
      </c>
      <c r="Y162" s="61">
        <v>4</v>
      </c>
      <c r="Z162" s="45">
        <v>0.3</v>
      </c>
      <c r="AA162" s="45">
        <v>0</v>
      </c>
      <c r="AB162" s="45">
        <v>0</v>
      </c>
      <c r="AC162" s="45">
        <v>0</v>
      </c>
      <c r="AD162" s="45">
        <v>0</v>
      </c>
      <c r="AE162" s="45">
        <v>0</v>
      </c>
      <c r="AF162" s="45">
        <v>0.6</v>
      </c>
      <c r="AG162" s="45">
        <v>0.9</v>
      </c>
      <c r="AH162" s="45">
        <v>7.2</v>
      </c>
      <c r="AI162" s="45">
        <v>0</v>
      </c>
      <c r="AJ162" s="45">
        <v>0</v>
      </c>
      <c r="AK162" s="45">
        <v>62.4</v>
      </c>
      <c r="AL162" s="45">
        <v>0</v>
      </c>
      <c r="AM162" s="45">
        <v>0</v>
      </c>
      <c r="AN162">
        <f t="shared" si="2"/>
        <v>66.400000000000006</v>
      </c>
    </row>
    <row r="163" spans="1:40" x14ac:dyDescent="0.2">
      <c r="A163" t="s">
        <v>124</v>
      </c>
      <c r="B163" t="s">
        <v>1</v>
      </c>
      <c r="C163" s="60">
        <v>44663</v>
      </c>
      <c r="D163" s="42" t="s">
        <v>240</v>
      </c>
      <c r="E163" s="42" t="s">
        <v>224</v>
      </c>
      <c r="F163">
        <v>0</v>
      </c>
      <c r="G163">
        <v>22301.587301587304</v>
      </c>
      <c r="H163">
        <v>1115.0793650793653</v>
      </c>
      <c r="I163">
        <v>588968.25396825396</v>
      </c>
      <c r="J163">
        <v>0</v>
      </c>
      <c r="K163">
        <v>22817.460317460322</v>
      </c>
      <c r="L163">
        <v>21186.507936507936</v>
      </c>
      <c r="M163">
        <v>407265.87301587302</v>
      </c>
      <c r="N163">
        <v>1115.0793650793653</v>
      </c>
      <c r="O163">
        <v>2230.1587301587306</v>
      </c>
      <c r="P163">
        <v>0</v>
      </c>
      <c r="Q163">
        <v>0</v>
      </c>
      <c r="R163">
        <v>0</v>
      </c>
      <c r="S163">
        <v>13690.476190476191</v>
      </c>
      <c r="T163" s="25">
        <v>1080690.4761904762</v>
      </c>
      <c r="U163" s="45">
        <v>0.1</v>
      </c>
      <c r="V163" s="45">
        <v>2.2000000000000002</v>
      </c>
      <c r="W163" s="45">
        <v>0</v>
      </c>
      <c r="X163" s="45">
        <v>0.4</v>
      </c>
      <c r="Y163" s="61">
        <v>0.8</v>
      </c>
      <c r="Z163" s="45">
        <v>3.6</v>
      </c>
      <c r="AA163" s="45">
        <v>0</v>
      </c>
      <c r="AB163" s="45">
        <v>0.1</v>
      </c>
      <c r="AC163" s="45">
        <v>0</v>
      </c>
      <c r="AD163" s="45">
        <v>0.4</v>
      </c>
      <c r="AE163" s="45">
        <v>0.6</v>
      </c>
      <c r="AF163" s="45">
        <v>0.1</v>
      </c>
      <c r="AG163" s="45">
        <v>0.9</v>
      </c>
      <c r="AH163" s="45">
        <v>3.9</v>
      </c>
      <c r="AI163" s="45">
        <v>0</v>
      </c>
      <c r="AJ163" s="45">
        <v>0</v>
      </c>
      <c r="AK163" s="45">
        <v>5.0999999999999996</v>
      </c>
      <c r="AL163" s="45">
        <v>0</v>
      </c>
      <c r="AM163" s="45">
        <v>0</v>
      </c>
      <c r="AN163">
        <f t="shared" si="2"/>
        <v>5.8999999999999995</v>
      </c>
    </row>
    <row r="164" spans="1:40" x14ac:dyDescent="0.2">
      <c r="A164" t="s">
        <v>124</v>
      </c>
      <c r="B164" t="s">
        <v>2</v>
      </c>
      <c r="C164" s="60">
        <v>44663</v>
      </c>
      <c r="D164" s="42" t="s">
        <v>240</v>
      </c>
      <c r="E164" s="42" t="s">
        <v>224</v>
      </c>
      <c r="F164">
        <v>0</v>
      </c>
      <c r="G164">
        <v>0</v>
      </c>
      <c r="H164">
        <v>1873.3333333333335</v>
      </c>
      <c r="I164">
        <v>11548700</v>
      </c>
      <c r="J164">
        <v>0</v>
      </c>
      <c r="K164">
        <v>11500</v>
      </c>
      <c r="L164">
        <v>12176.666666666668</v>
      </c>
      <c r="M164">
        <v>936.66666666666674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15333.333333333334</v>
      </c>
      <c r="T164" s="25">
        <v>11590520</v>
      </c>
      <c r="U164" s="45">
        <v>0</v>
      </c>
      <c r="V164" s="45">
        <v>6</v>
      </c>
      <c r="W164" s="45">
        <v>0</v>
      </c>
      <c r="X164" s="45">
        <v>7.2</v>
      </c>
      <c r="Y164" s="61">
        <v>0</v>
      </c>
      <c r="Z164" s="45">
        <v>70.8</v>
      </c>
      <c r="AA164" s="45">
        <v>0</v>
      </c>
      <c r="AB164" s="45">
        <v>0</v>
      </c>
      <c r="AC164" s="45">
        <v>0</v>
      </c>
      <c r="AD164" s="45">
        <v>0</v>
      </c>
      <c r="AE164" s="45">
        <v>0</v>
      </c>
      <c r="AF164" s="45">
        <v>0</v>
      </c>
      <c r="AG164" s="45">
        <v>0.6</v>
      </c>
      <c r="AH164" s="45">
        <v>19.2</v>
      </c>
      <c r="AI164" s="45">
        <v>0</v>
      </c>
      <c r="AJ164" s="45">
        <v>0</v>
      </c>
      <c r="AK164" s="45">
        <v>0</v>
      </c>
      <c r="AL164" s="45">
        <v>0</v>
      </c>
      <c r="AM164" s="45">
        <v>0</v>
      </c>
      <c r="AN164">
        <f t="shared" si="2"/>
        <v>0</v>
      </c>
    </row>
    <row r="165" spans="1:40" x14ac:dyDescent="0.2">
      <c r="A165" t="s">
        <v>123</v>
      </c>
      <c r="B165" t="s">
        <v>3</v>
      </c>
      <c r="C165" s="60">
        <v>44663</v>
      </c>
      <c r="D165" s="42" t="s">
        <v>240</v>
      </c>
      <c r="E165" s="42" t="s">
        <v>224</v>
      </c>
      <c r="F165">
        <v>0</v>
      </c>
      <c r="G165">
        <v>9366.6666666666679</v>
      </c>
      <c r="H165">
        <v>936.66666666666674</v>
      </c>
      <c r="I165">
        <v>1041659.9999999999</v>
      </c>
      <c r="J165">
        <v>0</v>
      </c>
      <c r="K165">
        <v>7666.666666666667</v>
      </c>
      <c r="L165">
        <v>3746.666666666667</v>
      </c>
      <c r="M165">
        <v>76666.666666666672</v>
      </c>
      <c r="N165">
        <v>0</v>
      </c>
      <c r="O165">
        <v>1873.3333333333335</v>
      </c>
      <c r="P165">
        <v>0</v>
      </c>
      <c r="Q165">
        <v>0</v>
      </c>
      <c r="R165">
        <v>0</v>
      </c>
      <c r="S165">
        <v>7666.666666666667</v>
      </c>
      <c r="T165" s="25">
        <v>1149583.3333333335</v>
      </c>
      <c r="U165" s="45">
        <v>532.79999999999995</v>
      </c>
      <c r="V165" s="45">
        <v>0</v>
      </c>
      <c r="W165" s="45">
        <v>0</v>
      </c>
      <c r="X165" s="45">
        <v>1.8</v>
      </c>
      <c r="Y165" s="61">
        <v>0.8</v>
      </c>
      <c r="Z165" s="45">
        <v>20.399999999999999</v>
      </c>
      <c r="AA165" s="45">
        <v>0</v>
      </c>
      <c r="AB165" s="45">
        <v>0.3</v>
      </c>
      <c r="AC165" s="45">
        <v>0</v>
      </c>
      <c r="AD165" s="45">
        <v>0.1</v>
      </c>
      <c r="AE165" s="45">
        <v>0.1</v>
      </c>
      <c r="AF165" s="45">
        <v>0</v>
      </c>
      <c r="AG165" s="45">
        <v>0.2</v>
      </c>
      <c r="AH165" s="45">
        <v>1.2</v>
      </c>
      <c r="AI165" s="45">
        <v>0</v>
      </c>
      <c r="AJ165" s="45">
        <v>0</v>
      </c>
      <c r="AK165" s="45">
        <v>4.4000000000000004</v>
      </c>
      <c r="AL165" s="45">
        <v>0</v>
      </c>
      <c r="AM165" s="45">
        <v>0</v>
      </c>
      <c r="AN165">
        <f t="shared" si="2"/>
        <v>5.2</v>
      </c>
    </row>
    <row r="166" spans="1:40" x14ac:dyDescent="0.2">
      <c r="A166" t="s">
        <v>124</v>
      </c>
      <c r="B166" t="s">
        <v>4</v>
      </c>
      <c r="C166" s="60">
        <v>44663</v>
      </c>
      <c r="D166" s="42" t="s">
        <v>240</v>
      </c>
      <c r="E166" s="42" t="s">
        <v>224</v>
      </c>
      <c r="F166">
        <v>0</v>
      </c>
      <c r="G166">
        <v>7666.666666666667</v>
      </c>
      <c r="H166">
        <v>3746.666666666667</v>
      </c>
      <c r="I166">
        <v>441516.66666666663</v>
      </c>
      <c r="J166">
        <v>0</v>
      </c>
      <c r="K166">
        <v>34500</v>
      </c>
      <c r="L166">
        <v>0</v>
      </c>
      <c r="M166">
        <v>20103.333333333332</v>
      </c>
      <c r="N166">
        <v>0</v>
      </c>
      <c r="O166">
        <v>2809.9999999999995</v>
      </c>
      <c r="P166">
        <v>0</v>
      </c>
      <c r="Q166">
        <v>0</v>
      </c>
      <c r="R166">
        <v>0</v>
      </c>
      <c r="S166">
        <v>1824666.6666666667</v>
      </c>
      <c r="T166" s="25">
        <v>2335010</v>
      </c>
      <c r="U166" s="45">
        <v>28.8</v>
      </c>
      <c r="V166" s="45">
        <v>0.2</v>
      </c>
      <c r="W166" s="45">
        <v>0</v>
      </c>
      <c r="X166" s="45">
        <v>4.3</v>
      </c>
      <c r="Y166" s="61">
        <v>2</v>
      </c>
      <c r="Z166" s="45">
        <v>40.799999999999997</v>
      </c>
      <c r="AA166" s="45">
        <v>0</v>
      </c>
      <c r="AB166" s="45">
        <v>0.2</v>
      </c>
      <c r="AC166" s="45">
        <v>0</v>
      </c>
      <c r="AD166" s="45">
        <v>0.1</v>
      </c>
      <c r="AE166" s="45">
        <v>0.1</v>
      </c>
      <c r="AF166" s="45">
        <v>0</v>
      </c>
      <c r="AG166" s="45">
        <v>0.2</v>
      </c>
      <c r="AH166" s="45">
        <v>0.8</v>
      </c>
      <c r="AI166" s="45">
        <v>0</v>
      </c>
      <c r="AJ166" s="45">
        <v>0</v>
      </c>
      <c r="AK166" s="45">
        <v>22.8</v>
      </c>
      <c r="AL166" s="45">
        <v>0</v>
      </c>
      <c r="AM166" s="45">
        <v>0</v>
      </c>
      <c r="AN166">
        <f t="shared" si="2"/>
        <v>24.8</v>
      </c>
    </row>
    <row r="167" spans="1:40" x14ac:dyDescent="0.2">
      <c r="A167" t="s">
        <v>123</v>
      </c>
      <c r="B167" t="s">
        <v>5</v>
      </c>
      <c r="C167" s="60">
        <v>44663</v>
      </c>
      <c r="D167" s="42" t="s">
        <v>240</v>
      </c>
      <c r="E167" s="42" t="s">
        <v>224</v>
      </c>
      <c r="F167">
        <v>0</v>
      </c>
      <c r="G167">
        <v>9366.6666666666679</v>
      </c>
      <c r="H167">
        <v>936.66666666666674</v>
      </c>
      <c r="I167">
        <v>1468780.0000000002</v>
      </c>
      <c r="J167">
        <v>0</v>
      </c>
      <c r="K167">
        <v>0</v>
      </c>
      <c r="L167">
        <v>1873.3333333333335</v>
      </c>
      <c r="M167">
        <v>936.66666666666674</v>
      </c>
      <c r="N167">
        <v>0</v>
      </c>
      <c r="O167">
        <v>936.66666666666674</v>
      </c>
      <c r="P167">
        <v>0</v>
      </c>
      <c r="Q167">
        <v>0</v>
      </c>
      <c r="R167">
        <v>0</v>
      </c>
      <c r="S167">
        <v>7666.666666666667</v>
      </c>
      <c r="T167" s="25">
        <v>1490496.666666667</v>
      </c>
      <c r="U167" s="45">
        <v>30</v>
      </c>
      <c r="V167" s="45">
        <v>0.1</v>
      </c>
      <c r="W167" s="45">
        <v>0</v>
      </c>
      <c r="X167" s="45">
        <v>8.4</v>
      </c>
      <c r="Y167" s="61">
        <v>1.9</v>
      </c>
      <c r="Z167" s="45">
        <v>19.2</v>
      </c>
      <c r="AA167" s="45">
        <v>0</v>
      </c>
      <c r="AB167" s="45">
        <v>0.2</v>
      </c>
      <c r="AC167" s="45">
        <v>0</v>
      </c>
      <c r="AD167" s="45">
        <v>0</v>
      </c>
      <c r="AE167" s="45">
        <v>0</v>
      </c>
      <c r="AF167" s="45">
        <v>0</v>
      </c>
      <c r="AG167" s="45">
        <v>0.2</v>
      </c>
      <c r="AH167" s="45">
        <v>1.1000000000000001</v>
      </c>
      <c r="AI167" s="45">
        <v>0</v>
      </c>
      <c r="AJ167" s="45">
        <v>0</v>
      </c>
      <c r="AK167" s="45">
        <v>12</v>
      </c>
      <c r="AL167" s="45">
        <v>0</v>
      </c>
      <c r="AM167" s="45">
        <v>0</v>
      </c>
      <c r="AN167">
        <f t="shared" si="2"/>
        <v>13.9</v>
      </c>
    </row>
    <row r="168" spans="1:40" x14ac:dyDescent="0.2">
      <c r="A168" t="s">
        <v>123</v>
      </c>
      <c r="B168" t="s">
        <v>6</v>
      </c>
      <c r="C168" s="60">
        <v>44663</v>
      </c>
      <c r="D168" s="42" t="s">
        <v>240</v>
      </c>
      <c r="E168" s="42" t="s">
        <v>224</v>
      </c>
      <c r="F168">
        <v>0</v>
      </c>
      <c r="G168">
        <v>31933.333333333332</v>
      </c>
      <c r="H168">
        <v>3746.666666666667</v>
      </c>
      <c r="I168">
        <v>6430476.6666666651</v>
      </c>
      <c r="J168">
        <v>0</v>
      </c>
      <c r="K168">
        <v>19166.666666666668</v>
      </c>
      <c r="L168">
        <v>5619.9999999999991</v>
      </c>
      <c r="M168">
        <v>107160</v>
      </c>
      <c r="N168">
        <v>1873.3333333333335</v>
      </c>
      <c r="O168">
        <v>1873.3333333333335</v>
      </c>
      <c r="P168">
        <v>0</v>
      </c>
      <c r="Q168">
        <v>0</v>
      </c>
      <c r="R168">
        <v>0</v>
      </c>
      <c r="S168">
        <v>7666.666666666667</v>
      </c>
      <c r="T168" s="25">
        <v>6609516.6666666651</v>
      </c>
      <c r="U168" s="45">
        <v>1.5</v>
      </c>
      <c r="V168" s="45">
        <v>0.6</v>
      </c>
      <c r="W168" s="45">
        <v>0</v>
      </c>
      <c r="X168" s="45">
        <v>19.2</v>
      </c>
      <c r="Y168" s="61">
        <v>16.8</v>
      </c>
      <c r="Z168" s="45">
        <v>9.6</v>
      </c>
      <c r="AA168" s="45">
        <v>0</v>
      </c>
      <c r="AB168" s="45">
        <v>0</v>
      </c>
      <c r="AC168" s="45">
        <v>0</v>
      </c>
      <c r="AD168" s="45">
        <v>0</v>
      </c>
      <c r="AE168" s="45">
        <v>0</v>
      </c>
      <c r="AF168" s="45">
        <v>0.3</v>
      </c>
      <c r="AG168" s="45">
        <v>1.5</v>
      </c>
      <c r="AH168" s="45">
        <v>15.6</v>
      </c>
      <c r="AI168" s="45">
        <v>0</v>
      </c>
      <c r="AJ168" s="45">
        <v>0</v>
      </c>
      <c r="AK168" s="45">
        <v>16.8</v>
      </c>
      <c r="AL168" s="45">
        <v>0</v>
      </c>
      <c r="AM168" s="45">
        <v>0</v>
      </c>
      <c r="AN168">
        <f t="shared" si="2"/>
        <v>33.6</v>
      </c>
    </row>
    <row r="169" spans="1:40" x14ac:dyDescent="0.2">
      <c r="A169" t="s">
        <v>124</v>
      </c>
      <c r="B169" t="s">
        <v>7</v>
      </c>
      <c r="C169" s="60">
        <v>44663</v>
      </c>
      <c r="D169" s="42" t="s">
        <v>240</v>
      </c>
      <c r="E169" s="42" t="s">
        <v>224</v>
      </c>
      <c r="F169">
        <v>0</v>
      </c>
      <c r="G169">
        <v>17033.333333333336</v>
      </c>
      <c r="H169">
        <v>2809.9999999999995</v>
      </c>
      <c r="I169">
        <v>2809.9999999999995</v>
      </c>
      <c r="J169">
        <v>0</v>
      </c>
      <c r="K169">
        <v>26833.333333333332</v>
      </c>
      <c r="L169">
        <v>936.66666666666674</v>
      </c>
      <c r="M169">
        <v>361270</v>
      </c>
      <c r="N169">
        <v>936.66666666666674</v>
      </c>
      <c r="O169">
        <v>14986.666666666668</v>
      </c>
      <c r="P169">
        <v>0</v>
      </c>
      <c r="Q169">
        <v>0</v>
      </c>
      <c r="R169">
        <v>936.66666666666674</v>
      </c>
      <c r="S169">
        <v>164833.33333333334</v>
      </c>
      <c r="T169" s="25">
        <v>593386.66666666674</v>
      </c>
      <c r="U169" s="45">
        <v>2.7</v>
      </c>
      <c r="V169" s="45">
        <v>8.4</v>
      </c>
      <c r="W169" s="45">
        <v>0</v>
      </c>
      <c r="X169" s="45">
        <v>0</v>
      </c>
      <c r="Y169" s="61">
        <v>1.2</v>
      </c>
      <c r="Z169" s="45">
        <v>26.4</v>
      </c>
      <c r="AA169" s="45">
        <v>0</v>
      </c>
      <c r="AB169" s="45">
        <v>0</v>
      </c>
      <c r="AC169" s="45">
        <v>0</v>
      </c>
      <c r="AD169" s="45">
        <v>8.4</v>
      </c>
      <c r="AE169" s="45">
        <v>6</v>
      </c>
      <c r="AF169" s="45">
        <v>0.2</v>
      </c>
      <c r="AG169" s="45">
        <v>0.5</v>
      </c>
      <c r="AH169" s="45">
        <v>1.2</v>
      </c>
      <c r="AI169" s="45">
        <v>0</v>
      </c>
      <c r="AJ169" s="45">
        <v>0</v>
      </c>
      <c r="AK169" s="45">
        <v>18</v>
      </c>
      <c r="AL169" s="45">
        <v>0</v>
      </c>
      <c r="AM169" s="45">
        <v>0</v>
      </c>
      <c r="AN169">
        <f t="shared" si="2"/>
        <v>19.2</v>
      </c>
    </row>
    <row r="170" spans="1:40" x14ac:dyDescent="0.2">
      <c r="A170" t="s">
        <v>123</v>
      </c>
      <c r="B170" t="s">
        <v>8</v>
      </c>
      <c r="C170" s="60">
        <v>44663</v>
      </c>
      <c r="D170" s="42" t="s">
        <v>240</v>
      </c>
      <c r="E170" s="42" t="s">
        <v>224</v>
      </c>
      <c r="F170">
        <v>0</v>
      </c>
      <c r="G170">
        <v>17033.333333333336</v>
      </c>
      <c r="H170">
        <v>2809.9999999999995</v>
      </c>
      <c r="I170">
        <v>451056.66666666674</v>
      </c>
      <c r="J170">
        <v>0</v>
      </c>
      <c r="K170">
        <v>11500</v>
      </c>
      <c r="L170">
        <v>9366.6666666666679</v>
      </c>
      <c r="M170">
        <v>1047349.9999999999</v>
      </c>
      <c r="N170">
        <v>0</v>
      </c>
      <c r="O170">
        <v>34656.666666666672</v>
      </c>
      <c r="P170">
        <v>0</v>
      </c>
      <c r="Q170">
        <v>0</v>
      </c>
      <c r="R170">
        <v>0</v>
      </c>
      <c r="S170">
        <v>19166.666666666668</v>
      </c>
      <c r="T170" s="25">
        <v>1592940</v>
      </c>
      <c r="U170" s="45">
        <v>0.7</v>
      </c>
      <c r="V170" s="45">
        <v>0.6</v>
      </c>
      <c r="W170" s="45">
        <v>0</v>
      </c>
      <c r="X170" s="45">
        <v>18</v>
      </c>
      <c r="Y170" s="61">
        <v>4.9000000000000004</v>
      </c>
      <c r="Z170" s="45">
        <v>10.8</v>
      </c>
      <c r="AA170" s="45">
        <v>0</v>
      </c>
      <c r="AB170" s="45">
        <v>1.6</v>
      </c>
      <c r="AC170" s="45">
        <v>0</v>
      </c>
      <c r="AD170" s="45">
        <v>0.6</v>
      </c>
      <c r="AE170" s="45">
        <v>1.5</v>
      </c>
      <c r="AF170" s="45">
        <v>0</v>
      </c>
      <c r="AG170" s="45">
        <v>0.1</v>
      </c>
      <c r="AH170" s="45">
        <v>1.2</v>
      </c>
      <c r="AI170" s="45">
        <v>0</v>
      </c>
      <c r="AJ170" s="45">
        <v>0</v>
      </c>
      <c r="AK170" s="45">
        <v>58.8</v>
      </c>
      <c r="AL170" s="45">
        <v>0</v>
      </c>
      <c r="AM170" s="45">
        <v>0</v>
      </c>
      <c r="AN170">
        <f t="shared" si="2"/>
        <v>63.699999999999996</v>
      </c>
    </row>
    <row r="171" spans="1:40" x14ac:dyDescent="0.2">
      <c r="A171" t="s">
        <v>124</v>
      </c>
      <c r="B171" t="s">
        <v>9</v>
      </c>
      <c r="C171" s="60">
        <v>44663</v>
      </c>
      <c r="D171" s="42" t="s">
        <v>240</v>
      </c>
      <c r="E171" s="42" t="s">
        <v>224</v>
      </c>
      <c r="F171">
        <v>0</v>
      </c>
      <c r="G171">
        <v>15160</v>
      </c>
      <c r="H171">
        <v>4683.3333333333339</v>
      </c>
      <c r="I171">
        <v>38333.333333333336</v>
      </c>
      <c r="J171">
        <v>0</v>
      </c>
      <c r="K171">
        <v>34500</v>
      </c>
      <c r="L171">
        <v>5619.9999999999991</v>
      </c>
      <c r="M171">
        <v>406333.33333333331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115000</v>
      </c>
      <c r="T171" s="25">
        <v>619630</v>
      </c>
      <c r="U171" s="45">
        <v>0</v>
      </c>
      <c r="V171" s="45">
        <v>3</v>
      </c>
      <c r="W171" s="45">
        <v>0</v>
      </c>
      <c r="X171" s="45">
        <v>0.3</v>
      </c>
      <c r="Y171" s="61">
        <v>1.4</v>
      </c>
      <c r="Z171" s="45">
        <v>0</v>
      </c>
      <c r="AA171" s="45">
        <v>0</v>
      </c>
      <c r="AB171" s="45">
        <v>0</v>
      </c>
      <c r="AC171" s="45">
        <v>0</v>
      </c>
      <c r="AD171" s="45">
        <v>0</v>
      </c>
      <c r="AE171" s="45">
        <v>0</v>
      </c>
      <c r="AF171" s="45">
        <v>0</v>
      </c>
      <c r="AG171" s="45">
        <v>0</v>
      </c>
      <c r="AH171" s="45">
        <v>0</v>
      </c>
      <c r="AI171" s="45">
        <v>0</v>
      </c>
      <c r="AJ171" s="45">
        <v>0</v>
      </c>
      <c r="AK171" s="45">
        <v>6.8</v>
      </c>
      <c r="AL171" s="45">
        <v>0</v>
      </c>
      <c r="AM171" s="45">
        <v>0</v>
      </c>
      <c r="AN171">
        <f t="shared" si="2"/>
        <v>8.1999999999999993</v>
      </c>
    </row>
    <row r="172" spans="1:40" x14ac:dyDescent="0.2">
      <c r="A172" t="s">
        <v>124</v>
      </c>
      <c r="B172" t="s">
        <v>10</v>
      </c>
      <c r="C172" s="60">
        <v>44663</v>
      </c>
      <c r="D172" s="42" t="s">
        <v>240</v>
      </c>
      <c r="E172" s="42" t="s">
        <v>224</v>
      </c>
      <c r="F172">
        <v>0</v>
      </c>
      <c r="G172">
        <v>7666.666666666667</v>
      </c>
      <c r="H172">
        <v>1873.3333333333335</v>
      </c>
      <c r="I172">
        <v>6208833.333333333</v>
      </c>
      <c r="J172">
        <v>0</v>
      </c>
      <c r="K172">
        <v>15333.333333333334</v>
      </c>
      <c r="L172">
        <v>1873.3333333333335</v>
      </c>
      <c r="M172">
        <v>27770.000000000004</v>
      </c>
      <c r="N172">
        <v>0</v>
      </c>
      <c r="O172">
        <v>0</v>
      </c>
      <c r="P172">
        <v>3833.3333333333335</v>
      </c>
      <c r="Q172">
        <v>0</v>
      </c>
      <c r="R172">
        <v>0</v>
      </c>
      <c r="S172">
        <v>19166.666666666668</v>
      </c>
      <c r="T172" s="25">
        <v>6286349.9999999991</v>
      </c>
      <c r="U172" s="45">
        <v>0</v>
      </c>
      <c r="V172" s="45">
        <v>0.6</v>
      </c>
      <c r="W172" s="45">
        <v>0</v>
      </c>
      <c r="X172" s="45">
        <v>5.7</v>
      </c>
      <c r="Y172" s="61">
        <v>1.4</v>
      </c>
      <c r="Z172" s="45">
        <v>2.4</v>
      </c>
      <c r="AA172" s="45">
        <v>0</v>
      </c>
      <c r="AB172" s="45">
        <v>0</v>
      </c>
      <c r="AC172" s="45">
        <v>0</v>
      </c>
      <c r="AD172" s="45">
        <v>0</v>
      </c>
      <c r="AE172" s="45">
        <v>0.4</v>
      </c>
      <c r="AF172" s="45">
        <v>0.8</v>
      </c>
      <c r="AG172" s="45">
        <v>0</v>
      </c>
      <c r="AH172" s="45">
        <v>0.5</v>
      </c>
      <c r="AI172" s="45">
        <v>0</v>
      </c>
      <c r="AJ172" s="45">
        <v>0</v>
      </c>
      <c r="AK172" s="45">
        <v>25.2</v>
      </c>
      <c r="AL172" s="45">
        <v>0</v>
      </c>
      <c r="AM172" s="45">
        <v>0</v>
      </c>
      <c r="AN172">
        <f t="shared" si="2"/>
        <v>26.599999999999998</v>
      </c>
    </row>
    <row r="173" spans="1:40" x14ac:dyDescent="0.2">
      <c r="A173" t="s">
        <v>123</v>
      </c>
      <c r="B173" t="s">
        <v>11</v>
      </c>
      <c r="C173" s="60">
        <v>44663</v>
      </c>
      <c r="D173" s="42" t="s">
        <v>240</v>
      </c>
      <c r="E173" s="42" t="s">
        <v>224</v>
      </c>
      <c r="F173">
        <v>0</v>
      </c>
      <c r="G173">
        <v>9366.6666666666679</v>
      </c>
      <c r="H173">
        <v>4683.3333333333339</v>
      </c>
      <c r="I173">
        <v>664113.33333333337</v>
      </c>
      <c r="J173">
        <v>0</v>
      </c>
      <c r="K173">
        <v>3833.3333333333335</v>
      </c>
      <c r="L173">
        <v>2809.9999999999995</v>
      </c>
      <c r="M173">
        <v>4770.0000000000009</v>
      </c>
      <c r="N173">
        <v>0</v>
      </c>
      <c r="O173">
        <v>1873.3333333333335</v>
      </c>
      <c r="P173">
        <v>0</v>
      </c>
      <c r="Q173">
        <v>0</v>
      </c>
      <c r="R173">
        <v>0</v>
      </c>
      <c r="S173">
        <v>23000</v>
      </c>
      <c r="T173" s="25">
        <v>714450.00000000012</v>
      </c>
      <c r="U173" s="45">
        <v>39.5</v>
      </c>
      <c r="V173" s="45">
        <v>2.2000000000000002</v>
      </c>
      <c r="W173" s="45">
        <v>0</v>
      </c>
      <c r="X173" s="45">
        <v>2.2000000000000002</v>
      </c>
      <c r="Y173" s="61">
        <v>1.7</v>
      </c>
      <c r="Z173" s="45">
        <v>2.2000000000000002</v>
      </c>
      <c r="AA173" s="45">
        <v>0</v>
      </c>
      <c r="AB173" s="45">
        <v>0</v>
      </c>
      <c r="AC173" s="45">
        <v>0</v>
      </c>
      <c r="AD173" s="45">
        <v>0</v>
      </c>
      <c r="AE173" s="45">
        <v>0.1</v>
      </c>
      <c r="AF173" s="45">
        <v>0.1</v>
      </c>
      <c r="AG173" s="45">
        <v>0.1</v>
      </c>
      <c r="AH173" s="45">
        <v>19.399999999999999</v>
      </c>
      <c r="AI173" s="45">
        <v>0</v>
      </c>
      <c r="AJ173" s="45">
        <v>0</v>
      </c>
      <c r="AK173" s="45">
        <v>4.5</v>
      </c>
      <c r="AL173" s="45">
        <v>0</v>
      </c>
      <c r="AM173" s="45">
        <v>0</v>
      </c>
      <c r="AN173">
        <f t="shared" si="2"/>
        <v>6.2</v>
      </c>
    </row>
    <row r="174" spans="1:40" x14ac:dyDescent="0.2">
      <c r="A174" t="s">
        <v>124</v>
      </c>
      <c r="B174" t="s">
        <v>12</v>
      </c>
      <c r="C174" s="60">
        <v>44663</v>
      </c>
      <c r="D174" s="42" t="s">
        <v>240</v>
      </c>
      <c r="E174" s="42" t="s">
        <v>224</v>
      </c>
      <c r="F174">
        <v>0</v>
      </c>
      <c r="G174">
        <v>0</v>
      </c>
      <c r="H174">
        <v>2809.9999999999995</v>
      </c>
      <c r="I174">
        <v>3746.666666666667</v>
      </c>
      <c r="J174">
        <v>936.66666666666674</v>
      </c>
      <c r="K174">
        <v>3833.3333333333335</v>
      </c>
      <c r="L174">
        <v>1873.3333333333335</v>
      </c>
      <c r="M174">
        <v>117446.66666666667</v>
      </c>
      <c r="N174">
        <v>0</v>
      </c>
      <c r="O174">
        <v>936.66666666666674</v>
      </c>
      <c r="P174">
        <v>0</v>
      </c>
      <c r="Q174">
        <v>0</v>
      </c>
      <c r="R174">
        <v>0</v>
      </c>
      <c r="S174">
        <v>406333.33333333331</v>
      </c>
      <c r="T174" s="25">
        <v>537916.66666666663</v>
      </c>
      <c r="U174" s="45">
        <v>2.6</v>
      </c>
      <c r="V174" s="45">
        <v>3.3</v>
      </c>
      <c r="W174" s="45">
        <v>0</v>
      </c>
      <c r="X174" s="45">
        <v>109.2</v>
      </c>
      <c r="Y174" s="61">
        <v>2.2999999999999998</v>
      </c>
      <c r="Z174" s="45">
        <v>61.2</v>
      </c>
      <c r="AA174" s="45">
        <v>0</v>
      </c>
      <c r="AB174" s="45">
        <v>0.2</v>
      </c>
      <c r="AC174" s="45">
        <v>0</v>
      </c>
      <c r="AD174" s="45">
        <v>0.8</v>
      </c>
      <c r="AE174" s="45">
        <v>0.7</v>
      </c>
      <c r="AF174" s="45">
        <v>0.4</v>
      </c>
      <c r="AG174" s="45">
        <v>0</v>
      </c>
      <c r="AH174" s="45">
        <v>7.2</v>
      </c>
      <c r="AI174" s="45">
        <v>0</v>
      </c>
      <c r="AJ174" s="45">
        <v>0</v>
      </c>
      <c r="AK174" s="45">
        <v>15.6</v>
      </c>
      <c r="AL174" s="45">
        <v>0</v>
      </c>
      <c r="AM174" s="45">
        <v>0</v>
      </c>
      <c r="AN174">
        <f t="shared" si="2"/>
        <v>17.899999999999999</v>
      </c>
    </row>
    <row r="175" spans="1:40" x14ac:dyDescent="0.2">
      <c r="A175" t="s">
        <v>123</v>
      </c>
      <c r="B175" t="s">
        <v>13</v>
      </c>
      <c r="C175" s="60">
        <v>44663</v>
      </c>
      <c r="D175" s="42" t="s">
        <v>240</v>
      </c>
      <c r="E175" s="42" t="s">
        <v>224</v>
      </c>
      <c r="F175">
        <v>0</v>
      </c>
      <c r="G175">
        <v>9366.6666666666679</v>
      </c>
      <c r="H175">
        <v>1873.3333333333335</v>
      </c>
      <c r="I175">
        <v>5706.666666666667</v>
      </c>
      <c r="J175">
        <v>0</v>
      </c>
      <c r="K175">
        <v>3833.3333333333335</v>
      </c>
      <c r="L175">
        <v>12176.666666666668</v>
      </c>
      <c r="M175">
        <v>795480</v>
      </c>
      <c r="N175">
        <v>0</v>
      </c>
      <c r="O175">
        <v>14986.666666666668</v>
      </c>
      <c r="P175">
        <v>0</v>
      </c>
      <c r="Q175">
        <v>0</v>
      </c>
      <c r="R175">
        <v>936.66666666666674</v>
      </c>
      <c r="S175">
        <v>19166.666666666668</v>
      </c>
      <c r="T175" s="25">
        <v>863526.66666666651</v>
      </c>
      <c r="U175" s="45">
        <v>0</v>
      </c>
      <c r="V175" s="45">
        <v>1</v>
      </c>
      <c r="W175" s="45">
        <v>0</v>
      </c>
      <c r="X175" s="45">
        <v>7.2</v>
      </c>
      <c r="Y175" s="61">
        <v>3.4</v>
      </c>
      <c r="Z175" s="45">
        <v>20.399999999999999</v>
      </c>
      <c r="AA175" s="45">
        <v>0</v>
      </c>
      <c r="AB175" s="45">
        <v>0.3</v>
      </c>
      <c r="AC175" s="45">
        <v>0</v>
      </c>
      <c r="AD175" s="45">
        <v>0.1</v>
      </c>
      <c r="AE175" s="45">
        <v>0.2</v>
      </c>
      <c r="AF175" s="45">
        <v>0</v>
      </c>
      <c r="AG175" s="45">
        <v>0.6</v>
      </c>
      <c r="AH175" s="45">
        <v>3.7</v>
      </c>
      <c r="AI175" s="45">
        <v>0</v>
      </c>
      <c r="AJ175" s="45">
        <v>0</v>
      </c>
      <c r="AK175" s="45">
        <v>40.799999999999997</v>
      </c>
      <c r="AL175" s="45">
        <v>0</v>
      </c>
      <c r="AM175" s="45">
        <v>0</v>
      </c>
      <c r="AN175">
        <f t="shared" si="2"/>
        <v>44.199999999999996</v>
      </c>
    </row>
    <row r="176" spans="1:40" x14ac:dyDescent="0.2">
      <c r="A176" t="s">
        <v>123</v>
      </c>
      <c r="B176" t="s">
        <v>14</v>
      </c>
      <c r="C176" s="60">
        <v>44663</v>
      </c>
      <c r="D176" s="42" t="s">
        <v>240</v>
      </c>
      <c r="E176" s="42" t="s">
        <v>224</v>
      </c>
      <c r="F176">
        <v>0</v>
      </c>
      <c r="G176">
        <v>0</v>
      </c>
      <c r="H176">
        <v>0</v>
      </c>
      <c r="I176">
        <v>6977159.9999999991</v>
      </c>
      <c r="J176">
        <v>0</v>
      </c>
      <c r="K176">
        <v>15333.333333333334</v>
      </c>
      <c r="L176">
        <v>3746.666666666667</v>
      </c>
      <c r="M176">
        <v>0</v>
      </c>
      <c r="N176">
        <v>936.66666666666674</v>
      </c>
      <c r="O176">
        <v>936.66666666666674</v>
      </c>
      <c r="P176">
        <v>0</v>
      </c>
      <c r="Q176">
        <v>0</v>
      </c>
      <c r="R176">
        <v>0</v>
      </c>
      <c r="S176">
        <v>26833.333333333332</v>
      </c>
      <c r="T176" s="25">
        <v>7024946.666666666</v>
      </c>
      <c r="U176" s="45">
        <v>10.5</v>
      </c>
      <c r="V176" s="45">
        <v>1.7</v>
      </c>
      <c r="W176" s="45">
        <v>0</v>
      </c>
      <c r="X176" s="45">
        <v>0.4</v>
      </c>
      <c r="Y176" s="61">
        <v>4.4000000000000004</v>
      </c>
      <c r="Z176" s="45">
        <v>0.1</v>
      </c>
      <c r="AA176" s="45">
        <v>0</v>
      </c>
      <c r="AB176" s="45">
        <v>0</v>
      </c>
      <c r="AC176" s="45">
        <v>0</v>
      </c>
      <c r="AD176" s="45">
        <v>0</v>
      </c>
      <c r="AE176" s="45">
        <v>0.1</v>
      </c>
      <c r="AF176" s="45">
        <v>0</v>
      </c>
      <c r="AG176" s="45">
        <v>0.5</v>
      </c>
      <c r="AH176" s="45">
        <v>4</v>
      </c>
      <c r="AI176" s="45">
        <v>0</v>
      </c>
      <c r="AJ176" s="45">
        <v>0</v>
      </c>
      <c r="AK176" s="45">
        <v>18.8</v>
      </c>
      <c r="AL176" s="45">
        <v>0</v>
      </c>
      <c r="AM176" s="45">
        <v>0</v>
      </c>
      <c r="AN176">
        <f t="shared" si="2"/>
        <v>23.200000000000003</v>
      </c>
    </row>
    <row r="177" spans="1:40" x14ac:dyDescent="0.2">
      <c r="A177" t="s">
        <v>124</v>
      </c>
      <c r="B177" t="s">
        <v>15</v>
      </c>
      <c r="C177" s="60">
        <v>44663</v>
      </c>
      <c r="D177" s="42" t="s">
        <v>240</v>
      </c>
      <c r="E177" s="42" t="s">
        <v>224</v>
      </c>
      <c r="F177">
        <v>0</v>
      </c>
      <c r="G177">
        <v>0</v>
      </c>
      <c r="H177">
        <v>1873.3333333333335</v>
      </c>
      <c r="I177">
        <v>15160</v>
      </c>
      <c r="J177">
        <v>0</v>
      </c>
      <c r="K177">
        <v>0</v>
      </c>
      <c r="L177">
        <v>69313.333333333343</v>
      </c>
      <c r="M177">
        <v>819053.33333333337</v>
      </c>
      <c r="N177">
        <v>1873.3333333333335</v>
      </c>
      <c r="O177">
        <v>1873.3333333333335</v>
      </c>
      <c r="P177">
        <v>0</v>
      </c>
      <c r="Q177">
        <v>0</v>
      </c>
      <c r="R177">
        <v>0</v>
      </c>
      <c r="S177">
        <v>46000</v>
      </c>
      <c r="T177" s="25">
        <v>955146.66666666674</v>
      </c>
      <c r="U177" s="45">
        <v>915.6</v>
      </c>
      <c r="V177" s="45">
        <v>15.6</v>
      </c>
      <c r="W177" s="45">
        <v>0</v>
      </c>
      <c r="X177" s="45">
        <v>1.5</v>
      </c>
      <c r="Y177" s="61">
        <v>4.3</v>
      </c>
      <c r="Z177" s="45">
        <v>0.3</v>
      </c>
      <c r="AA177" s="45">
        <v>0</v>
      </c>
      <c r="AB177" s="45">
        <v>0.2</v>
      </c>
      <c r="AC177" s="45">
        <v>0</v>
      </c>
      <c r="AD177" s="45">
        <v>0</v>
      </c>
      <c r="AE177" s="45">
        <v>0</v>
      </c>
      <c r="AF177" s="45">
        <v>0.2</v>
      </c>
      <c r="AG177" s="45">
        <v>0.4</v>
      </c>
      <c r="AH177" s="45">
        <v>26.4</v>
      </c>
      <c r="AI177" s="45">
        <v>0</v>
      </c>
      <c r="AJ177" s="45">
        <v>0</v>
      </c>
      <c r="AK177" s="45">
        <v>6.1</v>
      </c>
      <c r="AL177" s="45">
        <v>0</v>
      </c>
      <c r="AM177" s="45">
        <v>0</v>
      </c>
      <c r="AN177">
        <f t="shared" si="2"/>
        <v>10.399999999999999</v>
      </c>
    </row>
    <row r="178" spans="1:40" x14ac:dyDescent="0.2">
      <c r="A178" t="s">
        <v>123</v>
      </c>
      <c r="B178" t="s">
        <v>0</v>
      </c>
      <c r="C178" s="60">
        <v>44699</v>
      </c>
      <c r="D178" s="42" t="s">
        <v>252</v>
      </c>
      <c r="E178" s="42" t="s">
        <v>229</v>
      </c>
      <c r="F178">
        <v>0</v>
      </c>
      <c r="G178">
        <v>0</v>
      </c>
      <c r="H178">
        <v>1053.7500000000002</v>
      </c>
      <c r="I178">
        <v>16957.5</v>
      </c>
      <c r="J178">
        <v>0</v>
      </c>
      <c r="K178">
        <v>4312.5</v>
      </c>
      <c r="L178">
        <v>24236.25</v>
      </c>
      <c r="M178">
        <v>346972.49999999994</v>
      </c>
      <c r="N178">
        <v>2107.5000000000005</v>
      </c>
      <c r="O178">
        <v>11591.25</v>
      </c>
      <c r="P178">
        <v>0</v>
      </c>
      <c r="Q178">
        <v>0</v>
      </c>
      <c r="R178">
        <v>0</v>
      </c>
      <c r="S178">
        <v>4312.5</v>
      </c>
      <c r="T178" s="25">
        <v>411543.74999999994</v>
      </c>
      <c r="U178" s="62">
        <v>180</v>
      </c>
      <c r="V178" s="45">
        <v>3.4</v>
      </c>
      <c r="W178" s="45">
        <v>0</v>
      </c>
      <c r="X178" s="63">
        <v>0.7</v>
      </c>
      <c r="Y178" s="61">
        <v>7.2</v>
      </c>
      <c r="Z178" s="45">
        <v>4.7</v>
      </c>
      <c r="AA178" s="45">
        <v>0</v>
      </c>
      <c r="AB178" s="45">
        <v>0</v>
      </c>
      <c r="AC178" s="45">
        <v>0</v>
      </c>
      <c r="AD178" s="45">
        <v>0</v>
      </c>
      <c r="AE178" s="45">
        <v>0</v>
      </c>
      <c r="AF178" s="45">
        <v>0</v>
      </c>
      <c r="AG178" s="45">
        <v>0</v>
      </c>
      <c r="AH178" s="45">
        <v>32.4</v>
      </c>
      <c r="AI178" s="45">
        <v>0</v>
      </c>
      <c r="AJ178" s="45">
        <v>0</v>
      </c>
      <c r="AK178" s="45">
        <v>18</v>
      </c>
      <c r="AL178" s="45">
        <v>0</v>
      </c>
      <c r="AM178" s="64">
        <v>0</v>
      </c>
      <c r="AN178">
        <f t="shared" si="2"/>
        <v>25.2</v>
      </c>
    </row>
    <row r="179" spans="1:40" x14ac:dyDescent="0.2">
      <c r="A179" t="s">
        <v>124</v>
      </c>
      <c r="B179" t="s">
        <v>1</v>
      </c>
      <c r="C179" s="60">
        <v>44699</v>
      </c>
      <c r="D179" s="42" t="s">
        <v>252</v>
      </c>
      <c r="E179" s="42" t="s">
        <v>229</v>
      </c>
      <c r="F179">
        <v>0</v>
      </c>
      <c r="G179">
        <v>9483.75</v>
      </c>
      <c r="H179">
        <v>948.37500000000023</v>
      </c>
      <c r="I179">
        <v>777843.00000000012</v>
      </c>
      <c r="J179">
        <v>0</v>
      </c>
      <c r="K179">
        <v>0</v>
      </c>
      <c r="L179">
        <v>2845.125</v>
      </c>
      <c r="M179">
        <v>228170.25</v>
      </c>
      <c r="N179">
        <v>0</v>
      </c>
      <c r="O179">
        <v>5690.25</v>
      </c>
      <c r="P179">
        <v>0</v>
      </c>
      <c r="Q179">
        <v>0</v>
      </c>
      <c r="R179">
        <v>0</v>
      </c>
      <c r="S179">
        <v>7762.5</v>
      </c>
      <c r="T179" s="25">
        <v>1032743.2500000001</v>
      </c>
      <c r="U179" s="62">
        <v>0.8</v>
      </c>
      <c r="V179" s="45">
        <v>3.7</v>
      </c>
      <c r="W179" s="45">
        <v>0</v>
      </c>
      <c r="X179" s="63">
        <v>0.2</v>
      </c>
      <c r="Y179" s="61">
        <v>0.1</v>
      </c>
      <c r="Z179" s="45">
        <v>7.3</v>
      </c>
      <c r="AA179" s="45">
        <v>0</v>
      </c>
      <c r="AB179" s="45">
        <v>0</v>
      </c>
      <c r="AC179" s="45">
        <v>0</v>
      </c>
      <c r="AD179" s="45">
        <v>0.8</v>
      </c>
      <c r="AE179" s="45">
        <v>0</v>
      </c>
      <c r="AF179" s="45">
        <v>0</v>
      </c>
      <c r="AG179" s="45">
        <v>0.8</v>
      </c>
      <c r="AH179" s="45">
        <v>4.3</v>
      </c>
      <c r="AI179" s="45">
        <v>0</v>
      </c>
      <c r="AJ179" s="45">
        <v>0</v>
      </c>
      <c r="AK179" s="45">
        <v>36</v>
      </c>
      <c r="AL179" s="45">
        <v>0</v>
      </c>
      <c r="AM179" s="64">
        <v>0</v>
      </c>
      <c r="AN179">
        <f t="shared" si="2"/>
        <v>36.1</v>
      </c>
    </row>
    <row r="180" spans="1:40" x14ac:dyDescent="0.2">
      <c r="A180" t="s">
        <v>124</v>
      </c>
      <c r="B180" t="s">
        <v>2</v>
      </c>
      <c r="C180" s="60">
        <v>44699</v>
      </c>
      <c r="D180" s="42" t="s">
        <v>252</v>
      </c>
      <c r="E180" s="42" t="s">
        <v>229</v>
      </c>
      <c r="F180">
        <v>0</v>
      </c>
      <c r="G180">
        <v>0</v>
      </c>
      <c r="H180">
        <v>0</v>
      </c>
      <c r="I180">
        <v>3216142.5000000005</v>
      </c>
      <c r="J180">
        <v>0</v>
      </c>
      <c r="K180">
        <v>4312.5</v>
      </c>
      <c r="L180">
        <v>2107.5000000000005</v>
      </c>
      <c r="M180">
        <v>0</v>
      </c>
      <c r="N180">
        <v>7376.2499999999991</v>
      </c>
      <c r="O180">
        <v>1053.7500000000002</v>
      </c>
      <c r="P180">
        <v>0</v>
      </c>
      <c r="Q180">
        <v>0</v>
      </c>
      <c r="R180">
        <v>0</v>
      </c>
      <c r="S180">
        <v>30187.5</v>
      </c>
      <c r="T180" s="25">
        <v>3261180.0000000005</v>
      </c>
      <c r="U180" s="45">
        <v>0</v>
      </c>
      <c r="V180" s="45">
        <v>0</v>
      </c>
      <c r="W180" s="45">
        <v>0</v>
      </c>
      <c r="X180" s="63">
        <v>0.6</v>
      </c>
      <c r="Y180" s="61">
        <v>0</v>
      </c>
      <c r="Z180" s="45">
        <v>36</v>
      </c>
      <c r="AA180" s="45">
        <v>0</v>
      </c>
      <c r="AB180" s="45">
        <v>0</v>
      </c>
      <c r="AC180" s="45">
        <v>0</v>
      </c>
      <c r="AD180" s="45">
        <v>0</v>
      </c>
      <c r="AE180" s="45">
        <v>0</v>
      </c>
      <c r="AF180" s="45">
        <v>0</v>
      </c>
      <c r="AG180" s="45">
        <v>0.1</v>
      </c>
      <c r="AH180" s="45">
        <v>6</v>
      </c>
      <c r="AI180" s="45">
        <v>0</v>
      </c>
      <c r="AJ180" s="45">
        <v>0</v>
      </c>
      <c r="AK180" s="45">
        <v>0</v>
      </c>
      <c r="AL180" s="45">
        <v>0</v>
      </c>
      <c r="AM180" s="64">
        <v>0</v>
      </c>
      <c r="AN180">
        <f t="shared" si="2"/>
        <v>0</v>
      </c>
    </row>
    <row r="181" spans="1:40" x14ac:dyDescent="0.2">
      <c r="A181" t="s">
        <v>123</v>
      </c>
      <c r="B181" t="s">
        <v>3</v>
      </c>
      <c r="C181" s="60">
        <v>44699</v>
      </c>
      <c r="D181" s="42" t="s">
        <v>252</v>
      </c>
      <c r="E181" s="42" t="s">
        <v>229</v>
      </c>
      <c r="F181">
        <v>0</v>
      </c>
      <c r="G181">
        <v>1525830.0000000002</v>
      </c>
      <c r="H181">
        <v>0</v>
      </c>
      <c r="I181">
        <v>0</v>
      </c>
      <c r="J181">
        <v>0</v>
      </c>
      <c r="K181">
        <v>0</v>
      </c>
      <c r="L181">
        <v>5268.75</v>
      </c>
      <c r="M181">
        <v>106661.25</v>
      </c>
      <c r="N181">
        <v>6322.5</v>
      </c>
      <c r="O181">
        <v>8430.0000000000018</v>
      </c>
      <c r="P181">
        <v>0</v>
      </c>
      <c r="Q181">
        <v>0</v>
      </c>
      <c r="R181">
        <v>1053.7500000000002</v>
      </c>
      <c r="S181">
        <v>4312.5</v>
      </c>
      <c r="T181" s="25">
        <v>1657878.7500000002</v>
      </c>
      <c r="U181" s="62">
        <v>256.8</v>
      </c>
      <c r="V181" s="45">
        <v>1</v>
      </c>
      <c r="W181" s="45">
        <v>0</v>
      </c>
      <c r="X181" s="63">
        <v>0.8</v>
      </c>
      <c r="Y181" s="61">
        <v>3.1</v>
      </c>
      <c r="Z181" s="45">
        <v>21.5</v>
      </c>
      <c r="AA181" s="45">
        <v>0</v>
      </c>
      <c r="AB181" s="45">
        <v>0</v>
      </c>
      <c r="AC181" s="45">
        <v>0</v>
      </c>
      <c r="AD181" s="45">
        <v>0.2</v>
      </c>
      <c r="AE181" s="45">
        <v>0</v>
      </c>
      <c r="AF181" s="45">
        <v>0</v>
      </c>
      <c r="AG181" s="45">
        <v>0.7</v>
      </c>
      <c r="AH181" s="45">
        <v>12</v>
      </c>
      <c r="AI181" s="45">
        <v>0</v>
      </c>
      <c r="AJ181" s="45">
        <v>0</v>
      </c>
      <c r="AK181" s="45">
        <v>1.3</v>
      </c>
      <c r="AL181" s="45">
        <v>0</v>
      </c>
      <c r="AM181" s="64">
        <v>0</v>
      </c>
      <c r="AN181">
        <f t="shared" si="2"/>
        <v>4.4000000000000004</v>
      </c>
    </row>
    <row r="182" spans="1:40" x14ac:dyDescent="0.2">
      <c r="A182" t="s">
        <v>124</v>
      </c>
      <c r="B182" t="s">
        <v>4</v>
      </c>
      <c r="C182" s="60">
        <v>44699</v>
      </c>
      <c r="D182" s="42" t="s">
        <v>252</v>
      </c>
      <c r="E182" s="42" t="s">
        <v>229</v>
      </c>
      <c r="F182">
        <v>0</v>
      </c>
      <c r="G182">
        <v>3881.25</v>
      </c>
      <c r="H182">
        <v>948.37500000000023</v>
      </c>
      <c r="I182">
        <v>3881.25</v>
      </c>
      <c r="J182">
        <v>0</v>
      </c>
      <c r="K182">
        <v>0</v>
      </c>
      <c r="L182">
        <v>8535.375</v>
      </c>
      <c r="M182">
        <v>299683.125</v>
      </c>
      <c r="N182">
        <v>0</v>
      </c>
      <c r="O182">
        <v>2845.125</v>
      </c>
      <c r="P182">
        <v>0</v>
      </c>
      <c r="Q182">
        <v>0</v>
      </c>
      <c r="R182">
        <v>948.37500000000023</v>
      </c>
      <c r="S182">
        <v>7762.5</v>
      </c>
      <c r="T182" s="25">
        <v>328485.375</v>
      </c>
      <c r="U182" s="62">
        <v>96</v>
      </c>
      <c r="V182" s="45">
        <v>0.9</v>
      </c>
      <c r="W182" s="45">
        <v>0</v>
      </c>
      <c r="X182" s="63">
        <v>0.9</v>
      </c>
      <c r="Y182" s="61">
        <v>1.9</v>
      </c>
      <c r="Z182" s="45">
        <v>79.2</v>
      </c>
      <c r="AA182" s="45">
        <v>0</v>
      </c>
      <c r="AB182" s="45">
        <v>0.4</v>
      </c>
      <c r="AC182" s="45">
        <v>0</v>
      </c>
      <c r="AD182" s="45">
        <v>0.1</v>
      </c>
      <c r="AE182" s="45">
        <v>0.1</v>
      </c>
      <c r="AF182" s="45">
        <v>0</v>
      </c>
      <c r="AG182" s="45">
        <v>0.4</v>
      </c>
      <c r="AH182" s="45">
        <v>3.2</v>
      </c>
      <c r="AI182" s="45">
        <v>0</v>
      </c>
      <c r="AJ182" s="45">
        <v>0</v>
      </c>
      <c r="AK182" s="45">
        <v>2.7</v>
      </c>
      <c r="AL182" s="45">
        <v>0</v>
      </c>
      <c r="AM182" s="64">
        <v>0</v>
      </c>
      <c r="AN182">
        <f t="shared" si="2"/>
        <v>4.5999999999999996</v>
      </c>
    </row>
    <row r="183" spans="1:40" x14ac:dyDescent="0.2">
      <c r="A183" t="s">
        <v>123</v>
      </c>
      <c r="B183" t="s">
        <v>5</v>
      </c>
      <c r="C183" s="60">
        <v>44699</v>
      </c>
      <c r="D183" s="42" t="s">
        <v>252</v>
      </c>
      <c r="E183" s="42" t="s">
        <v>229</v>
      </c>
      <c r="F183">
        <v>0</v>
      </c>
      <c r="G183">
        <v>21075</v>
      </c>
      <c r="H183">
        <v>5268.75</v>
      </c>
      <c r="I183">
        <v>19162.5</v>
      </c>
      <c r="J183">
        <v>0</v>
      </c>
      <c r="K183">
        <v>4312.5</v>
      </c>
      <c r="L183">
        <v>15806.25</v>
      </c>
      <c r="M183">
        <v>737437.50000000012</v>
      </c>
      <c r="N183">
        <v>3161.25</v>
      </c>
      <c r="O183">
        <v>7376.2499999999991</v>
      </c>
      <c r="P183">
        <v>0</v>
      </c>
      <c r="Q183">
        <v>0</v>
      </c>
      <c r="R183">
        <v>1053.7500000000002</v>
      </c>
      <c r="S183">
        <v>94875.000000000015</v>
      </c>
      <c r="T183" s="25">
        <v>909528.75000000012</v>
      </c>
      <c r="U183" s="62">
        <v>667.2</v>
      </c>
      <c r="V183" s="45">
        <v>9.6</v>
      </c>
      <c r="W183" s="45">
        <v>0</v>
      </c>
      <c r="X183" s="63">
        <v>11.2</v>
      </c>
      <c r="Y183" s="61">
        <v>5.6</v>
      </c>
      <c r="Z183" s="45">
        <v>9.6</v>
      </c>
      <c r="AA183" s="45">
        <v>0</v>
      </c>
      <c r="AB183" s="45">
        <v>0</v>
      </c>
      <c r="AC183" s="45">
        <v>0</v>
      </c>
      <c r="AD183" s="45">
        <v>0</v>
      </c>
      <c r="AE183" s="45">
        <v>0</v>
      </c>
      <c r="AF183" s="45">
        <v>0</v>
      </c>
      <c r="AG183" s="45">
        <v>3.3</v>
      </c>
      <c r="AH183" s="45">
        <v>48</v>
      </c>
      <c r="AI183" s="45">
        <v>0</v>
      </c>
      <c r="AJ183" s="45">
        <v>0</v>
      </c>
      <c r="AK183" s="45">
        <v>8.9</v>
      </c>
      <c r="AL183" s="45">
        <v>0</v>
      </c>
      <c r="AM183" s="64">
        <v>0</v>
      </c>
      <c r="AN183">
        <f t="shared" si="2"/>
        <v>14.5</v>
      </c>
    </row>
    <row r="184" spans="1:40" x14ac:dyDescent="0.2">
      <c r="A184" t="s">
        <v>123</v>
      </c>
      <c r="B184" t="s">
        <v>6</v>
      </c>
      <c r="C184" s="60">
        <v>44699</v>
      </c>
      <c r="D184" s="42" t="s">
        <v>252</v>
      </c>
      <c r="E184" s="42" t="s">
        <v>229</v>
      </c>
      <c r="F184">
        <v>0</v>
      </c>
      <c r="G184">
        <v>10537.5</v>
      </c>
      <c r="H184">
        <v>1053.7500000000002</v>
      </c>
      <c r="I184">
        <v>1905569.9999999998</v>
      </c>
      <c r="J184">
        <v>0</v>
      </c>
      <c r="K184">
        <v>0</v>
      </c>
      <c r="L184">
        <v>0</v>
      </c>
      <c r="M184">
        <v>73312.5</v>
      </c>
      <c r="N184">
        <v>5268.75</v>
      </c>
      <c r="O184">
        <v>24236.25</v>
      </c>
      <c r="P184">
        <v>0</v>
      </c>
      <c r="Q184">
        <v>0</v>
      </c>
      <c r="R184">
        <v>0</v>
      </c>
      <c r="S184">
        <v>8625</v>
      </c>
      <c r="T184" s="25">
        <v>2028603.7499999998</v>
      </c>
      <c r="U184" s="62">
        <v>0.8</v>
      </c>
      <c r="V184" s="45">
        <v>0.2</v>
      </c>
      <c r="W184" s="45">
        <v>0</v>
      </c>
      <c r="X184" s="63">
        <v>26.4</v>
      </c>
      <c r="Y184" s="61">
        <v>99.6</v>
      </c>
      <c r="Z184" s="45">
        <v>15.6</v>
      </c>
      <c r="AA184" s="45">
        <v>0</v>
      </c>
      <c r="AB184" s="45">
        <v>0</v>
      </c>
      <c r="AC184" s="45">
        <v>0</v>
      </c>
      <c r="AD184" s="45">
        <v>0</v>
      </c>
      <c r="AE184" s="45">
        <v>0</v>
      </c>
      <c r="AF184" s="45">
        <v>0</v>
      </c>
      <c r="AG184" s="45">
        <v>0.7</v>
      </c>
      <c r="AH184" s="45">
        <v>0.6</v>
      </c>
      <c r="AI184" s="45">
        <v>0</v>
      </c>
      <c r="AJ184" s="45">
        <v>0</v>
      </c>
      <c r="AK184" s="45">
        <v>6</v>
      </c>
      <c r="AL184" s="45">
        <v>0</v>
      </c>
      <c r="AM184" s="64">
        <v>0</v>
      </c>
      <c r="AN184">
        <f t="shared" si="2"/>
        <v>105.6</v>
      </c>
    </row>
    <row r="185" spans="1:40" x14ac:dyDescent="0.2">
      <c r="A185" t="s">
        <v>124</v>
      </c>
      <c r="B185" t="s">
        <v>7</v>
      </c>
      <c r="C185" s="60">
        <v>44699</v>
      </c>
      <c r="D185" s="42" t="s">
        <v>252</v>
      </c>
      <c r="E185" s="42" t="s">
        <v>229</v>
      </c>
      <c r="F185">
        <v>0</v>
      </c>
      <c r="G185">
        <v>10537.5</v>
      </c>
      <c r="H185">
        <v>1053.7500000000002</v>
      </c>
      <c r="I185">
        <v>0</v>
      </c>
      <c r="J185">
        <v>0</v>
      </c>
      <c r="K185">
        <v>0</v>
      </c>
      <c r="L185">
        <v>2107.5000000000005</v>
      </c>
      <c r="M185">
        <v>1216125</v>
      </c>
      <c r="N185">
        <v>8430.0000000000018</v>
      </c>
      <c r="O185">
        <v>7376.2499999999991</v>
      </c>
      <c r="P185">
        <v>0</v>
      </c>
      <c r="Q185">
        <v>0</v>
      </c>
      <c r="R185">
        <v>3161.25</v>
      </c>
      <c r="S185">
        <v>12937.5</v>
      </c>
      <c r="T185" s="25">
        <v>1261728.75</v>
      </c>
      <c r="U185" s="62">
        <v>1.2</v>
      </c>
      <c r="V185" s="45">
        <v>9.6</v>
      </c>
      <c r="W185" s="45">
        <v>0</v>
      </c>
      <c r="X185" s="63">
        <v>0.6</v>
      </c>
      <c r="Y185" s="61">
        <v>0</v>
      </c>
      <c r="Z185" s="45">
        <v>70.8</v>
      </c>
      <c r="AA185" s="45">
        <v>0</v>
      </c>
      <c r="AB185" s="45">
        <v>0</v>
      </c>
      <c r="AC185" s="45">
        <v>0</v>
      </c>
      <c r="AD185" s="45">
        <v>14.4</v>
      </c>
      <c r="AE185" s="45">
        <v>8.4</v>
      </c>
      <c r="AF185" s="45">
        <v>0</v>
      </c>
      <c r="AG185" s="45">
        <v>6.6</v>
      </c>
      <c r="AH185" s="45">
        <v>0</v>
      </c>
      <c r="AI185" s="45">
        <v>0</v>
      </c>
      <c r="AJ185" s="45">
        <v>0</v>
      </c>
      <c r="AK185" s="45">
        <v>0</v>
      </c>
      <c r="AL185" s="45">
        <v>0</v>
      </c>
      <c r="AM185" s="64">
        <v>0</v>
      </c>
      <c r="AN185">
        <f t="shared" si="2"/>
        <v>0</v>
      </c>
    </row>
    <row r="186" spans="1:40" x14ac:dyDescent="0.2">
      <c r="A186" t="s">
        <v>123</v>
      </c>
      <c r="B186" t="s">
        <v>8</v>
      </c>
      <c r="C186" s="60">
        <v>44699</v>
      </c>
      <c r="D186" s="42" t="s">
        <v>252</v>
      </c>
      <c r="E186" s="42" t="s">
        <v>229</v>
      </c>
      <c r="F186">
        <v>0</v>
      </c>
      <c r="G186">
        <v>5544.6428571428578</v>
      </c>
      <c r="H186">
        <v>0</v>
      </c>
      <c r="I186">
        <v>108636.42857142858</v>
      </c>
      <c r="J186">
        <v>0</v>
      </c>
      <c r="K186">
        <v>16633.928571428572</v>
      </c>
      <c r="L186">
        <v>6774.1071428571431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105348.21428571429</v>
      </c>
      <c r="T186" s="25">
        <v>242937.32142857142</v>
      </c>
      <c r="U186" s="62">
        <v>0.3</v>
      </c>
      <c r="V186" s="45">
        <v>0.1</v>
      </c>
      <c r="W186" s="45">
        <v>0</v>
      </c>
      <c r="X186" s="63">
        <v>1.8</v>
      </c>
      <c r="Y186" s="61">
        <v>2.1</v>
      </c>
      <c r="Z186" s="45">
        <v>20.6</v>
      </c>
      <c r="AA186" s="45">
        <v>0</v>
      </c>
      <c r="AB186" s="45">
        <v>0</v>
      </c>
      <c r="AC186" s="45">
        <v>0</v>
      </c>
      <c r="AD186" s="45">
        <v>0</v>
      </c>
      <c r="AE186" s="45">
        <v>0.2</v>
      </c>
      <c r="AF186" s="45">
        <v>0</v>
      </c>
      <c r="AG186" s="45">
        <v>0.1</v>
      </c>
      <c r="AH186" s="45">
        <v>0.4</v>
      </c>
      <c r="AI186" s="45">
        <v>0</v>
      </c>
      <c r="AJ186" s="45">
        <v>0</v>
      </c>
      <c r="AK186" s="45">
        <v>4.5999999999999996</v>
      </c>
      <c r="AL186" s="45">
        <v>0</v>
      </c>
      <c r="AM186" s="64">
        <v>0</v>
      </c>
      <c r="AN186">
        <f t="shared" si="2"/>
        <v>6.6999999999999993</v>
      </c>
    </row>
    <row r="187" spans="1:40" x14ac:dyDescent="0.2">
      <c r="A187" t="s">
        <v>124</v>
      </c>
      <c r="B187" t="s">
        <v>9</v>
      </c>
      <c r="C187" s="60">
        <v>44699</v>
      </c>
      <c r="D187" s="42" t="s">
        <v>252</v>
      </c>
      <c r="E187" s="42" t="s">
        <v>229</v>
      </c>
      <c r="F187">
        <v>0</v>
      </c>
      <c r="G187">
        <v>13548.214285714286</v>
      </c>
      <c r="H187">
        <v>4064.4642857142853</v>
      </c>
      <c r="I187">
        <v>13673.571428571428</v>
      </c>
      <c r="J187">
        <v>0</v>
      </c>
      <c r="K187">
        <v>11089.285714285716</v>
      </c>
      <c r="L187">
        <v>1354.8214285714289</v>
      </c>
      <c r="M187">
        <v>83169.642857142855</v>
      </c>
      <c r="N187">
        <v>2709.6428571428578</v>
      </c>
      <c r="O187">
        <v>0</v>
      </c>
      <c r="P187">
        <v>0</v>
      </c>
      <c r="Q187">
        <v>0</v>
      </c>
      <c r="R187">
        <v>0</v>
      </c>
      <c r="S187">
        <v>22178.571428571431</v>
      </c>
      <c r="T187" s="25">
        <v>151788.21428571429</v>
      </c>
      <c r="U187" s="62">
        <v>44.4</v>
      </c>
      <c r="V187" s="45">
        <v>1.4</v>
      </c>
      <c r="W187" s="45">
        <v>0</v>
      </c>
      <c r="X187" s="63">
        <v>4.8</v>
      </c>
      <c r="Y187" s="61">
        <v>13.2</v>
      </c>
      <c r="Z187" s="45">
        <v>0</v>
      </c>
      <c r="AA187" s="45">
        <v>0</v>
      </c>
      <c r="AB187" s="45">
        <v>0</v>
      </c>
      <c r="AC187" s="45">
        <v>0</v>
      </c>
      <c r="AD187" s="45">
        <v>30</v>
      </c>
      <c r="AE187" s="45">
        <v>69.599999999999994</v>
      </c>
      <c r="AF187" s="45">
        <v>0</v>
      </c>
      <c r="AG187" s="45">
        <v>0</v>
      </c>
      <c r="AH187" s="45">
        <v>0</v>
      </c>
      <c r="AI187" s="45">
        <v>0</v>
      </c>
      <c r="AJ187" s="45">
        <v>0</v>
      </c>
      <c r="AK187" s="45">
        <v>10.8</v>
      </c>
      <c r="AL187" s="45">
        <v>0</v>
      </c>
      <c r="AM187" s="64">
        <v>0</v>
      </c>
      <c r="AN187">
        <f t="shared" si="2"/>
        <v>24</v>
      </c>
    </row>
    <row r="188" spans="1:40" x14ac:dyDescent="0.2">
      <c r="A188" t="s">
        <v>124</v>
      </c>
      <c r="B188" t="s">
        <v>10</v>
      </c>
      <c r="C188" s="60">
        <v>44699</v>
      </c>
      <c r="D188" s="42" t="s">
        <v>252</v>
      </c>
      <c r="E188" s="42" t="s">
        <v>229</v>
      </c>
      <c r="F188">
        <v>0</v>
      </c>
      <c r="G188">
        <v>0</v>
      </c>
      <c r="H188">
        <v>1053.7500000000002</v>
      </c>
      <c r="I188">
        <v>4312.5</v>
      </c>
      <c r="J188">
        <v>0</v>
      </c>
      <c r="K188">
        <v>4312.5</v>
      </c>
      <c r="L188">
        <v>1053.7500000000002</v>
      </c>
      <c r="M188">
        <v>2104871.25</v>
      </c>
      <c r="N188">
        <v>12645</v>
      </c>
      <c r="O188">
        <v>0</v>
      </c>
      <c r="P188">
        <v>0</v>
      </c>
      <c r="Q188">
        <v>0</v>
      </c>
      <c r="R188">
        <v>0</v>
      </c>
      <c r="S188">
        <v>51750</v>
      </c>
      <c r="T188" s="25">
        <v>2179998.75</v>
      </c>
      <c r="U188" s="62">
        <v>169.2</v>
      </c>
      <c r="V188" s="45">
        <v>0.2</v>
      </c>
      <c r="W188" s="45">
        <v>0</v>
      </c>
      <c r="X188" s="63">
        <v>0.7</v>
      </c>
      <c r="Y188" s="61">
        <v>3.5</v>
      </c>
      <c r="Z188" s="45">
        <v>5</v>
      </c>
      <c r="AA188" s="45">
        <v>0</v>
      </c>
      <c r="AB188" s="45">
        <v>0</v>
      </c>
      <c r="AC188" s="45">
        <v>0</v>
      </c>
      <c r="AD188" s="45">
        <v>0.4</v>
      </c>
      <c r="AE188" s="45">
        <v>1.9</v>
      </c>
      <c r="AF188" s="45">
        <v>0</v>
      </c>
      <c r="AG188" s="45">
        <v>0</v>
      </c>
      <c r="AH188" s="45">
        <v>1.1000000000000001</v>
      </c>
      <c r="AI188" s="45">
        <v>0</v>
      </c>
      <c r="AJ188" s="45">
        <v>0</v>
      </c>
      <c r="AK188" s="45">
        <v>6.2</v>
      </c>
      <c r="AL188" s="45">
        <v>0</v>
      </c>
      <c r="AM188" s="64">
        <v>0</v>
      </c>
      <c r="AN188">
        <f t="shared" si="2"/>
        <v>9.6999999999999993</v>
      </c>
    </row>
    <row r="189" spans="1:40" x14ac:dyDescent="0.2">
      <c r="A189" t="s">
        <v>123</v>
      </c>
      <c r="B189" t="s">
        <v>11</v>
      </c>
      <c r="C189" s="60">
        <v>44699</v>
      </c>
      <c r="D189" s="42" t="s">
        <v>252</v>
      </c>
      <c r="E189" s="42" t="s">
        <v>229</v>
      </c>
      <c r="F189">
        <v>0</v>
      </c>
      <c r="G189">
        <v>10537.5</v>
      </c>
      <c r="H189">
        <v>2107.5000000000005</v>
      </c>
      <c r="I189">
        <v>11786.249999999998</v>
      </c>
      <c r="J189">
        <v>0</v>
      </c>
      <c r="K189">
        <v>0</v>
      </c>
      <c r="L189">
        <v>6322.5</v>
      </c>
      <c r="M189">
        <v>1039683.7499999999</v>
      </c>
      <c r="N189">
        <v>3161.25</v>
      </c>
      <c r="O189">
        <v>4215.0000000000009</v>
      </c>
      <c r="P189">
        <v>0</v>
      </c>
      <c r="Q189">
        <v>0</v>
      </c>
      <c r="R189">
        <v>0</v>
      </c>
      <c r="S189">
        <v>12937.5</v>
      </c>
      <c r="T189" s="25">
        <v>1090751.25</v>
      </c>
      <c r="U189" s="62">
        <v>120</v>
      </c>
      <c r="V189" s="45">
        <v>0</v>
      </c>
      <c r="W189" s="45">
        <v>0</v>
      </c>
      <c r="X189" s="63">
        <v>9.6</v>
      </c>
      <c r="Y189" s="61">
        <v>5.7</v>
      </c>
      <c r="Z189" s="45">
        <v>8.4</v>
      </c>
      <c r="AA189" s="45">
        <v>0</v>
      </c>
      <c r="AB189" s="45">
        <v>0.3</v>
      </c>
      <c r="AC189" s="45">
        <v>0</v>
      </c>
      <c r="AD189" s="45">
        <v>0</v>
      </c>
      <c r="AE189" s="45">
        <v>0.2</v>
      </c>
      <c r="AF189" s="45">
        <v>0.1</v>
      </c>
      <c r="AG189" s="45">
        <v>0</v>
      </c>
      <c r="AH189" s="45">
        <v>2.9</v>
      </c>
      <c r="AI189" s="45">
        <v>0</v>
      </c>
      <c r="AJ189" s="45">
        <v>0</v>
      </c>
      <c r="AK189" s="45">
        <v>6.6</v>
      </c>
      <c r="AL189" s="45">
        <v>0</v>
      </c>
      <c r="AM189" s="64">
        <v>0</v>
      </c>
      <c r="AN189">
        <f t="shared" si="2"/>
        <v>12.3</v>
      </c>
    </row>
    <row r="190" spans="1:40" x14ac:dyDescent="0.2">
      <c r="A190" t="s">
        <v>124</v>
      </c>
      <c r="B190" t="s">
        <v>12</v>
      </c>
      <c r="C190" s="60">
        <v>44699</v>
      </c>
      <c r="D190" s="42" t="s">
        <v>252</v>
      </c>
      <c r="E190" s="42" t="s">
        <v>229</v>
      </c>
      <c r="F190">
        <v>0</v>
      </c>
      <c r="G190">
        <v>0</v>
      </c>
      <c r="H190">
        <v>4215.0000000000009</v>
      </c>
      <c r="I190">
        <v>18108.75</v>
      </c>
      <c r="J190">
        <v>4215.0000000000009</v>
      </c>
      <c r="K190">
        <v>0</v>
      </c>
      <c r="L190">
        <v>4215.0000000000009</v>
      </c>
      <c r="M190">
        <v>18108.75</v>
      </c>
      <c r="N190">
        <v>6322.5</v>
      </c>
      <c r="O190">
        <v>5268.75</v>
      </c>
      <c r="P190">
        <v>0</v>
      </c>
      <c r="Q190">
        <v>0</v>
      </c>
      <c r="R190">
        <v>0</v>
      </c>
      <c r="S190">
        <v>4312.5</v>
      </c>
      <c r="T190" s="25">
        <v>64766.25</v>
      </c>
      <c r="U190" s="62">
        <v>3.6</v>
      </c>
      <c r="V190" s="45">
        <v>1.8</v>
      </c>
      <c r="W190" s="45">
        <v>0</v>
      </c>
      <c r="X190" s="63">
        <v>9.6</v>
      </c>
      <c r="Y190" s="61">
        <v>0.1</v>
      </c>
      <c r="Z190" s="45">
        <v>32.4</v>
      </c>
      <c r="AA190" s="45">
        <v>0</v>
      </c>
      <c r="AB190" s="45">
        <v>0</v>
      </c>
      <c r="AC190" s="45">
        <v>0</v>
      </c>
      <c r="AD190" s="45">
        <v>1.8</v>
      </c>
      <c r="AE190" s="45">
        <v>6</v>
      </c>
      <c r="AF190" s="45">
        <v>0</v>
      </c>
      <c r="AG190" s="45">
        <v>0</v>
      </c>
      <c r="AH190" s="45">
        <v>5.7</v>
      </c>
      <c r="AI190" s="45">
        <v>0</v>
      </c>
      <c r="AJ190" s="45">
        <v>0</v>
      </c>
      <c r="AK190" s="45">
        <v>0.8</v>
      </c>
      <c r="AL190" s="45">
        <v>0</v>
      </c>
      <c r="AM190" s="64">
        <v>0</v>
      </c>
      <c r="AN190">
        <f t="shared" si="2"/>
        <v>0.9</v>
      </c>
    </row>
    <row r="191" spans="1:40" x14ac:dyDescent="0.2">
      <c r="A191" t="s">
        <v>123</v>
      </c>
      <c r="B191" t="s">
        <v>13</v>
      </c>
      <c r="C191" s="60">
        <v>44699</v>
      </c>
      <c r="D191" s="42" t="s">
        <v>252</v>
      </c>
      <c r="E191" s="42" t="s">
        <v>229</v>
      </c>
      <c r="F191">
        <v>0</v>
      </c>
      <c r="G191">
        <v>0</v>
      </c>
      <c r="H191">
        <v>0</v>
      </c>
      <c r="I191">
        <v>79839</v>
      </c>
      <c r="J191">
        <v>0</v>
      </c>
      <c r="K191">
        <v>3881.25</v>
      </c>
      <c r="L191">
        <v>3793.5000000000009</v>
      </c>
      <c r="M191">
        <v>271741.5</v>
      </c>
      <c r="N191">
        <v>3793.5000000000009</v>
      </c>
      <c r="O191">
        <v>11380.5</v>
      </c>
      <c r="P191">
        <v>0</v>
      </c>
      <c r="Q191">
        <v>0</v>
      </c>
      <c r="R191">
        <v>0</v>
      </c>
      <c r="S191">
        <v>11643.75</v>
      </c>
      <c r="T191" s="25">
        <v>386073</v>
      </c>
      <c r="U191" s="62">
        <v>3.1</v>
      </c>
      <c r="V191" s="45">
        <v>2.8</v>
      </c>
      <c r="W191" s="45">
        <v>0</v>
      </c>
      <c r="X191" s="63">
        <v>2.2999999999999998</v>
      </c>
      <c r="Y191" s="61">
        <v>13.2</v>
      </c>
      <c r="Z191" s="45">
        <v>3.1</v>
      </c>
      <c r="AA191" s="45">
        <v>0</v>
      </c>
      <c r="AB191" s="45">
        <v>0.5</v>
      </c>
      <c r="AC191" s="45">
        <v>0</v>
      </c>
      <c r="AD191" s="45">
        <v>0.4</v>
      </c>
      <c r="AE191" s="45">
        <v>0.2</v>
      </c>
      <c r="AF191" s="45">
        <v>0.1</v>
      </c>
      <c r="AG191" s="45">
        <v>0.8</v>
      </c>
      <c r="AH191" s="45">
        <v>25.2</v>
      </c>
      <c r="AI191" s="45">
        <v>0</v>
      </c>
      <c r="AJ191" s="45">
        <v>0</v>
      </c>
      <c r="AK191" s="45">
        <v>27.6</v>
      </c>
      <c r="AL191" s="45">
        <v>0</v>
      </c>
      <c r="AM191" s="64">
        <v>0</v>
      </c>
      <c r="AN191">
        <f t="shared" si="2"/>
        <v>40.799999999999997</v>
      </c>
    </row>
    <row r="192" spans="1:40" x14ac:dyDescent="0.2">
      <c r="A192" t="s">
        <v>123</v>
      </c>
      <c r="B192" t="s">
        <v>14</v>
      </c>
      <c r="C192" s="60">
        <v>44699</v>
      </c>
      <c r="D192" s="42" t="s">
        <v>252</v>
      </c>
      <c r="E192" s="42" t="s">
        <v>229</v>
      </c>
      <c r="F192">
        <v>0</v>
      </c>
      <c r="G192">
        <v>10537.5</v>
      </c>
      <c r="H192">
        <v>2107.5000000000005</v>
      </c>
      <c r="I192">
        <v>351093.75</v>
      </c>
      <c r="J192">
        <v>0</v>
      </c>
      <c r="K192">
        <v>4312.5</v>
      </c>
      <c r="L192">
        <v>1053.7500000000002</v>
      </c>
      <c r="M192">
        <v>99052.500000000015</v>
      </c>
      <c r="N192">
        <v>3161.25</v>
      </c>
      <c r="O192">
        <v>10537.5</v>
      </c>
      <c r="P192">
        <v>0</v>
      </c>
      <c r="Q192">
        <v>0</v>
      </c>
      <c r="R192">
        <v>0</v>
      </c>
      <c r="S192">
        <v>12937.5</v>
      </c>
      <c r="T192" s="25">
        <v>494793.75</v>
      </c>
      <c r="U192" s="62">
        <v>72</v>
      </c>
      <c r="V192" s="45">
        <v>1.6</v>
      </c>
      <c r="W192" s="45">
        <v>0</v>
      </c>
      <c r="X192" s="63">
        <v>0.1</v>
      </c>
      <c r="Y192" s="61">
        <v>7.2</v>
      </c>
      <c r="Z192" s="45">
        <v>0</v>
      </c>
      <c r="AA192" s="45">
        <v>0</v>
      </c>
      <c r="AB192" s="45">
        <v>0</v>
      </c>
      <c r="AC192" s="45">
        <v>0</v>
      </c>
      <c r="AD192" s="45">
        <v>0</v>
      </c>
      <c r="AE192" s="45">
        <v>0</v>
      </c>
      <c r="AF192" s="45">
        <v>0</v>
      </c>
      <c r="AG192" s="45">
        <v>0.7</v>
      </c>
      <c r="AH192" s="45">
        <v>12</v>
      </c>
      <c r="AI192" s="45">
        <v>0</v>
      </c>
      <c r="AJ192" s="45">
        <v>0</v>
      </c>
      <c r="AK192" s="45">
        <v>28.8</v>
      </c>
      <c r="AL192" s="45">
        <v>0</v>
      </c>
      <c r="AM192" s="64">
        <v>0</v>
      </c>
      <c r="AN192">
        <f t="shared" si="2"/>
        <v>36</v>
      </c>
    </row>
    <row r="193" spans="1:40" x14ac:dyDescent="0.2">
      <c r="A193" t="s">
        <v>124</v>
      </c>
      <c r="B193" t="s">
        <v>15</v>
      </c>
      <c r="C193" s="60">
        <v>44699</v>
      </c>
      <c r="D193" s="42" t="s">
        <v>252</v>
      </c>
      <c r="E193" s="42" t="s">
        <v>229</v>
      </c>
      <c r="F193">
        <v>0</v>
      </c>
      <c r="G193">
        <v>16122.374999999998</v>
      </c>
      <c r="H193">
        <v>948.37500000000023</v>
      </c>
      <c r="I193">
        <v>21988.125</v>
      </c>
      <c r="J193">
        <v>0</v>
      </c>
      <c r="K193">
        <v>3881.25</v>
      </c>
      <c r="L193">
        <v>6638.6249999999991</v>
      </c>
      <c r="M193">
        <v>761025.37499999988</v>
      </c>
      <c r="N193">
        <v>948.37500000000023</v>
      </c>
      <c r="O193">
        <v>5690.25</v>
      </c>
      <c r="P193">
        <v>0</v>
      </c>
      <c r="Q193">
        <v>0</v>
      </c>
      <c r="R193">
        <v>0</v>
      </c>
      <c r="S193">
        <v>15525</v>
      </c>
      <c r="T193" s="25">
        <v>832767.74999999988</v>
      </c>
      <c r="U193" s="62">
        <v>140.4</v>
      </c>
      <c r="V193" s="45">
        <v>2.7</v>
      </c>
      <c r="W193" s="45">
        <v>0</v>
      </c>
      <c r="X193" s="63">
        <v>1.3</v>
      </c>
      <c r="Y193" s="61">
        <v>7.2</v>
      </c>
      <c r="Z193" s="45">
        <v>1.7</v>
      </c>
      <c r="AA193" s="45">
        <v>0</v>
      </c>
      <c r="AB193" s="45">
        <v>0</v>
      </c>
      <c r="AC193" s="45">
        <v>0</v>
      </c>
      <c r="AD193" s="45">
        <v>0.1</v>
      </c>
      <c r="AE193" s="45">
        <v>0.1</v>
      </c>
      <c r="AF193" s="45">
        <v>0.5</v>
      </c>
      <c r="AG193" s="45">
        <v>2.5</v>
      </c>
      <c r="AH193" s="45">
        <v>37.200000000000003</v>
      </c>
      <c r="AI193" s="45">
        <v>0</v>
      </c>
      <c r="AJ193" s="45">
        <v>0</v>
      </c>
      <c r="AK193" s="45">
        <v>9.6</v>
      </c>
      <c r="AL193" s="45">
        <v>0</v>
      </c>
      <c r="AM193" s="64">
        <v>0</v>
      </c>
      <c r="AN193">
        <f t="shared" si="2"/>
        <v>16.8</v>
      </c>
    </row>
    <row r="194" spans="1:40" x14ac:dyDescent="0.2">
      <c r="A194" t="s">
        <v>123</v>
      </c>
      <c r="B194" t="s">
        <v>0</v>
      </c>
      <c r="C194" s="60">
        <v>44733</v>
      </c>
      <c r="D194" s="42" t="s">
        <v>211</v>
      </c>
      <c r="E194" s="42" t="s">
        <v>263</v>
      </c>
      <c r="F194">
        <v>0</v>
      </c>
      <c r="G194">
        <v>10537.5</v>
      </c>
      <c r="H194">
        <v>0</v>
      </c>
      <c r="I194">
        <v>227043.75</v>
      </c>
      <c r="J194">
        <v>0</v>
      </c>
      <c r="K194">
        <v>8625</v>
      </c>
      <c r="L194">
        <v>0</v>
      </c>
      <c r="M194">
        <v>312315</v>
      </c>
      <c r="N194">
        <v>4215.0000000000009</v>
      </c>
      <c r="O194">
        <v>8430.0000000000018</v>
      </c>
      <c r="P194">
        <v>0</v>
      </c>
      <c r="Q194">
        <v>0</v>
      </c>
      <c r="R194">
        <v>0</v>
      </c>
      <c r="S194">
        <v>4312.5</v>
      </c>
      <c r="T194" s="25">
        <v>575478.75</v>
      </c>
      <c r="U194" s="45">
        <v>9</v>
      </c>
      <c r="V194" s="45">
        <v>0.2</v>
      </c>
      <c r="W194" s="45">
        <v>0</v>
      </c>
      <c r="X194" s="63">
        <v>0</v>
      </c>
      <c r="Y194" s="61">
        <v>0.6</v>
      </c>
      <c r="Z194" s="45">
        <v>0</v>
      </c>
      <c r="AA194" s="45">
        <v>0</v>
      </c>
      <c r="AB194" s="45">
        <v>0</v>
      </c>
      <c r="AC194" s="45">
        <v>0</v>
      </c>
      <c r="AD194" s="45">
        <v>0</v>
      </c>
      <c r="AE194" s="45">
        <v>0</v>
      </c>
      <c r="AF194" s="45">
        <v>0</v>
      </c>
      <c r="AG194" s="45">
        <v>0.5</v>
      </c>
      <c r="AH194" s="45">
        <v>17.399999999999999</v>
      </c>
      <c r="AI194" s="45">
        <v>0</v>
      </c>
      <c r="AJ194" s="45">
        <v>0</v>
      </c>
      <c r="AK194" s="45">
        <v>14.4</v>
      </c>
      <c r="AL194" s="45">
        <v>0</v>
      </c>
      <c r="AM194" s="45">
        <v>0</v>
      </c>
      <c r="AN194">
        <f t="shared" si="2"/>
        <v>15</v>
      </c>
    </row>
    <row r="195" spans="1:40" x14ac:dyDescent="0.2">
      <c r="A195" t="s">
        <v>124</v>
      </c>
      <c r="B195" t="s">
        <v>1</v>
      </c>
      <c r="C195" s="60">
        <v>44733</v>
      </c>
      <c r="D195" s="42" t="s">
        <v>211</v>
      </c>
      <c r="E195" s="42" t="s">
        <v>263</v>
      </c>
      <c r="F195">
        <v>0</v>
      </c>
      <c r="G195">
        <v>17246.25</v>
      </c>
      <c r="H195">
        <v>948.37500000000023</v>
      </c>
      <c r="I195">
        <v>436866.75000000006</v>
      </c>
      <c r="J195">
        <v>0</v>
      </c>
      <c r="K195">
        <v>11643.75</v>
      </c>
      <c r="L195">
        <v>948.37500000000023</v>
      </c>
      <c r="M195">
        <v>1408893.75</v>
      </c>
      <c r="N195">
        <v>948.37500000000023</v>
      </c>
      <c r="O195">
        <v>0</v>
      </c>
      <c r="P195">
        <v>3881.25</v>
      </c>
      <c r="Q195">
        <v>0</v>
      </c>
      <c r="R195">
        <v>0</v>
      </c>
      <c r="S195">
        <v>15525</v>
      </c>
      <c r="T195" s="25">
        <v>1896901.875</v>
      </c>
      <c r="U195" s="62">
        <v>319.2</v>
      </c>
      <c r="V195" s="45">
        <v>0.4</v>
      </c>
      <c r="W195" s="45">
        <v>0</v>
      </c>
      <c r="X195" s="63">
        <v>1.6</v>
      </c>
      <c r="Y195" s="61">
        <v>0.8</v>
      </c>
      <c r="Z195" s="45">
        <v>0</v>
      </c>
      <c r="AA195" s="45">
        <v>0</v>
      </c>
      <c r="AB195" s="45">
        <v>0</v>
      </c>
      <c r="AC195" s="45">
        <v>0</v>
      </c>
      <c r="AD195" s="45">
        <v>3.3</v>
      </c>
      <c r="AE195" s="45">
        <v>2.2000000000000002</v>
      </c>
      <c r="AF195" s="45">
        <v>0</v>
      </c>
      <c r="AG195" s="45">
        <v>0.8</v>
      </c>
      <c r="AH195" s="45">
        <v>10.8</v>
      </c>
      <c r="AI195" s="45">
        <v>0</v>
      </c>
      <c r="AJ195" s="45">
        <v>0</v>
      </c>
      <c r="AK195" s="45">
        <v>26.4</v>
      </c>
      <c r="AL195" s="45">
        <v>0</v>
      </c>
      <c r="AM195" s="64">
        <v>0</v>
      </c>
      <c r="AN195">
        <f t="shared" ref="AN195:AN257" si="3">AK195+Y195</f>
        <v>27.2</v>
      </c>
    </row>
    <row r="196" spans="1:40" x14ac:dyDescent="0.2">
      <c r="A196" t="s">
        <v>124</v>
      </c>
      <c r="B196" t="s">
        <v>2</v>
      </c>
      <c r="C196" s="60">
        <v>44733</v>
      </c>
      <c r="D196" s="42" t="s">
        <v>211</v>
      </c>
      <c r="E196" s="42" t="s">
        <v>263</v>
      </c>
      <c r="F196">
        <v>0</v>
      </c>
      <c r="G196">
        <v>3881.25</v>
      </c>
      <c r="H196">
        <v>0</v>
      </c>
      <c r="I196">
        <v>31050</v>
      </c>
      <c r="J196">
        <v>0</v>
      </c>
      <c r="K196">
        <v>3881.25</v>
      </c>
      <c r="L196">
        <v>4741.875</v>
      </c>
      <c r="M196">
        <v>700997.62500000012</v>
      </c>
      <c r="N196">
        <v>948.37500000000023</v>
      </c>
      <c r="O196">
        <v>0</v>
      </c>
      <c r="P196">
        <v>0</v>
      </c>
      <c r="Q196">
        <v>0</v>
      </c>
      <c r="R196">
        <v>4741.875</v>
      </c>
      <c r="S196">
        <v>11643.75</v>
      </c>
      <c r="T196" s="25">
        <v>761886.00000000012</v>
      </c>
      <c r="U196" s="62">
        <v>19.2</v>
      </c>
      <c r="V196" s="45">
        <v>0</v>
      </c>
      <c r="W196" s="45">
        <v>0</v>
      </c>
      <c r="X196" s="63">
        <v>10.8</v>
      </c>
      <c r="Y196" s="61">
        <v>0.3</v>
      </c>
      <c r="Z196" s="45">
        <v>0</v>
      </c>
      <c r="AA196" s="45">
        <v>0</v>
      </c>
      <c r="AB196" s="45">
        <v>0</v>
      </c>
      <c r="AC196" s="45">
        <v>0</v>
      </c>
      <c r="AD196" s="45">
        <v>0</v>
      </c>
      <c r="AE196" s="45">
        <v>0</v>
      </c>
      <c r="AF196" s="45">
        <v>0.5</v>
      </c>
      <c r="AG196" s="45">
        <v>2.5</v>
      </c>
      <c r="AH196" s="45">
        <v>90</v>
      </c>
      <c r="AI196" s="45">
        <v>0</v>
      </c>
      <c r="AJ196" s="45">
        <v>0</v>
      </c>
      <c r="AK196" s="45">
        <v>3.2</v>
      </c>
      <c r="AL196" s="45">
        <v>0</v>
      </c>
      <c r="AM196" s="64">
        <v>0</v>
      </c>
      <c r="AN196">
        <f t="shared" si="3"/>
        <v>3.5</v>
      </c>
    </row>
    <row r="197" spans="1:40" x14ac:dyDescent="0.2">
      <c r="A197" t="s">
        <v>123</v>
      </c>
      <c r="B197" t="s">
        <v>3</v>
      </c>
      <c r="C197" s="60">
        <v>44733</v>
      </c>
      <c r="D197" s="42" t="s">
        <v>211</v>
      </c>
      <c r="E197" s="42" t="s">
        <v>263</v>
      </c>
      <c r="F197">
        <v>0</v>
      </c>
      <c r="G197">
        <v>5690.25</v>
      </c>
      <c r="H197">
        <v>0</v>
      </c>
      <c r="I197">
        <v>415651.50000000006</v>
      </c>
      <c r="J197">
        <v>0</v>
      </c>
      <c r="K197">
        <v>11643.75</v>
      </c>
      <c r="L197">
        <v>1896.7500000000005</v>
      </c>
      <c r="M197">
        <v>487913.625</v>
      </c>
      <c r="N197">
        <v>1896.7500000000005</v>
      </c>
      <c r="O197">
        <v>948.37500000000023</v>
      </c>
      <c r="P197">
        <v>0</v>
      </c>
      <c r="Q197">
        <v>0</v>
      </c>
      <c r="R197">
        <v>0</v>
      </c>
      <c r="S197">
        <v>7762.5</v>
      </c>
      <c r="T197" s="25">
        <v>933403.5</v>
      </c>
      <c r="U197" s="45">
        <v>1.8</v>
      </c>
      <c r="V197" s="45">
        <v>0.2</v>
      </c>
      <c r="W197" s="45">
        <v>0</v>
      </c>
      <c r="X197" s="63">
        <v>0.5</v>
      </c>
      <c r="Y197" s="61">
        <v>1.2</v>
      </c>
      <c r="Z197" s="45">
        <v>0.1</v>
      </c>
      <c r="AA197" s="45">
        <v>0</v>
      </c>
      <c r="AB197" s="45">
        <v>0</v>
      </c>
      <c r="AC197" s="45">
        <v>0</v>
      </c>
      <c r="AD197" s="45">
        <v>1.3</v>
      </c>
      <c r="AE197" s="45">
        <v>0.3</v>
      </c>
      <c r="AF197" s="45">
        <v>0</v>
      </c>
      <c r="AG197" s="45">
        <v>2.4</v>
      </c>
      <c r="AH197" s="45">
        <v>9.1</v>
      </c>
      <c r="AI197" s="45">
        <v>0</v>
      </c>
      <c r="AJ197" s="45">
        <v>0</v>
      </c>
      <c r="AK197" s="45">
        <v>5.8</v>
      </c>
      <c r="AL197" s="45">
        <v>0</v>
      </c>
      <c r="AM197" s="45">
        <v>0</v>
      </c>
      <c r="AN197">
        <f t="shared" si="3"/>
        <v>7</v>
      </c>
    </row>
    <row r="198" spans="1:40" x14ac:dyDescent="0.2">
      <c r="A198" t="s">
        <v>124</v>
      </c>
      <c r="B198" t="s">
        <v>4</v>
      </c>
      <c r="C198" s="60">
        <v>44733</v>
      </c>
      <c r="D198" s="42" t="s">
        <v>211</v>
      </c>
      <c r="E198" s="42" t="s">
        <v>263</v>
      </c>
      <c r="F198">
        <v>0</v>
      </c>
      <c r="G198">
        <v>13365</v>
      </c>
      <c r="H198">
        <v>1896.7500000000005</v>
      </c>
      <c r="I198">
        <v>3881.25</v>
      </c>
      <c r="J198">
        <v>0</v>
      </c>
      <c r="K198">
        <v>3881.25</v>
      </c>
      <c r="L198">
        <v>4741.875</v>
      </c>
      <c r="M198">
        <v>1444743.0000000002</v>
      </c>
      <c r="N198">
        <v>0</v>
      </c>
      <c r="O198">
        <v>1896.7500000000005</v>
      </c>
      <c r="P198">
        <v>0</v>
      </c>
      <c r="Q198">
        <v>0</v>
      </c>
      <c r="R198">
        <v>1896.7500000000005</v>
      </c>
      <c r="S198">
        <v>3881.25</v>
      </c>
      <c r="T198" s="25">
        <v>1480183.8750000002</v>
      </c>
      <c r="U198" s="62">
        <v>0</v>
      </c>
      <c r="V198" s="45">
        <v>0.1</v>
      </c>
      <c r="W198" s="45">
        <v>0</v>
      </c>
      <c r="X198" s="63">
        <v>0</v>
      </c>
      <c r="Y198" s="61">
        <v>0</v>
      </c>
      <c r="Z198" s="45">
        <v>127.2</v>
      </c>
      <c r="AA198" s="45">
        <v>0</v>
      </c>
      <c r="AB198" s="45">
        <v>0.1</v>
      </c>
      <c r="AC198" s="45">
        <v>0</v>
      </c>
      <c r="AD198" s="45">
        <v>0.3</v>
      </c>
      <c r="AE198" s="45">
        <v>0</v>
      </c>
      <c r="AF198" s="45">
        <v>0</v>
      </c>
      <c r="AG198" s="45">
        <v>2</v>
      </c>
      <c r="AH198" s="45">
        <v>54</v>
      </c>
      <c r="AI198" s="45">
        <v>0</v>
      </c>
      <c r="AJ198" s="45">
        <v>0</v>
      </c>
      <c r="AK198" s="45">
        <v>0</v>
      </c>
      <c r="AL198" s="45">
        <v>0</v>
      </c>
      <c r="AM198" s="64">
        <v>0</v>
      </c>
      <c r="AN198">
        <f t="shared" si="3"/>
        <v>0</v>
      </c>
    </row>
    <row r="199" spans="1:40" x14ac:dyDescent="0.2">
      <c r="A199" t="s">
        <v>123</v>
      </c>
      <c r="B199" t="s">
        <v>5</v>
      </c>
      <c r="C199" s="60">
        <v>44733</v>
      </c>
      <c r="D199" s="42" t="s">
        <v>211</v>
      </c>
      <c r="E199" s="42" t="s">
        <v>263</v>
      </c>
      <c r="F199">
        <v>0</v>
      </c>
      <c r="G199">
        <v>13365</v>
      </c>
      <c r="H199">
        <v>0</v>
      </c>
      <c r="I199">
        <v>2079364.5000000002</v>
      </c>
      <c r="J199">
        <v>0</v>
      </c>
      <c r="K199">
        <v>3881.25</v>
      </c>
      <c r="L199">
        <v>18967.5</v>
      </c>
      <c r="M199">
        <v>354125.25</v>
      </c>
      <c r="N199">
        <v>0</v>
      </c>
      <c r="O199">
        <v>948.37500000000023</v>
      </c>
      <c r="P199">
        <v>0</v>
      </c>
      <c r="Q199">
        <v>0</v>
      </c>
      <c r="R199">
        <v>0</v>
      </c>
      <c r="S199">
        <v>34931.25</v>
      </c>
      <c r="T199" s="25">
        <v>2505583.125</v>
      </c>
      <c r="U199" s="62">
        <v>0</v>
      </c>
      <c r="V199" s="45">
        <v>0</v>
      </c>
      <c r="W199" s="45">
        <v>0</v>
      </c>
      <c r="X199" s="63">
        <v>10.8</v>
      </c>
      <c r="Y199" s="61">
        <v>0.2</v>
      </c>
      <c r="Z199" s="45">
        <v>5.0999999999999996</v>
      </c>
      <c r="AA199" s="45">
        <v>0</v>
      </c>
      <c r="AB199" s="45">
        <v>0</v>
      </c>
      <c r="AC199" s="45">
        <v>0</v>
      </c>
      <c r="AD199" s="45">
        <v>0</v>
      </c>
      <c r="AE199" s="45">
        <v>0</v>
      </c>
      <c r="AF199" s="45">
        <v>0</v>
      </c>
      <c r="AG199" s="45">
        <v>27.6</v>
      </c>
      <c r="AH199" s="45">
        <v>54</v>
      </c>
      <c r="AI199" s="45">
        <v>0</v>
      </c>
      <c r="AJ199" s="45">
        <v>0</v>
      </c>
      <c r="AK199" s="45">
        <v>1.8</v>
      </c>
      <c r="AL199" s="45">
        <v>0</v>
      </c>
      <c r="AM199" s="64">
        <v>0</v>
      </c>
      <c r="AN199">
        <f t="shared" si="3"/>
        <v>2</v>
      </c>
    </row>
    <row r="200" spans="1:40" x14ac:dyDescent="0.2">
      <c r="A200" t="s">
        <v>123</v>
      </c>
      <c r="B200" t="s">
        <v>6</v>
      </c>
      <c r="C200" s="60">
        <v>44733</v>
      </c>
      <c r="D200" s="42" t="s">
        <v>211</v>
      </c>
      <c r="E200" s="42" t="s">
        <v>263</v>
      </c>
      <c r="F200">
        <v>0</v>
      </c>
      <c r="G200">
        <v>45697.500000000007</v>
      </c>
      <c r="H200">
        <v>1896.7500000000005</v>
      </c>
      <c r="I200">
        <v>291765.375</v>
      </c>
      <c r="J200">
        <v>0</v>
      </c>
      <c r="K200">
        <v>31050</v>
      </c>
      <c r="L200">
        <v>4741.875</v>
      </c>
      <c r="M200">
        <v>338353.875</v>
      </c>
      <c r="N200">
        <v>0</v>
      </c>
      <c r="O200">
        <v>1896.7500000000005</v>
      </c>
      <c r="P200">
        <v>0</v>
      </c>
      <c r="Q200">
        <v>0</v>
      </c>
      <c r="R200">
        <v>0</v>
      </c>
      <c r="S200">
        <v>881043.75</v>
      </c>
      <c r="T200" s="25">
        <v>1596445.875</v>
      </c>
      <c r="U200" s="45">
        <v>0.6</v>
      </c>
      <c r="V200" s="45">
        <v>0</v>
      </c>
      <c r="W200" s="45">
        <v>0</v>
      </c>
      <c r="X200" s="63">
        <v>1.6</v>
      </c>
      <c r="Y200" s="61">
        <v>16.8</v>
      </c>
      <c r="Z200" s="45">
        <v>0</v>
      </c>
      <c r="AA200" s="45">
        <v>0</v>
      </c>
      <c r="AB200" s="45">
        <v>0</v>
      </c>
      <c r="AC200" s="45">
        <v>0</v>
      </c>
      <c r="AD200" s="45">
        <v>0</v>
      </c>
      <c r="AE200" s="45">
        <v>0</v>
      </c>
      <c r="AF200" s="45">
        <v>0</v>
      </c>
      <c r="AG200" s="45">
        <v>2</v>
      </c>
      <c r="AH200" s="45">
        <v>10.8</v>
      </c>
      <c r="AI200" s="45">
        <v>0</v>
      </c>
      <c r="AJ200" s="45">
        <v>0</v>
      </c>
      <c r="AK200" s="45">
        <v>27.6</v>
      </c>
      <c r="AL200" s="45">
        <v>0</v>
      </c>
      <c r="AM200" s="45">
        <v>0</v>
      </c>
      <c r="AN200">
        <f t="shared" si="3"/>
        <v>44.400000000000006</v>
      </c>
    </row>
    <row r="201" spans="1:40" x14ac:dyDescent="0.2">
      <c r="A201" t="s">
        <v>124</v>
      </c>
      <c r="B201" t="s">
        <v>7</v>
      </c>
      <c r="C201" s="60">
        <v>44733</v>
      </c>
      <c r="D201" s="42" t="s">
        <v>211</v>
      </c>
      <c r="E201" s="42" t="s">
        <v>263</v>
      </c>
      <c r="F201">
        <v>0</v>
      </c>
      <c r="G201">
        <v>22848.750000000004</v>
      </c>
      <c r="H201">
        <v>0</v>
      </c>
      <c r="I201">
        <v>11643.75</v>
      </c>
      <c r="J201">
        <v>0</v>
      </c>
      <c r="K201">
        <v>11643.75</v>
      </c>
      <c r="L201">
        <v>3793.5000000000009</v>
      </c>
      <c r="M201">
        <v>457987.5</v>
      </c>
      <c r="N201">
        <v>948.37500000000023</v>
      </c>
      <c r="O201">
        <v>10432.125000000002</v>
      </c>
      <c r="P201">
        <v>0</v>
      </c>
      <c r="Q201">
        <v>0</v>
      </c>
      <c r="R201">
        <v>0</v>
      </c>
      <c r="S201">
        <v>7762.5</v>
      </c>
      <c r="T201" s="25">
        <v>527060.25</v>
      </c>
      <c r="U201" s="62">
        <v>0.3</v>
      </c>
      <c r="V201" s="45">
        <v>7.2</v>
      </c>
      <c r="W201" s="45">
        <v>0</v>
      </c>
      <c r="X201" s="63">
        <v>2.6</v>
      </c>
      <c r="Y201" s="61">
        <v>0.8</v>
      </c>
      <c r="Z201" s="45">
        <v>84</v>
      </c>
      <c r="AA201" s="45">
        <v>0</v>
      </c>
      <c r="AB201" s="45">
        <v>0</v>
      </c>
      <c r="AC201" s="45">
        <v>0</v>
      </c>
      <c r="AD201" s="45">
        <v>66</v>
      </c>
      <c r="AE201" s="45">
        <v>68.400000000000006</v>
      </c>
      <c r="AF201" s="45">
        <v>0</v>
      </c>
      <c r="AG201" s="45">
        <v>0</v>
      </c>
      <c r="AH201" s="45">
        <v>13.2</v>
      </c>
      <c r="AI201" s="45">
        <v>0</v>
      </c>
      <c r="AJ201" s="45">
        <v>0</v>
      </c>
      <c r="AK201" s="45">
        <v>0</v>
      </c>
      <c r="AL201" s="45">
        <v>0</v>
      </c>
      <c r="AM201" s="64">
        <v>0</v>
      </c>
      <c r="AN201">
        <f t="shared" si="3"/>
        <v>0.8</v>
      </c>
    </row>
    <row r="202" spans="1:40" x14ac:dyDescent="0.2">
      <c r="A202" t="s">
        <v>123</v>
      </c>
      <c r="B202" t="s">
        <v>8</v>
      </c>
      <c r="C202" s="60">
        <v>44733</v>
      </c>
      <c r="D202" s="42" t="s">
        <v>211</v>
      </c>
      <c r="E202" s="42" t="s">
        <v>263</v>
      </c>
      <c r="F202">
        <v>0</v>
      </c>
      <c r="G202">
        <v>3881.25</v>
      </c>
      <c r="H202">
        <v>1896.7500000000005</v>
      </c>
      <c r="I202">
        <v>416178.00000000006</v>
      </c>
      <c r="J202">
        <v>0</v>
      </c>
      <c r="K202">
        <v>7762.5</v>
      </c>
      <c r="L202">
        <v>15174.000000000004</v>
      </c>
      <c r="M202">
        <v>1630162.1249999998</v>
      </c>
      <c r="N202">
        <v>948.37500000000023</v>
      </c>
      <c r="O202">
        <v>9483.75</v>
      </c>
      <c r="P202">
        <v>0</v>
      </c>
      <c r="Q202">
        <v>0</v>
      </c>
      <c r="R202">
        <v>0</v>
      </c>
      <c r="S202">
        <v>19406.25</v>
      </c>
      <c r="T202" s="25">
        <v>2104893</v>
      </c>
      <c r="U202" s="62">
        <v>0.8</v>
      </c>
      <c r="V202" s="45">
        <v>0.7</v>
      </c>
      <c r="W202" s="45">
        <v>0</v>
      </c>
      <c r="X202" s="63">
        <v>0.4</v>
      </c>
      <c r="Y202" s="61">
        <v>14.4</v>
      </c>
      <c r="Z202" s="45">
        <v>6</v>
      </c>
      <c r="AA202" s="45">
        <v>0</v>
      </c>
      <c r="AB202" s="45">
        <v>0</v>
      </c>
      <c r="AC202" s="45">
        <v>0</v>
      </c>
      <c r="AD202" s="45">
        <v>0</v>
      </c>
      <c r="AE202" s="45">
        <v>0.5</v>
      </c>
      <c r="AF202" s="45">
        <v>0</v>
      </c>
      <c r="AG202" s="45">
        <v>0.7</v>
      </c>
      <c r="AH202" s="45">
        <v>27.6</v>
      </c>
      <c r="AI202" s="45">
        <v>0</v>
      </c>
      <c r="AJ202" s="45">
        <v>0</v>
      </c>
      <c r="AK202" s="45">
        <v>16.8</v>
      </c>
      <c r="AL202" s="45">
        <v>0</v>
      </c>
      <c r="AM202" s="64">
        <v>0</v>
      </c>
      <c r="AN202">
        <f t="shared" si="3"/>
        <v>31.200000000000003</v>
      </c>
    </row>
    <row r="203" spans="1:40" x14ac:dyDescent="0.2">
      <c r="A203" t="s">
        <v>124</v>
      </c>
      <c r="B203" t="s">
        <v>9</v>
      </c>
      <c r="C203" s="60">
        <v>44733</v>
      </c>
      <c r="D203" s="42" t="s">
        <v>211</v>
      </c>
      <c r="E203" s="42" t="s">
        <v>263</v>
      </c>
      <c r="F203">
        <v>0</v>
      </c>
      <c r="G203">
        <v>38325</v>
      </c>
      <c r="H203">
        <v>1053.7500000000002</v>
      </c>
      <c r="I203">
        <v>154334.99999999997</v>
      </c>
      <c r="J203">
        <v>0</v>
      </c>
      <c r="K203">
        <v>25875</v>
      </c>
      <c r="L203">
        <v>11591.25</v>
      </c>
      <c r="M203">
        <v>1539562.5000000002</v>
      </c>
      <c r="N203">
        <v>3161.25</v>
      </c>
      <c r="O203">
        <v>5268.75</v>
      </c>
      <c r="P203">
        <v>0</v>
      </c>
      <c r="Q203">
        <v>0</v>
      </c>
      <c r="R203">
        <v>0</v>
      </c>
      <c r="S203">
        <v>12937.5</v>
      </c>
      <c r="T203" s="25">
        <v>1792110.0000000002</v>
      </c>
      <c r="U203" s="62">
        <v>4.5</v>
      </c>
      <c r="V203" s="45">
        <v>28.8</v>
      </c>
      <c r="W203" s="45">
        <v>0</v>
      </c>
      <c r="X203" s="63">
        <v>0.2</v>
      </c>
      <c r="Y203" s="61">
        <v>6</v>
      </c>
      <c r="Z203" s="45">
        <v>0</v>
      </c>
      <c r="AA203" s="45">
        <v>0</v>
      </c>
      <c r="AB203" s="45">
        <v>0</v>
      </c>
      <c r="AC203" s="45">
        <v>0</v>
      </c>
      <c r="AD203" s="45">
        <v>73.2</v>
      </c>
      <c r="AE203" s="45">
        <v>44.4</v>
      </c>
      <c r="AF203" s="45">
        <v>0</v>
      </c>
      <c r="AG203" s="45">
        <v>0</v>
      </c>
      <c r="AH203" s="45">
        <v>0</v>
      </c>
      <c r="AI203" s="45">
        <v>0</v>
      </c>
      <c r="AJ203" s="45">
        <v>0</v>
      </c>
      <c r="AK203" s="45">
        <v>14.4</v>
      </c>
      <c r="AL203" s="45">
        <v>0</v>
      </c>
      <c r="AM203" s="64">
        <v>0</v>
      </c>
      <c r="AN203">
        <f t="shared" si="3"/>
        <v>20.399999999999999</v>
      </c>
    </row>
    <row r="204" spans="1:40" x14ac:dyDescent="0.2">
      <c r="A204" t="s">
        <v>124</v>
      </c>
      <c r="B204" t="s">
        <v>10</v>
      </c>
      <c r="C204" s="60">
        <v>44733</v>
      </c>
      <c r="D204" s="42" t="s">
        <v>211</v>
      </c>
      <c r="E204" s="42" t="s">
        <v>263</v>
      </c>
      <c r="F204">
        <v>0</v>
      </c>
      <c r="G204">
        <v>15525</v>
      </c>
      <c r="H204">
        <v>1896.7500000000005</v>
      </c>
      <c r="I204">
        <v>42693.750000000007</v>
      </c>
      <c r="J204">
        <v>0</v>
      </c>
      <c r="K204">
        <v>27168.75</v>
      </c>
      <c r="L204">
        <v>3793.5000000000009</v>
      </c>
      <c r="M204">
        <v>19915.875000000004</v>
      </c>
      <c r="N204">
        <v>948.37500000000023</v>
      </c>
      <c r="O204">
        <v>1896.7500000000005</v>
      </c>
      <c r="P204">
        <v>0</v>
      </c>
      <c r="Q204">
        <v>0</v>
      </c>
      <c r="R204">
        <v>0</v>
      </c>
      <c r="S204">
        <v>3881.25</v>
      </c>
      <c r="T204" s="25">
        <v>117720</v>
      </c>
      <c r="U204" s="62">
        <v>9.6</v>
      </c>
      <c r="V204" s="45">
        <v>0</v>
      </c>
      <c r="W204" s="45">
        <v>0</v>
      </c>
      <c r="X204" s="63">
        <v>0.6</v>
      </c>
      <c r="Y204" s="61">
        <v>7.2</v>
      </c>
      <c r="Z204" s="45">
        <v>0</v>
      </c>
      <c r="AA204" s="45">
        <v>0</v>
      </c>
      <c r="AB204" s="45">
        <v>0</v>
      </c>
      <c r="AC204" s="45">
        <v>0</v>
      </c>
      <c r="AD204" s="45">
        <v>0.3</v>
      </c>
      <c r="AE204" s="45">
        <v>0.3</v>
      </c>
      <c r="AF204" s="45">
        <v>0</v>
      </c>
      <c r="AG204" s="45">
        <v>0</v>
      </c>
      <c r="AH204" s="45">
        <v>3.1</v>
      </c>
      <c r="AI204" s="45">
        <v>0</v>
      </c>
      <c r="AJ204" s="45">
        <v>0</v>
      </c>
      <c r="AK204" s="45">
        <v>43.2</v>
      </c>
      <c r="AL204" s="45">
        <v>0</v>
      </c>
      <c r="AM204" s="64">
        <v>0</v>
      </c>
      <c r="AN204">
        <f t="shared" si="3"/>
        <v>50.400000000000006</v>
      </c>
    </row>
    <row r="205" spans="1:40" x14ac:dyDescent="0.2">
      <c r="A205" t="s">
        <v>123</v>
      </c>
      <c r="B205" t="s">
        <v>11</v>
      </c>
      <c r="C205" s="60">
        <v>44733</v>
      </c>
      <c r="D205" s="42" t="s">
        <v>211</v>
      </c>
      <c r="E205" s="42" t="s">
        <v>263</v>
      </c>
      <c r="F205">
        <v>0</v>
      </c>
      <c r="G205">
        <v>3881.25</v>
      </c>
      <c r="H205">
        <v>0</v>
      </c>
      <c r="I205">
        <v>618867</v>
      </c>
      <c r="J205">
        <v>0</v>
      </c>
      <c r="K205">
        <v>3881.25</v>
      </c>
      <c r="L205">
        <v>18019.125</v>
      </c>
      <c r="M205">
        <v>55005.75</v>
      </c>
      <c r="N205">
        <v>0</v>
      </c>
      <c r="O205">
        <v>1896.7500000000005</v>
      </c>
      <c r="P205">
        <v>0</v>
      </c>
      <c r="Q205">
        <v>0</v>
      </c>
      <c r="R205">
        <v>0</v>
      </c>
      <c r="S205">
        <v>15525</v>
      </c>
      <c r="T205" s="25">
        <v>717076.125</v>
      </c>
      <c r="U205" s="45">
        <v>6.1</v>
      </c>
      <c r="V205" s="45">
        <v>0</v>
      </c>
      <c r="W205" s="45">
        <v>0</v>
      </c>
      <c r="X205" s="63">
        <v>0.1</v>
      </c>
      <c r="Y205" s="61">
        <v>0.4</v>
      </c>
      <c r="Z205" s="45">
        <v>1.2</v>
      </c>
      <c r="AA205" s="45">
        <v>0</v>
      </c>
      <c r="AB205" s="45">
        <v>0</v>
      </c>
      <c r="AC205" s="45">
        <v>0</v>
      </c>
      <c r="AD205" s="45">
        <v>0</v>
      </c>
      <c r="AE205" s="45">
        <v>0</v>
      </c>
      <c r="AF205" s="45">
        <v>0</v>
      </c>
      <c r="AG205" s="45">
        <v>0.1</v>
      </c>
      <c r="AH205" s="45">
        <v>16.3</v>
      </c>
      <c r="AI205" s="45">
        <v>0</v>
      </c>
      <c r="AJ205" s="45">
        <v>0</v>
      </c>
      <c r="AK205" s="45">
        <v>5.9</v>
      </c>
      <c r="AL205" s="45">
        <v>0</v>
      </c>
      <c r="AM205" s="45">
        <v>0</v>
      </c>
      <c r="AN205">
        <f t="shared" si="3"/>
        <v>6.3000000000000007</v>
      </c>
    </row>
    <row r="206" spans="1:40" x14ac:dyDescent="0.2">
      <c r="A206" t="s">
        <v>124</v>
      </c>
      <c r="B206" t="s">
        <v>12</v>
      </c>
      <c r="C206" s="60">
        <v>44733</v>
      </c>
      <c r="D206" s="42" t="s">
        <v>211</v>
      </c>
      <c r="E206" s="42" t="s">
        <v>263</v>
      </c>
      <c r="F206">
        <v>7762.5</v>
      </c>
      <c r="G206">
        <v>213752.24999999997</v>
      </c>
      <c r="H206">
        <v>82508.625</v>
      </c>
      <c r="I206">
        <v>294782.62500000006</v>
      </c>
      <c r="J206">
        <v>0</v>
      </c>
      <c r="K206">
        <v>65981.25</v>
      </c>
      <c r="L206">
        <v>948.37500000000023</v>
      </c>
      <c r="M206">
        <v>89339.625</v>
      </c>
      <c r="N206">
        <v>948.37500000000023</v>
      </c>
      <c r="O206">
        <v>4741.875</v>
      </c>
      <c r="P206">
        <v>0</v>
      </c>
      <c r="Q206">
        <v>0</v>
      </c>
      <c r="R206">
        <v>0</v>
      </c>
      <c r="S206">
        <v>834468.75</v>
      </c>
      <c r="T206" s="25">
        <v>1595234.25</v>
      </c>
      <c r="U206" s="62">
        <v>0.1</v>
      </c>
      <c r="V206" s="45">
        <v>0</v>
      </c>
      <c r="W206" s="45">
        <v>0</v>
      </c>
      <c r="X206" s="63">
        <v>5.0999999999999996</v>
      </c>
      <c r="Y206" s="61">
        <v>0</v>
      </c>
      <c r="Z206" s="45">
        <v>55.2</v>
      </c>
      <c r="AA206" s="45">
        <v>0</v>
      </c>
      <c r="AB206" s="45">
        <v>0</v>
      </c>
      <c r="AC206" s="45">
        <v>0</v>
      </c>
      <c r="AD206" s="45">
        <v>10.8</v>
      </c>
      <c r="AE206" s="45">
        <v>2.7</v>
      </c>
      <c r="AF206" s="45">
        <v>0</v>
      </c>
      <c r="AG206" s="45">
        <v>0</v>
      </c>
      <c r="AH206" s="45">
        <v>6</v>
      </c>
      <c r="AI206" s="45">
        <v>0</v>
      </c>
      <c r="AJ206" s="45">
        <v>0</v>
      </c>
      <c r="AK206" s="45">
        <v>0.1</v>
      </c>
      <c r="AL206" s="45">
        <v>7.2</v>
      </c>
      <c r="AM206" s="64">
        <v>0</v>
      </c>
      <c r="AN206">
        <f t="shared" si="3"/>
        <v>0.1</v>
      </c>
    </row>
    <row r="207" spans="1:40" x14ac:dyDescent="0.2">
      <c r="A207" t="s">
        <v>123</v>
      </c>
      <c r="B207" t="s">
        <v>13</v>
      </c>
      <c r="C207" s="60">
        <v>44733</v>
      </c>
      <c r="D207" s="42" t="s">
        <v>211</v>
      </c>
      <c r="E207" s="42" t="s">
        <v>263</v>
      </c>
      <c r="F207">
        <v>0</v>
      </c>
      <c r="G207">
        <v>0</v>
      </c>
      <c r="H207">
        <v>0</v>
      </c>
      <c r="I207">
        <v>45275.625000000007</v>
      </c>
      <c r="J207">
        <v>0</v>
      </c>
      <c r="K207">
        <v>11643.75</v>
      </c>
      <c r="L207">
        <v>8535.375</v>
      </c>
      <c r="M207">
        <v>171338.62499999997</v>
      </c>
      <c r="N207">
        <v>948.37500000000023</v>
      </c>
      <c r="O207">
        <v>3793.5000000000009</v>
      </c>
      <c r="P207">
        <v>0</v>
      </c>
      <c r="Q207">
        <v>0</v>
      </c>
      <c r="R207">
        <v>948.37500000000023</v>
      </c>
      <c r="S207">
        <v>19406.25</v>
      </c>
      <c r="T207" s="25">
        <v>261889.87499999997</v>
      </c>
      <c r="U207" s="62">
        <v>27.6</v>
      </c>
      <c r="V207" s="45">
        <v>0.6</v>
      </c>
      <c r="W207" s="45">
        <v>0</v>
      </c>
      <c r="X207" s="63">
        <v>1.6</v>
      </c>
      <c r="Y207" s="61">
        <v>0</v>
      </c>
      <c r="Z207" s="45">
        <v>0</v>
      </c>
      <c r="AA207" s="45">
        <v>0</v>
      </c>
      <c r="AB207" s="45">
        <v>0</v>
      </c>
      <c r="AC207" s="45">
        <v>0</v>
      </c>
      <c r="AD207" s="45">
        <v>2.7</v>
      </c>
      <c r="AE207" s="45">
        <v>2</v>
      </c>
      <c r="AF207" s="45">
        <v>0.1</v>
      </c>
      <c r="AG207" s="45">
        <v>2.6</v>
      </c>
      <c r="AH207" s="45">
        <v>33.6</v>
      </c>
      <c r="AI207" s="45">
        <v>0</v>
      </c>
      <c r="AJ207" s="45">
        <v>0</v>
      </c>
      <c r="AK207" s="45">
        <v>8.4</v>
      </c>
      <c r="AL207" s="45">
        <v>0</v>
      </c>
      <c r="AM207" s="64">
        <v>0</v>
      </c>
      <c r="AN207">
        <f t="shared" si="3"/>
        <v>8.4</v>
      </c>
    </row>
    <row r="208" spans="1:40" x14ac:dyDescent="0.2">
      <c r="A208" t="s">
        <v>123</v>
      </c>
      <c r="B208" t="s">
        <v>14</v>
      </c>
      <c r="C208" s="60">
        <v>44733</v>
      </c>
      <c r="D208" s="42" t="s">
        <v>211</v>
      </c>
      <c r="E208" s="42" t="s">
        <v>263</v>
      </c>
      <c r="F208">
        <v>3881.25</v>
      </c>
      <c r="G208">
        <v>32332.500000000004</v>
      </c>
      <c r="H208">
        <v>4741.875</v>
      </c>
      <c r="I208">
        <v>32683.500000000004</v>
      </c>
      <c r="J208">
        <v>0</v>
      </c>
      <c r="K208">
        <v>15525</v>
      </c>
      <c r="L208">
        <v>0</v>
      </c>
      <c r="M208">
        <v>81050.625</v>
      </c>
      <c r="N208">
        <v>0</v>
      </c>
      <c r="O208">
        <v>948.37500000000023</v>
      </c>
      <c r="P208">
        <v>0</v>
      </c>
      <c r="Q208">
        <v>0</v>
      </c>
      <c r="R208">
        <v>0</v>
      </c>
      <c r="S208">
        <v>23287.5</v>
      </c>
      <c r="T208" s="25">
        <v>194450.625</v>
      </c>
      <c r="U208" s="62">
        <v>9</v>
      </c>
      <c r="V208" s="45">
        <v>0</v>
      </c>
      <c r="W208" s="45">
        <v>0</v>
      </c>
      <c r="X208" s="63">
        <v>3.6</v>
      </c>
      <c r="Y208" s="61">
        <v>4.2</v>
      </c>
      <c r="Z208" s="45">
        <v>0</v>
      </c>
      <c r="AA208" s="45">
        <v>0</v>
      </c>
      <c r="AB208" s="45">
        <v>0</v>
      </c>
      <c r="AC208" s="45">
        <v>0</v>
      </c>
      <c r="AD208" s="45">
        <v>0</v>
      </c>
      <c r="AE208" s="45">
        <v>0</v>
      </c>
      <c r="AF208" s="45">
        <v>0.1</v>
      </c>
      <c r="AG208" s="45">
        <v>1.8</v>
      </c>
      <c r="AH208" s="45">
        <v>4.2</v>
      </c>
      <c r="AI208" s="45">
        <v>0</v>
      </c>
      <c r="AJ208" s="45">
        <v>0</v>
      </c>
      <c r="AK208" s="45">
        <v>25.2</v>
      </c>
      <c r="AL208" s="45">
        <v>0</v>
      </c>
      <c r="AM208" s="64">
        <v>0</v>
      </c>
      <c r="AN208">
        <f t="shared" si="3"/>
        <v>29.4</v>
      </c>
    </row>
    <row r="209" spans="1:40" x14ac:dyDescent="0.2">
      <c r="A209" t="s">
        <v>124</v>
      </c>
      <c r="B209" t="s">
        <v>15</v>
      </c>
      <c r="C209" s="60">
        <v>44733</v>
      </c>
      <c r="D209" s="42" t="s">
        <v>211</v>
      </c>
      <c r="E209" s="42" t="s">
        <v>263</v>
      </c>
      <c r="F209">
        <v>0</v>
      </c>
      <c r="G209">
        <v>11556.000000000002</v>
      </c>
      <c r="H209">
        <v>0</v>
      </c>
      <c r="I209">
        <v>74675.249999999985</v>
      </c>
      <c r="J209">
        <v>0</v>
      </c>
      <c r="K209">
        <v>0</v>
      </c>
      <c r="L209">
        <v>12328.875000000002</v>
      </c>
      <c r="M209">
        <v>200755.12500000003</v>
      </c>
      <c r="N209">
        <v>0</v>
      </c>
      <c r="O209">
        <v>2845.125</v>
      </c>
      <c r="P209">
        <v>0</v>
      </c>
      <c r="Q209">
        <v>948.37500000000023</v>
      </c>
      <c r="R209">
        <v>1896.7500000000005</v>
      </c>
      <c r="S209">
        <v>23287.5</v>
      </c>
      <c r="T209" s="25">
        <v>328293</v>
      </c>
      <c r="U209" s="62">
        <v>24</v>
      </c>
      <c r="V209" s="45">
        <v>3.8</v>
      </c>
      <c r="W209" s="45">
        <v>0</v>
      </c>
      <c r="X209" s="63">
        <v>3.7</v>
      </c>
      <c r="Y209" s="61">
        <v>5.4</v>
      </c>
      <c r="Z209" s="45">
        <v>0</v>
      </c>
      <c r="AA209" s="45">
        <v>0</v>
      </c>
      <c r="AB209" s="45">
        <v>0</v>
      </c>
      <c r="AC209" s="45">
        <v>0</v>
      </c>
      <c r="AD209" s="45">
        <v>0.2</v>
      </c>
      <c r="AE209" s="45">
        <v>0.3</v>
      </c>
      <c r="AF209" s="45">
        <v>0</v>
      </c>
      <c r="AG209" s="45">
        <v>10.8</v>
      </c>
      <c r="AH209" s="45">
        <v>60</v>
      </c>
      <c r="AI209" s="45">
        <v>0</v>
      </c>
      <c r="AJ209" s="45">
        <v>0.1</v>
      </c>
      <c r="AK209" s="45">
        <v>9.6</v>
      </c>
      <c r="AL209" s="45">
        <v>0</v>
      </c>
      <c r="AM209" s="64">
        <v>0</v>
      </c>
      <c r="AN209">
        <f t="shared" si="3"/>
        <v>15</v>
      </c>
    </row>
    <row r="210" spans="1:40" x14ac:dyDescent="0.2">
      <c r="A210" t="s">
        <v>123</v>
      </c>
      <c r="B210" t="s">
        <v>0</v>
      </c>
      <c r="C210" s="60">
        <v>44771</v>
      </c>
      <c r="D210" s="42" t="s">
        <v>212</v>
      </c>
      <c r="E210" s="42" t="s">
        <v>268</v>
      </c>
      <c r="F210">
        <v>0</v>
      </c>
      <c r="G210">
        <v>22761</v>
      </c>
      <c r="H210">
        <v>32244.749999999996</v>
      </c>
      <c r="I210">
        <v>93204</v>
      </c>
      <c r="J210">
        <v>0</v>
      </c>
      <c r="K210">
        <v>85387.500000000015</v>
      </c>
      <c r="L210">
        <v>19915.875000000004</v>
      </c>
      <c r="M210">
        <v>666086.625</v>
      </c>
      <c r="N210">
        <v>1896.7500000000005</v>
      </c>
      <c r="O210">
        <v>4741.875</v>
      </c>
      <c r="P210">
        <v>0</v>
      </c>
      <c r="Q210">
        <v>0</v>
      </c>
      <c r="R210">
        <v>0</v>
      </c>
      <c r="S210">
        <v>116437.5</v>
      </c>
      <c r="T210" s="25">
        <v>1042675.875</v>
      </c>
      <c r="U210" s="45">
        <v>1.3</v>
      </c>
      <c r="V210" s="45">
        <v>0.1</v>
      </c>
      <c r="W210" s="45">
        <v>0</v>
      </c>
      <c r="X210" s="63">
        <v>50.4</v>
      </c>
      <c r="Y210" s="61">
        <v>0.8</v>
      </c>
      <c r="Z210" s="45">
        <v>0.1</v>
      </c>
      <c r="AA210" s="45">
        <v>0</v>
      </c>
      <c r="AB210" s="45">
        <v>0</v>
      </c>
      <c r="AC210" s="45">
        <v>0</v>
      </c>
      <c r="AD210" s="45">
        <v>0.1</v>
      </c>
      <c r="AE210" s="45">
        <v>0</v>
      </c>
      <c r="AF210" s="45">
        <v>0.1</v>
      </c>
      <c r="AG210" s="45">
        <v>2.5</v>
      </c>
      <c r="AH210" s="45">
        <v>43.2</v>
      </c>
      <c r="AI210" s="45">
        <v>0</v>
      </c>
      <c r="AJ210" s="45">
        <v>0</v>
      </c>
      <c r="AK210" s="45">
        <v>0.5</v>
      </c>
      <c r="AL210" s="45">
        <v>0</v>
      </c>
      <c r="AM210" s="45">
        <v>0.1</v>
      </c>
      <c r="AN210">
        <f t="shared" si="3"/>
        <v>1.3</v>
      </c>
    </row>
    <row r="211" spans="1:40" x14ac:dyDescent="0.2">
      <c r="A211" t="s">
        <v>124</v>
      </c>
      <c r="B211" t="s">
        <v>1</v>
      </c>
      <c r="C211" s="60">
        <v>44771</v>
      </c>
      <c r="D211" s="42" t="s">
        <v>212</v>
      </c>
      <c r="E211" s="42" t="s">
        <v>268</v>
      </c>
      <c r="F211">
        <v>0</v>
      </c>
      <c r="G211">
        <v>20952</v>
      </c>
      <c r="H211">
        <v>13277.249999999998</v>
      </c>
      <c r="I211">
        <v>27853.875000000004</v>
      </c>
      <c r="J211">
        <v>0</v>
      </c>
      <c r="K211">
        <v>7762.5</v>
      </c>
      <c r="L211">
        <v>3793.5000000000009</v>
      </c>
      <c r="M211">
        <v>216313.87500000003</v>
      </c>
      <c r="N211">
        <v>948.37500000000023</v>
      </c>
      <c r="O211">
        <v>2845.125</v>
      </c>
      <c r="P211">
        <v>0</v>
      </c>
      <c r="Q211">
        <v>0</v>
      </c>
      <c r="R211">
        <v>0</v>
      </c>
      <c r="S211">
        <v>38812.5</v>
      </c>
      <c r="T211" s="25">
        <v>332559</v>
      </c>
      <c r="U211" s="45">
        <v>19.2</v>
      </c>
      <c r="V211" s="45">
        <v>0.3</v>
      </c>
      <c r="W211" s="45">
        <v>0</v>
      </c>
      <c r="X211" s="63">
        <v>28.8</v>
      </c>
      <c r="Y211" s="61">
        <v>7.2</v>
      </c>
      <c r="Z211" s="45">
        <v>0</v>
      </c>
      <c r="AA211" s="45">
        <v>0</v>
      </c>
      <c r="AB211" s="45">
        <v>0</v>
      </c>
      <c r="AC211" s="45">
        <v>0</v>
      </c>
      <c r="AD211" s="45">
        <v>12</v>
      </c>
      <c r="AE211" s="45">
        <v>8.4</v>
      </c>
      <c r="AF211" s="45">
        <v>0.3</v>
      </c>
      <c r="AG211" s="45">
        <v>2.9</v>
      </c>
      <c r="AH211" s="45">
        <v>25.2</v>
      </c>
      <c r="AI211" s="45">
        <v>0</v>
      </c>
      <c r="AJ211" s="45">
        <v>0</v>
      </c>
      <c r="AK211" s="45">
        <v>6</v>
      </c>
      <c r="AL211" s="45">
        <v>0</v>
      </c>
      <c r="AM211" s="45">
        <v>0</v>
      </c>
      <c r="AN211">
        <f t="shared" si="3"/>
        <v>13.2</v>
      </c>
    </row>
    <row r="212" spans="1:40" x14ac:dyDescent="0.2">
      <c r="A212" t="s">
        <v>124</v>
      </c>
      <c r="B212" t="s">
        <v>2</v>
      </c>
      <c r="C212" s="60">
        <v>44771</v>
      </c>
      <c r="D212" s="42" t="s">
        <v>212</v>
      </c>
      <c r="E212" s="42" t="s">
        <v>268</v>
      </c>
      <c r="F212">
        <v>0</v>
      </c>
      <c r="G212">
        <v>0</v>
      </c>
      <c r="H212">
        <v>8535.375</v>
      </c>
      <c r="I212">
        <v>8623.125</v>
      </c>
      <c r="J212">
        <v>0</v>
      </c>
      <c r="K212">
        <v>0</v>
      </c>
      <c r="L212">
        <v>12328.875000000002</v>
      </c>
      <c r="M212">
        <v>699627.375</v>
      </c>
      <c r="N212">
        <v>948.37500000000023</v>
      </c>
      <c r="O212">
        <v>1896.7500000000005</v>
      </c>
      <c r="P212">
        <v>0</v>
      </c>
      <c r="Q212">
        <v>0</v>
      </c>
      <c r="R212">
        <v>2845.125</v>
      </c>
      <c r="S212">
        <v>7762.5</v>
      </c>
      <c r="T212" s="25">
        <v>742567.5</v>
      </c>
      <c r="U212" s="45">
        <v>0</v>
      </c>
      <c r="V212" s="45">
        <v>0.9</v>
      </c>
      <c r="W212" s="45">
        <v>0</v>
      </c>
      <c r="X212" s="63">
        <v>6.3</v>
      </c>
      <c r="Y212" s="61">
        <v>0</v>
      </c>
      <c r="Z212" s="45">
        <v>9.6</v>
      </c>
      <c r="AA212" s="45">
        <v>0</v>
      </c>
      <c r="AB212" s="45">
        <v>0</v>
      </c>
      <c r="AC212" s="45">
        <v>0</v>
      </c>
      <c r="AD212" s="45">
        <v>0.1</v>
      </c>
      <c r="AE212" s="45">
        <v>0</v>
      </c>
      <c r="AF212" s="45">
        <v>0</v>
      </c>
      <c r="AG212" s="45">
        <v>8.4</v>
      </c>
      <c r="AH212" s="45">
        <v>79.2</v>
      </c>
      <c r="AI212" s="45">
        <v>0</v>
      </c>
      <c r="AJ212" s="45">
        <v>0</v>
      </c>
      <c r="AK212" s="45">
        <v>0</v>
      </c>
      <c r="AL212" s="45">
        <v>0</v>
      </c>
      <c r="AM212" s="45">
        <v>0.2</v>
      </c>
      <c r="AN212">
        <f t="shared" si="3"/>
        <v>0</v>
      </c>
    </row>
    <row r="213" spans="1:40" x14ac:dyDescent="0.2">
      <c r="A213" t="s">
        <v>123</v>
      </c>
      <c r="B213" t="s">
        <v>3</v>
      </c>
      <c r="C213" s="60">
        <v>44771</v>
      </c>
      <c r="D213" s="42" t="s">
        <v>212</v>
      </c>
      <c r="E213" s="42" t="s">
        <v>268</v>
      </c>
      <c r="F213">
        <v>0</v>
      </c>
      <c r="G213">
        <v>7762.5</v>
      </c>
      <c r="H213">
        <v>2845.125</v>
      </c>
      <c r="I213">
        <v>25957.125</v>
      </c>
      <c r="J213">
        <v>0</v>
      </c>
      <c r="K213">
        <v>27168.75</v>
      </c>
      <c r="L213">
        <v>2845.125</v>
      </c>
      <c r="M213">
        <v>2059907.6249999998</v>
      </c>
      <c r="N213">
        <v>948.37500000000023</v>
      </c>
      <c r="O213">
        <v>1896.7500000000005</v>
      </c>
      <c r="P213">
        <v>0</v>
      </c>
      <c r="Q213">
        <v>0</v>
      </c>
      <c r="R213">
        <v>948.37500000000023</v>
      </c>
      <c r="S213">
        <v>38812.5</v>
      </c>
      <c r="T213" s="25">
        <v>2169092.25</v>
      </c>
      <c r="U213" s="45">
        <v>0.6</v>
      </c>
      <c r="V213" s="45">
        <v>1.2</v>
      </c>
      <c r="W213" s="45">
        <v>0</v>
      </c>
      <c r="X213" s="63">
        <v>5.4</v>
      </c>
      <c r="Y213" s="61">
        <v>0.8</v>
      </c>
      <c r="Z213" s="45">
        <v>0.9</v>
      </c>
      <c r="AA213" s="45">
        <v>0</v>
      </c>
      <c r="AB213" s="45">
        <v>0.2</v>
      </c>
      <c r="AC213" s="45">
        <v>0</v>
      </c>
      <c r="AD213" s="45">
        <v>36</v>
      </c>
      <c r="AE213" s="45">
        <v>15.6</v>
      </c>
      <c r="AF213" s="45">
        <v>0</v>
      </c>
      <c r="AG213" s="45">
        <v>0</v>
      </c>
      <c r="AH213" s="45">
        <v>21.6</v>
      </c>
      <c r="AI213" s="45">
        <v>0</v>
      </c>
      <c r="AJ213" s="45">
        <v>0</v>
      </c>
      <c r="AK213" s="45">
        <v>2.2999999999999998</v>
      </c>
      <c r="AL213" s="45">
        <v>0</v>
      </c>
      <c r="AM213" s="45">
        <v>0</v>
      </c>
      <c r="AN213">
        <f t="shared" si="3"/>
        <v>3.0999999999999996</v>
      </c>
    </row>
    <row r="214" spans="1:40" x14ac:dyDescent="0.2">
      <c r="A214" t="s">
        <v>124</v>
      </c>
      <c r="B214" t="s">
        <v>4</v>
      </c>
      <c r="C214" s="60">
        <v>44771</v>
      </c>
      <c r="D214" s="42" t="s">
        <v>212</v>
      </c>
      <c r="E214" s="42" t="s">
        <v>268</v>
      </c>
      <c r="F214">
        <v>0</v>
      </c>
      <c r="G214">
        <v>9483.75</v>
      </c>
      <c r="H214">
        <v>3793.5000000000009</v>
      </c>
      <c r="I214">
        <v>17334</v>
      </c>
      <c r="J214">
        <v>0</v>
      </c>
      <c r="K214">
        <v>3881.25</v>
      </c>
      <c r="L214">
        <v>9483.75</v>
      </c>
      <c r="M214">
        <v>1846476</v>
      </c>
      <c r="N214">
        <v>0</v>
      </c>
      <c r="O214">
        <v>2845.125</v>
      </c>
      <c r="P214">
        <v>0</v>
      </c>
      <c r="Q214">
        <v>0</v>
      </c>
      <c r="R214">
        <v>13277.249999999998</v>
      </c>
      <c r="S214">
        <v>7762.5</v>
      </c>
      <c r="T214" s="25">
        <v>1914337.125</v>
      </c>
      <c r="U214" s="62">
        <v>0</v>
      </c>
      <c r="V214" s="45">
        <v>0.2</v>
      </c>
      <c r="W214" s="45">
        <v>0</v>
      </c>
      <c r="X214" s="63">
        <v>69</v>
      </c>
      <c r="Y214" s="61">
        <v>0</v>
      </c>
      <c r="Z214" s="45">
        <v>168</v>
      </c>
      <c r="AA214" s="45">
        <v>0</v>
      </c>
      <c r="AB214" s="45">
        <v>0.1</v>
      </c>
      <c r="AC214" s="45">
        <v>0</v>
      </c>
      <c r="AD214" s="45">
        <v>2</v>
      </c>
      <c r="AE214" s="45">
        <v>1.2</v>
      </c>
      <c r="AF214" s="45">
        <v>0</v>
      </c>
      <c r="AG214" s="45">
        <v>30</v>
      </c>
      <c r="AH214" s="45">
        <v>207</v>
      </c>
      <c r="AI214" s="45">
        <v>0</v>
      </c>
      <c r="AJ214" s="45">
        <v>0</v>
      </c>
      <c r="AK214" s="45">
        <v>0</v>
      </c>
      <c r="AL214" s="45">
        <v>0</v>
      </c>
      <c r="AM214" s="64">
        <v>0</v>
      </c>
      <c r="AN214">
        <f t="shared" si="3"/>
        <v>0</v>
      </c>
    </row>
    <row r="215" spans="1:40" x14ac:dyDescent="0.2">
      <c r="A215" t="s">
        <v>123</v>
      </c>
      <c r="B215" t="s">
        <v>5</v>
      </c>
      <c r="C215" s="60">
        <v>44771</v>
      </c>
      <c r="D215" s="42" t="s">
        <v>212</v>
      </c>
      <c r="E215" s="42" t="s">
        <v>268</v>
      </c>
      <c r="F215">
        <v>0</v>
      </c>
      <c r="G215">
        <v>3881.25</v>
      </c>
      <c r="H215">
        <v>6638.6249999999991</v>
      </c>
      <c r="I215">
        <v>20266.875000000004</v>
      </c>
      <c r="J215">
        <v>0</v>
      </c>
      <c r="K215">
        <v>23287.5</v>
      </c>
      <c r="L215">
        <v>11380.5</v>
      </c>
      <c r="M215">
        <v>798484.49999999988</v>
      </c>
      <c r="N215">
        <v>0</v>
      </c>
      <c r="O215">
        <v>5690.25</v>
      </c>
      <c r="P215">
        <v>0</v>
      </c>
      <c r="Q215">
        <v>0</v>
      </c>
      <c r="R215">
        <v>0</v>
      </c>
      <c r="S215">
        <v>838350</v>
      </c>
      <c r="T215" s="25">
        <v>1707979.5</v>
      </c>
      <c r="U215" s="62">
        <v>174</v>
      </c>
      <c r="V215" s="45">
        <v>0.6</v>
      </c>
      <c r="W215" s="45">
        <v>0</v>
      </c>
      <c r="X215" s="63">
        <v>111.6</v>
      </c>
      <c r="Y215" s="61">
        <v>1.9</v>
      </c>
      <c r="Z215" s="45">
        <v>0.5</v>
      </c>
      <c r="AA215" s="45">
        <v>0</v>
      </c>
      <c r="AB215" s="45">
        <v>0</v>
      </c>
      <c r="AC215" s="45">
        <v>0</v>
      </c>
      <c r="AD215" s="45">
        <v>0</v>
      </c>
      <c r="AE215" s="45">
        <v>0</v>
      </c>
      <c r="AF215" s="45">
        <v>0</v>
      </c>
      <c r="AG215" s="45">
        <v>12</v>
      </c>
      <c r="AH215" s="45">
        <v>36</v>
      </c>
      <c r="AI215" s="45">
        <v>0</v>
      </c>
      <c r="AJ215" s="45">
        <v>0</v>
      </c>
      <c r="AK215" s="45">
        <v>8</v>
      </c>
      <c r="AL215" s="45">
        <v>0</v>
      </c>
      <c r="AM215" s="64">
        <v>0</v>
      </c>
      <c r="AN215">
        <f t="shared" si="3"/>
        <v>9.9</v>
      </c>
    </row>
    <row r="216" spans="1:40" x14ac:dyDescent="0.2">
      <c r="A216" t="s">
        <v>123</v>
      </c>
      <c r="B216" t="s">
        <v>6</v>
      </c>
      <c r="C216" s="60">
        <v>44771</v>
      </c>
      <c r="D216" s="42" t="s">
        <v>212</v>
      </c>
      <c r="E216" s="42" t="s">
        <v>268</v>
      </c>
      <c r="F216">
        <v>0</v>
      </c>
      <c r="G216">
        <v>0</v>
      </c>
      <c r="H216">
        <v>9483.75</v>
      </c>
      <c r="I216">
        <v>13540.5</v>
      </c>
      <c r="J216">
        <v>0</v>
      </c>
      <c r="K216">
        <v>7762.5</v>
      </c>
      <c r="L216">
        <v>12328.875000000002</v>
      </c>
      <c r="M216">
        <v>1056807</v>
      </c>
      <c r="N216">
        <v>0</v>
      </c>
      <c r="O216">
        <v>2845.125</v>
      </c>
      <c r="P216">
        <v>0</v>
      </c>
      <c r="Q216">
        <v>0</v>
      </c>
      <c r="R216">
        <v>1896.7500000000005</v>
      </c>
      <c r="S216">
        <v>11643.75</v>
      </c>
      <c r="T216" s="25">
        <v>1116308.25</v>
      </c>
      <c r="U216" s="62">
        <v>19.2</v>
      </c>
      <c r="V216" s="45">
        <v>1.2</v>
      </c>
      <c r="W216" s="45">
        <v>0</v>
      </c>
      <c r="X216" s="63">
        <v>50.4</v>
      </c>
      <c r="Y216" s="61">
        <v>10.8</v>
      </c>
      <c r="Z216" s="45">
        <v>0</v>
      </c>
      <c r="AA216" s="45">
        <v>0</v>
      </c>
      <c r="AB216" s="45">
        <v>0</v>
      </c>
      <c r="AC216" s="45">
        <v>0</v>
      </c>
      <c r="AD216" s="45">
        <v>0</v>
      </c>
      <c r="AE216" s="45">
        <v>0</v>
      </c>
      <c r="AF216" s="45">
        <v>0</v>
      </c>
      <c r="AG216" s="45">
        <v>6</v>
      </c>
      <c r="AH216" s="45">
        <v>62.4</v>
      </c>
      <c r="AI216" s="45">
        <v>0</v>
      </c>
      <c r="AJ216" s="45">
        <v>0</v>
      </c>
      <c r="AK216" s="45">
        <v>10.8</v>
      </c>
      <c r="AL216" s="45">
        <v>0</v>
      </c>
      <c r="AM216" s="64">
        <v>0</v>
      </c>
      <c r="AN216">
        <f t="shared" si="3"/>
        <v>21.6</v>
      </c>
    </row>
    <row r="217" spans="1:40" x14ac:dyDescent="0.2">
      <c r="A217" t="s">
        <v>124</v>
      </c>
      <c r="B217" t="s">
        <v>7</v>
      </c>
      <c r="C217" s="60">
        <v>44771</v>
      </c>
      <c r="D217" s="42" t="s">
        <v>212</v>
      </c>
      <c r="E217" s="42" t="s">
        <v>268</v>
      </c>
      <c r="F217">
        <v>0</v>
      </c>
      <c r="G217">
        <v>26730</v>
      </c>
      <c r="H217">
        <v>6638.6249999999991</v>
      </c>
      <c r="I217">
        <v>27168.75</v>
      </c>
      <c r="J217">
        <v>0</v>
      </c>
      <c r="K217">
        <v>27168.75</v>
      </c>
      <c r="L217">
        <v>6638.6249999999991</v>
      </c>
      <c r="M217">
        <v>329906.25</v>
      </c>
      <c r="N217">
        <v>948.37500000000023</v>
      </c>
      <c r="O217">
        <v>3793.5000000000009</v>
      </c>
      <c r="P217">
        <v>0</v>
      </c>
      <c r="Q217">
        <v>0</v>
      </c>
      <c r="R217">
        <v>1896.7500000000005</v>
      </c>
      <c r="S217">
        <v>97031.25</v>
      </c>
      <c r="T217" s="25">
        <v>527920.875</v>
      </c>
      <c r="U217" s="62">
        <v>0</v>
      </c>
      <c r="V217" s="45">
        <v>0.6</v>
      </c>
      <c r="W217" s="45">
        <v>0</v>
      </c>
      <c r="X217" s="63">
        <v>2.9</v>
      </c>
      <c r="Y217" s="61">
        <v>2.7</v>
      </c>
      <c r="Z217" s="45">
        <v>66</v>
      </c>
      <c r="AA217" s="45">
        <v>0</v>
      </c>
      <c r="AB217" s="45">
        <v>0.5</v>
      </c>
      <c r="AC217" s="45">
        <v>0</v>
      </c>
      <c r="AD217" s="45">
        <v>64.8</v>
      </c>
      <c r="AE217" s="45">
        <v>18</v>
      </c>
      <c r="AF217" s="45">
        <v>0</v>
      </c>
      <c r="AG217" s="45">
        <v>8.4</v>
      </c>
      <c r="AH217" s="45">
        <v>3.1</v>
      </c>
      <c r="AI217" s="45">
        <v>0</v>
      </c>
      <c r="AJ217" s="45">
        <v>0</v>
      </c>
      <c r="AK217" s="45">
        <v>1.3</v>
      </c>
      <c r="AL217" s="45">
        <v>0</v>
      </c>
      <c r="AM217" s="64">
        <v>0</v>
      </c>
      <c r="AN217">
        <f t="shared" si="3"/>
        <v>4</v>
      </c>
    </row>
    <row r="218" spans="1:40" x14ac:dyDescent="0.2">
      <c r="A218" t="s">
        <v>123</v>
      </c>
      <c r="B218" t="s">
        <v>8</v>
      </c>
      <c r="C218" s="60">
        <v>44771</v>
      </c>
      <c r="D218" s="42" t="s">
        <v>212</v>
      </c>
      <c r="E218" s="42" t="s">
        <v>268</v>
      </c>
      <c r="F218">
        <v>0</v>
      </c>
      <c r="G218">
        <v>3881.25</v>
      </c>
      <c r="H218">
        <v>19915.875000000004</v>
      </c>
      <c r="I218">
        <v>31735.125000000004</v>
      </c>
      <c r="J218">
        <v>0</v>
      </c>
      <c r="K218">
        <v>11643.75</v>
      </c>
      <c r="L218">
        <v>21812.625</v>
      </c>
      <c r="M218">
        <v>1249411.5000000002</v>
      </c>
      <c r="N218">
        <v>948.37500000000023</v>
      </c>
      <c r="O218">
        <v>6638.6249999999991</v>
      </c>
      <c r="P218">
        <v>0</v>
      </c>
      <c r="Q218">
        <v>0</v>
      </c>
      <c r="R218">
        <v>0</v>
      </c>
      <c r="S218">
        <v>58218.75</v>
      </c>
      <c r="T218" s="25">
        <v>1404205.8750000002</v>
      </c>
      <c r="U218" s="62">
        <v>0</v>
      </c>
      <c r="V218" s="45">
        <v>0.2</v>
      </c>
      <c r="W218" s="45">
        <v>0</v>
      </c>
      <c r="X218" s="63">
        <v>0</v>
      </c>
      <c r="Y218" s="61">
        <v>2.1</v>
      </c>
      <c r="Z218" s="45">
        <v>5.6</v>
      </c>
      <c r="AA218" s="45">
        <v>0</v>
      </c>
      <c r="AB218" s="45">
        <v>0.2</v>
      </c>
      <c r="AC218" s="45">
        <v>0</v>
      </c>
      <c r="AD218" s="45">
        <v>0.4</v>
      </c>
      <c r="AE218" s="45">
        <v>0</v>
      </c>
      <c r="AF218" s="45">
        <v>0</v>
      </c>
      <c r="AG218" s="45">
        <v>19.2</v>
      </c>
      <c r="AH218" s="45">
        <v>94.8</v>
      </c>
      <c r="AI218" s="45">
        <v>0</v>
      </c>
      <c r="AJ218" s="45">
        <v>0</v>
      </c>
      <c r="AK218" s="45">
        <v>4.5</v>
      </c>
      <c r="AL218" s="45">
        <v>0</v>
      </c>
      <c r="AM218" s="64">
        <v>0</v>
      </c>
      <c r="AN218">
        <f t="shared" si="3"/>
        <v>6.6</v>
      </c>
    </row>
    <row r="219" spans="1:40" x14ac:dyDescent="0.2">
      <c r="A219" t="s">
        <v>124</v>
      </c>
      <c r="B219" t="s">
        <v>9</v>
      </c>
      <c r="C219" s="60">
        <v>44771</v>
      </c>
      <c r="D219" s="42" t="s">
        <v>212</v>
      </c>
      <c r="E219" s="42" t="s">
        <v>268</v>
      </c>
      <c r="F219">
        <v>0</v>
      </c>
      <c r="G219">
        <v>26730</v>
      </c>
      <c r="H219">
        <v>5690.25</v>
      </c>
      <c r="I219">
        <v>30786.75</v>
      </c>
      <c r="J219">
        <v>0</v>
      </c>
      <c r="K219">
        <v>19406.25</v>
      </c>
      <c r="L219">
        <v>8535.375</v>
      </c>
      <c r="M219">
        <v>19406.25</v>
      </c>
      <c r="N219">
        <v>0</v>
      </c>
      <c r="O219">
        <v>948.37500000000023</v>
      </c>
      <c r="P219">
        <v>0</v>
      </c>
      <c r="Q219">
        <v>0</v>
      </c>
      <c r="R219">
        <v>0</v>
      </c>
      <c r="S219">
        <v>23287.5</v>
      </c>
      <c r="T219" s="25">
        <v>134790.75</v>
      </c>
      <c r="U219" s="62">
        <v>151</v>
      </c>
      <c r="V219" s="45">
        <v>3</v>
      </c>
      <c r="W219" s="45">
        <v>0</v>
      </c>
      <c r="X219" s="63">
        <v>5</v>
      </c>
      <c r="Y219" s="61">
        <v>0.2</v>
      </c>
      <c r="Z219" s="45">
        <v>0.9</v>
      </c>
      <c r="AA219" s="45">
        <v>0</v>
      </c>
      <c r="AB219" s="45">
        <v>0</v>
      </c>
      <c r="AC219" s="45">
        <v>0</v>
      </c>
      <c r="AD219" s="45">
        <v>7</v>
      </c>
      <c r="AE219" s="45">
        <v>188</v>
      </c>
      <c r="AF219" s="45">
        <v>2</v>
      </c>
      <c r="AG219" s="45">
        <v>0.3</v>
      </c>
      <c r="AH219" s="45">
        <v>0.4</v>
      </c>
      <c r="AI219" s="45">
        <v>0</v>
      </c>
      <c r="AJ219" s="45">
        <v>0</v>
      </c>
      <c r="AK219" s="45">
        <v>0.2</v>
      </c>
      <c r="AL219" s="45">
        <v>0</v>
      </c>
      <c r="AM219" s="64">
        <v>0</v>
      </c>
      <c r="AN219">
        <f t="shared" si="3"/>
        <v>0.4</v>
      </c>
    </row>
    <row r="220" spans="1:40" x14ac:dyDescent="0.2">
      <c r="A220" t="s">
        <v>124</v>
      </c>
      <c r="B220" t="s">
        <v>10</v>
      </c>
      <c r="C220" s="60">
        <v>44771</v>
      </c>
      <c r="D220" s="42" t="s">
        <v>212</v>
      </c>
      <c r="E220" s="42" t="s">
        <v>268</v>
      </c>
      <c r="F220">
        <v>0</v>
      </c>
      <c r="G220">
        <v>11380.5</v>
      </c>
      <c r="H220">
        <v>14225.625</v>
      </c>
      <c r="I220">
        <v>104162.625</v>
      </c>
      <c r="J220">
        <v>0</v>
      </c>
      <c r="K220">
        <v>23287.5</v>
      </c>
      <c r="L220">
        <v>1896.7500000000005</v>
      </c>
      <c r="M220">
        <v>1364127.75</v>
      </c>
      <c r="N220">
        <v>948.37500000000023</v>
      </c>
      <c r="O220">
        <v>948.37500000000023</v>
      </c>
      <c r="P220">
        <v>0</v>
      </c>
      <c r="Q220">
        <v>0</v>
      </c>
      <c r="R220">
        <v>0</v>
      </c>
      <c r="S220">
        <v>23287.5</v>
      </c>
      <c r="T220" s="25">
        <v>1544265</v>
      </c>
      <c r="U220" s="62">
        <v>194.4</v>
      </c>
      <c r="V220" s="45">
        <v>0</v>
      </c>
      <c r="W220" s="45">
        <v>0</v>
      </c>
      <c r="X220" s="63">
        <v>1.6</v>
      </c>
      <c r="Y220" s="61">
        <v>1.2</v>
      </c>
      <c r="Z220" s="45">
        <v>0</v>
      </c>
      <c r="AA220" s="45">
        <v>0</v>
      </c>
      <c r="AB220" s="45">
        <v>0</v>
      </c>
      <c r="AC220" s="45">
        <v>0</v>
      </c>
      <c r="AD220" s="45">
        <v>0</v>
      </c>
      <c r="AE220" s="45">
        <v>0.5</v>
      </c>
      <c r="AF220" s="45">
        <v>0</v>
      </c>
      <c r="AG220" s="45">
        <v>0.5</v>
      </c>
      <c r="AH220" s="45">
        <v>8.4</v>
      </c>
      <c r="AI220" s="45">
        <v>0</v>
      </c>
      <c r="AJ220" s="45">
        <v>0</v>
      </c>
      <c r="AK220" s="45">
        <v>1.5</v>
      </c>
      <c r="AL220" s="45">
        <v>0</v>
      </c>
      <c r="AM220" s="64">
        <v>0</v>
      </c>
      <c r="AN220">
        <f t="shared" si="3"/>
        <v>2.7</v>
      </c>
    </row>
    <row r="221" spans="1:40" x14ac:dyDescent="0.2">
      <c r="A221" t="s">
        <v>123</v>
      </c>
      <c r="B221" t="s">
        <v>11</v>
      </c>
      <c r="C221" s="60">
        <v>44771</v>
      </c>
      <c r="D221" s="42" t="s">
        <v>212</v>
      </c>
      <c r="E221" s="42" t="s">
        <v>268</v>
      </c>
      <c r="F221">
        <v>0</v>
      </c>
      <c r="G221">
        <v>0</v>
      </c>
      <c r="H221">
        <v>1896.7500000000005</v>
      </c>
      <c r="I221">
        <v>140622.75</v>
      </c>
      <c r="J221">
        <v>0</v>
      </c>
      <c r="K221">
        <v>7762.5</v>
      </c>
      <c r="L221">
        <v>14225.625</v>
      </c>
      <c r="M221">
        <v>907000.87500000012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15525</v>
      </c>
      <c r="T221" s="25">
        <v>1087033.5</v>
      </c>
      <c r="U221" s="62">
        <v>1.1000000000000001</v>
      </c>
      <c r="V221" s="45">
        <v>0.2</v>
      </c>
      <c r="W221" s="45">
        <v>0</v>
      </c>
      <c r="X221" s="63">
        <v>7.2</v>
      </c>
      <c r="Y221" s="61">
        <v>10.8</v>
      </c>
      <c r="Z221" s="45">
        <v>0.1</v>
      </c>
      <c r="AA221" s="45">
        <v>0</v>
      </c>
      <c r="AB221" s="45">
        <v>0.1</v>
      </c>
      <c r="AC221" s="45">
        <v>0</v>
      </c>
      <c r="AD221" s="45">
        <v>0</v>
      </c>
      <c r="AE221" s="45">
        <v>0</v>
      </c>
      <c r="AF221" s="45">
        <v>0</v>
      </c>
      <c r="AG221" s="45">
        <v>7.2</v>
      </c>
      <c r="AH221" s="45">
        <v>58.8</v>
      </c>
      <c r="AI221" s="45">
        <v>0</v>
      </c>
      <c r="AJ221" s="45">
        <v>0</v>
      </c>
      <c r="AK221" s="45">
        <v>5.0999999999999996</v>
      </c>
      <c r="AL221" s="45">
        <v>0</v>
      </c>
      <c r="AM221" s="64">
        <v>0</v>
      </c>
      <c r="AN221">
        <f t="shared" si="3"/>
        <v>15.9</v>
      </c>
    </row>
    <row r="222" spans="1:40" x14ac:dyDescent="0.2">
      <c r="A222" t="s">
        <v>124</v>
      </c>
      <c r="B222" t="s">
        <v>12</v>
      </c>
      <c r="C222" s="60">
        <v>44771</v>
      </c>
      <c r="D222" s="42" t="s">
        <v>212</v>
      </c>
      <c r="E222" s="42" t="s">
        <v>268</v>
      </c>
      <c r="F222">
        <v>5690.25</v>
      </c>
      <c r="G222">
        <v>999270</v>
      </c>
      <c r="H222">
        <v>76818.374999999985</v>
      </c>
      <c r="I222">
        <v>66912.749999999985</v>
      </c>
      <c r="J222">
        <v>1896.7500000000005</v>
      </c>
      <c r="K222">
        <v>27168.75</v>
      </c>
      <c r="L222">
        <v>0</v>
      </c>
      <c r="M222">
        <v>6726.375</v>
      </c>
      <c r="N222">
        <v>2845.125</v>
      </c>
      <c r="O222">
        <v>2845.125</v>
      </c>
      <c r="P222">
        <v>0</v>
      </c>
      <c r="Q222">
        <v>0</v>
      </c>
      <c r="R222">
        <v>0</v>
      </c>
      <c r="S222">
        <v>582187.5</v>
      </c>
      <c r="T222" s="25">
        <v>1772361</v>
      </c>
      <c r="U222" s="62">
        <v>0</v>
      </c>
      <c r="V222" s="45">
        <v>0</v>
      </c>
      <c r="W222" s="45">
        <v>0</v>
      </c>
      <c r="X222" s="63">
        <v>1.6</v>
      </c>
      <c r="Y222" s="61">
        <v>0</v>
      </c>
      <c r="Z222" s="45">
        <v>36</v>
      </c>
      <c r="AA222" s="45">
        <v>0</v>
      </c>
      <c r="AB222" s="45">
        <v>0</v>
      </c>
      <c r="AC222" s="45">
        <v>0</v>
      </c>
      <c r="AD222" s="45">
        <v>2.6</v>
      </c>
      <c r="AE222" s="45">
        <v>1</v>
      </c>
      <c r="AF222" s="45">
        <v>0</v>
      </c>
      <c r="AG222" s="45">
        <v>1.8</v>
      </c>
      <c r="AH222" s="45">
        <v>10.8</v>
      </c>
      <c r="AI222" s="45">
        <v>0</v>
      </c>
      <c r="AJ222" s="45">
        <v>0</v>
      </c>
      <c r="AK222" s="45">
        <v>0</v>
      </c>
      <c r="AL222" s="45">
        <v>0</v>
      </c>
      <c r="AM222" s="64">
        <v>2.8</v>
      </c>
      <c r="AN222">
        <f t="shared" si="3"/>
        <v>0</v>
      </c>
    </row>
    <row r="223" spans="1:40" x14ac:dyDescent="0.2">
      <c r="A223" t="s">
        <v>123</v>
      </c>
      <c r="B223" t="s">
        <v>13</v>
      </c>
      <c r="C223" s="60">
        <v>44771</v>
      </c>
      <c r="D223" s="42" t="s">
        <v>212</v>
      </c>
      <c r="E223" s="42" t="s">
        <v>268</v>
      </c>
      <c r="F223">
        <v>0</v>
      </c>
      <c r="G223">
        <v>30435.75</v>
      </c>
      <c r="H223">
        <v>13277.249999999998</v>
      </c>
      <c r="I223">
        <v>78117.75</v>
      </c>
      <c r="J223">
        <v>0</v>
      </c>
      <c r="K223">
        <v>3881.25</v>
      </c>
      <c r="L223">
        <v>13277.249999999998</v>
      </c>
      <c r="M223">
        <v>242358.75000000003</v>
      </c>
      <c r="N223">
        <v>0</v>
      </c>
      <c r="O223">
        <v>1896.7500000000005</v>
      </c>
      <c r="P223">
        <v>948.37500000000023</v>
      </c>
      <c r="Q223">
        <v>0</v>
      </c>
      <c r="R223">
        <v>0</v>
      </c>
      <c r="S223">
        <v>7762.5</v>
      </c>
      <c r="T223" s="25">
        <v>391955.625</v>
      </c>
      <c r="U223" s="62">
        <v>0</v>
      </c>
      <c r="V223" s="45">
        <v>0</v>
      </c>
      <c r="W223" s="45">
        <v>0</v>
      </c>
      <c r="X223" s="63">
        <v>67.2</v>
      </c>
      <c r="Y223" s="61">
        <v>4.8</v>
      </c>
      <c r="Z223" s="45">
        <v>0</v>
      </c>
      <c r="AA223" s="45">
        <v>0</v>
      </c>
      <c r="AB223" s="45">
        <v>0</v>
      </c>
      <c r="AC223" s="45">
        <v>0</v>
      </c>
      <c r="AD223" s="45">
        <v>3.6</v>
      </c>
      <c r="AE223" s="45">
        <v>2.4</v>
      </c>
      <c r="AF223" s="45">
        <v>0</v>
      </c>
      <c r="AG223" s="45">
        <v>22.8</v>
      </c>
      <c r="AH223" s="45">
        <v>46.8</v>
      </c>
      <c r="AI223" s="45">
        <v>0</v>
      </c>
      <c r="AJ223" s="45">
        <v>0</v>
      </c>
      <c r="AK223" s="45">
        <v>1.2</v>
      </c>
      <c r="AL223" s="45">
        <v>0</v>
      </c>
      <c r="AM223" s="64">
        <v>1.8</v>
      </c>
      <c r="AN223">
        <f t="shared" si="3"/>
        <v>6</v>
      </c>
    </row>
    <row r="224" spans="1:40" x14ac:dyDescent="0.2">
      <c r="A224" t="s">
        <v>123</v>
      </c>
      <c r="B224" t="s">
        <v>14</v>
      </c>
      <c r="C224" s="60">
        <v>44771</v>
      </c>
      <c r="D224" s="42" t="s">
        <v>212</v>
      </c>
      <c r="E224" s="42" t="s">
        <v>268</v>
      </c>
      <c r="F224">
        <v>0</v>
      </c>
      <c r="G224">
        <v>18967.5</v>
      </c>
      <c r="H224">
        <v>2845.125</v>
      </c>
      <c r="I224">
        <v>31471.875</v>
      </c>
      <c r="J224">
        <v>0</v>
      </c>
      <c r="K224">
        <v>0</v>
      </c>
      <c r="L224">
        <v>5690.25</v>
      </c>
      <c r="M224">
        <v>78485.625</v>
      </c>
      <c r="N224">
        <v>0</v>
      </c>
      <c r="O224">
        <v>948.37500000000023</v>
      </c>
      <c r="P224">
        <v>0</v>
      </c>
      <c r="Q224">
        <v>0</v>
      </c>
      <c r="R224">
        <v>0</v>
      </c>
      <c r="S224">
        <v>178537.5</v>
      </c>
      <c r="T224" s="25">
        <v>316946.25</v>
      </c>
      <c r="U224" s="62">
        <v>0</v>
      </c>
      <c r="V224" s="45">
        <v>0</v>
      </c>
      <c r="W224" s="45">
        <v>0</v>
      </c>
      <c r="X224" s="63">
        <v>15.6</v>
      </c>
      <c r="Y224" s="61">
        <v>13.2</v>
      </c>
      <c r="Z224" s="45">
        <v>0</v>
      </c>
      <c r="AA224" s="45">
        <v>0</v>
      </c>
      <c r="AB224" s="45">
        <v>0</v>
      </c>
      <c r="AC224" s="45">
        <v>0</v>
      </c>
      <c r="AD224" s="45">
        <v>0</v>
      </c>
      <c r="AE224" s="45">
        <v>0</v>
      </c>
      <c r="AF224" s="45">
        <v>0.2</v>
      </c>
      <c r="AG224" s="45">
        <v>2.6</v>
      </c>
      <c r="AH224" s="45">
        <v>52.8</v>
      </c>
      <c r="AI224" s="45">
        <v>0</v>
      </c>
      <c r="AJ224" s="45">
        <v>0</v>
      </c>
      <c r="AK224" s="45">
        <v>7.4</v>
      </c>
      <c r="AL224" s="45">
        <v>0</v>
      </c>
      <c r="AM224" s="64">
        <v>0</v>
      </c>
      <c r="AN224">
        <f t="shared" si="3"/>
        <v>20.6</v>
      </c>
    </row>
    <row r="225" spans="1:40" x14ac:dyDescent="0.2">
      <c r="A225" t="s">
        <v>124</v>
      </c>
      <c r="B225" t="s">
        <v>15</v>
      </c>
      <c r="C225" s="60">
        <v>44771</v>
      </c>
      <c r="D225" s="42" t="s">
        <v>212</v>
      </c>
      <c r="E225" s="42" t="s">
        <v>268</v>
      </c>
      <c r="F225">
        <v>0</v>
      </c>
      <c r="G225">
        <v>11380.5</v>
      </c>
      <c r="H225">
        <v>8535.375</v>
      </c>
      <c r="I225">
        <v>28714.5</v>
      </c>
      <c r="J225">
        <v>0</v>
      </c>
      <c r="K225">
        <v>15525</v>
      </c>
      <c r="L225">
        <v>4741.875</v>
      </c>
      <c r="M225">
        <v>1750180.5000000002</v>
      </c>
      <c r="N225">
        <v>1896.7500000000005</v>
      </c>
      <c r="O225">
        <v>5690.25</v>
      </c>
      <c r="P225">
        <v>0</v>
      </c>
      <c r="Q225">
        <v>0</v>
      </c>
      <c r="R225">
        <v>0</v>
      </c>
      <c r="S225">
        <v>11643.75</v>
      </c>
      <c r="T225" s="25">
        <v>1838308.5000000002</v>
      </c>
      <c r="U225" s="62">
        <v>0</v>
      </c>
      <c r="V225" s="45">
        <v>0.1</v>
      </c>
      <c r="W225" s="45">
        <v>0</v>
      </c>
      <c r="X225" s="63">
        <v>0.6</v>
      </c>
      <c r="Y225" s="61">
        <v>5.0999999999999996</v>
      </c>
      <c r="Z225" s="45">
        <v>0</v>
      </c>
      <c r="AA225" s="45">
        <v>0</v>
      </c>
      <c r="AB225" s="45">
        <v>0</v>
      </c>
      <c r="AC225" s="45">
        <v>0</v>
      </c>
      <c r="AD225" s="45">
        <v>0.9</v>
      </c>
      <c r="AE225" s="45">
        <v>0</v>
      </c>
      <c r="AF225" s="45">
        <v>0</v>
      </c>
      <c r="AG225" s="45">
        <v>0.4</v>
      </c>
      <c r="AH225" s="45">
        <v>3.5</v>
      </c>
      <c r="AI225" s="45">
        <v>0</v>
      </c>
      <c r="AJ225" s="45">
        <v>0</v>
      </c>
      <c r="AK225" s="45">
        <v>0.4</v>
      </c>
      <c r="AL225" s="45">
        <v>0</v>
      </c>
      <c r="AM225" s="64">
        <v>2.7</v>
      </c>
      <c r="AN225">
        <f t="shared" si="3"/>
        <v>5.5</v>
      </c>
    </row>
    <row r="226" spans="1:40" x14ac:dyDescent="0.2">
      <c r="A226" t="s">
        <v>123</v>
      </c>
      <c r="B226" t="s">
        <v>0</v>
      </c>
      <c r="C226" s="60">
        <v>44810</v>
      </c>
      <c r="D226" s="42" t="s">
        <v>218</v>
      </c>
      <c r="E226" s="42" t="s">
        <v>274</v>
      </c>
      <c r="F226">
        <v>0</v>
      </c>
      <c r="G226">
        <v>19162.5</v>
      </c>
      <c r="H226">
        <v>1053.7500000000002</v>
      </c>
      <c r="I226">
        <v>17250</v>
      </c>
      <c r="J226">
        <v>0</v>
      </c>
      <c r="K226">
        <v>4312.5</v>
      </c>
      <c r="L226">
        <v>6322.5</v>
      </c>
      <c r="M226">
        <v>1873342.5</v>
      </c>
      <c r="N226">
        <v>0</v>
      </c>
      <c r="O226">
        <v>6322.5</v>
      </c>
      <c r="P226">
        <v>0</v>
      </c>
      <c r="Q226">
        <v>0</v>
      </c>
      <c r="R226">
        <v>0</v>
      </c>
      <c r="S226">
        <v>8625</v>
      </c>
      <c r="T226" s="25">
        <v>1936391.25</v>
      </c>
      <c r="U226" s="45">
        <v>0</v>
      </c>
      <c r="V226" s="45">
        <v>0</v>
      </c>
      <c r="W226" s="45">
        <v>0</v>
      </c>
      <c r="X226" s="63">
        <v>4.2</v>
      </c>
      <c r="Y226" s="61">
        <v>9</v>
      </c>
      <c r="Z226" s="45">
        <v>0</v>
      </c>
      <c r="AA226" s="45">
        <v>0</v>
      </c>
      <c r="AB226" s="45">
        <v>0</v>
      </c>
      <c r="AC226" s="45">
        <v>0</v>
      </c>
      <c r="AD226" s="45">
        <v>0</v>
      </c>
      <c r="AE226" s="45">
        <v>0</v>
      </c>
      <c r="AF226" s="45">
        <v>0</v>
      </c>
      <c r="AG226" s="45">
        <v>6.6</v>
      </c>
      <c r="AH226" s="45">
        <v>3</v>
      </c>
      <c r="AI226" s="45">
        <v>0</v>
      </c>
      <c r="AJ226" s="45">
        <v>0</v>
      </c>
      <c r="AK226" s="45">
        <v>4.2</v>
      </c>
      <c r="AL226" s="45">
        <v>0</v>
      </c>
      <c r="AM226" s="45">
        <v>0</v>
      </c>
      <c r="AN226">
        <f t="shared" si="3"/>
        <v>13.2</v>
      </c>
    </row>
    <row r="227" spans="1:40" x14ac:dyDescent="0.2">
      <c r="A227" t="s">
        <v>124</v>
      </c>
      <c r="B227" t="s">
        <v>1</v>
      </c>
      <c r="C227" s="60">
        <v>44810</v>
      </c>
      <c r="D227" s="42" t="s">
        <v>218</v>
      </c>
      <c r="E227" s="42" t="s">
        <v>274</v>
      </c>
      <c r="F227">
        <v>0</v>
      </c>
      <c r="G227">
        <v>8430.0000000000018</v>
      </c>
      <c r="H227">
        <v>10537.5</v>
      </c>
      <c r="I227">
        <v>6420</v>
      </c>
      <c r="J227">
        <v>0</v>
      </c>
      <c r="K227">
        <v>0</v>
      </c>
      <c r="L227">
        <v>10537.5</v>
      </c>
      <c r="M227">
        <v>25875</v>
      </c>
      <c r="N227">
        <v>0</v>
      </c>
      <c r="O227">
        <v>2107.5000000000005</v>
      </c>
      <c r="P227">
        <v>0</v>
      </c>
      <c r="Q227">
        <v>0</v>
      </c>
      <c r="R227">
        <v>1053.7500000000002</v>
      </c>
      <c r="S227">
        <v>4312.5</v>
      </c>
      <c r="T227" s="25">
        <v>69273.75</v>
      </c>
      <c r="U227" s="45">
        <v>0</v>
      </c>
      <c r="V227" s="45">
        <v>0</v>
      </c>
      <c r="W227" s="45">
        <v>0</v>
      </c>
      <c r="X227" s="63">
        <v>0</v>
      </c>
      <c r="Y227" s="61">
        <v>0</v>
      </c>
      <c r="Z227" s="45">
        <v>0.3</v>
      </c>
      <c r="AA227" s="45">
        <v>0</v>
      </c>
      <c r="AB227" s="45">
        <v>0</v>
      </c>
      <c r="AC227" s="45">
        <v>0</v>
      </c>
      <c r="AD227" s="45">
        <v>2.8</v>
      </c>
      <c r="AE227" s="45">
        <v>0</v>
      </c>
      <c r="AF227" s="45">
        <v>1</v>
      </c>
      <c r="AG227" s="45">
        <v>5</v>
      </c>
      <c r="AH227" s="45">
        <v>4.5999999999999996</v>
      </c>
      <c r="AI227" s="45">
        <v>0</v>
      </c>
      <c r="AJ227" s="45">
        <v>0</v>
      </c>
      <c r="AK227" s="45">
        <v>0</v>
      </c>
      <c r="AL227" s="45">
        <v>0</v>
      </c>
      <c r="AM227" s="45">
        <v>0</v>
      </c>
      <c r="AN227">
        <f t="shared" si="3"/>
        <v>0</v>
      </c>
    </row>
    <row r="228" spans="1:40" x14ac:dyDescent="0.2">
      <c r="A228" t="s">
        <v>124</v>
      </c>
      <c r="B228" t="s">
        <v>2</v>
      </c>
      <c r="C228" s="60">
        <v>44810</v>
      </c>
      <c r="D228" s="42" t="s">
        <v>218</v>
      </c>
      <c r="E228" s="42" t="s">
        <v>274</v>
      </c>
      <c r="F228">
        <v>0</v>
      </c>
      <c r="G228">
        <v>0</v>
      </c>
      <c r="H228">
        <v>1896.7500000000005</v>
      </c>
      <c r="I228">
        <v>7762.5</v>
      </c>
      <c r="J228">
        <v>0</v>
      </c>
      <c r="K228">
        <v>0</v>
      </c>
      <c r="L228">
        <v>5690.25</v>
      </c>
      <c r="M228">
        <v>1301697</v>
      </c>
      <c r="N228">
        <v>0</v>
      </c>
      <c r="O228">
        <v>948.37500000000023</v>
      </c>
      <c r="P228">
        <v>0</v>
      </c>
      <c r="Q228">
        <v>0</v>
      </c>
      <c r="R228">
        <v>1896.7500000000005</v>
      </c>
      <c r="S228">
        <v>3881.25</v>
      </c>
      <c r="T228" s="25">
        <v>1323772.875</v>
      </c>
      <c r="U228" s="45">
        <v>0</v>
      </c>
      <c r="V228" s="45">
        <v>3</v>
      </c>
      <c r="W228" s="45">
        <v>0</v>
      </c>
      <c r="X228" s="63">
        <v>6.6</v>
      </c>
      <c r="Y228" s="61">
        <v>0</v>
      </c>
      <c r="Z228" s="45">
        <v>29.4</v>
      </c>
      <c r="AA228" s="45">
        <v>0</v>
      </c>
      <c r="AB228" s="45">
        <v>0</v>
      </c>
      <c r="AC228" s="45">
        <v>0</v>
      </c>
      <c r="AD228" s="45">
        <v>0</v>
      </c>
      <c r="AE228" s="45">
        <v>0</v>
      </c>
      <c r="AF228" s="45">
        <v>1.8</v>
      </c>
      <c r="AG228" s="45">
        <v>4.8</v>
      </c>
      <c r="AH228" s="45">
        <v>9.6</v>
      </c>
      <c r="AI228" s="45">
        <v>0</v>
      </c>
      <c r="AJ228" s="45">
        <v>0</v>
      </c>
      <c r="AK228" s="45">
        <v>0</v>
      </c>
      <c r="AL228" s="45">
        <v>0</v>
      </c>
      <c r="AM228" s="45">
        <v>0</v>
      </c>
      <c r="AN228">
        <f t="shared" si="3"/>
        <v>0</v>
      </c>
    </row>
    <row r="229" spans="1:40" x14ac:dyDescent="0.2">
      <c r="A229" t="s">
        <v>123</v>
      </c>
      <c r="B229" t="s">
        <v>3</v>
      </c>
      <c r="C229" s="60">
        <v>44810</v>
      </c>
      <c r="D229" s="42" t="s">
        <v>218</v>
      </c>
      <c r="E229" s="42" t="s">
        <v>274</v>
      </c>
      <c r="F229">
        <v>0</v>
      </c>
      <c r="G229">
        <v>0</v>
      </c>
      <c r="H229">
        <v>5690.25</v>
      </c>
      <c r="I229">
        <v>21039.749999999996</v>
      </c>
      <c r="J229">
        <v>0</v>
      </c>
      <c r="K229">
        <v>3881.25</v>
      </c>
      <c r="L229">
        <v>9483.75</v>
      </c>
      <c r="M229">
        <v>113504.62499999999</v>
      </c>
      <c r="N229">
        <v>948.37500000000023</v>
      </c>
      <c r="O229">
        <v>1896.7500000000005</v>
      </c>
      <c r="P229">
        <v>0</v>
      </c>
      <c r="Q229">
        <v>0</v>
      </c>
      <c r="R229">
        <v>948.37500000000023</v>
      </c>
      <c r="S229">
        <v>27168.75</v>
      </c>
      <c r="T229" s="25">
        <v>184561.875</v>
      </c>
      <c r="U229" s="45">
        <v>0</v>
      </c>
      <c r="V229" s="45">
        <v>0</v>
      </c>
      <c r="W229" s="45">
        <v>0</v>
      </c>
      <c r="X229" s="63">
        <v>15.6</v>
      </c>
      <c r="Y229" s="61">
        <v>0</v>
      </c>
      <c r="Z229" s="45">
        <v>0</v>
      </c>
      <c r="AA229" s="45">
        <v>0</v>
      </c>
      <c r="AB229" s="45">
        <v>0</v>
      </c>
      <c r="AC229" s="45">
        <v>0</v>
      </c>
      <c r="AD229" s="45">
        <v>0</v>
      </c>
      <c r="AE229" s="45">
        <v>0</v>
      </c>
      <c r="AF229" s="45">
        <v>0</v>
      </c>
      <c r="AG229" s="45">
        <v>0</v>
      </c>
      <c r="AH229" s="45">
        <v>0</v>
      </c>
      <c r="AI229" s="45">
        <v>0</v>
      </c>
      <c r="AJ229" s="45">
        <v>0</v>
      </c>
      <c r="AK229" s="45">
        <v>0</v>
      </c>
      <c r="AL229" s="45">
        <v>0</v>
      </c>
      <c r="AM229" s="45">
        <v>0</v>
      </c>
      <c r="AN229">
        <f t="shared" si="3"/>
        <v>0</v>
      </c>
    </row>
    <row r="230" spans="1:40" x14ac:dyDescent="0.2">
      <c r="A230" t="s">
        <v>124</v>
      </c>
      <c r="B230" t="s">
        <v>4</v>
      </c>
      <c r="C230" s="60">
        <v>44810</v>
      </c>
      <c r="D230" s="42" t="s">
        <v>218</v>
      </c>
      <c r="E230" s="42" t="s">
        <v>274</v>
      </c>
      <c r="F230">
        <v>0</v>
      </c>
      <c r="G230">
        <v>18967.5</v>
      </c>
      <c r="H230">
        <v>8535.375</v>
      </c>
      <c r="I230">
        <v>236668.50000000003</v>
      </c>
      <c r="J230">
        <v>0</v>
      </c>
      <c r="K230">
        <v>3881.25</v>
      </c>
      <c r="L230">
        <v>5690.25</v>
      </c>
      <c r="M230">
        <v>1478563.875</v>
      </c>
      <c r="N230">
        <v>0</v>
      </c>
      <c r="O230">
        <v>6638.6249999999991</v>
      </c>
      <c r="P230">
        <v>0</v>
      </c>
      <c r="Q230">
        <v>0</v>
      </c>
      <c r="R230">
        <v>948.37500000000023</v>
      </c>
      <c r="S230">
        <v>11643.75</v>
      </c>
      <c r="T230" s="25">
        <v>1771537.5</v>
      </c>
      <c r="U230" s="45">
        <v>0</v>
      </c>
      <c r="V230" s="45">
        <v>0.8</v>
      </c>
      <c r="W230" s="45">
        <v>0</v>
      </c>
      <c r="X230" s="63">
        <v>16.8</v>
      </c>
      <c r="Y230" s="61">
        <v>0.2</v>
      </c>
      <c r="Z230" s="45">
        <v>39.6</v>
      </c>
      <c r="AA230" s="45">
        <v>0</v>
      </c>
      <c r="AB230" s="45">
        <v>0</v>
      </c>
      <c r="AC230" s="45">
        <v>0</v>
      </c>
      <c r="AD230" s="45">
        <v>2.5</v>
      </c>
      <c r="AE230" s="45">
        <v>2.7</v>
      </c>
      <c r="AF230" s="45">
        <v>0</v>
      </c>
      <c r="AG230" s="45">
        <v>7.2</v>
      </c>
      <c r="AH230" s="45">
        <v>28.8</v>
      </c>
      <c r="AI230" s="45">
        <v>0</v>
      </c>
      <c r="AJ230" s="45">
        <v>0</v>
      </c>
      <c r="AK230" s="45">
        <v>4.0999999999999996</v>
      </c>
      <c r="AL230" s="45">
        <v>0</v>
      </c>
      <c r="AM230" s="45">
        <v>0</v>
      </c>
      <c r="AN230">
        <f t="shared" si="3"/>
        <v>4.3</v>
      </c>
    </row>
    <row r="231" spans="1:40" x14ac:dyDescent="0.2">
      <c r="A231" t="s">
        <v>123</v>
      </c>
      <c r="B231" t="s">
        <v>5</v>
      </c>
      <c r="C231" s="60">
        <v>44810</v>
      </c>
      <c r="D231" s="42" t="s">
        <v>218</v>
      </c>
      <c r="E231" s="42" t="s">
        <v>274</v>
      </c>
      <c r="F231">
        <v>0</v>
      </c>
      <c r="G231">
        <v>5268.75</v>
      </c>
      <c r="H231">
        <v>0</v>
      </c>
      <c r="I231">
        <v>13991.249999999998</v>
      </c>
      <c r="J231">
        <v>0</v>
      </c>
      <c r="K231">
        <v>0</v>
      </c>
      <c r="L231">
        <v>11591.25</v>
      </c>
      <c r="M231">
        <v>800467.5</v>
      </c>
      <c r="N231">
        <v>0</v>
      </c>
      <c r="O231">
        <v>9483.75</v>
      </c>
      <c r="P231">
        <v>0</v>
      </c>
      <c r="Q231">
        <v>0</v>
      </c>
      <c r="R231">
        <v>0</v>
      </c>
      <c r="S231">
        <v>17250</v>
      </c>
      <c r="T231" s="25">
        <v>858052.5</v>
      </c>
      <c r="U231" s="45">
        <v>0</v>
      </c>
      <c r="V231" s="45">
        <v>0</v>
      </c>
      <c r="W231" s="45">
        <v>0</v>
      </c>
      <c r="X231" s="63">
        <v>61.2</v>
      </c>
      <c r="Y231" s="61">
        <v>0.9</v>
      </c>
      <c r="Z231" s="45">
        <v>3.9</v>
      </c>
      <c r="AA231" s="45">
        <v>0</v>
      </c>
      <c r="AB231" s="45">
        <v>0</v>
      </c>
      <c r="AC231" s="45">
        <v>0</v>
      </c>
      <c r="AD231" s="45">
        <v>0</v>
      </c>
      <c r="AE231" s="45">
        <v>0</v>
      </c>
      <c r="AF231" s="45">
        <v>0</v>
      </c>
      <c r="AG231" s="45">
        <v>6</v>
      </c>
      <c r="AH231" s="45">
        <v>92.4</v>
      </c>
      <c r="AI231" s="45">
        <v>0</v>
      </c>
      <c r="AJ231" s="45">
        <v>0</v>
      </c>
      <c r="AK231" s="45">
        <v>0</v>
      </c>
      <c r="AL231" s="45">
        <v>0</v>
      </c>
      <c r="AM231" s="45">
        <v>0</v>
      </c>
      <c r="AN231">
        <f t="shared" si="3"/>
        <v>0.9</v>
      </c>
    </row>
    <row r="232" spans="1:40" x14ac:dyDescent="0.2">
      <c r="A232" t="s">
        <v>123</v>
      </c>
      <c r="B232" t="s">
        <v>6</v>
      </c>
      <c r="C232" s="60">
        <v>44810</v>
      </c>
      <c r="D232" s="42" t="s">
        <v>218</v>
      </c>
      <c r="E232" s="42" t="s">
        <v>274</v>
      </c>
      <c r="F232">
        <v>0</v>
      </c>
      <c r="G232">
        <v>3881.25</v>
      </c>
      <c r="H232">
        <v>0</v>
      </c>
      <c r="I232">
        <v>34931.25</v>
      </c>
      <c r="J232">
        <v>0</v>
      </c>
      <c r="K232">
        <v>3881.25</v>
      </c>
      <c r="L232">
        <v>10432.125000000002</v>
      </c>
      <c r="M232">
        <v>347662.12499999994</v>
      </c>
      <c r="N232">
        <v>948.37500000000023</v>
      </c>
      <c r="O232">
        <v>5690.25</v>
      </c>
      <c r="P232">
        <v>0</v>
      </c>
      <c r="Q232">
        <v>0</v>
      </c>
      <c r="R232">
        <v>2845.125</v>
      </c>
      <c r="S232">
        <v>11643.75</v>
      </c>
      <c r="T232" s="25">
        <v>421915.49999999994</v>
      </c>
      <c r="U232" s="45">
        <v>0</v>
      </c>
      <c r="V232" s="45">
        <v>0</v>
      </c>
      <c r="W232" s="45">
        <v>0</v>
      </c>
      <c r="X232" s="63">
        <v>40.799999999999997</v>
      </c>
      <c r="Y232" s="61">
        <v>2.4</v>
      </c>
      <c r="Z232" s="45">
        <v>0.6</v>
      </c>
      <c r="AA232" s="45">
        <v>0</v>
      </c>
      <c r="AB232" s="45">
        <v>0</v>
      </c>
      <c r="AC232" s="45">
        <v>0</v>
      </c>
      <c r="AD232" s="45">
        <v>0</v>
      </c>
      <c r="AE232" s="45">
        <v>0</v>
      </c>
      <c r="AF232" s="45">
        <v>0</v>
      </c>
      <c r="AG232" s="45">
        <v>15.6</v>
      </c>
      <c r="AH232" s="45">
        <v>62.4</v>
      </c>
      <c r="AI232" s="45">
        <v>0</v>
      </c>
      <c r="AJ232" s="45">
        <v>0</v>
      </c>
      <c r="AK232" s="45">
        <v>7.6</v>
      </c>
      <c r="AL232" s="45">
        <v>0</v>
      </c>
      <c r="AM232" s="45">
        <v>0</v>
      </c>
      <c r="AN232">
        <f t="shared" si="3"/>
        <v>10</v>
      </c>
    </row>
    <row r="233" spans="1:40" x14ac:dyDescent="0.2">
      <c r="A233" t="s">
        <v>124</v>
      </c>
      <c r="B233" t="s">
        <v>7</v>
      </c>
      <c r="C233" s="60">
        <v>44810</v>
      </c>
      <c r="D233" s="42" t="s">
        <v>218</v>
      </c>
      <c r="E233" s="42" t="s">
        <v>274</v>
      </c>
      <c r="F233">
        <v>0</v>
      </c>
      <c r="G233">
        <v>17246.25</v>
      </c>
      <c r="H233">
        <v>3793.5000000000009</v>
      </c>
      <c r="I233">
        <v>31050</v>
      </c>
      <c r="J233">
        <v>0</v>
      </c>
      <c r="K233">
        <v>3881.25</v>
      </c>
      <c r="L233">
        <v>7587.0000000000018</v>
      </c>
      <c r="M233">
        <v>864482.625</v>
      </c>
      <c r="N233">
        <v>0</v>
      </c>
      <c r="O233">
        <v>13277.249999999998</v>
      </c>
      <c r="P233">
        <v>0</v>
      </c>
      <c r="Q233">
        <v>0</v>
      </c>
      <c r="R233">
        <v>2845.125</v>
      </c>
      <c r="S233">
        <v>31050</v>
      </c>
      <c r="T233" s="25">
        <v>975213</v>
      </c>
      <c r="U233" s="45">
        <v>0</v>
      </c>
      <c r="V233" s="45">
        <v>1.2</v>
      </c>
      <c r="W233" s="45">
        <v>0</v>
      </c>
      <c r="X233" s="63">
        <v>8.4</v>
      </c>
      <c r="Y233" s="61">
        <v>1</v>
      </c>
      <c r="Z233" s="45">
        <v>0</v>
      </c>
      <c r="AA233" s="45">
        <v>55.2</v>
      </c>
      <c r="AB233" s="45">
        <v>0.9</v>
      </c>
      <c r="AC233" s="45">
        <v>0</v>
      </c>
      <c r="AD233" s="45">
        <v>30</v>
      </c>
      <c r="AE233" s="45">
        <v>6</v>
      </c>
      <c r="AF233" s="45">
        <v>0.1</v>
      </c>
      <c r="AG233" s="45">
        <v>5.7</v>
      </c>
      <c r="AH233" s="45">
        <v>19.2</v>
      </c>
      <c r="AI233" s="45">
        <v>0</v>
      </c>
      <c r="AJ233" s="45">
        <v>0</v>
      </c>
      <c r="AK233" s="45">
        <v>0</v>
      </c>
      <c r="AL233" s="45">
        <v>0</v>
      </c>
      <c r="AM233" s="45">
        <v>0</v>
      </c>
      <c r="AN233">
        <f t="shared" si="3"/>
        <v>1</v>
      </c>
    </row>
    <row r="234" spans="1:40" x14ac:dyDescent="0.2">
      <c r="A234" t="s">
        <v>123</v>
      </c>
      <c r="B234" t="s">
        <v>8</v>
      </c>
      <c r="C234" s="60">
        <v>44810</v>
      </c>
      <c r="D234" s="42" t="s">
        <v>218</v>
      </c>
      <c r="E234" s="42" t="s">
        <v>274</v>
      </c>
      <c r="F234">
        <v>0</v>
      </c>
      <c r="G234">
        <v>0</v>
      </c>
      <c r="H234">
        <v>20864.250000000004</v>
      </c>
      <c r="I234">
        <v>0</v>
      </c>
      <c r="J234">
        <v>0</v>
      </c>
      <c r="K234">
        <v>7762.5</v>
      </c>
      <c r="L234">
        <v>2845.125</v>
      </c>
      <c r="M234">
        <v>675847.125</v>
      </c>
      <c r="N234">
        <v>0</v>
      </c>
      <c r="O234">
        <v>6638.6249999999991</v>
      </c>
      <c r="P234">
        <v>0</v>
      </c>
      <c r="Q234">
        <v>0</v>
      </c>
      <c r="R234">
        <v>1896.7500000000005</v>
      </c>
      <c r="S234">
        <v>19406.25</v>
      </c>
      <c r="T234" s="25">
        <v>735260.625</v>
      </c>
      <c r="U234" s="45">
        <v>0</v>
      </c>
      <c r="V234" s="45">
        <v>0</v>
      </c>
      <c r="W234" s="45">
        <v>0</v>
      </c>
      <c r="X234" s="63">
        <v>84</v>
      </c>
      <c r="Y234" s="61">
        <v>0</v>
      </c>
      <c r="Z234" s="45">
        <v>7.2</v>
      </c>
      <c r="AA234" s="45">
        <v>0</v>
      </c>
      <c r="AB234" s="45">
        <v>0</v>
      </c>
      <c r="AC234" s="45">
        <v>0</v>
      </c>
      <c r="AD234" s="45">
        <v>0</v>
      </c>
      <c r="AE234" s="45">
        <v>0</v>
      </c>
      <c r="AF234" s="45">
        <v>0</v>
      </c>
      <c r="AG234" s="45">
        <v>15.6</v>
      </c>
      <c r="AH234" s="45">
        <v>12</v>
      </c>
      <c r="AI234" s="45">
        <v>0</v>
      </c>
      <c r="AJ234" s="45">
        <v>0</v>
      </c>
      <c r="AK234" s="45">
        <v>0.1</v>
      </c>
      <c r="AL234" s="45">
        <v>0</v>
      </c>
      <c r="AM234" s="45">
        <v>0</v>
      </c>
      <c r="AN234">
        <f t="shared" si="3"/>
        <v>0.1</v>
      </c>
    </row>
    <row r="235" spans="1:40" x14ac:dyDescent="0.2">
      <c r="A235" t="s">
        <v>124</v>
      </c>
      <c r="B235" t="s">
        <v>9</v>
      </c>
      <c r="C235" s="60">
        <v>44810</v>
      </c>
      <c r="D235" s="42" t="s">
        <v>218</v>
      </c>
      <c r="E235" s="42" t="s">
        <v>274</v>
      </c>
      <c r="F235">
        <v>0</v>
      </c>
      <c r="G235">
        <v>11380.5</v>
      </c>
      <c r="H235">
        <v>4741.875</v>
      </c>
      <c r="I235">
        <v>18282.375</v>
      </c>
      <c r="J235">
        <v>0</v>
      </c>
      <c r="K235">
        <v>7762.5</v>
      </c>
      <c r="L235">
        <v>6638.6249999999991</v>
      </c>
      <c r="M235">
        <v>0</v>
      </c>
      <c r="N235">
        <v>0</v>
      </c>
      <c r="O235">
        <v>948.37500000000023</v>
      </c>
      <c r="P235">
        <v>0</v>
      </c>
      <c r="Q235">
        <v>0</v>
      </c>
      <c r="R235">
        <v>948.37500000000023</v>
      </c>
      <c r="S235">
        <v>15525</v>
      </c>
      <c r="T235" s="25">
        <v>66227.625</v>
      </c>
      <c r="U235" s="45">
        <v>0</v>
      </c>
      <c r="V235" s="45">
        <v>0</v>
      </c>
      <c r="W235" s="45">
        <v>0</v>
      </c>
      <c r="X235" s="63">
        <v>19.2</v>
      </c>
      <c r="Y235" s="61">
        <v>0</v>
      </c>
      <c r="Z235" s="45">
        <v>0.3</v>
      </c>
      <c r="AA235" s="45">
        <v>0</v>
      </c>
      <c r="AB235" s="45">
        <v>0</v>
      </c>
      <c r="AC235" s="45">
        <v>0</v>
      </c>
      <c r="AD235" s="45">
        <v>8.9</v>
      </c>
      <c r="AE235" s="45">
        <v>2.2000000000000002</v>
      </c>
      <c r="AF235" s="45">
        <v>0.1</v>
      </c>
      <c r="AG235" s="45">
        <v>0.7</v>
      </c>
      <c r="AH235" s="45">
        <v>1.8</v>
      </c>
      <c r="AI235" s="45">
        <v>0</v>
      </c>
      <c r="AJ235" s="45">
        <v>0</v>
      </c>
      <c r="AK235" s="45">
        <v>0</v>
      </c>
      <c r="AL235" s="45">
        <v>0</v>
      </c>
      <c r="AM235" s="45">
        <v>0</v>
      </c>
      <c r="AN235">
        <f t="shared" si="3"/>
        <v>0</v>
      </c>
    </row>
    <row r="236" spans="1:40" x14ac:dyDescent="0.2">
      <c r="A236" t="s">
        <v>124</v>
      </c>
      <c r="B236" t="s">
        <v>10</v>
      </c>
      <c r="C236" s="60">
        <v>44810</v>
      </c>
      <c r="D236" s="42" t="s">
        <v>218</v>
      </c>
      <c r="E236" s="42" t="s">
        <v>274</v>
      </c>
      <c r="F236">
        <v>0</v>
      </c>
      <c r="G236">
        <v>4741.875</v>
      </c>
      <c r="H236">
        <v>6638.6249999999991</v>
      </c>
      <c r="I236">
        <v>13277.249999999998</v>
      </c>
      <c r="J236">
        <v>0</v>
      </c>
      <c r="K236">
        <v>3881.25</v>
      </c>
      <c r="L236">
        <v>5690.25</v>
      </c>
      <c r="M236">
        <v>545096.25</v>
      </c>
      <c r="N236">
        <v>0</v>
      </c>
      <c r="O236">
        <v>1896.7500000000005</v>
      </c>
      <c r="P236">
        <v>0</v>
      </c>
      <c r="Q236">
        <v>0</v>
      </c>
      <c r="R236">
        <v>0</v>
      </c>
      <c r="S236">
        <v>3881.25</v>
      </c>
      <c r="T236" s="25">
        <v>585103.5</v>
      </c>
      <c r="U236" s="45">
        <v>2.8</v>
      </c>
      <c r="V236" s="45">
        <v>0.1</v>
      </c>
      <c r="W236" s="45">
        <v>0</v>
      </c>
      <c r="X236" s="63">
        <v>1.9</v>
      </c>
      <c r="Y236" s="61">
        <v>0</v>
      </c>
      <c r="Z236" s="45">
        <v>0</v>
      </c>
      <c r="AA236" s="45">
        <v>0</v>
      </c>
      <c r="AB236" s="45">
        <v>0</v>
      </c>
      <c r="AC236" s="45">
        <v>0</v>
      </c>
      <c r="AD236" s="45">
        <v>0</v>
      </c>
      <c r="AE236" s="45">
        <v>0</v>
      </c>
      <c r="AF236" s="45">
        <v>0</v>
      </c>
      <c r="AG236" s="45">
        <v>0.9</v>
      </c>
      <c r="AH236" s="45">
        <v>7.5</v>
      </c>
      <c r="AI236" s="45">
        <v>0</v>
      </c>
      <c r="AJ236" s="45">
        <v>0</v>
      </c>
      <c r="AK236" s="45">
        <v>2.7</v>
      </c>
      <c r="AL236" s="45">
        <v>0</v>
      </c>
      <c r="AM236" s="45">
        <v>0</v>
      </c>
      <c r="AN236">
        <f t="shared" si="3"/>
        <v>2.7</v>
      </c>
    </row>
    <row r="237" spans="1:40" x14ac:dyDescent="0.2">
      <c r="A237" t="s">
        <v>123</v>
      </c>
      <c r="B237" t="s">
        <v>11</v>
      </c>
      <c r="C237" s="60">
        <v>44810</v>
      </c>
      <c r="D237" s="42" t="s">
        <v>218</v>
      </c>
      <c r="E237" s="42" t="s">
        <v>274</v>
      </c>
      <c r="F237">
        <v>0</v>
      </c>
      <c r="G237">
        <v>9483.75</v>
      </c>
      <c r="H237">
        <v>4741.875</v>
      </c>
      <c r="I237">
        <v>56129.625</v>
      </c>
      <c r="J237">
        <v>0</v>
      </c>
      <c r="K237">
        <v>7762.5</v>
      </c>
      <c r="L237">
        <v>10432.125000000002</v>
      </c>
      <c r="M237">
        <v>352316.25</v>
      </c>
      <c r="N237">
        <v>0</v>
      </c>
      <c r="O237">
        <v>4741.875</v>
      </c>
      <c r="P237">
        <v>0</v>
      </c>
      <c r="Q237">
        <v>0</v>
      </c>
      <c r="R237">
        <v>0</v>
      </c>
      <c r="S237">
        <v>27168.75</v>
      </c>
      <c r="T237" s="25">
        <v>472776.75</v>
      </c>
      <c r="U237" s="45">
        <v>9</v>
      </c>
      <c r="V237" s="45">
        <v>0</v>
      </c>
      <c r="W237" s="45">
        <v>0</v>
      </c>
      <c r="X237" s="63">
        <v>2.9</v>
      </c>
      <c r="Y237" s="61">
        <v>0</v>
      </c>
      <c r="Z237" s="45">
        <v>0</v>
      </c>
      <c r="AA237" s="45">
        <v>0</v>
      </c>
      <c r="AB237" s="45">
        <v>0</v>
      </c>
      <c r="AC237" s="45">
        <v>0</v>
      </c>
      <c r="AD237" s="45">
        <v>0</v>
      </c>
      <c r="AE237" s="45">
        <v>0</v>
      </c>
      <c r="AF237" s="45">
        <v>0.2</v>
      </c>
      <c r="AG237" s="45">
        <v>4.3</v>
      </c>
      <c r="AH237" s="45">
        <v>33</v>
      </c>
      <c r="AI237" s="45">
        <v>0</v>
      </c>
      <c r="AJ237" s="45">
        <v>0</v>
      </c>
      <c r="AK237" s="45">
        <v>4.5999999999999996</v>
      </c>
      <c r="AL237" s="45">
        <v>0</v>
      </c>
      <c r="AM237" s="45">
        <v>0</v>
      </c>
      <c r="AN237">
        <f t="shared" si="3"/>
        <v>4.5999999999999996</v>
      </c>
    </row>
    <row r="238" spans="1:40" x14ac:dyDescent="0.2">
      <c r="A238" t="s">
        <v>124</v>
      </c>
      <c r="B238" t="s">
        <v>12</v>
      </c>
      <c r="C238" s="60">
        <v>44810</v>
      </c>
      <c r="D238" s="42" t="s">
        <v>218</v>
      </c>
      <c r="E238" s="42" t="s">
        <v>274</v>
      </c>
      <c r="F238">
        <v>0</v>
      </c>
      <c r="G238">
        <v>30523.5</v>
      </c>
      <c r="H238">
        <v>948.37500000000023</v>
      </c>
      <c r="I238">
        <v>29926.125</v>
      </c>
      <c r="J238">
        <v>2845.125</v>
      </c>
      <c r="K238">
        <v>0</v>
      </c>
      <c r="L238">
        <v>1896.7500000000005</v>
      </c>
      <c r="M238">
        <v>0</v>
      </c>
      <c r="N238">
        <v>948.37500000000023</v>
      </c>
      <c r="O238">
        <v>6638.6249999999991</v>
      </c>
      <c r="P238">
        <v>0</v>
      </c>
      <c r="Q238">
        <v>0</v>
      </c>
      <c r="R238">
        <v>0</v>
      </c>
      <c r="S238">
        <v>42693.750000000007</v>
      </c>
      <c r="T238" s="25">
        <v>116420.625</v>
      </c>
      <c r="U238" s="45">
        <v>0</v>
      </c>
      <c r="V238" s="45">
        <v>0</v>
      </c>
      <c r="W238" s="45">
        <v>0</v>
      </c>
      <c r="X238" s="63">
        <v>1.1000000000000001</v>
      </c>
      <c r="Y238" s="61">
        <v>0</v>
      </c>
      <c r="Z238" s="45">
        <v>18</v>
      </c>
      <c r="AA238" s="45">
        <v>0</v>
      </c>
      <c r="AB238" s="45">
        <v>0</v>
      </c>
      <c r="AC238" s="45">
        <v>0</v>
      </c>
      <c r="AD238" s="45">
        <v>0</v>
      </c>
      <c r="AE238" s="45">
        <v>0</v>
      </c>
      <c r="AF238" s="45">
        <v>0.5</v>
      </c>
      <c r="AG238" s="45">
        <v>0</v>
      </c>
      <c r="AH238" s="45">
        <v>2.4</v>
      </c>
      <c r="AI238" s="45">
        <v>0</v>
      </c>
      <c r="AJ238" s="45">
        <v>0</v>
      </c>
      <c r="AK238" s="45">
        <v>5.0999999999999996</v>
      </c>
      <c r="AL238" s="45">
        <v>0</v>
      </c>
      <c r="AM238" s="45">
        <v>0.1</v>
      </c>
      <c r="AN238">
        <f t="shared" si="3"/>
        <v>5.0999999999999996</v>
      </c>
    </row>
    <row r="239" spans="1:40" x14ac:dyDescent="0.2">
      <c r="A239" t="s">
        <v>123</v>
      </c>
      <c r="B239" t="s">
        <v>13</v>
      </c>
      <c r="C239" s="60">
        <v>44810</v>
      </c>
      <c r="D239" s="42" t="s">
        <v>218</v>
      </c>
      <c r="E239" s="42" t="s">
        <v>274</v>
      </c>
      <c r="F239">
        <v>0</v>
      </c>
      <c r="G239">
        <v>9483.75</v>
      </c>
      <c r="H239">
        <v>1896.7500000000005</v>
      </c>
      <c r="I239">
        <v>25096.500000000004</v>
      </c>
      <c r="J239">
        <v>0</v>
      </c>
      <c r="K239">
        <v>3881.25</v>
      </c>
      <c r="L239">
        <v>7587.0000000000018</v>
      </c>
      <c r="M239">
        <v>81506.250000000015</v>
      </c>
      <c r="N239">
        <v>0</v>
      </c>
      <c r="O239">
        <v>2845.125</v>
      </c>
      <c r="P239">
        <v>0</v>
      </c>
      <c r="Q239">
        <v>0</v>
      </c>
      <c r="R239">
        <v>0</v>
      </c>
      <c r="S239">
        <v>11643.75</v>
      </c>
      <c r="T239" s="25">
        <v>143940.375</v>
      </c>
      <c r="U239" s="45">
        <v>0</v>
      </c>
      <c r="V239" s="45">
        <v>0</v>
      </c>
      <c r="W239" s="45">
        <v>0</v>
      </c>
      <c r="X239" s="63">
        <v>18</v>
      </c>
      <c r="Y239" s="61">
        <v>0</v>
      </c>
      <c r="Z239" s="45">
        <v>0.9</v>
      </c>
      <c r="AA239" s="45">
        <v>0</v>
      </c>
      <c r="AB239" s="45">
        <v>0</v>
      </c>
      <c r="AC239" s="45">
        <v>0</v>
      </c>
      <c r="AD239" s="45">
        <v>8.4</v>
      </c>
      <c r="AE239" s="45">
        <v>0</v>
      </c>
      <c r="AF239" s="45">
        <v>0</v>
      </c>
      <c r="AG239" s="45">
        <v>6</v>
      </c>
      <c r="AH239" s="45">
        <v>21.6</v>
      </c>
      <c r="AI239" s="45">
        <v>0</v>
      </c>
      <c r="AJ239" s="45">
        <v>0</v>
      </c>
      <c r="AK239" s="45">
        <v>8.4</v>
      </c>
      <c r="AL239" s="45">
        <v>0</v>
      </c>
      <c r="AM239" s="45">
        <v>0.1</v>
      </c>
      <c r="AN239">
        <f t="shared" si="3"/>
        <v>8.4</v>
      </c>
    </row>
    <row r="240" spans="1:40" x14ac:dyDescent="0.2">
      <c r="A240" t="s">
        <v>123</v>
      </c>
      <c r="B240" t="s">
        <v>14</v>
      </c>
      <c r="C240" s="60">
        <v>44810</v>
      </c>
      <c r="D240" s="42" t="s">
        <v>218</v>
      </c>
      <c r="E240" s="42" t="s">
        <v>274</v>
      </c>
      <c r="F240">
        <v>0</v>
      </c>
      <c r="G240">
        <v>31612.5</v>
      </c>
      <c r="H240">
        <v>2107.5000000000005</v>
      </c>
      <c r="I240">
        <v>37076.25</v>
      </c>
      <c r="J240">
        <v>0</v>
      </c>
      <c r="K240">
        <v>4312.5</v>
      </c>
      <c r="L240">
        <v>6322.5</v>
      </c>
      <c r="M240">
        <v>990236.24999999988</v>
      </c>
      <c r="N240">
        <v>0</v>
      </c>
      <c r="O240">
        <v>7376.2499999999991</v>
      </c>
      <c r="P240">
        <v>0</v>
      </c>
      <c r="Q240">
        <v>0</v>
      </c>
      <c r="R240">
        <v>1053.7500000000002</v>
      </c>
      <c r="S240">
        <v>4312.5</v>
      </c>
      <c r="T240" s="25">
        <v>1084410</v>
      </c>
      <c r="U240" s="45">
        <v>4.0999999999999996</v>
      </c>
      <c r="V240" s="45">
        <v>0</v>
      </c>
      <c r="W240" s="45">
        <v>0</v>
      </c>
      <c r="X240" s="63">
        <v>5.9</v>
      </c>
      <c r="Y240" s="61">
        <v>0</v>
      </c>
      <c r="Z240" s="45">
        <v>0</v>
      </c>
      <c r="AA240" s="45">
        <v>0</v>
      </c>
      <c r="AB240" s="45">
        <v>0</v>
      </c>
      <c r="AC240" s="45">
        <v>0</v>
      </c>
      <c r="AD240" s="45">
        <v>0</v>
      </c>
      <c r="AE240" s="45">
        <v>0</v>
      </c>
      <c r="AF240" s="45">
        <v>0.2</v>
      </c>
      <c r="AG240" s="45">
        <v>2.4</v>
      </c>
      <c r="AH240" s="45">
        <v>24</v>
      </c>
      <c r="AI240" s="45">
        <v>0</v>
      </c>
      <c r="AJ240" s="45">
        <v>0</v>
      </c>
      <c r="AK240" s="45">
        <v>22.8</v>
      </c>
      <c r="AL240" s="45">
        <v>0</v>
      </c>
      <c r="AM240" s="45">
        <v>0</v>
      </c>
      <c r="AN240">
        <f t="shared" si="3"/>
        <v>22.8</v>
      </c>
    </row>
    <row r="241" spans="1:40" x14ac:dyDescent="0.2">
      <c r="A241" t="s">
        <v>124</v>
      </c>
      <c r="B241" t="s">
        <v>15</v>
      </c>
      <c r="C241" s="60">
        <v>44810</v>
      </c>
      <c r="D241" s="42" t="s">
        <v>218</v>
      </c>
      <c r="E241" s="42" t="s">
        <v>274</v>
      </c>
      <c r="F241">
        <v>0</v>
      </c>
      <c r="G241">
        <v>0</v>
      </c>
      <c r="H241">
        <v>3793.5000000000009</v>
      </c>
      <c r="I241">
        <v>46733.625</v>
      </c>
      <c r="J241">
        <v>0</v>
      </c>
      <c r="K241">
        <v>0</v>
      </c>
      <c r="L241">
        <v>3793.5000000000009</v>
      </c>
      <c r="M241">
        <v>1257525</v>
      </c>
      <c r="N241">
        <v>0</v>
      </c>
      <c r="O241">
        <v>3793.5000000000009</v>
      </c>
      <c r="P241">
        <v>0</v>
      </c>
      <c r="Q241">
        <v>0</v>
      </c>
      <c r="R241">
        <v>0</v>
      </c>
      <c r="S241">
        <v>7762.5</v>
      </c>
      <c r="T241" s="25">
        <v>1323401.625</v>
      </c>
      <c r="U241" s="45">
        <v>0</v>
      </c>
      <c r="V241" s="45">
        <v>1.2</v>
      </c>
      <c r="W241" s="45">
        <v>0</v>
      </c>
      <c r="X241" s="63">
        <v>8.4</v>
      </c>
      <c r="Y241" s="61">
        <v>0.1</v>
      </c>
      <c r="Z241" s="45">
        <v>0</v>
      </c>
      <c r="AA241" s="45">
        <v>0</v>
      </c>
      <c r="AB241" s="45">
        <v>0</v>
      </c>
      <c r="AC241" s="45">
        <v>0</v>
      </c>
      <c r="AD241" s="45">
        <v>25.2</v>
      </c>
      <c r="AE241" s="45">
        <v>14.4</v>
      </c>
      <c r="AF241" s="45">
        <v>0.1</v>
      </c>
      <c r="AG241" s="45">
        <v>2.2999999999999998</v>
      </c>
      <c r="AH241" s="45">
        <v>0.8</v>
      </c>
      <c r="AI241" s="45">
        <v>0</v>
      </c>
      <c r="AJ241" s="45">
        <v>0</v>
      </c>
      <c r="AK241" s="45">
        <v>6.2</v>
      </c>
      <c r="AL241" s="45">
        <v>0</v>
      </c>
      <c r="AM241" s="45">
        <v>0</v>
      </c>
      <c r="AN241">
        <f t="shared" si="3"/>
        <v>6.3</v>
      </c>
    </row>
    <row r="242" spans="1:40" x14ac:dyDescent="0.2">
      <c r="A242" t="s">
        <v>123</v>
      </c>
      <c r="B242" t="s">
        <v>0</v>
      </c>
      <c r="C242" s="60">
        <v>44880</v>
      </c>
      <c r="D242" s="42" t="s">
        <v>228</v>
      </c>
      <c r="E242" s="42" t="s">
        <v>284</v>
      </c>
      <c r="F242">
        <v>0</v>
      </c>
      <c r="G242">
        <v>0</v>
      </c>
      <c r="H242">
        <v>0</v>
      </c>
      <c r="I242">
        <v>20411.250000000004</v>
      </c>
      <c r="J242">
        <v>0</v>
      </c>
      <c r="K242">
        <v>0</v>
      </c>
      <c r="L242">
        <v>5268.75</v>
      </c>
      <c r="M242">
        <v>1901058.7500000002</v>
      </c>
      <c r="N242">
        <v>0</v>
      </c>
      <c r="O242">
        <v>2107.5000000000005</v>
      </c>
      <c r="P242">
        <v>0</v>
      </c>
      <c r="Q242">
        <v>0</v>
      </c>
      <c r="R242">
        <v>1053.7500000000002</v>
      </c>
      <c r="S242">
        <v>8625</v>
      </c>
      <c r="T242" s="25">
        <v>1938525.0000000002</v>
      </c>
      <c r="U242" s="45">
        <v>0</v>
      </c>
      <c r="V242" s="45">
        <v>0.4</v>
      </c>
      <c r="W242" s="45">
        <v>0</v>
      </c>
      <c r="X242" s="63">
        <v>1.7</v>
      </c>
      <c r="Y242" s="61">
        <v>1.9</v>
      </c>
      <c r="Z242" s="45">
        <v>0.9</v>
      </c>
      <c r="AA242" s="45">
        <v>0</v>
      </c>
      <c r="AB242" s="45">
        <v>0</v>
      </c>
      <c r="AC242" s="45">
        <v>0</v>
      </c>
      <c r="AD242" s="45">
        <v>0</v>
      </c>
      <c r="AE242" s="45">
        <v>0</v>
      </c>
      <c r="AF242" s="45">
        <v>0</v>
      </c>
      <c r="AG242" s="45">
        <v>0.1</v>
      </c>
      <c r="AH242" s="45">
        <v>13.9</v>
      </c>
      <c r="AI242" s="45">
        <v>0</v>
      </c>
      <c r="AJ242" s="45">
        <v>0</v>
      </c>
      <c r="AK242" s="45">
        <v>0.3</v>
      </c>
      <c r="AL242" s="45">
        <v>0</v>
      </c>
      <c r="AM242" s="45">
        <v>0</v>
      </c>
      <c r="AN242">
        <f t="shared" si="3"/>
        <v>2.1999999999999997</v>
      </c>
    </row>
    <row r="243" spans="1:40" x14ac:dyDescent="0.2">
      <c r="A243" t="s">
        <v>124</v>
      </c>
      <c r="B243" t="s">
        <v>1</v>
      </c>
      <c r="C243" s="60">
        <v>44880</v>
      </c>
      <c r="D243" s="42" t="s">
        <v>228</v>
      </c>
      <c r="E243" s="42" t="s">
        <v>284</v>
      </c>
      <c r="F243">
        <v>0</v>
      </c>
      <c r="G243">
        <v>0</v>
      </c>
      <c r="H243">
        <v>30348.000000000007</v>
      </c>
      <c r="I243">
        <v>22075.875000000004</v>
      </c>
      <c r="J243">
        <v>0</v>
      </c>
      <c r="K243">
        <v>3881.25</v>
      </c>
      <c r="L243">
        <v>6638.6249999999991</v>
      </c>
      <c r="M243">
        <v>150157.125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7762.5</v>
      </c>
      <c r="T243" s="25">
        <v>220863.375</v>
      </c>
      <c r="U243" s="45">
        <v>249</v>
      </c>
      <c r="V243" s="45">
        <v>0.7</v>
      </c>
      <c r="W243" s="45">
        <v>0</v>
      </c>
      <c r="X243" s="63">
        <v>0.3</v>
      </c>
      <c r="Y243" s="61">
        <v>0</v>
      </c>
      <c r="Z243" s="45">
        <v>2.2999999999999998</v>
      </c>
      <c r="AA243" s="45">
        <v>0</v>
      </c>
      <c r="AB243" s="45">
        <v>0</v>
      </c>
      <c r="AC243" s="45">
        <v>0</v>
      </c>
      <c r="AD243" s="45">
        <v>0.4</v>
      </c>
      <c r="AE243" s="45">
        <v>0</v>
      </c>
      <c r="AF243" s="45">
        <v>0.4</v>
      </c>
      <c r="AG243" s="45">
        <v>0</v>
      </c>
      <c r="AH243" s="45">
        <v>3.4</v>
      </c>
      <c r="AI243" s="45">
        <v>0</v>
      </c>
      <c r="AJ243" s="45">
        <v>0</v>
      </c>
      <c r="AK243" s="45">
        <v>0</v>
      </c>
      <c r="AL243" s="45">
        <v>0</v>
      </c>
      <c r="AM243" s="45">
        <v>0</v>
      </c>
      <c r="AN243">
        <f t="shared" si="3"/>
        <v>0</v>
      </c>
    </row>
    <row r="244" spans="1:40" x14ac:dyDescent="0.2">
      <c r="A244" t="s">
        <v>124</v>
      </c>
      <c r="B244" t="s">
        <v>2</v>
      </c>
      <c r="C244" s="60">
        <v>44880</v>
      </c>
      <c r="D244" s="42" t="s">
        <v>228</v>
      </c>
      <c r="E244" s="42" t="s">
        <v>284</v>
      </c>
      <c r="F244">
        <v>0</v>
      </c>
      <c r="G244">
        <v>0</v>
      </c>
      <c r="H244">
        <v>948.37500000000023</v>
      </c>
      <c r="I244">
        <v>11556.000000000002</v>
      </c>
      <c r="J244">
        <v>0</v>
      </c>
      <c r="K244">
        <v>7762.5</v>
      </c>
      <c r="L244">
        <v>2845.125</v>
      </c>
      <c r="M244">
        <v>919471.50000000012</v>
      </c>
      <c r="N244">
        <v>0</v>
      </c>
      <c r="O244">
        <v>10432.125000000002</v>
      </c>
      <c r="P244">
        <v>0</v>
      </c>
      <c r="Q244">
        <v>0</v>
      </c>
      <c r="R244">
        <v>0</v>
      </c>
      <c r="S244">
        <v>38812.5</v>
      </c>
      <c r="T244" s="25">
        <v>991828.12500000012</v>
      </c>
      <c r="U244" s="45">
        <v>0</v>
      </c>
      <c r="V244" s="45">
        <v>9.6</v>
      </c>
      <c r="W244" s="45">
        <v>0</v>
      </c>
      <c r="X244" s="63">
        <v>3.5</v>
      </c>
      <c r="Y244" s="61">
        <v>0</v>
      </c>
      <c r="Z244" s="45">
        <v>43.2</v>
      </c>
      <c r="AA244" s="45">
        <v>0</v>
      </c>
      <c r="AB244" s="45">
        <v>0</v>
      </c>
      <c r="AC244" s="45">
        <v>0</v>
      </c>
      <c r="AD244" s="45">
        <v>0</v>
      </c>
      <c r="AE244" s="45">
        <v>0</v>
      </c>
      <c r="AF244" s="45">
        <v>0</v>
      </c>
      <c r="AG244" s="45">
        <v>0</v>
      </c>
      <c r="AH244" s="45">
        <v>14.4</v>
      </c>
      <c r="AI244" s="45">
        <v>0</v>
      </c>
      <c r="AJ244" s="45">
        <v>0</v>
      </c>
      <c r="AK244" s="45">
        <v>0</v>
      </c>
      <c r="AL244" s="45">
        <v>0</v>
      </c>
      <c r="AM244" s="45">
        <v>0</v>
      </c>
      <c r="AN244">
        <f t="shared" si="3"/>
        <v>0</v>
      </c>
    </row>
    <row r="245" spans="1:40" x14ac:dyDescent="0.2">
      <c r="A245" t="s">
        <v>123</v>
      </c>
      <c r="B245" t="s">
        <v>3</v>
      </c>
      <c r="C245" s="60">
        <v>44880</v>
      </c>
      <c r="D245" s="42" t="s">
        <v>228</v>
      </c>
      <c r="E245" s="42" t="s">
        <v>284</v>
      </c>
      <c r="F245">
        <v>0</v>
      </c>
      <c r="G245">
        <v>11380.5</v>
      </c>
      <c r="H245">
        <v>2845.125</v>
      </c>
      <c r="I245">
        <v>14401.124999999998</v>
      </c>
      <c r="J245">
        <v>0</v>
      </c>
      <c r="K245">
        <v>0</v>
      </c>
      <c r="L245">
        <v>948.37500000000023</v>
      </c>
      <c r="M245">
        <v>2510132.6249999995</v>
      </c>
      <c r="N245">
        <v>0</v>
      </c>
      <c r="O245">
        <v>2845.125</v>
      </c>
      <c r="P245">
        <v>0</v>
      </c>
      <c r="Q245">
        <v>0</v>
      </c>
      <c r="R245">
        <v>0</v>
      </c>
      <c r="S245">
        <v>38812.5</v>
      </c>
      <c r="T245" s="25">
        <v>2581365.3749999995</v>
      </c>
      <c r="U245" s="45">
        <v>0</v>
      </c>
      <c r="V245" s="45">
        <v>4.4000000000000004</v>
      </c>
      <c r="W245" s="45">
        <v>0</v>
      </c>
      <c r="X245" s="63">
        <v>2.8</v>
      </c>
      <c r="Y245" s="61">
        <v>0</v>
      </c>
      <c r="Z245" s="45">
        <v>0</v>
      </c>
      <c r="AA245" s="45">
        <v>0</v>
      </c>
      <c r="AB245" s="45">
        <v>0</v>
      </c>
      <c r="AC245" s="45">
        <v>0</v>
      </c>
      <c r="AD245" s="45">
        <v>14.4</v>
      </c>
      <c r="AE245" s="45">
        <v>5.8</v>
      </c>
      <c r="AF245" s="45">
        <v>0.1</v>
      </c>
      <c r="AG245" s="45">
        <v>0</v>
      </c>
      <c r="AH245" s="45">
        <v>4.0999999999999996</v>
      </c>
      <c r="AI245" s="45">
        <v>0</v>
      </c>
      <c r="AJ245" s="45">
        <v>0</v>
      </c>
      <c r="AK245" s="45">
        <v>0</v>
      </c>
      <c r="AL245" s="45">
        <v>0</v>
      </c>
      <c r="AM245" s="45">
        <v>0</v>
      </c>
      <c r="AN245">
        <f t="shared" si="3"/>
        <v>0</v>
      </c>
    </row>
    <row r="246" spans="1:40" x14ac:dyDescent="0.2">
      <c r="A246" t="s">
        <v>124</v>
      </c>
      <c r="B246" t="s">
        <v>4</v>
      </c>
      <c r="C246" s="60">
        <v>44880</v>
      </c>
      <c r="D246" s="42" t="s">
        <v>228</v>
      </c>
      <c r="E246" s="42" t="s">
        <v>284</v>
      </c>
      <c r="F246">
        <v>0</v>
      </c>
      <c r="G246">
        <v>7762.5</v>
      </c>
      <c r="H246">
        <v>6638.6249999999991</v>
      </c>
      <c r="I246">
        <v>7762.5</v>
      </c>
      <c r="J246">
        <v>0</v>
      </c>
      <c r="K246">
        <v>11643.75</v>
      </c>
      <c r="L246">
        <v>2845.125</v>
      </c>
      <c r="M246">
        <v>1936743.75</v>
      </c>
      <c r="N246">
        <v>0</v>
      </c>
      <c r="O246">
        <v>948.37500000000023</v>
      </c>
      <c r="P246">
        <v>0</v>
      </c>
      <c r="Q246">
        <v>0</v>
      </c>
      <c r="R246">
        <v>1896.7500000000005</v>
      </c>
      <c r="S246">
        <v>430818.75</v>
      </c>
      <c r="T246" s="25">
        <v>2407060.125</v>
      </c>
      <c r="U246" s="45">
        <v>0</v>
      </c>
      <c r="V246" s="45">
        <v>10.8</v>
      </c>
      <c r="W246" s="45">
        <v>0</v>
      </c>
      <c r="X246" s="63">
        <v>1.4</v>
      </c>
      <c r="Y246" s="61">
        <v>0</v>
      </c>
      <c r="Z246" s="45">
        <v>10.6</v>
      </c>
      <c r="AA246" s="45">
        <v>0</v>
      </c>
      <c r="AB246" s="45">
        <v>0</v>
      </c>
      <c r="AC246" s="45">
        <v>0</v>
      </c>
      <c r="AD246" s="45">
        <v>30</v>
      </c>
      <c r="AE246" s="45">
        <v>9.6</v>
      </c>
      <c r="AF246" s="45">
        <v>0.1</v>
      </c>
      <c r="AG246" s="45">
        <v>0.2</v>
      </c>
      <c r="AH246" s="45">
        <v>0.1</v>
      </c>
      <c r="AI246" s="45">
        <v>0</v>
      </c>
      <c r="AJ246" s="45">
        <v>0</v>
      </c>
      <c r="AK246" s="45">
        <v>0</v>
      </c>
      <c r="AL246" s="45">
        <v>0</v>
      </c>
      <c r="AM246" s="45">
        <v>0</v>
      </c>
      <c r="AN246">
        <f t="shared" si="3"/>
        <v>0</v>
      </c>
    </row>
    <row r="247" spans="1:40" x14ac:dyDescent="0.2">
      <c r="A247" t="s">
        <v>123</v>
      </c>
      <c r="B247" t="s">
        <v>5</v>
      </c>
      <c r="C247" s="60">
        <v>44880</v>
      </c>
      <c r="D247" s="42" t="s">
        <v>228</v>
      </c>
      <c r="E247" s="42" t="s">
        <v>284</v>
      </c>
      <c r="F247">
        <v>0</v>
      </c>
      <c r="G247">
        <v>0</v>
      </c>
      <c r="H247">
        <v>0</v>
      </c>
      <c r="I247">
        <v>23287.5</v>
      </c>
      <c r="J247">
        <v>0</v>
      </c>
      <c r="K247">
        <v>0</v>
      </c>
      <c r="L247">
        <v>8535.375</v>
      </c>
      <c r="M247">
        <v>2065773.3749999998</v>
      </c>
      <c r="N247">
        <v>0</v>
      </c>
      <c r="O247">
        <v>948.37500000000023</v>
      </c>
      <c r="P247">
        <v>0</v>
      </c>
      <c r="Q247">
        <v>0</v>
      </c>
      <c r="R247">
        <v>948.37500000000023</v>
      </c>
      <c r="S247">
        <v>15525</v>
      </c>
      <c r="T247" s="25">
        <v>2115018</v>
      </c>
      <c r="U247" s="45">
        <v>0</v>
      </c>
      <c r="V247" s="45">
        <v>0.8</v>
      </c>
      <c r="W247" s="45">
        <v>0</v>
      </c>
      <c r="X247" s="63">
        <v>1.6</v>
      </c>
      <c r="Y247" s="61">
        <v>0.1</v>
      </c>
      <c r="Z247" s="45">
        <v>5.3</v>
      </c>
      <c r="AA247" s="45">
        <v>0</v>
      </c>
      <c r="AB247" s="45">
        <v>0.1</v>
      </c>
      <c r="AC247" s="45">
        <v>0</v>
      </c>
      <c r="AD247" s="45">
        <v>0.3</v>
      </c>
      <c r="AE247" s="45">
        <v>0.2</v>
      </c>
      <c r="AF247" s="45">
        <v>0</v>
      </c>
      <c r="AG247" s="45">
        <v>0</v>
      </c>
      <c r="AH247" s="45">
        <v>12.7</v>
      </c>
      <c r="AI247" s="45">
        <v>0</v>
      </c>
      <c r="AJ247" s="45">
        <v>0</v>
      </c>
      <c r="AK247" s="45">
        <v>0.4</v>
      </c>
      <c r="AL247" s="45">
        <v>0</v>
      </c>
      <c r="AM247" s="45">
        <v>0</v>
      </c>
      <c r="AN247">
        <f t="shared" si="3"/>
        <v>0.5</v>
      </c>
    </row>
    <row r="248" spans="1:40" x14ac:dyDescent="0.2">
      <c r="A248" t="s">
        <v>123</v>
      </c>
      <c r="B248" t="s">
        <v>6</v>
      </c>
      <c r="C248" s="60">
        <v>44880</v>
      </c>
      <c r="D248" s="42" t="s">
        <v>228</v>
      </c>
      <c r="E248" s="42" t="s">
        <v>284</v>
      </c>
      <c r="F248">
        <v>0</v>
      </c>
      <c r="G248">
        <v>7762.5</v>
      </c>
      <c r="H248">
        <v>1896.7500000000005</v>
      </c>
      <c r="I248">
        <v>5778.0000000000009</v>
      </c>
      <c r="J248">
        <v>0</v>
      </c>
      <c r="K248">
        <v>3881.25</v>
      </c>
      <c r="L248">
        <v>948.37500000000023</v>
      </c>
      <c r="M248">
        <v>2086040.25</v>
      </c>
      <c r="N248">
        <v>0</v>
      </c>
      <c r="O248">
        <v>0</v>
      </c>
      <c r="P248">
        <v>0</v>
      </c>
      <c r="Q248">
        <v>0</v>
      </c>
      <c r="R248">
        <v>1896.7500000000005</v>
      </c>
      <c r="S248">
        <v>3881.25</v>
      </c>
      <c r="T248" s="25">
        <v>2112085.125</v>
      </c>
      <c r="U248" s="45">
        <v>0.1</v>
      </c>
      <c r="V248" s="45">
        <v>2.6</v>
      </c>
      <c r="W248" s="45">
        <v>0</v>
      </c>
      <c r="X248" s="63">
        <v>1.6</v>
      </c>
      <c r="Y248" s="61">
        <v>0.4</v>
      </c>
      <c r="Z248" s="45">
        <v>6</v>
      </c>
      <c r="AA248" s="45">
        <v>0</v>
      </c>
      <c r="AB248" s="45">
        <v>0</v>
      </c>
      <c r="AC248" s="45">
        <v>0</v>
      </c>
      <c r="AD248" s="45">
        <v>2.6</v>
      </c>
      <c r="AE248" s="45">
        <v>0.8</v>
      </c>
      <c r="AF248" s="45">
        <v>0</v>
      </c>
      <c r="AG248" s="45">
        <v>0</v>
      </c>
      <c r="AH248" s="45">
        <v>5.0999999999999996</v>
      </c>
      <c r="AI248" s="45">
        <v>0</v>
      </c>
      <c r="AJ248" s="45">
        <v>0</v>
      </c>
      <c r="AK248" s="45">
        <v>1.2</v>
      </c>
      <c r="AL248" s="45">
        <v>0</v>
      </c>
      <c r="AM248" s="45">
        <v>0</v>
      </c>
      <c r="AN248">
        <f t="shared" si="3"/>
        <v>1.6</v>
      </c>
    </row>
    <row r="249" spans="1:40" x14ac:dyDescent="0.2">
      <c r="A249" t="s">
        <v>124</v>
      </c>
      <c r="B249" t="s">
        <v>7</v>
      </c>
      <c r="C249" s="60">
        <v>44880</v>
      </c>
      <c r="D249" s="42" t="s">
        <v>228</v>
      </c>
      <c r="E249" s="42" t="s">
        <v>284</v>
      </c>
      <c r="F249">
        <v>0</v>
      </c>
      <c r="G249">
        <v>0</v>
      </c>
      <c r="H249">
        <v>3161.25</v>
      </c>
      <c r="I249">
        <v>17250</v>
      </c>
      <c r="J249">
        <v>0</v>
      </c>
      <c r="K249">
        <v>56062.5</v>
      </c>
      <c r="L249">
        <v>3161.25</v>
      </c>
      <c r="M249">
        <v>13835553.750000002</v>
      </c>
      <c r="N249">
        <v>0</v>
      </c>
      <c r="O249">
        <v>4215.0000000000009</v>
      </c>
      <c r="P249">
        <v>0</v>
      </c>
      <c r="Q249">
        <v>0</v>
      </c>
      <c r="R249">
        <v>0</v>
      </c>
      <c r="S249">
        <v>69000</v>
      </c>
      <c r="T249" s="25">
        <v>13988403.750000002</v>
      </c>
      <c r="U249" s="45">
        <v>0</v>
      </c>
      <c r="V249" s="45">
        <v>12</v>
      </c>
      <c r="W249" s="45">
        <v>0</v>
      </c>
      <c r="X249" s="63">
        <v>0</v>
      </c>
      <c r="Y249" s="61">
        <v>0</v>
      </c>
      <c r="Z249" s="45">
        <v>26.4</v>
      </c>
      <c r="AA249" s="45">
        <v>0</v>
      </c>
      <c r="AB249" s="45">
        <v>0</v>
      </c>
      <c r="AC249" s="45">
        <v>0</v>
      </c>
      <c r="AD249" s="45">
        <v>9.6</v>
      </c>
      <c r="AE249" s="45">
        <v>3.4</v>
      </c>
      <c r="AF249" s="45">
        <v>0</v>
      </c>
      <c r="AG249" s="45">
        <v>0</v>
      </c>
      <c r="AH249" s="45">
        <v>27.6</v>
      </c>
      <c r="AI249" s="45">
        <v>0</v>
      </c>
      <c r="AJ249" s="45">
        <v>0</v>
      </c>
      <c r="AK249" s="45">
        <v>0</v>
      </c>
      <c r="AL249" s="45">
        <v>0</v>
      </c>
      <c r="AM249" s="45">
        <v>0</v>
      </c>
      <c r="AN249">
        <f t="shared" si="3"/>
        <v>0</v>
      </c>
    </row>
    <row r="250" spans="1:40" x14ac:dyDescent="0.2">
      <c r="A250" t="s">
        <v>123</v>
      </c>
      <c r="B250" t="s">
        <v>8</v>
      </c>
      <c r="C250" s="60">
        <v>44880</v>
      </c>
      <c r="D250" s="42" t="s">
        <v>228</v>
      </c>
      <c r="E250" s="42" t="s">
        <v>284</v>
      </c>
      <c r="F250">
        <v>0</v>
      </c>
      <c r="G250">
        <v>18967.5</v>
      </c>
      <c r="H250">
        <v>4741.875</v>
      </c>
      <c r="I250">
        <v>18282.375</v>
      </c>
      <c r="J250">
        <v>0</v>
      </c>
      <c r="K250">
        <v>0</v>
      </c>
      <c r="L250">
        <v>948.37500000000023</v>
      </c>
      <c r="M250">
        <v>248224.50000000003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7762.5</v>
      </c>
      <c r="T250" s="25">
        <v>298927.125</v>
      </c>
      <c r="U250" s="45">
        <v>0</v>
      </c>
      <c r="V250" s="45">
        <v>0.5</v>
      </c>
      <c r="W250" s="45">
        <v>0</v>
      </c>
      <c r="X250" s="63">
        <v>4.8</v>
      </c>
      <c r="Y250" s="61">
        <v>0</v>
      </c>
      <c r="Z250" s="45">
        <v>15.8</v>
      </c>
      <c r="AA250" s="45">
        <v>0</v>
      </c>
      <c r="AB250" s="45">
        <v>0</v>
      </c>
      <c r="AC250" s="45">
        <v>0</v>
      </c>
      <c r="AD250" s="45">
        <v>0.2</v>
      </c>
      <c r="AE250" s="45">
        <v>0</v>
      </c>
      <c r="AF250" s="45">
        <v>0</v>
      </c>
      <c r="AG250" s="45">
        <v>0.3</v>
      </c>
      <c r="AH250" s="45">
        <v>3.1</v>
      </c>
      <c r="AI250" s="45">
        <v>0</v>
      </c>
      <c r="AJ250" s="45">
        <v>0</v>
      </c>
      <c r="AK250" s="45">
        <v>0</v>
      </c>
      <c r="AL250" s="45">
        <v>0</v>
      </c>
      <c r="AM250" s="45">
        <v>0</v>
      </c>
      <c r="AN250">
        <f t="shared" si="3"/>
        <v>0</v>
      </c>
    </row>
    <row r="251" spans="1:40" x14ac:dyDescent="0.2">
      <c r="A251" t="s">
        <v>124</v>
      </c>
      <c r="B251" t="s">
        <v>9</v>
      </c>
      <c r="C251" s="60">
        <v>44880</v>
      </c>
      <c r="D251" s="42" t="s">
        <v>228</v>
      </c>
      <c r="E251" s="42" t="s">
        <v>284</v>
      </c>
      <c r="F251">
        <v>0</v>
      </c>
      <c r="G251">
        <v>15349.5</v>
      </c>
      <c r="H251">
        <v>15174.000000000004</v>
      </c>
      <c r="I251">
        <v>16210.125000000002</v>
      </c>
      <c r="J251">
        <v>0</v>
      </c>
      <c r="K251">
        <v>0</v>
      </c>
      <c r="L251">
        <v>5690.25</v>
      </c>
      <c r="M251">
        <v>0</v>
      </c>
      <c r="N251">
        <v>0</v>
      </c>
      <c r="O251">
        <v>1896.7500000000005</v>
      </c>
      <c r="P251">
        <v>0</v>
      </c>
      <c r="Q251">
        <v>0</v>
      </c>
      <c r="R251">
        <v>0</v>
      </c>
      <c r="S251">
        <v>3881.25</v>
      </c>
      <c r="T251" s="25">
        <v>58201.875000000007</v>
      </c>
      <c r="U251" s="45">
        <v>15.6</v>
      </c>
      <c r="V251" s="45">
        <v>1.1000000000000001</v>
      </c>
      <c r="W251" s="45">
        <v>0</v>
      </c>
      <c r="X251" s="63">
        <v>13.2</v>
      </c>
      <c r="Y251" s="61">
        <v>0</v>
      </c>
      <c r="Z251" s="45">
        <v>14.4</v>
      </c>
      <c r="AA251" s="45">
        <v>0</v>
      </c>
      <c r="AB251" s="45">
        <v>0</v>
      </c>
      <c r="AC251" s="45">
        <v>0</v>
      </c>
      <c r="AD251" s="45">
        <v>3.3</v>
      </c>
      <c r="AE251" s="45">
        <v>0.7</v>
      </c>
      <c r="AF251" s="45">
        <v>0.5</v>
      </c>
      <c r="AG251" s="45">
        <v>0.3</v>
      </c>
      <c r="AH251" s="45">
        <v>0.4</v>
      </c>
      <c r="AI251" s="45">
        <v>0</v>
      </c>
      <c r="AJ251" s="45">
        <v>0</v>
      </c>
      <c r="AK251" s="45">
        <v>0</v>
      </c>
      <c r="AL251" s="45">
        <v>0</v>
      </c>
      <c r="AM251" s="45">
        <v>0</v>
      </c>
      <c r="AN251">
        <f t="shared" si="3"/>
        <v>0</v>
      </c>
    </row>
    <row r="252" spans="1:40" x14ac:dyDescent="0.2">
      <c r="A252" t="s">
        <v>124</v>
      </c>
      <c r="B252" t="s">
        <v>10</v>
      </c>
      <c r="C252" s="60">
        <v>44880</v>
      </c>
      <c r="D252" s="42" t="s">
        <v>228</v>
      </c>
      <c r="E252" s="42" t="s">
        <v>284</v>
      </c>
      <c r="F252">
        <v>0</v>
      </c>
      <c r="G252">
        <v>0</v>
      </c>
      <c r="H252">
        <v>0</v>
      </c>
      <c r="I252">
        <v>3881.25</v>
      </c>
      <c r="J252">
        <v>0</v>
      </c>
      <c r="K252">
        <v>0</v>
      </c>
      <c r="L252">
        <v>13277.249999999998</v>
      </c>
      <c r="M252">
        <v>1514568.3749999998</v>
      </c>
      <c r="N252">
        <v>0</v>
      </c>
      <c r="O252">
        <v>1896.7500000000005</v>
      </c>
      <c r="P252">
        <v>0</v>
      </c>
      <c r="Q252">
        <v>0</v>
      </c>
      <c r="R252">
        <v>0</v>
      </c>
      <c r="S252">
        <v>23287.5</v>
      </c>
      <c r="T252" s="25">
        <v>1556911.1249999998</v>
      </c>
      <c r="U252" s="45">
        <v>4.8</v>
      </c>
      <c r="V252" s="45">
        <v>0</v>
      </c>
      <c r="W252" s="45">
        <v>0</v>
      </c>
      <c r="X252" s="63">
        <v>0.6</v>
      </c>
      <c r="Y252" s="61">
        <v>0.7</v>
      </c>
      <c r="Z252" s="45">
        <v>0.3</v>
      </c>
      <c r="AA252" s="45">
        <v>0</v>
      </c>
      <c r="AB252" s="45">
        <v>0</v>
      </c>
      <c r="AC252" s="45">
        <v>0</v>
      </c>
      <c r="AD252" s="45">
        <v>0.3</v>
      </c>
      <c r="AE252" s="45">
        <v>0</v>
      </c>
      <c r="AF252" s="45">
        <v>0.1</v>
      </c>
      <c r="AG252" s="45">
        <v>0</v>
      </c>
      <c r="AH252" s="45">
        <v>40.799999999999997</v>
      </c>
      <c r="AI252" s="45">
        <v>0</v>
      </c>
      <c r="AJ252" s="45">
        <v>0</v>
      </c>
      <c r="AK252" s="45">
        <v>0</v>
      </c>
      <c r="AL252" s="45">
        <v>0</v>
      </c>
      <c r="AM252" s="45">
        <v>0</v>
      </c>
      <c r="AN252">
        <f t="shared" si="3"/>
        <v>0.7</v>
      </c>
    </row>
    <row r="253" spans="1:40" x14ac:dyDescent="0.2">
      <c r="A253" t="s">
        <v>123</v>
      </c>
      <c r="B253" t="s">
        <v>11</v>
      </c>
      <c r="C253" s="60">
        <v>44880</v>
      </c>
      <c r="D253" s="42" t="s">
        <v>228</v>
      </c>
      <c r="E253" s="42" t="s">
        <v>284</v>
      </c>
      <c r="F253">
        <v>0</v>
      </c>
      <c r="G253">
        <v>0</v>
      </c>
      <c r="H253">
        <v>1896.7500000000005</v>
      </c>
      <c r="I253">
        <v>20179.125000000004</v>
      </c>
      <c r="J253">
        <v>0</v>
      </c>
      <c r="K253">
        <v>3881.25</v>
      </c>
      <c r="L253">
        <v>10432.125000000002</v>
      </c>
      <c r="M253">
        <v>1691698.5000000002</v>
      </c>
      <c r="N253">
        <v>0</v>
      </c>
      <c r="O253">
        <v>4741.875</v>
      </c>
      <c r="P253">
        <v>0</v>
      </c>
      <c r="Q253">
        <v>0</v>
      </c>
      <c r="R253">
        <v>0</v>
      </c>
      <c r="S253">
        <v>58218.75</v>
      </c>
      <c r="T253" s="25">
        <v>1791048.3750000002</v>
      </c>
      <c r="U253" s="45">
        <v>176.4</v>
      </c>
      <c r="V253" s="45">
        <v>0.3</v>
      </c>
      <c r="W253" s="45">
        <v>0</v>
      </c>
      <c r="X253" s="63">
        <v>2.6</v>
      </c>
      <c r="Y253" s="61">
        <v>0.3</v>
      </c>
      <c r="Z253" s="45">
        <v>14.4</v>
      </c>
      <c r="AA253" s="45">
        <v>0</v>
      </c>
      <c r="AB253" s="45">
        <v>0</v>
      </c>
      <c r="AC253" s="45">
        <v>0</v>
      </c>
      <c r="AD253" s="45">
        <v>0</v>
      </c>
      <c r="AE253" s="45">
        <v>0</v>
      </c>
      <c r="AF253" s="45">
        <v>0</v>
      </c>
      <c r="AG253" s="45">
        <v>0</v>
      </c>
      <c r="AH253" s="45">
        <v>29.4</v>
      </c>
      <c r="AI253" s="45">
        <v>0</v>
      </c>
      <c r="AJ253" s="45">
        <v>0</v>
      </c>
      <c r="AK253" s="45">
        <v>0</v>
      </c>
      <c r="AL253" s="45">
        <v>0</v>
      </c>
      <c r="AM253" s="45">
        <v>0</v>
      </c>
      <c r="AN253">
        <f t="shared" si="3"/>
        <v>0.3</v>
      </c>
    </row>
    <row r="254" spans="1:40" x14ac:dyDescent="0.2">
      <c r="A254" t="s">
        <v>124</v>
      </c>
      <c r="B254" t="s">
        <v>12</v>
      </c>
      <c r="C254" s="60">
        <v>44880</v>
      </c>
      <c r="D254" s="42" t="s">
        <v>228</v>
      </c>
      <c r="E254" s="42" t="s">
        <v>284</v>
      </c>
      <c r="F254">
        <v>0</v>
      </c>
      <c r="G254">
        <v>28626.750000000004</v>
      </c>
      <c r="H254">
        <v>948.37500000000023</v>
      </c>
      <c r="I254">
        <v>19406.25</v>
      </c>
      <c r="J254">
        <v>0</v>
      </c>
      <c r="K254">
        <v>15525</v>
      </c>
      <c r="L254">
        <v>0</v>
      </c>
      <c r="M254">
        <v>0</v>
      </c>
      <c r="N254">
        <v>0</v>
      </c>
      <c r="O254">
        <v>1896.7500000000005</v>
      </c>
      <c r="P254">
        <v>0</v>
      </c>
      <c r="Q254">
        <v>0</v>
      </c>
      <c r="R254">
        <v>0</v>
      </c>
      <c r="S254">
        <v>46575</v>
      </c>
      <c r="T254" s="25">
        <v>112978.125</v>
      </c>
      <c r="U254" s="45">
        <v>0.4</v>
      </c>
      <c r="V254" s="45">
        <v>0.1</v>
      </c>
      <c r="W254" s="45">
        <v>0</v>
      </c>
      <c r="X254" s="63">
        <v>0</v>
      </c>
      <c r="Y254" s="61">
        <v>0</v>
      </c>
      <c r="Z254" s="45">
        <v>0</v>
      </c>
      <c r="AA254" s="45">
        <v>0</v>
      </c>
      <c r="AB254" s="45">
        <v>0</v>
      </c>
      <c r="AC254" s="45">
        <v>0</v>
      </c>
      <c r="AD254" s="45">
        <v>0</v>
      </c>
      <c r="AE254" s="45">
        <v>0</v>
      </c>
      <c r="AF254" s="45">
        <v>0.2</v>
      </c>
      <c r="AG254" s="45">
        <v>0</v>
      </c>
      <c r="AH254" s="45">
        <v>0.8</v>
      </c>
      <c r="AI254" s="45">
        <v>0</v>
      </c>
      <c r="AJ254" s="45">
        <v>0</v>
      </c>
      <c r="AK254" s="45">
        <v>0</v>
      </c>
      <c r="AL254" s="45">
        <v>0</v>
      </c>
      <c r="AM254" s="45">
        <v>0</v>
      </c>
      <c r="AN254">
        <f t="shared" si="3"/>
        <v>0</v>
      </c>
    </row>
    <row r="255" spans="1:40" x14ac:dyDescent="0.2">
      <c r="A255" t="s">
        <v>123</v>
      </c>
      <c r="B255" t="s">
        <v>13</v>
      </c>
      <c r="C255" s="60">
        <v>44880</v>
      </c>
      <c r="D255" s="42" t="s">
        <v>228</v>
      </c>
      <c r="E255" s="42" t="s">
        <v>284</v>
      </c>
      <c r="F255">
        <v>0</v>
      </c>
      <c r="G255">
        <v>0</v>
      </c>
      <c r="H255">
        <v>3793.5000000000009</v>
      </c>
      <c r="I255">
        <v>11643.75</v>
      </c>
      <c r="J255">
        <v>0</v>
      </c>
      <c r="K255">
        <v>3881.25</v>
      </c>
      <c r="L255">
        <v>0</v>
      </c>
      <c r="M255">
        <v>2038604.625</v>
      </c>
      <c r="N255">
        <v>0</v>
      </c>
      <c r="O255">
        <v>948.37500000000023</v>
      </c>
      <c r="P255">
        <v>0</v>
      </c>
      <c r="Q255">
        <v>0</v>
      </c>
      <c r="R255">
        <v>1896.7500000000005</v>
      </c>
      <c r="S255">
        <v>11643.75</v>
      </c>
      <c r="T255" s="25">
        <v>2072412</v>
      </c>
      <c r="U255" s="45">
        <v>27.6</v>
      </c>
      <c r="V255" s="45">
        <v>9.6</v>
      </c>
      <c r="W255" s="45">
        <v>0</v>
      </c>
      <c r="X255" s="63">
        <v>0.8</v>
      </c>
      <c r="Y255" s="61">
        <v>5.0999999999999996</v>
      </c>
      <c r="Z255" s="45">
        <v>3.1</v>
      </c>
      <c r="AA255" s="45">
        <v>0</v>
      </c>
      <c r="AB255" s="45">
        <v>0.1</v>
      </c>
      <c r="AC255" s="45">
        <v>0</v>
      </c>
      <c r="AD255" s="45">
        <v>1.5</v>
      </c>
      <c r="AE255" s="45">
        <v>0.1</v>
      </c>
      <c r="AF255" s="45">
        <v>0</v>
      </c>
      <c r="AG255" s="45">
        <v>0.1</v>
      </c>
      <c r="AH255" s="45">
        <v>26.4</v>
      </c>
      <c r="AI255" s="45">
        <v>0</v>
      </c>
      <c r="AJ255" s="45">
        <v>0</v>
      </c>
      <c r="AK255" s="45">
        <v>4.2</v>
      </c>
      <c r="AL255" s="45">
        <v>0</v>
      </c>
      <c r="AM255" s="45">
        <v>0</v>
      </c>
      <c r="AN255">
        <f t="shared" si="3"/>
        <v>9.3000000000000007</v>
      </c>
    </row>
    <row r="256" spans="1:40" x14ac:dyDescent="0.2">
      <c r="A256" t="s">
        <v>123</v>
      </c>
      <c r="B256" t="s">
        <v>14</v>
      </c>
      <c r="C256" s="60">
        <v>44880</v>
      </c>
      <c r="D256" s="42" t="s">
        <v>228</v>
      </c>
      <c r="E256" s="42" t="s">
        <v>284</v>
      </c>
      <c r="F256">
        <v>0</v>
      </c>
      <c r="G256">
        <v>0</v>
      </c>
      <c r="H256">
        <v>4741.875</v>
      </c>
      <c r="I256">
        <v>16473.375</v>
      </c>
      <c r="J256">
        <v>0</v>
      </c>
      <c r="K256">
        <v>3881.25</v>
      </c>
      <c r="L256">
        <v>1896.7500000000005</v>
      </c>
      <c r="M256">
        <v>1820400.7500000002</v>
      </c>
      <c r="N256">
        <v>0</v>
      </c>
      <c r="O256">
        <v>1896.7500000000005</v>
      </c>
      <c r="P256">
        <v>0</v>
      </c>
      <c r="Q256">
        <v>0</v>
      </c>
      <c r="R256">
        <v>948.37500000000023</v>
      </c>
      <c r="S256">
        <v>3881.25</v>
      </c>
      <c r="T256" s="25">
        <v>1854120.3750000002</v>
      </c>
      <c r="U256" s="45">
        <v>14.4</v>
      </c>
      <c r="V256" s="45">
        <v>6</v>
      </c>
      <c r="W256" s="45">
        <v>0</v>
      </c>
      <c r="X256" s="63">
        <v>3.2</v>
      </c>
      <c r="Y256" s="61">
        <v>0.5</v>
      </c>
      <c r="Z256" s="45">
        <v>0</v>
      </c>
      <c r="AA256" s="45">
        <v>0</v>
      </c>
      <c r="AB256" s="45">
        <v>0</v>
      </c>
      <c r="AC256" s="45">
        <v>0</v>
      </c>
      <c r="AD256" s="45">
        <v>0</v>
      </c>
      <c r="AE256" s="45">
        <v>0</v>
      </c>
      <c r="AF256" s="45">
        <v>0.1</v>
      </c>
      <c r="AG256" s="45">
        <v>0</v>
      </c>
      <c r="AH256" s="45">
        <v>88.8</v>
      </c>
      <c r="AI256" s="45">
        <v>0</v>
      </c>
      <c r="AJ256" s="45">
        <v>0</v>
      </c>
      <c r="AK256" s="45">
        <v>0.5</v>
      </c>
      <c r="AL256" s="45">
        <v>0</v>
      </c>
      <c r="AM256" s="45">
        <v>0</v>
      </c>
      <c r="AN256">
        <f t="shared" si="3"/>
        <v>1</v>
      </c>
    </row>
    <row r="257" spans="1:40" x14ac:dyDescent="0.2">
      <c r="A257" t="s">
        <v>124</v>
      </c>
      <c r="B257" t="s">
        <v>15</v>
      </c>
      <c r="C257" s="60">
        <v>44880</v>
      </c>
      <c r="D257" s="42" t="s">
        <v>228</v>
      </c>
      <c r="E257" s="42" t="s">
        <v>284</v>
      </c>
      <c r="F257">
        <v>0</v>
      </c>
      <c r="G257">
        <v>0</v>
      </c>
      <c r="H257">
        <v>948.37500000000023</v>
      </c>
      <c r="I257">
        <v>12592.125</v>
      </c>
      <c r="J257">
        <v>0</v>
      </c>
      <c r="K257">
        <v>15525</v>
      </c>
      <c r="L257">
        <v>1896.7500000000005</v>
      </c>
      <c r="M257">
        <v>2568351.3749999995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275568.75</v>
      </c>
      <c r="T257" s="25">
        <v>2874882.3749999995</v>
      </c>
      <c r="U257" s="45">
        <v>0.8</v>
      </c>
      <c r="V257" s="45">
        <v>9.6</v>
      </c>
      <c r="W257" s="45">
        <v>0</v>
      </c>
      <c r="X257" s="63">
        <v>0.9</v>
      </c>
      <c r="Y257" s="61">
        <v>0.3</v>
      </c>
      <c r="Z257" s="45">
        <v>3.1</v>
      </c>
      <c r="AA257" s="45">
        <v>0</v>
      </c>
      <c r="AB257" s="45">
        <v>0.2</v>
      </c>
      <c r="AC257" s="45">
        <v>0</v>
      </c>
      <c r="AD257" s="45">
        <v>44.4</v>
      </c>
      <c r="AE257" s="45">
        <v>9.6</v>
      </c>
      <c r="AF257" s="45">
        <v>0.1</v>
      </c>
      <c r="AG257" s="45">
        <v>0</v>
      </c>
      <c r="AH257" s="45">
        <v>3.8</v>
      </c>
      <c r="AI257" s="45">
        <v>0</v>
      </c>
      <c r="AJ257" s="45">
        <v>0</v>
      </c>
      <c r="AK257" s="45">
        <v>0.6</v>
      </c>
      <c r="AL257" s="45">
        <v>0</v>
      </c>
      <c r="AM257" s="45">
        <v>0</v>
      </c>
      <c r="AN257">
        <f t="shared" si="3"/>
        <v>0.89999999999999991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6439-7CEB-C54B-B4E4-7196707AC313}">
  <dimension ref="A1:AO20"/>
  <sheetViews>
    <sheetView workbookViewId="0">
      <selection activeCell="G16" sqref="G16"/>
    </sheetView>
  </sheetViews>
  <sheetFormatPr baseColWidth="10" defaultRowHeight="16" x14ac:dyDescent="0.2"/>
  <sheetData>
    <row r="1" spans="1:41" s="42" customFormat="1" x14ac:dyDescent="0.2">
      <c r="A1" s="51" t="s">
        <v>31</v>
      </c>
      <c r="B1" s="42" t="s">
        <v>77</v>
      </c>
      <c r="C1" s="42" t="s">
        <v>76</v>
      </c>
      <c r="D1" s="42" t="s">
        <v>78</v>
      </c>
      <c r="E1" s="42" t="s">
        <v>79</v>
      </c>
      <c r="F1" s="42" t="s">
        <v>80</v>
      </c>
      <c r="G1" s="42" t="s">
        <v>81</v>
      </c>
      <c r="H1" s="42" t="s">
        <v>82</v>
      </c>
      <c r="I1" s="42" t="s">
        <v>83</v>
      </c>
      <c r="J1" s="42" t="s">
        <v>84</v>
      </c>
      <c r="K1" s="42" t="s">
        <v>85</v>
      </c>
      <c r="L1" s="42" t="s">
        <v>86</v>
      </c>
      <c r="M1" s="42" t="s">
        <v>87</v>
      </c>
      <c r="N1" s="42" t="s">
        <v>88</v>
      </c>
      <c r="O1" s="42" t="s">
        <v>89</v>
      </c>
      <c r="P1" s="42" t="s">
        <v>90</v>
      </c>
      <c r="Q1" s="42" t="s">
        <v>67</v>
      </c>
      <c r="R1" s="42" t="s">
        <v>91</v>
      </c>
      <c r="S1" s="42" t="s">
        <v>92</v>
      </c>
      <c r="T1" s="42" t="s">
        <v>93</v>
      </c>
      <c r="U1" s="42" t="s">
        <v>72</v>
      </c>
      <c r="V1" s="42" t="s">
        <v>94</v>
      </c>
      <c r="W1" s="42" t="s">
        <v>74</v>
      </c>
    </row>
    <row r="2" spans="1:41" x14ac:dyDescent="0.2">
      <c r="A2" s="1" t="s">
        <v>208</v>
      </c>
      <c r="B2">
        <v>0</v>
      </c>
      <c r="C2" s="1">
        <v>5</v>
      </c>
      <c r="D2" s="1">
        <v>6</v>
      </c>
      <c r="E2" s="1">
        <v>7</v>
      </c>
      <c r="F2" s="1">
        <v>8</v>
      </c>
      <c r="G2" s="1">
        <v>9</v>
      </c>
      <c r="H2" s="1">
        <v>10</v>
      </c>
      <c r="I2" s="1">
        <v>11</v>
      </c>
      <c r="J2" s="1">
        <v>12</v>
      </c>
      <c r="K2" s="1">
        <v>13</v>
      </c>
      <c r="L2" s="1">
        <v>14</v>
      </c>
      <c r="M2" s="1">
        <v>15</v>
      </c>
      <c r="N2" s="1">
        <v>16</v>
      </c>
      <c r="O2" s="1">
        <v>55</v>
      </c>
      <c r="P2" s="1">
        <v>56</v>
      </c>
      <c r="Q2" s="1">
        <v>57</v>
      </c>
      <c r="R2" s="1">
        <v>58</v>
      </c>
      <c r="S2" s="1">
        <v>59</v>
      </c>
      <c r="T2" s="1">
        <v>61</v>
      </c>
      <c r="U2" s="1">
        <v>62</v>
      </c>
      <c r="V2" s="1">
        <v>63</v>
      </c>
      <c r="W2" s="1">
        <v>67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3"/>
    </row>
    <row r="3" spans="1:41" x14ac:dyDescent="0.2">
      <c r="A3" s="2" t="s">
        <v>0</v>
      </c>
      <c r="B3" s="2">
        <f>200/2000</f>
        <v>0.1</v>
      </c>
      <c r="C3" s="1">
        <v>0.36761353455220741</v>
      </c>
      <c r="D3" s="1">
        <v>1.154894430896259</v>
      </c>
      <c r="E3" s="1">
        <v>0.26310041300360865</v>
      </c>
      <c r="F3" s="1">
        <v>0.16348591011978941</v>
      </c>
      <c r="G3" s="1">
        <v>3.6799409674529035E-2</v>
      </c>
      <c r="H3" s="1">
        <v>1.9456279961497892E-2</v>
      </c>
      <c r="I3" s="1">
        <v>3.2063687079143643E-2</v>
      </c>
      <c r="J3">
        <v>3.3905129458575989E-2</v>
      </c>
      <c r="K3">
        <v>4.5754551032861072E-2</v>
      </c>
      <c r="L3">
        <v>1.2079672361930426E-2</v>
      </c>
      <c r="M3">
        <v>7.4073038616110434E-3</v>
      </c>
      <c r="N3">
        <v>0</v>
      </c>
      <c r="O3">
        <v>3.503369020236325E-2</v>
      </c>
      <c r="P3">
        <v>8.6163167189952899E-2</v>
      </c>
      <c r="Q3">
        <v>0.20377742886941538</v>
      </c>
      <c r="R3">
        <v>0.35910914963117402</v>
      </c>
      <c r="S3">
        <v>0.24775214169420665</v>
      </c>
      <c r="T3">
        <v>0.39149767212219488</v>
      </c>
      <c r="U3">
        <v>0.21387911075411076</v>
      </c>
      <c r="V3">
        <v>2.5448210985017761E-2</v>
      </c>
      <c r="W3">
        <v>6.8885997152260403E-3</v>
      </c>
    </row>
    <row r="4" spans="1:41" x14ac:dyDescent="0.2">
      <c r="A4" s="1" t="s">
        <v>1</v>
      </c>
      <c r="B4" s="1">
        <v>0</v>
      </c>
      <c r="C4" s="1">
        <v>0</v>
      </c>
      <c r="D4" s="1">
        <v>1.3879339614633732E-2</v>
      </c>
      <c r="E4" s="1">
        <v>1.1650999587601371E-2</v>
      </c>
      <c r="F4" s="1">
        <v>3.2165893554347354E-2</v>
      </c>
      <c r="G4" s="1">
        <v>0.17694668611212125</v>
      </c>
      <c r="H4" s="1">
        <v>6.8815638018058012E-2</v>
      </c>
      <c r="I4" s="1">
        <v>3.9778842069248296E-2</v>
      </c>
      <c r="J4">
        <v>2.1523087596005026E-2</v>
      </c>
      <c r="K4">
        <v>1.5333275397996768E-2</v>
      </c>
      <c r="L4">
        <v>7.9254053022042199E-3</v>
      </c>
      <c r="M4">
        <v>6.9419983562287188E-3</v>
      </c>
      <c r="N4">
        <v>1.9187550886115477E-2</v>
      </c>
      <c r="O4">
        <v>1.5915370648140839E-3</v>
      </c>
      <c r="P4">
        <v>1.2954843075372039E-2</v>
      </c>
      <c r="Q4">
        <v>6.1553990616255633E-2</v>
      </c>
      <c r="R4">
        <v>0.19876100033186297</v>
      </c>
      <c r="S4">
        <v>0.41911873850889769</v>
      </c>
      <c r="T4">
        <v>0.47425736566072935</v>
      </c>
      <c r="U4">
        <v>0.28921223442197491</v>
      </c>
      <c r="V4">
        <v>2.7289941484807023E-2</v>
      </c>
      <c r="W4">
        <v>0</v>
      </c>
    </row>
    <row r="5" spans="1:41" x14ac:dyDescent="0.2">
      <c r="A5" s="1" t="s">
        <v>2</v>
      </c>
      <c r="B5" s="1">
        <v>0</v>
      </c>
      <c r="C5" s="1">
        <v>0</v>
      </c>
      <c r="D5" s="1">
        <v>4.3544015638541335E-3</v>
      </c>
      <c r="E5" s="1">
        <v>4.2508055074998816E-2</v>
      </c>
      <c r="F5" s="1">
        <v>8.2660653036303239E-2</v>
      </c>
      <c r="G5" s="1">
        <v>9.9057519552797221E-2</v>
      </c>
      <c r="H5" s="1">
        <v>2.2071666987870761E-2</v>
      </c>
      <c r="I5" s="1">
        <v>1.431465002256074E-2</v>
      </c>
      <c r="J5">
        <v>2.1025698234533576E-2</v>
      </c>
      <c r="K5">
        <v>8.7438714783484601E-3</v>
      </c>
      <c r="L5">
        <v>3.413441579408644E-3</v>
      </c>
      <c r="M5">
        <v>1.1160714285714285E-3</v>
      </c>
      <c r="N5">
        <v>9.7169811320754716E-3</v>
      </c>
      <c r="O5">
        <v>8.8339222614840988E-4</v>
      </c>
      <c r="P5">
        <v>4.0402487865455455E-3</v>
      </c>
      <c r="Q5">
        <v>5.9382422802850359E-4</v>
      </c>
      <c r="R5">
        <v>7.1675050462977801E-3</v>
      </c>
      <c r="S5">
        <v>8.6514724688911207E-3</v>
      </c>
      <c r="T5">
        <v>2.1452618873050121E-2</v>
      </c>
      <c r="U5">
        <v>6.7394480974708779E-2</v>
      </c>
      <c r="V5">
        <v>0.15500867963172721</v>
      </c>
      <c r="W5">
        <v>0</v>
      </c>
    </row>
    <row r="6" spans="1:41" x14ac:dyDescent="0.2">
      <c r="A6" s="2" t="s">
        <v>3</v>
      </c>
      <c r="B6" s="2">
        <f>200/2000</f>
        <v>0.1</v>
      </c>
      <c r="C6" s="1">
        <v>0.25693536542220874</v>
      </c>
      <c r="D6" s="1">
        <v>0.74372187960075298</v>
      </c>
      <c r="E6" s="1">
        <v>0.28939201328318154</v>
      </c>
      <c r="F6" s="1">
        <v>0.25648392490108962</v>
      </c>
      <c r="G6" s="1">
        <v>3.5255734624119947E-2</v>
      </c>
      <c r="H6" s="1">
        <v>1.8903860906850443E-2</v>
      </c>
      <c r="I6" s="1">
        <v>1.3537760931334648E-2</v>
      </c>
      <c r="J6">
        <v>8.5299502776893851E-3</v>
      </c>
      <c r="K6">
        <v>9.7639132340052587E-3</v>
      </c>
      <c r="L6">
        <v>3.3580413297394432E-3</v>
      </c>
      <c r="M6">
        <v>4.7619047619047623E-3</v>
      </c>
      <c r="N6">
        <v>0</v>
      </c>
      <c r="O6" s="43" t="s">
        <v>32</v>
      </c>
      <c r="P6" s="43" t="s">
        <v>32</v>
      </c>
      <c r="Q6" s="43" t="s">
        <v>32</v>
      </c>
      <c r="R6" s="43" t="s">
        <v>32</v>
      </c>
      <c r="S6" s="43" t="s">
        <v>32</v>
      </c>
      <c r="T6" s="43" t="s">
        <v>32</v>
      </c>
      <c r="U6" s="43" t="s">
        <v>32</v>
      </c>
      <c r="V6" s="43" t="s">
        <v>32</v>
      </c>
      <c r="W6" s="43" t="s">
        <v>32</v>
      </c>
    </row>
    <row r="7" spans="1:41" x14ac:dyDescent="0.2">
      <c r="A7" s="1" t="s">
        <v>4</v>
      </c>
      <c r="B7" s="1">
        <v>0</v>
      </c>
      <c r="C7" s="1">
        <v>0</v>
      </c>
      <c r="D7" s="1">
        <v>1.6276171577648199E-2</v>
      </c>
      <c r="E7" s="1">
        <v>1.8281261138757398E-2</v>
      </c>
      <c r="F7" s="1">
        <v>3.2528055024299701E-2</v>
      </c>
      <c r="G7" s="1">
        <v>9.5917951616463271E-2</v>
      </c>
      <c r="H7" s="1">
        <v>6.3404246708527845E-2</v>
      </c>
      <c r="I7" s="1">
        <v>3.7657555714633695E-2</v>
      </c>
      <c r="J7">
        <v>1.5804112602830205E-2</v>
      </c>
      <c r="K7">
        <v>2.2979825517993456E-2</v>
      </c>
      <c r="L7">
        <v>1.0844465904823221E-2</v>
      </c>
      <c r="M7">
        <v>4.5469576719576717E-3</v>
      </c>
      <c r="N7">
        <v>1.1513753462906005E-2</v>
      </c>
      <c r="O7">
        <v>4.0983606557377051E-3</v>
      </c>
      <c r="P7">
        <v>0</v>
      </c>
      <c r="Q7">
        <v>0</v>
      </c>
      <c r="R7">
        <v>3.0021220657421377E-3</v>
      </c>
      <c r="S7">
        <v>1.3742605219736151E-2</v>
      </c>
      <c r="T7">
        <v>0.34039005228625624</v>
      </c>
      <c r="U7">
        <v>0.60756375145910035</v>
      </c>
      <c r="V7">
        <v>3.5698214811812061E-2</v>
      </c>
      <c r="W7">
        <v>0</v>
      </c>
    </row>
    <row r="8" spans="1:41" x14ac:dyDescent="0.2">
      <c r="A8" s="2" t="s">
        <v>5</v>
      </c>
      <c r="B8" s="2">
        <f>200/2000</f>
        <v>0.1</v>
      </c>
      <c r="C8" s="1">
        <v>0.60991265177827869</v>
      </c>
      <c r="D8" s="1">
        <v>0.64183769003186641</v>
      </c>
      <c r="E8" s="1">
        <v>0.25994828654150826</v>
      </c>
      <c r="F8" s="1">
        <v>8.1549764223832824E-2</v>
      </c>
      <c r="G8" s="1">
        <v>2.5089863514704491E-2</v>
      </c>
      <c r="H8" s="1">
        <v>9.3216812317935913E-3</v>
      </c>
      <c r="I8" s="1">
        <v>4.6267434488588333E-2</v>
      </c>
      <c r="J8">
        <v>2.5618196138696238E-2</v>
      </c>
      <c r="K8">
        <v>2.9606349699807646E-2</v>
      </c>
      <c r="L8">
        <v>8.6403831982313929E-3</v>
      </c>
      <c r="M8">
        <v>3.3623075592458052E-3</v>
      </c>
      <c r="N8">
        <v>2.7264295162801037E-2</v>
      </c>
      <c r="O8">
        <v>4.9998170910155099E-2</v>
      </c>
      <c r="P8">
        <v>0.16293836201079231</v>
      </c>
      <c r="Q8">
        <v>0.69831928808127741</v>
      </c>
      <c r="R8">
        <v>0.82925143423509429</v>
      </c>
      <c r="S8">
        <v>0.25732449545711256</v>
      </c>
      <c r="T8">
        <v>0.33197179954043898</v>
      </c>
      <c r="U8">
        <v>0.48610543446316634</v>
      </c>
      <c r="V8">
        <v>0.11016567274189226</v>
      </c>
      <c r="W8">
        <v>4.1614863931482247E-3</v>
      </c>
    </row>
    <row r="9" spans="1:41" x14ac:dyDescent="0.2">
      <c r="A9" s="2" t="s">
        <v>6</v>
      </c>
      <c r="B9" s="2">
        <f>200/2000</f>
        <v>0.1</v>
      </c>
      <c r="C9" s="1">
        <v>0</v>
      </c>
      <c r="D9" s="1">
        <v>0.61464101803266757</v>
      </c>
      <c r="E9" s="1">
        <v>0.14535865574299894</v>
      </c>
      <c r="F9" s="1">
        <v>4.2991080919796358E-2</v>
      </c>
      <c r="G9" s="1">
        <v>5.434782608695652E-3</v>
      </c>
      <c r="H9" s="1">
        <v>2.5773195876288659E-3</v>
      </c>
      <c r="I9" s="1">
        <v>4.6487999386550108E-3</v>
      </c>
      <c r="J9">
        <v>2.3364485981308409E-3</v>
      </c>
      <c r="K9">
        <v>1.2916195465700418E-2</v>
      </c>
      <c r="L9">
        <v>0</v>
      </c>
      <c r="M9">
        <v>3.350815850815851E-3</v>
      </c>
      <c r="N9">
        <v>7.3529411764705881E-3</v>
      </c>
      <c r="O9" t="s">
        <v>32</v>
      </c>
      <c r="P9">
        <v>0.50069524939614585</v>
      </c>
      <c r="Q9">
        <v>0.857358273182385</v>
      </c>
      <c r="R9">
        <v>0.49199092581559661</v>
      </c>
      <c r="S9">
        <v>0.40272914166724627</v>
      </c>
      <c r="T9">
        <v>0.27205112156531025</v>
      </c>
      <c r="U9">
        <v>0.59231532356532357</v>
      </c>
      <c r="V9">
        <v>0.14320821551095025</v>
      </c>
      <c r="W9">
        <v>1.3812154696132596E-3</v>
      </c>
    </row>
    <row r="10" spans="1:41" x14ac:dyDescent="0.2">
      <c r="A10" s="1" t="s">
        <v>7</v>
      </c>
      <c r="B10" s="1">
        <v>0</v>
      </c>
      <c r="C10" s="1">
        <v>0</v>
      </c>
      <c r="D10" s="1">
        <v>1.8217688618096965E-2</v>
      </c>
      <c r="E10" s="1">
        <v>1.9688008578438061E-2</v>
      </c>
      <c r="F10" s="1">
        <v>9.6810815074310608E-2</v>
      </c>
      <c r="G10" s="1">
        <v>0.10737003433649051</v>
      </c>
      <c r="H10" s="1">
        <v>3.1274653323468085E-2</v>
      </c>
      <c r="I10" s="1">
        <v>1.3047020380589382E-2</v>
      </c>
      <c r="J10">
        <v>4.9019607843137254E-3</v>
      </c>
      <c r="K10">
        <v>1.5300146151502457E-2</v>
      </c>
      <c r="L10">
        <v>3.8193243399054534E-3</v>
      </c>
      <c r="M10">
        <v>3.8543643263757115E-3</v>
      </c>
      <c r="N10">
        <v>1.2296881862099254E-2</v>
      </c>
      <c r="O10">
        <v>1.4656600275546753E-2</v>
      </c>
      <c r="P10">
        <v>1.9994481023396606E-2</v>
      </c>
      <c r="Q10">
        <v>0.17110732027229081</v>
      </c>
      <c r="R10">
        <v>0.59048774286374317</v>
      </c>
      <c r="S10">
        <v>0.64200402630719133</v>
      </c>
      <c r="T10">
        <v>0.41628329834172834</v>
      </c>
      <c r="U10">
        <v>0.1184375899263031</v>
      </c>
      <c r="V10">
        <v>0</v>
      </c>
      <c r="W10">
        <v>0</v>
      </c>
    </row>
    <row r="11" spans="1:41" x14ac:dyDescent="0.2">
      <c r="A11" s="2" t="s">
        <v>8</v>
      </c>
      <c r="B11" s="2">
        <f>200/2000</f>
        <v>0.1</v>
      </c>
      <c r="C11" s="1">
        <v>0.8159882855058701</v>
      </c>
      <c r="D11" s="1">
        <v>1.1827020434907003</v>
      </c>
      <c r="E11" s="1">
        <v>0.17785732970622531</v>
      </c>
      <c r="F11" s="1">
        <v>8.2609604579742382E-2</v>
      </c>
      <c r="G11" s="1">
        <v>4.663698734811967E-2</v>
      </c>
      <c r="H11" s="1">
        <v>2.0807171285646475E-2</v>
      </c>
      <c r="I11" s="1">
        <v>1.1505191832950861E-2</v>
      </c>
      <c r="J11">
        <v>0</v>
      </c>
      <c r="K11">
        <v>1.4231225438699965E-2</v>
      </c>
      <c r="L11">
        <v>3.7048094669417005E-3</v>
      </c>
      <c r="M11">
        <v>7.1661828737300433E-3</v>
      </c>
      <c r="N11">
        <v>1.3170856920856922E-2</v>
      </c>
      <c r="O11">
        <v>6.7062240973836618E-2</v>
      </c>
      <c r="P11">
        <v>0.14517665261362017</v>
      </c>
      <c r="Q11">
        <v>0.46393686089113595</v>
      </c>
      <c r="R11">
        <v>0.69873803527054301</v>
      </c>
      <c r="S11">
        <v>0.55523348905549486</v>
      </c>
      <c r="T11">
        <v>7.3246237705889318E-3</v>
      </c>
      <c r="U11">
        <v>8.4242542483954387E-3</v>
      </c>
      <c r="V11">
        <v>2.2935779816513763E-3</v>
      </c>
      <c r="W11">
        <v>1.6793566727216967E-2</v>
      </c>
    </row>
    <row r="12" spans="1:41" x14ac:dyDescent="0.2">
      <c r="A12" s="1" t="s">
        <v>9</v>
      </c>
      <c r="B12" s="1">
        <v>0</v>
      </c>
      <c r="C12" s="1">
        <v>0</v>
      </c>
      <c r="D12" s="1">
        <v>5.2428018908465841E-3</v>
      </c>
      <c r="E12" s="1">
        <v>9.7750508198269394E-3</v>
      </c>
      <c r="F12" s="1">
        <v>7.6826700975975021E-2</v>
      </c>
      <c r="G12" s="1">
        <v>6.3362317532044993E-2</v>
      </c>
      <c r="H12" s="1">
        <v>6.6606288289151161E-2</v>
      </c>
      <c r="I12" s="1">
        <v>1.1879953269552587E-2</v>
      </c>
      <c r="J12">
        <v>6.0848593168610736E-3</v>
      </c>
      <c r="K12">
        <v>1.2944140809875365E-2</v>
      </c>
      <c r="L12">
        <v>1.1618565781070813E-2</v>
      </c>
      <c r="M12">
        <v>2.1283831766664346E-2</v>
      </c>
      <c r="N12">
        <v>2.2626762676267627E-2</v>
      </c>
      <c r="O12">
        <v>0</v>
      </c>
      <c r="P12">
        <v>0</v>
      </c>
      <c r="Q12">
        <v>0</v>
      </c>
      <c r="R12">
        <v>0</v>
      </c>
      <c r="S12">
        <v>0</v>
      </c>
      <c r="T12">
        <v>1.3020833333333334E-2</v>
      </c>
      <c r="U12">
        <v>8.3280119199659434E-3</v>
      </c>
      <c r="V12">
        <v>3.5305251123041656E-2</v>
      </c>
      <c r="W12">
        <v>1.5122433950105865E-2</v>
      </c>
    </row>
    <row r="13" spans="1:41" x14ac:dyDescent="0.2">
      <c r="A13" s="1" t="s">
        <v>10</v>
      </c>
      <c r="B13" s="1">
        <v>0</v>
      </c>
      <c r="C13" s="1">
        <v>0</v>
      </c>
      <c r="D13" s="1">
        <v>1.8790714933619196E-2</v>
      </c>
      <c r="E13" s="1">
        <v>1.1796155240216058E-2</v>
      </c>
      <c r="F13" s="1">
        <v>0.13093669014988996</v>
      </c>
      <c r="G13" s="1">
        <v>0.12965732636055682</v>
      </c>
      <c r="H13" s="1">
        <v>4.8221790565267299E-2</v>
      </c>
      <c r="I13" s="1">
        <v>7.4259313228422375E-3</v>
      </c>
      <c r="J13">
        <v>1.4887746360137529E-2</v>
      </c>
      <c r="K13">
        <v>6.2125374625374621E-3</v>
      </c>
      <c r="L13">
        <v>3.4868673312883434E-3</v>
      </c>
      <c r="M13">
        <v>3.8679620969682603E-2</v>
      </c>
      <c r="N13">
        <v>1.8190963833225427E-2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4.807692307692308E-3</v>
      </c>
      <c r="W13">
        <v>0</v>
      </c>
    </row>
    <row r="14" spans="1:41" x14ac:dyDescent="0.2">
      <c r="A14" s="2" t="s">
        <v>11</v>
      </c>
      <c r="B14" s="2">
        <f>200/2000</f>
        <v>0.1</v>
      </c>
      <c r="C14" s="1">
        <v>0.1528178316860091</v>
      </c>
      <c r="D14" s="1">
        <v>0.35861825401148018</v>
      </c>
      <c r="E14" s="1">
        <v>0.82691274351244171</v>
      </c>
      <c r="F14" s="1">
        <v>0.30318740399385563</v>
      </c>
      <c r="G14" s="1">
        <v>2.0500333000333E-2</v>
      </c>
      <c r="H14" s="1">
        <v>2.1752984212552944E-2</v>
      </c>
      <c r="I14" s="1">
        <v>1.5927100208553108E-2</v>
      </c>
      <c r="J14">
        <v>4.3103448275862068E-3</v>
      </c>
      <c r="K14">
        <v>5.4257246376811598E-2</v>
      </c>
      <c r="L14">
        <v>9.5980781858261803E-3</v>
      </c>
      <c r="M14">
        <v>3.1446540880503146E-3</v>
      </c>
      <c r="N14">
        <v>2.136752136752137E-3</v>
      </c>
      <c r="O14" s="43" t="s">
        <v>32</v>
      </c>
      <c r="P14" s="43" t="s">
        <v>32</v>
      </c>
      <c r="Q14" s="43" t="s">
        <v>32</v>
      </c>
      <c r="R14" s="43" t="s">
        <v>32</v>
      </c>
      <c r="S14" s="43" t="s">
        <v>32</v>
      </c>
      <c r="T14" s="43" t="s">
        <v>32</v>
      </c>
      <c r="U14" s="43" t="s">
        <v>32</v>
      </c>
      <c r="V14" s="43" t="s">
        <v>32</v>
      </c>
      <c r="W14" s="43" t="s">
        <v>32</v>
      </c>
    </row>
    <row r="15" spans="1:41" x14ac:dyDescent="0.2">
      <c r="A15" s="1" t="s">
        <v>12</v>
      </c>
      <c r="B15" s="43" t="s">
        <v>32</v>
      </c>
      <c r="C15" s="43" t="s">
        <v>32</v>
      </c>
      <c r="D15" s="43" t="s">
        <v>32</v>
      </c>
      <c r="E15" s="43" t="s">
        <v>32</v>
      </c>
      <c r="F15" s="43" t="s">
        <v>32</v>
      </c>
      <c r="G15" s="43" t="s">
        <v>32</v>
      </c>
      <c r="H15" s="43" t="s">
        <v>32</v>
      </c>
      <c r="I15" s="43" t="s">
        <v>32</v>
      </c>
      <c r="J15" s="43" t="s">
        <v>32</v>
      </c>
      <c r="K15" s="43" t="s">
        <v>32</v>
      </c>
      <c r="L15" s="43" t="s">
        <v>32</v>
      </c>
      <c r="M15" s="43" t="s">
        <v>32</v>
      </c>
      <c r="N15" s="43" t="s">
        <v>32</v>
      </c>
      <c r="O15" s="43" t="s">
        <v>32</v>
      </c>
      <c r="P15" s="43" t="s">
        <v>32</v>
      </c>
      <c r="Q15" s="43" t="s">
        <v>32</v>
      </c>
      <c r="R15" s="43" t="s">
        <v>32</v>
      </c>
      <c r="S15" s="43" t="s">
        <v>32</v>
      </c>
      <c r="T15" s="43" t="s">
        <v>32</v>
      </c>
      <c r="U15" s="43" t="s">
        <v>32</v>
      </c>
      <c r="V15" s="43" t="s">
        <v>32</v>
      </c>
      <c r="W15" s="43" t="s">
        <v>32</v>
      </c>
    </row>
    <row r="16" spans="1:41" x14ac:dyDescent="0.2">
      <c r="A16" s="2" t="s">
        <v>13</v>
      </c>
      <c r="B16" s="2">
        <f>200/2000</f>
        <v>0.1</v>
      </c>
      <c r="C16" s="1">
        <v>0.63420351689268861</v>
      </c>
      <c r="D16" s="1">
        <v>0.87744861106480498</v>
      </c>
      <c r="E16" s="1">
        <v>0.19726814835908207</v>
      </c>
      <c r="F16" s="1">
        <v>0.12480732833993705</v>
      </c>
      <c r="G16" s="1">
        <v>8.8492125370341485E-3</v>
      </c>
      <c r="H16" s="1">
        <v>1.2117229529322723E-2</v>
      </c>
      <c r="I16" s="1">
        <v>1.408597136808146E-2</v>
      </c>
      <c r="J16">
        <v>7.7232981644746353E-3</v>
      </c>
      <c r="K16">
        <v>9.3181818181818175E-3</v>
      </c>
      <c r="L16">
        <v>0</v>
      </c>
      <c r="M16">
        <v>7.9591112566874123E-3</v>
      </c>
      <c r="N16">
        <v>0</v>
      </c>
      <c r="O16">
        <v>6.1803389993940611E-2</v>
      </c>
      <c r="P16">
        <v>9.3892181824839938E-2</v>
      </c>
      <c r="Q16">
        <v>0.39379600874166087</v>
      </c>
      <c r="R16">
        <v>0.68252975282023165</v>
      </c>
      <c r="S16">
        <v>0.33206167051093327</v>
      </c>
      <c r="T16">
        <v>0.14842929773473335</v>
      </c>
      <c r="U16">
        <v>0.40468582166611589</v>
      </c>
      <c r="V16">
        <v>2.6940093512565752E-2</v>
      </c>
      <c r="W16">
        <v>0</v>
      </c>
    </row>
    <row r="17" spans="1:41" x14ac:dyDescent="0.2">
      <c r="A17" s="2" t="s">
        <v>14</v>
      </c>
      <c r="B17" s="2">
        <f>200/2000</f>
        <v>0.1</v>
      </c>
      <c r="C17" s="1">
        <v>0.49950856129164956</v>
      </c>
      <c r="D17" s="1">
        <v>0.66566904768029367</v>
      </c>
      <c r="E17" s="1">
        <v>0.18948826182057887</v>
      </c>
      <c r="F17" s="1">
        <v>0.5746464331160327</v>
      </c>
      <c r="G17" s="1">
        <v>7.3933124243883042E-2</v>
      </c>
      <c r="H17" s="1">
        <v>2.1526618712092264E-2</v>
      </c>
      <c r="I17" s="1">
        <v>1.9934725847045361E-2</v>
      </c>
      <c r="J17">
        <v>6.6840004202122069E-3</v>
      </c>
      <c r="K17">
        <v>1.2198537862756461E-2</v>
      </c>
      <c r="L17">
        <v>5.586249295558174E-3</v>
      </c>
      <c r="M17">
        <v>3.8738899815245246E-3</v>
      </c>
      <c r="N17">
        <v>0</v>
      </c>
      <c r="O17">
        <v>4.1871092905338907E-2</v>
      </c>
      <c r="P17">
        <v>3.6195015935004196E-2</v>
      </c>
      <c r="Q17">
        <v>0.12389523851058307</v>
      </c>
      <c r="R17">
        <v>0.17482347685093144</v>
      </c>
      <c r="S17">
        <v>0.32957547330437742</v>
      </c>
      <c r="T17">
        <v>0.4588578715340581</v>
      </c>
      <c r="U17">
        <v>0.2620799864114946</v>
      </c>
      <c r="V17">
        <v>3.3191377422017859E-2</v>
      </c>
      <c r="W17">
        <v>3.472222222222222E-3</v>
      </c>
    </row>
    <row r="18" spans="1:41" x14ac:dyDescent="0.2">
      <c r="A18" s="1" t="s">
        <v>15</v>
      </c>
      <c r="B18" s="1">
        <v>0</v>
      </c>
      <c r="C18" s="1">
        <v>0</v>
      </c>
      <c r="D18" s="1">
        <v>4.4760555621138785E-3</v>
      </c>
      <c r="E18" s="1">
        <v>1.5636233439263743E-2</v>
      </c>
      <c r="F18" s="1">
        <v>3.9591163440064393E-2</v>
      </c>
      <c r="G18" s="1">
        <v>0.10106270731530391</v>
      </c>
      <c r="H18" s="1">
        <v>4.1400902438099574E-2</v>
      </c>
      <c r="I18" s="1">
        <v>3.9757155847547493E-2</v>
      </c>
      <c r="J18">
        <v>2.4209421623214725E-2</v>
      </c>
      <c r="K18">
        <v>5.743312231978763E-3</v>
      </c>
      <c r="L18">
        <v>1.9934552432381847E-2</v>
      </c>
      <c r="M18">
        <v>3.875968992248062E-3</v>
      </c>
      <c r="N18">
        <v>1.223011087337094E-2</v>
      </c>
      <c r="O18">
        <v>8.4604852363001533E-3</v>
      </c>
      <c r="P18">
        <v>1.3307065975626907E-2</v>
      </c>
      <c r="Q18">
        <v>6.7418679576469021E-2</v>
      </c>
      <c r="R18">
        <v>4.271505987989499E-2</v>
      </c>
      <c r="S18">
        <v>0.12069448553667989</v>
      </c>
      <c r="T18">
        <v>0.1911326314130882</v>
      </c>
      <c r="U18">
        <v>0</v>
      </c>
      <c r="V18">
        <v>0</v>
      </c>
      <c r="W18">
        <v>0</v>
      </c>
    </row>
    <row r="19" spans="1:41" s="42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2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69B3-8A6E-504C-A475-5407620F9F0D}">
  <dimension ref="A1:Q18"/>
  <sheetViews>
    <sheetView workbookViewId="0">
      <selection activeCell="B2" sqref="B2"/>
    </sheetView>
  </sheetViews>
  <sheetFormatPr baseColWidth="10" defaultRowHeight="16" x14ac:dyDescent="0.2"/>
  <sheetData>
    <row r="1" spans="1:17" ht="17" thickBot="1" x14ac:dyDescent="0.25">
      <c r="A1" s="53" t="s">
        <v>18</v>
      </c>
      <c r="B1" s="52" t="s">
        <v>95</v>
      </c>
      <c r="C1" s="52" t="s">
        <v>37</v>
      </c>
      <c r="D1" s="52" t="s">
        <v>96</v>
      </c>
      <c r="E1" s="52" t="s">
        <v>41</v>
      </c>
      <c r="F1" s="52" t="s">
        <v>43</v>
      </c>
      <c r="G1" s="52" t="s">
        <v>45</v>
      </c>
      <c r="H1" s="52" t="s">
        <v>97</v>
      </c>
      <c r="I1" s="52" t="s">
        <v>49</v>
      </c>
      <c r="J1" s="52" t="s">
        <v>51</v>
      </c>
      <c r="K1" s="52" t="s">
        <v>53</v>
      </c>
      <c r="L1" s="52" t="s">
        <v>98</v>
      </c>
      <c r="M1" s="52" t="s">
        <v>99</v>
      </c>
      <c r="N1" s="52" t="s">
        <v>62</v>
      </c>
      <c r="O1" s="52" t="s">
        <v>100</v>
      </c>
      <c r="P1" s="52" t="s">
        <v>94</v>
      </c>
      <c r="Q1" s="52" t="s">
        <v>101</v>
      </c>
    </row>
    <row r="2" spans="1:17" x14ac:dyDescent="0.2">
      <c r="A2" s="55" t="s">
        <v>208</v>
      </c>
      <c r="B2" s="52">
        <v>0</v>
      </c>
      <c r="C2" s="52">
        <v>1</v>
      </c>
      <c r="D2" s="52">
        <v>3</v>
      </c>
      <c r="E2" s="52">
        <v>5</v>
      </c>
      <c r="F2" s="51">
        <v>7</v>
      </c>
      <c r="G2" s="51">
        <v>9</v>
      </c>
      <c r="H2" s="51">
        <v>11</v>
      </c>
      <c r="I2" s="51">
        <v>13</v>
      </c>
      <c r="J2" s="51">
        <v>15</v>
      </c>
      <c r="K2" s="51">
        <v>17</v>
      </c>
      <c r="L2" s="51">
        <v>42</v>
      </c>
      <c r="M2" s="51">
        <v>47</v>
      </c>
      <c r="N2" s="51">
        <v>52</v>
      </c>
      <c r="O2" s="51">
        <v>57</v>
      </c>
      <c r="P2" s="51">
        <v>63</v>
      </c>
      <c r="Q2" s="51">
        <v>73</v>
      </c>
    </row>
    <row r="3" spans="1:17" x14ac:dyDescent="0.2">
      <c r="A3" s="2" t="s">
        <v>0</v>
      </c>
      <c r="B3" s="6">
        <v>2.2000000000000002</v>
      </c>
      <c r="C3" s="7">
        <v>4.47</v>
      </c>
      <c r="D3" s="11">
        <v>1.61</v>
      </c>
      <c r="E3" s="11">
        <v>2.35</v>
      </c>
      <c r="F3" s="9">
        <v>7.16</v>
      </c>
      <c r="G3" s="9">
        <v>7.31</v>
      </c>
      <c r="H3" s="9">
        <v>4.93</v>
      </c>
      <c r="I3" s="12">
        <v>3.84</v>
      </c>
      <c r="J3" s="1">
        <v>5.15</v>
      </c>
      <c r="K3" s="1">
        <v>5.64</v>
      </c>
      <c r="L3">
        <v>9.99</v>
      </c>
      <c r="M3">
        <v>6.81</v>
      </c>
      <c r="N3">
        <v>5.71</v>
      </c>
      <c r="O3">
        <v>4.9400000000000004</v>
      </c>
      <c r="P3">
        <v>4.6500000000000004</v>
      </c>
      <c r="Q3">
        <v>7.14</v>
      </c>
    </row>
    <row r="4" spans="1:17" x14ac:dyDescent="0.2">
      <c r="A4" s="1" t="s">
        <v>1</v>
      </c>
      <c r="B4" s="7">
        <v>14.8</v>
      </c>
      <c r="C4" s="10">
        <v>17</v>
      </c>
      <c r="D4" s="11">
        <v>1.06</v>
      </c>
      <c r="E4" s="11">
        <v>4.6100000000000003</v>
      </c>
      <c r="F4" s="9">
        <v>7.35</v>
      </c>
      <c r="G4" s="9">
        <v>7.53</v>
      </c>
      <c r="H4" s="9">
        <v>7.65</v>
      </c>
      <c r="I4" s="1">
        <v>6.63</v>
      </c>
      <c r="J4" s="1">
        <v>5.84</v>
      </c>
      <c r="K4" s="1">
        <v>6.6</v>
      </c>
      <c r="L4">
        <v>9.48</v>
      </c>
      <c r="M4">
        <v>5.35</v>
      </c>
      <c r="N4">
        <v>4.6399999999999997</v>
      </c>
      <c r="O4">
        <v>5.14</v>
      </c>
      <c r="P4">
        <v>5.66</v>
      </c>
      <c r="Q4">
        <v>6.9</v>
      </c>
    </row>
    <row r="5" spans="1:17" x14ac:dyDescent="0.2">
      <c r="A5" s="1" t="s">
        <v>2</v>
      </c>
      <c r="B5" s="7">
        <v>12.8</v>
      </c>
      <c r="C5" s="7">
        <v>6.6</v>
      </c>
      <c r="D5" s="11">
        <v>2.2000000000000002</v>
      </c>
      <c r="E5" s="11">
        <v>5.95</v>
      </c>
      <c r="F5" s="9">
        <v>7.18</v>
      </c>
      <c r="G5" s="9">
        <v>6.86</v>
      </c>
      <c r="H5" s="9">
        <v>6.02</v>
      </c>
      <c r="I5" s="1">
        <v>4.72</v>
      </c>
      <c r="J5" s="1">
        <v>4.07</v>
      </c>
      <c r="K5" s="1">
        <v>4.38</v>
      </c>
      <c r="L5">
        <v>10.77</v>
      </c>
      <c r="M5">
        <v>5.26</v>
      </c>
      <c r="N5">
        <v>4.7699999999999996</v>
      </c>
      <c r="O5">
        <v>4.68</v>
      </c>
      <c r="P5">
        <v>5.6</v>
      </c>
      <c r="Q5">
        <v>7.4</v>
      </c>
    </row>
    <row r="6" spans="1:17" x14ac:dyDescent="0.2">
      <c r="A6" s="2" t="s">
        <v>3</v>
      </c>
      <c r="B6" s="7">
        <v>15.4</v>
      </c>
      <c r="C6" s="7">
        <v>6.88</v>
      </c>
      <c r="D6" s="11">
        <v>1.94</v>
      </c>
      <c r="E6" s="11">
        <v>5.95</v>
      </c>
      <c r="F6" s="9">
        <v>6.79</v>
      </c>
      <c r="G6" s="9">
        <v>7.34</v>
      </c>
      <c r="H6" s="9">
        <v>6.68</v>
      </c>
      <c r="I6" s="1">
        <v>5.0999999999999996</v>
      </c>
      <c r="J6" s="1">
        <v>3.53</v>
      </c>
      <c r="K6" s="1">
        <v>4.08</v>
      </c>
      <c r="L6">
        <v>8.26</v>
      </c>
      <c r="M6">
        <v>5.47</v>
      </c>
      <c r="N6">
        <v>3.68</v>
      </c>
      <c r="O6" s="44" t="s">
        <v>32</v>
      </c>
      <c r="P6" s="44" t="s">
        <v>32</v>
      </c>
      <c r="Q6" s="44" t="s">
        <v>32</v>
      </c>
    </row>
    <row r="7" spans="1:17" x14ac:dyDescent="0.2">
      <c r="A7" s="1" t="s">
        <v>4</v>
      </c>
      <c r="B7" s="10">
        <v>17</v>
      </c>
      <c r="C7" s="10">
        <v>17</v>
      </c>
      <c r="D7" s="11">
        <v>1.33</v>
      </c>
      <c r="E7" s="11">
        <v>4.3</v>
      </c>
      <c r="F7" s="9">
        <v>6.87</v>
      </c>
      <c r="G7" s="9">
        <v>7.56</v>
      </c>
      <c r="H7" s="9">
        <v>7.61</v>
      </c>
      <c r="I7" s="1">
        <v>6.6</v>
      </c>
      <c r="J7" s="1">
        <v>5.76</v>
      </c>
      <c r="K7" s="1">
        <v>5.75</v>
      </c>
      <c r="L7">
        <v>8.2799999999999994</v>
      </c>
      <c r="M7">
        <v>5.1100000000000003</v>
      </c>
      <c r="N7">
        <v>3.9</v>
      </c>
      <c r="O7">
        <v>5.68</v>
      </c>
      <c r="P7">
        <v>7.2</v>
      </c>
      <c r="Q7">
        <v>9</v>
      </c>
    </row>
    <row r="8" spans="1:17" x14ac:dyDescent="0.2">
      <c r="A8" s="2" t="s">
        <v>5</v>
      </c>
      <c r="B8" s="7">
        <v>8.5</v>
      </c>
      <c r="C8" s="7">
        <v>14.5</v>
      </c>
      <c r="D8" s="11">
        <v>1.38</v>
      </c>
      <c r="E8" s="11">
        <v>4.8</v>
      </c>
      <c r="F8" s="9">
        <v>6.97</v>
      </c>
      <c r="G8" s="9">
        <v>5.19</v>
      </c>
      <c r="H8" s="9">
        <v>4.46</v>
      </c>
      <c r="I8" s="1">
        <v>4.49</v>
      </c>
      <c r="J8" s="1">
        <v>4.5199999999999996</v>
      </c>
      <c r="K8" s="1">
        <v>5.57</v>
      </c>
      <c r="L8">
        <v>9.0299999999999994</v>
      </c>
      <c r="M8">
        <v>7.03</v>
      </c>
      <c r="N8">
        <v>6.88</v>
      </c>
      <c r="O8">
        <v>5.63</v>
      </c>
      <c r="P8">
        <v>5.9</v>
      </c>
      <c r="Q8">
        <v>8.8000000000000007</v>
      </c>
    </row>
    <row r="9" spans="1:17" x14ac:dyDescent="0.2">
      <c r="A9" s="2" t="s">
        <v>6</v>
      </c>
      <c r="B9" s="7">
        <v>14.9</v>
      </c>
      <c r="C9" s="7">
        <v>8.74</v>
      </c>
      <c r="D9" s="11">
        <v>1.92</v>
      </c>
      <c r="E9" s="11">
        <v>4.82</v>
      </c>
      <c r="F9" s="9">
        <v>7.23</v>
      </c>
      <c r="G9" s="9">
        <v>7.57</v>
      </c>
      <c r="H9" s="9">
        <v>7.16</v>
      </c>
      <c r="I9" s="1">
        <v>4.08</v>
      </c>
      <c r="J9" s="1">
        <v>4.41</v>
      </c>
      <c r="K9" s="1">
        <v>5.03</v>
      </c>
      <c r="L9">
        <v>10.95</v>
      </c>
      <c r="M9">
        <v>7.42</v>
      </c>
      <c r="N9">
        <v>6.8</v>
      </c>
      <c r="O9">
        <v>5.76</v>
      </c>
      <c r="P9">
        <v>6.7</v>
      </c>
      <c r="Q9">
        <v>7.33</v>
      </c>
    </row>
    <row r="10" spans="1:17" x14ac:dyDescent="0.2">
      <c r="A10" s="1" t="s">
        <v>7</v>
      </c>
      <c r="B10" s="7">
        <v>11.1</v>
      </c>
      <c r="C10" s="7">
        <v>13.68</v>
      </c>
      <c r="D10" s="11">
        <v>1.45</v>
      </c>
      <c r="E10" s="11">
        <v>4.5</v>
      </c>
      <c r="F10" s="9">
        <v>6.6</v>
      </c>
      <c r="G10" s="9">
        <v>6.29</v>
      </c>
      <c r="H10" s="9">
        <v>5.52</v>
      </c>
      <c r="I10" s="1">
        <v>4.83</v>
      </c>
      <c r="J10" s="1">
        <v>4.74</v>
      </c>
      <c r="K10" s="1">
        <v>5.16</v>
      </c>
      <c r="L10">
        <v>9.6300000000000008</v>
      </c>
      <c r="M10">
        <v>6.11</v>
      </c>
      <c r="N10">
        <v>5.76</v>
      </c>
      <c r="O10">
        <v>6.05</v>
      </c>
      <c r="P10">
        <v>6.6</v>
      </c>
      <c r="Q10">
        <v>7.22</v>
      </c>
    </row>
    <row r="11" spans="1:17" x14ac:dyDescent="0.2">
      <c r="A11" s="2" t="s">
        <v>8</v>
      </c>
      <c r="B11" s="7">
        <v>9.6</v>
      </c>
      <c r="C11" s="7">
        <v>16.670000000000002</v>
      </c>
      <c r="D11" s="11">
        <v>1.71</v>
      </c>
      <c r="E11" s="11">
        <v>6.27</v>
      </c>
      <c r="F11" s="9">
        <v>5.87</v>
      </c>
      <c r="G11" s="9">
        <v>7.12</v>
      </c>
      <c r="H11" s="9">
        <v>4.3899999999999997</v>
      </c>
      <c r="I11" s="1">
        <v>4.7</v>
      </c>
      <c r="J11" s="1">
        <v>5.36</v>
      </c>
      <c r="K11" s="1">
        <v>4.8899999999999997</v>
      </c>
      <c r="L11">
        <v>9.77</v>
      </c>
      <c r="M11">
        <v>4.8</v>
      </c>
      <c r="N11">
        <v>6.2</v>
      </c>
      <c r="O11">
        <v>5.69</v>
      </c>
      <c r="P11">
        <v>8.1</v>
      </c>
      <c r="Q11">
        <v>12.43</v>
      </c>
    </row>
    <row r="12" spans="1:17" x14ac:dyDescent="0.2">
      <c r="A12" s="1" t="s">
        <v>9</v>
      </c>
      <c r="B12" s="10">
        <v>17</v>
      </c>
      <c r="C12" s="10">
        <v>17</v>
      </c>
      <c r="D12" s="11">
        <v>1.4</v>
      </c>
      <c r="E12" s="11">
        <v>5.56</v>
      </c>
      <c r="F12" s="9">
        <v>6.95</v>
      </c>
      <c r="G12" s="9">
        <v>4.7699999999999996</v>
      </c>
      <c r="H12" s="9">
        <v>6.94</v>
      </c>
      <c r="I12" s="1">
        <v>6.93</v>
      </c>
      <c r="J12" s="1">
        <v>6.06</v>
      </c>
      <c r="K12" s="1">
        <v>6.27</v>
      </c>
      <c r="L12">
        <v>9.1300000000000008</v>
      </c>
      <c r="M12">
        <v>4.63</v>
      </c>
      <c r="N12">
        <v>4.8600000000000003</v>
      </c>
      <c r="O12">
        <v>5.78</v>
      </c>
      <c r="P12">
        <v>6.9</v>
      </c>
      <c r="Q12">
        <v>7.54</v>
      </c>
    </row>
    <row r="13" spans="1:17" x14ac:dyDescent="0.2">
      <c r="A13" s="1" t="s">
        <v>10</v>
      </c>
      <c r="B13" s="7">
        <v>15.1</v>
      </c>
      <c r="C13" s="7">
        <v>14.8</v>
      </c>
      <c r="D13" s="11">
        <v>1.34</v>
      </c>
      <c r="E13" s="11">
        <v>3.23</v>
      </c>
      <c r="F13" s="9">
        <v>6.32</v>
      </c>
      <c r="G13" s="9">
        <v>6.58</v>
      </c>
      <c r="H13" s="9">
        <v>5.81</v>
      </c>
      <c r="I13" s="1">
        <v>6.43</v>
      </c>
      <c r="J13" s="1">
        <v>5.54</v>
      </c>
      <c r="K13" s="1">
        <v>5.38</v>
      </c>
      <c r="L13">
        <v>8.6999999999999993</v>
      </c>
      <c r="M13">
        <v>5.42</v>
      </c>
      <c r="N13">
        <v>4.32</v>
      </c>
      <c r="O13">
        <v>5.35</v>
      </c>
      <c r="P13">
        <v>7.4</v>
      </c>
      <c r="Q13">
        <v>8.9499999999999993</v>
      </c>
    </row>
    <row r="14" spans="1:17" x14ac:dyDescent="0.2">
      <c r="A14" s="2" t="s">
        <v>11</v>
      </c>
      <c r="B14" s="7">
        <v>15.9</v>
      </c>
      <c r="C14" s="10">
        <v>17</v>
      </c>
      <c r="D14" s="11">
        <v>1.32</v>
      </c>
      <c r="E14" s="11">
        <v>1.66</v>
      </c>
      <c r="F14" s="9">
        <v>6.96</v>
      </c>
      <c r="G14" s="9">
        <v>6.01</v>
      </c>
      <c r="H14" s="9">
        <v>6.75</v>
      </c>
      <c r="I14" s="1">
        <v>5.48</v>
      </c>
      <c r="J14" s="1">
        <v>5.13</v>
      </c>
      <c r="K14" s="1">
        <v>5.81</v>
      </c>
      <c r="L14">
        <v>7.7</v>
      </c>
      <c r="M14">
        <v>5.1100000000000003</v>
      </c>
      <c r="N14">
        <v>4.79</v>
      </c>
      <c r="O14" s="44" t="s">
        <v>32</v>
      </c>
      <c r="P14" s="44" t="s">
        <v>32</v>
      </c>
      <c r="Q14" s="44" t="s">
        <v>32</v>
      </c>
    </row>
    <row r="15" spans="1:17" x14ac:dyDescent="0.2">
      <c r="A15" s="1" t="s">
        <v>12</v>
      </c>
      <c r="B15" s="44" t="s">
        <v>32</v>
      </c>
      <c r="C15" s="44" t="s">
        <v>32</v>
      </c>
      <c r="D15" s="44" t="s">
        <v>32</v>
      </c>
      <c r="E15" s="44" t="s">
        <v>32</v>
      </c>
      <c r="F15" s="44" t="s">
        <v>32</v>
      </c>
      <c r="G15" s="44" t="s">
        <v>32</v>
      </c>
      <c r="H15" s="44" t="s">
        <v>32</v>
      </c>
      <c r="I15" s="44" t="s">
        <v>32</v>
      </c>
      <c r="J15" s="44" t="s">
        <v>32</v>
      </c>
      <c r="K15" s="44" t="s">
        <v>32</v>
      </c>
      <c r="L15" s="44" t="s">
        <v>32</v>
      </c>
      <c r="M15" s="44" t="s">
        <v>32</v>
      </c>
      <c r="N15" s="44" t="s">
        <v>32</v>
      </c>
      <c r="O15" s="44" t="s">
        <v>32</v>
      </c>
      <c r="P15" s="44" t="s">
        <v>32</v>
      </c>
      <c r="Q15" s="44" t="s">
        <v>32</v>
      </c>
    </row>
    <row r="16" spans="1:17" x14ac:dyDescent="0.2">
      <c r="A16" s="2" t="s">
        <v>13</v>
      </c>
      <c r="B16" s="7">
        <v>10.9</v>
      </c>
      <c r="C16" s="7">
        <v>7.83</v>
      </c>
      <c r="D16" s="11">
        <v>1.66</v>
      </c>
      <c r="E16" s="11">
        <v>4.72</v>
      </c>
      <c r="F16" s="9">
        <v>6.72</v>
      </c>
      <c r="G16" s="9">
        <v>5.0199999999999996</v>
      </c>
      <c r="H16" s="9">
        <v>4.12</v>
      </c>
      <c r="I16" s="1">
        <v>3.67</v>
      </c>
      <c r="J16" s="1">
        <v>3.95</v>
      </c>
      <c r="K16" s="1">
        <v>5.28</v>
      </c>
      <c r="L16">
        <v>9.02</v>
      </c>
      <c r="M16">
        <v>6.24</v>
      </c>
      <c r="N16">
        <v>5.56</v>
      </c>
      <c r="O16">
        <v>6.42</v>
      </c>
      <c r="P16">
        <v>8</v>
      </c>
      <c r="Q16">
        <v>8.35</v>
      </c>
    </row>
    <row r="17" spans="1:17" x14ac:dyDescent="0.2">
      <c r="A17" s="2" t="s">
        <v>14</v>
      </c>
      <c r="B17" s="7">
        <v>9.6</v>
      </c>
      <c r="C17" s="7">
        <v>6.1</v>
      </c>
      <c r="D17" s="11">
        <v>1.83</v>
      </c>
      <c r="E17" s="11">
        <v>3.9</v>
      </c>
      <c r="F17" s="9">
        <v>6.52</v>
      </c>
      <c r="G17" s="9">
        <v>6.57</v>
      </c>
      <c r="H17" s="9">
        <v>6.03</v>
      </c>
      <c r="I17" s="1">
        <v>3.68</v>
      </c>
      <c r="J17" s="1">
        <v>3.09</v>
      </c>
      <c r="K17" s="1">
        <v>4.78</v>
      </c>
      <c r="L17">
        <v>7.9</v>
      </c>
      <c r="M17">
        <v>5.98</v>
      </c>
      <c r="N17">
        <v>4.95</v>
      </c>
      <c r="O17">
        <v>4.88</v>
      </c>
      <c r="P17">
        <v>5.8</v>
      </c>
      <c r="Q17">
        <v>7.62</v>
      </c>
    </row>
    <row r="18" spans="1:17" x14ac:dyDescent="0.2">
      <c r="A18" s="1" t="s">
        <v>15</v>
      </c>
      <c r="B18" s="7">
        <v>11.7</v>
      </c>
      <c r="C18" s="7">
        <v>10</v>
      </c>
      <c r="D18" s="11">
        <v>1.48</v>
      </c>
      <c r="E18" s="11">
        <v>2.41</v>
      </c>
      <c r="F18" s="9">
        <v>6.82</v>
      </c>
      <c r="G18" s="9">
        <v>6.13</v>
      </c>
      <c r="H18" s="9">
        <v>5.44</v>
      </c>
      <c r="I18" s="1">
        <v>5.41</v>
      </c>
      <c r="J18" s="1">
        <v>3.36</v>
      </c>
      <c r="K18" s="1">
        <v>3.7</v>
      </c>
      <c r="L18">
        <v>9.08</v>
      </c>
      <c r="M18">
        <v>5.0999999999999996</v>
      </c>
      <c r="N18">
        <v>3.64</v>
      </c>
      <c r="O18">
        <v>5.58</v>
      </c>
      <c r="P18">
        <v>6.5</v>
      </c>
      <c r="Q18">
        <v>7.52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E18FC-D065-5B42-997F-FA5148F9EA76}">
  <dimension ref="A1:Q18"/>
  <sheetViews>
    <sheetView workbookViewId="0">
      <selection activeCell="H21" sqref="H21"/>
    </sheetView>
  </sheetViews>
  <sheetFormatPr baseColWidth="10" defaultRowHeight="16" x14ac:dyDescent="0.2"/>
  <sheetData>
    <row r="1" spans="1:17" ht="17" thickBot="1" x14ac:dyDescent="0.25">
      <c r="A1" s="53" t="s">
        <v>16</v>
      </c>
      <c r="B1" s="52" t="s">
        <v>95</v>
      </c>
      <c r="C1" s="52" t="s">
        <v>37</v>
      </c>
      <c r="D1" s="52" t="s">
        <v>96</v>
      </c>
      <c r="E1" s="52" t="s">
        <v>41</v>
      </c>
      <c r="F1" s="52" t="s">
        <v>43</v>
      </c>
      <c r="G1" s="52" t="s">
        <v>45</v>
      </c>
      <c r="H1" s="52" t="s">
        <v>97</v>
      </c>
      <c r="I1" s="52" t="s">
        <v>49</v>
      </c>
      <c r="J1" s="52" t="s">
        <v>51</v>
      </c>
      <c r="K1" s="52" t="s">
        <v>53</v>
      </c>
      <c r="L1" s="52" t="s">
        <v>98</v>
      </c>
      <c r="M1" s="52" t="s">
        <v>99</v>
      </c>
      <c r="N1" s="52" t="s">
        <v>62</v>
      </c>
      <c r="O1" s="52" t="s">
        <v>100</v>
      </c>
      <c r="P1" s="52" t="s">
        <v>94</v>
      </c>
      <c r="Q1" s="52" t="s">
        <v>101</v>
      </c>
    </row>
    <row r="2" spans="1:17" x14ac:dyDescent="0.2">
      <c r="A2" s="55" t="s">
        <v>208</v>
      </c>
      <c r="B2" s="52">
        <v>0</v>
      </c>
      <c r="C2" s="52">
        <v>1</v>
      </c>
      <c r="D2" s="52">
        <v>3</v>
      </c>
      <c r="E2" s="52">
        <v>5</v>
      </c>
      <c r="F2" s="51">
        <v>7</v>
      </c>
      <c r="G2" s="51">
        <v>9</v>
      </c>
      <c r="H2" s="51">
        <v>11</v>
      </c>
      <c r="I2" s="51">
        <v>13</v>
      </c>
      <c r="J2" s="51">
        <v>15</v>
      </c>
      <c r="K2" s="51">
        <v>17</v>
      </c>
      <c r="L2" s="51">
        <v>42</v>
      </c>
      <c r="M2" s="51">
        <v>47</v>
      </c>
      <c r="N2" s="51">
        <v>52</v>
      </c>
      <c r="O2" s="51">
        <v>57</v>
      </c>
      <c r="P2" s="51">
        <v>63</v>
      </c>
      <c r="Q2" s="51">
        <v>73</v>
      </c>
    </row>
    <row r="3" spans="1:17" x14ac:dyDescent="0.2">
      <c r="A3" s="2" t="s">
        <v>0</v>
      </c>
      <c r="B3" s="6">
        <v>7</v>
      </c>
      <c r="C3" s="7">
        <v>7.1</v>
      </c>
      <c r="D3" s="8">
        <v>7.3</v>
      </c>
      <c r="E3" s="8">
        <v>7.41</v>
      </c>
      <c r="F3" s="9">
        <v>7.71</v>
      </c>
      <c r="G3" s="9">
        <v>7.48</v>
      </c>
      <c r="H3" s="9">
        <v>7.4</v>
      </c>
      <c r="I3" s="1">
        <v>7.47</v>
      </c>
      <c r="J3" s="1">
        <v>7.58</v>
      </c>
      <c r="K3" s="1">
        <v>7.56</v>
      </c>
      <c r="L3">
        <v>8.15</v>
      </c>
      <c r="M3">
        <v>7.7</v>
      </c>
      <c r="N3">
        <v>7.6</v>
      </c>
      <c r="O3">
        <v>7.34</v>
      </c>
      <c r="P3">
        <v>7.3</v>
      </c>
      <c r="Q3">
        <v>7.6</v>
      </c>
    </row>
    <row r="4" spans="1:17" x14ac:dyDescent="0.2">
      <c r="A4" s="1" t="s">
        <v>1</v>
      </c>
      <c r="B4" s="7">
        <v>8.6</v>
      </c>
      <c r="C4" s="7">
        <v>8.9</v>
      </c>
      <c r="D4" s="8">
        <v>7.3</v>
      </c>
      <c r="E4" s="8">
        <v>7.5</v>
      </c>
      <c r="F4" s="9">
        <v>7.53</v>
      </c>
      <c r="G4" s="9">
        <v>7.64</v>
      </c>
      <c r="H4" s="9">
        <v>7.6</v>
      </c>
      <c r="I4" s="1">
        <v>7.49</v>
      </c>
      <c r="J4" s="1">
        <v>7.55</v>
      </c>
      <c r="K4" s="1">
        <v>7.55</v>
      </c>
      <c r="L4">
        <v>8.0399999999999991</v>
      </c>
      <c r="M4">
        <v>7.4</v>
      </c>
      <c r="N4">
        <v>7.4</v>
      </c>
      <c r="O4">
        <v>7.16</v>
      </c>
      <c r="P4">
        <v>7.4</v>
      </c>
      <c r="Q4">
        <v>7.5</v>
      </c>
    </row>
    <row r="5" spans="1:17" x14ac:dyDescent="0.2">
      <c r="A5" s="1" t="s">
        <v>2</v>
      </c>
      <c r="B5" s="7">
        <v>8.6300000000000008</v>
      </c>
      <c r="C5" s="7">
        <v>8.4</v>
      </c>
      <c r="D5" s="8">
        <v>7.2</v>
      </c>
      <c r="E5" s="8">
        <v>7.6</v>
      </c>
      <c r="F5" s="9">
        <v>7.46</v>
      </c>
      <c r="G5" s="9">
        <v>7.59</v>
      </c>
      <c r="H5" s="9">
        <v>7.5</v>
      </c>
      <c r="I5" s="1">
        <v>7.45</v>
      </c>
      <c r="J5" s="1">
        <v>7.47</v>
      </c>
      <c r="K5" s="1">
        <v>7.51</v>
      </c>
      <c r="L5">
        <v>8.33</v>
      </c>
      <c r="M5">
        <v>7.4</v>
      </c>
      <c r="N5">
        <v>7.4</v>
      </c>
      <c r="O5">
        <v>7.25</v>
      </c>
      <c r="P5">
        <v>7.2</v>
      </c>
      <c r="Q5">
        <v>7.4</v>
      </c>
    </row>
    <row r="6" spans="1:17" x14ac:dyDescent="0.2">
      <c r="A6" s="2" t="s">
        <v>3</v>
      </c>
      <c r="B6" s="7">
        <v>8.76</v>
      </c>
      <c r="C6" s="7">
        <v>8.1999999999999993</v>
      </c>
      <c r="D6" s="8">
        <v>7.4</v>
      </c>
      <c r="E6" s="8">
        <v>7.5</v>
      </c>
      <c r="F6" s="9">
        <v>7.53</v>
      </c>
      <c r="G6" s="9">
        <v>7.69</v>
      </c>
      <c r="H6" s="9">
        <v>7.5</v>
      </c>
      <c r="I6" s="1">
        <v>7.45</v>
      </c>
      <c r="J6" s="1">
        <v>7.41</v>
      </c>
      <c r="K6" s="1">
        <v>7.43</v>
      </c>
      <c r="L6">
        <v>7.91</v>
      </c>
      <c r="M6">
        <v>7.4</v>
      </c>
      <c r="N6">
        <v>7.3</v>
      </c>
      <c r="O6" s="44" t="s">
        <v>32</v>
      </c>
      <c r="P6" s="44" t="s">
        <v>32</v>
      </c>
      <c r="Q6" s="44" t="s">
        <v>32</v>
      </c>
    </row>
    <row r="7" spans="1:17" x14ac:dyDescent="0.2">
      <c r="A7" s="1" t="s">
        <v>4</v>
      </c>
      <c r="B7" s="7">
        <v>8.9</v>
      </c>
      <c r="C7" s="7">
        <v>9</v>
      </c>
      <c r="D7" s="8">
        <v>7.4</v>
      </c>
      <c r="E7" s="8">
        <v>7.4</v>
      </c>
      <c r="F7" s="9">
        <v>7.42</v>
      </c>
      <c r="G7" s="9">
        <v>7.67</v>
      </c>
      <c r="H7" s="9">
        <v>7.6</v>
      </c>
      <c r="I7" s="1">
        <v>7.53</v>
      </c>
      <c r="J7" s="1">
        <v>7.49</v>
      </c>
      <c r="K7" s="1">
        <v>7.5</v>
      </c>
      <c r="L7">
        <v>8</v>
      </c>
      <c r="M7">
        <v>7.4</v>
      </c>
      <c r="N7">
        <v>7.3</v>
      </c>
      <c r="O7">
        <v>7.54</v>
      </c>
      <c r="P7">
        <v>7.7</v>
      </c>
      <c r="Q7">
        <v>7.5</v>
      </c>
    </row>
    <row r="8" spans="1:17" x14ac:dyDescent="0.2">
      <c r="A8" s="2" t="s">
        <v>5</v>
      </c>
      <c r="B8" s="7">
        <v>8.1</v>
      </c>
      <c r="C8" s="7">
        <v>8.6</v>
      </c>
      <c r="D8" s="8">
        <v>7.5</v>
      </c>
      <c r="E8" s="8">
        <v>7.61</v>
      </c>
      <c r="F8" s="9">
        <v>7.74</v>
      </c>
      <c r="G8" s="9">
        <v>7.47</v>
      </c>
      <c r="H8" s="9">
        <v>7.4</v>
      </c>
      <c r="I8" s="1">
        <v>7.43</v>
      </c>
      <c r="J8" s="1">
        <v>7.47</v>
      </c>
      <c r="K8" s="1">
        <v>7.54</v>
      </c>
      <c r="L8">
        <v>7.88</v>
      </c>
      <c r="M8">
        <v>7.6</v>
      </c>
      <c r="N8">
        <v>7.9</v>
      </c>
      <c r="O8">
        <v>7.54</v>
      </c>
      <c r="P8">
        <v>7.4</v>
      </c>
      <c r="Q8">
        <v>7.7</v>
      </c>
    </row>
    <row r="9" spans="1:17" x14ac:dyDescent="0.2">
      <c r="A9" s="2" t="s">
        <v>6</v>
      </c>
      <c r="B9" s="7">
        <v>8.6</v>
      </c>
      <c r="C9" s="7">
        <v>8.4</v>
      </c>
      <c r="D9" s="8">
        <v>7.4</v>
      </c>
      <c r="E9" s="8">
        <v>7.6</v>
      </c>
      <c r="F9" s="9">
        <v>7.66</v>
      </c>
      <c r="G9" s="9">
        <v>7.92</v>
      </c>
      <c r="H9" s="9">
        <v>7.7</v>
      </c>
      <c r="I9" s="1">
        <v>7.24</v>
      </c>
      <c r="J9" s="1">
        <v>7.45</v>
      </c>
      <c r="K9" s="1">
        <v>7.51</v>
      </c>
      <c r="L9">
        <v>8.32</v>
      </c>
      <c r="M9">
        <v>7.6</v>
      </c>
      <c r="N9">
        <v>7.8</v>
      </c>
      <c r="O9">
        <v>7.58</v>
      </c>
      <c r="P9">
        <v>7.6</v>
      </c>
      <c r="Q9">
        <v>7.5</v>
      </c>
    </row>
    <row r="10" spans="1:17" x14ac:dyDescent="0.2">
      <c r="A10" s="1" t="s">
        <v>7</v>
      </c>
      <c r="B10" s="7">
        <v>8.1999999999999993</v>
      </c>
      <c r="C10" s="7">
        <v>8.6999999999999993</v>
      </c>
      <c r="D10" s="8">
        <v>7.4</v>
      </c>
      <c r="E10" s="8">
        <v>7.5</v>
      </c>
      <c r="F10" s="9">
        <v>7.5</v>
      </c>
      <c r="G10" s="9">
        <v>7.5</v>
      </c>
      <c r="H10" s="9">
        <v>7.4</v>
      </c>
      <c r="I10" s="1">
        <v>7.47</v>
      </c>
      <c r="J10" s="1">
        <v>7.52</v>
      </c>
      <c r="K10" s="1">
        <v>7.51</v>
      </c>
      <c r="L10">
        <v>8.0299999999999994</v>
      </c>
      <c r="M10">
        <v>7.5</v>
      </c>
      <c r="N10">
        <v>7.5</v>
      </c>
      <c r="O10">
        <v>7.61</v>
      </c>
      <c r="P10">
        <v>7.5</v>
      </c>
      <c r="Q10">
        <v>7.4</v>
      </c>
    </row>
    <row r="11" spans="1:17" x14ac:dyDescent="0.2">
      <c r="A11" s="2" t="s">
        <v>8</v>
      </c>
      <c r="B11" s="7">
        <v>7.9</v>
      </c>
      <c r="C11" s="7">
        <v>8.4</v>
      </c>
      <c r="D11" s="8">
        <v>7.6</v>
      </c>
      <c r="E11" s="8">
        <v>7.9</v>
      </c>
      <c r="F11" s="9">
        <v>7.65</v>
      </c>
      <c r="G11" s="9">
        <v>7.64</v>
      </c>
      <c r="H11" s="9">
        <v>7.4</v>
      </c>
      <c r="I11" s="1">
        <v>7.51</v>
      </c>
      <c r="J11" s="1">
        <v>7.57</v>
      </c>
      <c r="K11" s="1">
        <v>7.49</v>
      </c>
      <c r="L11">
        <v>8.0500000000000007</v>
      </c>
      <c r="M11">
        <v>7.4</v>
      </c>
      <c r="N11">
        <v>7.6</v>
      </c>
      <c r="O11">
        <v>7.48</v>
      </c>
      <c r="P11">
        <v>8.1</v>
      </c>
      <c r="Q11">
        <v>9.1999999999999993</v>
      </c>
    </row>
    <row r="12" spans="1:17" x14ac:dyDescent="0.2">
      <c r="A12" s="1" t="s">
        <v>9</v>
      </c>
      <c r="B12" s="7">
        <v>8.8000000000000007</v>
      </c>
      <c r="C12" s="7">
        <v>9</v>
      </c>
      <c r="D12" s="8">
        <v>7.5</v>
      </c>
      <c r="E12" s="8">
        <v>7.6</v>
      </c>
      <c r="F12" s="9">
        <v>7.48</v>
      </c>
      <c r="G12" s="9">
        <v>7.47</v>
      </c>
      <c r="H12" s="9">
        <v>7.5</v>
      </c>
      <c r="I12" s="1">
        <v>7.6</v>
      </c>
      <c r="J12" s="1">
        <v>7.56</v>
      </c>
      <c r="K12" s="1">
        <v>7.55</v>
      </c>
      <c r="L12">
        <v>7.9</v>
      </c>
      <c r="M12">
        <v>7.3</v>
      </c>
      <c r="N12">
        <v>7.4</v>
      </c>
      <c r="O12">
        <v>7.28</v>
      </c>
      <c r="P12">
        <v>7.4</v>
      </c>
      <c r="Q12">
        <v>7.6</v>
      </c>
    </row>
    <row r="13" spans="1:17" x14ac:dyDescent="0.2">
      <c r="A13" s="1" t="s">
        <v>10</v>
      </c>
      <c r="B13" s="7">
        <v>8.4</v>
      </c>
      <c r="C13" s="7">
        <v>8.6</v>
      </c>
      <c r="D13" s="8">
        <v>7.4</v>
      </c>
      <c r="E13" s="8">
        <v>7.5</v>
      </c>
      <c r="F13" s="9">
        <v>7.43</v>
      </c>
      <c r="G13" s="9">
        <v>7.52</v>
      </c>
      <c r="H13" s="9">
        <v>7.4</v>
      </c>
      <c r="I13" s="1">
        <v>7.5</v>
      </c>
      <c r="J13" s="1">
        <v>7.47</v>
      </c>
      <c r="K13" s="1">
        <v>7.47</v>
      </c>
      <c r="L13">
        <v>7.8</v>
      </c>
      <c r="M13">
        <v>7.4</v>
      </c>
      <c r="N13">
        <v>7.3</v>
      </c>
      <c r="O13">
        <v>7.39</v>
      </c>
      <c r="P13">
        <v>7.4</v>
      </c>
      <c r="Q13">
        <v>7.3</v>
      </c>
    </row>
    <row r="14" spans="1:17" x14ac:dyDescent="0.2">
      <c r="A14" s="2" t="s">
        <v>11</v>
      </c>
      <c r="B14" s="7">
        <v>8.1999999999999993</v>
      </c>
      <c r="C14" s="7">
        <v>8.8000000000000007</v>
      </c>
      <c r="D14" s="8">
        <v>7.4</v>
      </c>
      <c r="E14" s="8">
        <v>7.3</v>
      </c>
      <c r="F14" s="9">
        <v>7.68</v>
      </c>
      <c r="G14" s="9">
        <v>7.35</v>
      </c>
      <c r="H14" s="9">
        <v>7.4</v>
      </c>
      <c r="I14" s="1">
        <v>7.43</v>
      </c>
      <c r="J14" s="1">
        <v>7.45</v>
      </c>
      <c r="K14" s="1">
        <v>7.5</v>
      </c>
      <c r="L14">
        <v>7.8</v>
      </c>
      <c r="M14">
        <v>7.4</v>
      </c>
      <c r="N14">
        <v>7.4</v>
      </c>
      <c r="O14" s="44" t="s">
        <v>32</v>
      </c>
      <c r="P14" s="44" t="s">
        <v>32</v>
      </c>
      <c r="Q14" s="44" t="s">
        <v>32</v>
      </c>
    </row>
    <row r="15" spans="1:17" x14ac:dyDescent="0.2">
      <c r="A15" s="1" t="s">
        <v>12</v>
      </c>
      <c r="B15" s="44" t="s">
        <v>32</v>
      </c>
      <c r="C15" s="44" t="s">
        <v>32</v>
      </c>
      <c r="D15" s="44" t="s">
        <v>32</v>
      </c>
      <c r="E15" s="44" t="s">
        <v>32</v>
      </c>
      <c r="F15" s="44" t="s">
        <v>32</v>
      </c>
      <c r="G15" s="44" t="s">
        <v>32</v>
      </c>
      <c r="H15" s="44" t="s">
        <v>32</v>
      </c>
      <c r="I15" s="44" t="s">
        <v>32</v>
      </c>
      <c r="J15" s="44" t="s">
        <v>32</v>
      </c>
      <c r="K15" s="44" t="s">
        <v>32</v>
      </c>
      <c r="L15" s="44" t="s">
        <v>32</v>
      </c>
      <c r="M15" s="44" t="s">
        <v>32</v>
      </c>
      <c r="N15" s="44" t="s">
        <v>32</v>
      </c>
      <c r="O15" s="44" t="s">
        <v>32</v>
      </c>
      <c r="P15" s="44" t="s">
        <v>32</v>
      </c>
      <c r="Q15" s="44" t="s">
        <v>32</v>
      </c>
    </row>
    <row r="16" spans="1:17" x14ac:dyDescent="0.2">
      <c r="A16" s="2" t="s">
        <v>13</v>
      </c>
      <c r="B16" s="7">
        <v>7.7</v>
      </c>
      <c r="C16" s="7">
        <v>8.1</v>
      </c>
      <c r="D16" s="8">
        <v>7.4</v>
      </c>
      <c r="E16" s="8">
        <v>7.6</v>
      </c>
      <c r="F16" s="9">
        <v>7.64</v>
      </c>
      <c r="G16" s="9">
        <v>7.46</v>
      </c>
      <c r="H16" s="9">
        <v>7.4</v>
      </c>
      <c r="I16" s="1">
        <v>7.44</v>
      </c>
      <c r="J16" s="1">
        <v>7.47</v>
      </c>
      <c r="K16" s="1">
        <v>7.5</v>
      </c>
      <c r="L16">
        <v>7.9</v>
      </c>
      <c r="M16">
        <v>7.5</v>
      </c>
      <c r="N16">
        <v>7.6</v>
      </c>
      <c r="O16">
        <v>7.74</v>
      </c>
      <c r="P16">
        <v>8.1</v>
      </c>
      <c r="Q16">
        <v>7.6</v>
      </c>
    </row>
    <row r="17" spans="1:17" x14ac:dyDescent="0.2">
      <c r="A17" s="2" t="s">
        <v>14</v>
      </c>
      <c r="B17" s="7">
        <v>7.5</v>
      </c>
      <c r="C17" s="7">
        <v>8.1</v>
      </c>
      <c r="D17" s="8">
        <v>7.4</v>
      </c>
      <c r="E17" s="8">
        <v>7.4</v>
      </c>
      <c r="F17" s="9">
        <v>7.54</v>
      </c>
      <c r="G17" s="9">
        <v>7.58</v>
      </c>
      <c r="H17" s="9">
        <v>7.5</v>
      </c>
      <c r="I17" s="1">
        <v>7.43</v>
      </c>
      <c r="J17" s="1">
        <v>7.4</v>
      </c>
      <c r="K17" s="1">
        <v>7.47</v>
      </c>
      <c r="L17">
        <v>7.8</v>
      </c>
      <c r="M17">
        <v>7.5</v>
      </c>
      <c r="N17">
        <v>7.4</v>
      </c>
      <c r="O17">
        <v>7.35</v>
      </c>
      <c r="P17">
        <v>7.4</v>
      </c>
      <c r="Q17">
        <v>7.5</v>
      </c>
    </row>
    <row r="18" spans="1:17" x14ac:dyDescent="0.2">
      <c r="A18" s="1" t="s">
        <v>15</v>
      </c>
      <c r="B18" s="7">
        <v>8.6999999999999993</v>
      </c>
      <c r="C18" s="7">
        <v>8.9</v>
      </c>
      <c r="D18" s="8">
        <v>7.5</v>
      </c>
      <c r="E18" s="8">
        <v>7.4</v>
      </c>
      <c r="F18" s="9">
        <v>7.47</v>
      </c>
      <c r="G18" s="9">
        <v>7.43</v>
      </c>
      <c r="H18" s="9">
        <v>7.4</v>
      </c>
      <c r="I18" s="1">
        <v>7.43</v>
      </c>
      <c r="J18" s="1">
        <v>7.39</v>
      </c>
      <c r="K18" s="1">
        <v>7.4</v>
      </c>
      <c r="L18">
        <v>7.9</v>
      </c>
      <c r="M18">
        <v>7.4</v>
      </c>
      <c r="N18">
        <v>7.3</v>
      </c>
      <c r="O18">
        <v>7.26</v>
      </c>
      <c r="P18">
        <v>7.3</v>
      </c>
      <c r="Q18">
        <v>7.4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5007-A7FF-674E-AF83-F1687C36EA7F}">
  <dimension ref="A1:Q18"/>
  <sheetViews>
    <sheetView workbookViewId="0">
      <selection activeCell="A2" sqref="A2:Q2"/>
    </sheetView>
  </sheetViews>
  <sheetFormatPr baseColWidth="10" defaultRowHeight="16" x14ac:dyDescent="0.2"/>
  <sheetData>
    <row r="1" spans="1:17" ht="17" thickBot="1" x14ac:dyDescent="0.25">
      <c r="A1" s="5" t="s">
        <v>17</v>
      </c>
      <c r="B1" s="52" t="s">
        <v>95</v>
      </c>
      <c r="C1" s="52" t="s">
        <v>37</v>
      </c>
      <c r="D1" s="52" t="s">
        <v>96</v>
      </c>
      <c r="E1" s="52" t="s">
        <v>41</v>
      </c>
      <c r="F1" s="52" t="s">
        <v>43</v>
      </c>
      <c r="G1" s="52" t="s">
        <v>45</v>
      </c>
      <c r="H1" s="52" t="s">
        <v>97</v>
      </c>
      <c r="I1" s="52" t="s">
        <v>49</v>
      </c>
      <c r="J1" s="52" t="s">
        <v>51</v>
      </c>
      <c r="K1" s="52" t="s">
        <v>53</v>
      </c>
      <c r="L1" s="52" t="s">
        <v>98</v>
      </c>
      <c r="M1" s="52" t="s">
        <v>99</v>
      </c>
      <c r="N1" s="52" t="s">
        <v>62</v>
      </c>
      <c r="O1" s="52" t="s">
        <v>100</v>
      </c>
      <c r="P1" s="52" t="s">
        <v>94</v>
      </c>
      <c r="Q1" s="52" t="s">
        <v>101</v>
      </c>
    </row>
    <row r="2" spans="1:17" x14ac:dyDescent="0.2">
      <c r="A2" s="56" t="s">
        <v>208</v>
      </c>
      <c r="B2" s="52">
        <v>0</v>
      </c>
      <c r="C2" s="52">
        <v>1</v>
      </c>
      <c r="D2" s="52">
        <v>3</v>
      </c>
      <c r="E2" s="52">
        <v>5</v>
      </c>
      <c r="F2" s="51">
        <v>7</v>
      </c>
      <c r="G2" s="51">
        <v>9</v>
      </c>
      <c r="H2" s="51">
        <v>11</v>
      </c>
      <c r="I2" s="51">
        <v>13</v>
      </c>
      <c r="J2" s="51">
        <v>15</v>
      </c>
      <c r="K2" s="51">
        <v>17</v>
      </c>
      <c r="L2" s="52">
        <v>42</v>
      </c>
      <c r="M2" s="52">
        <v>47</v>
      </c>
      <c r="N2" s="52">
        <v>52</v>
      </c>
      <c r="O2" s="51">
        <v>57</v>
      </c>
      <c r="P2" s="51">
        <v>63</v>
      </c>
      <c r="Q2" s="51">
        <v>73</v>
      </c>
    </row>
    <row r="3" spans="1:17" x14ac:dyDescent="0.2">
      <c r="A3" s="2" t="s">
        <v>0</v>
      </c>
      <c r="B3" s="6">
        <v>462</v>
      </c>
      <c r="C3" s="7">
        <v>436</v>
      </c>
      <c r="D3" s="13">
        <v>327</v>
      </c>
      <c r="E3" s="14">
        <v>311</v>
      </c>
      <c r="F3" s="45">
        <v>292</v>
      </c>
      <c r="G3" s="45">
        <v>291</v>
      </c>
      <c r="H3" s="45">
        <v>295</v>
      </c>
      <c r="I3" s="1">
        <v>291</v>
      </c>
      <c r="J3" s="1">
        <v>293</v>
      </c>
      <c r="K3" s="1">
        <v>259</v>
      </c>
      <c r="L3" s="6">
        <v>239</v>
      </c>
      <c r="M3" s="7">
        <v>224</v>
      </c>
      <c r="N3" s="13">
        <v>220</v>
      </c>
      <c r="O3" s="46">
        <v>215</v>
      </c>
      <c r="P3" s="45">
        <v>214</v>
      </c>
      <c r="Q3" s="45">
        <v>194.6</v>
      </c>
    </row>
    <row r="4" spans="1:17" x14ac:dyDescent="0.2">
      <c r="A4" s="1" t="s">
        <v>1</v>
      </c>
      <c r="B4" s="7">
        <v>364</v>
      </c>
      <c r="C4" s="7">
        <v>330</v>
      </c>
      <c r="D4" s="13">
        <v>343</v>
      </c>
      <c r="E4" s="14">
        <v>314</v>
      </c>
      <c r="F4" s="45">
        <v>288</v>
      </c>
      <c r="G4" s="45">
        <v>183</v>
      </c>
      <c r="H4" s="45">
        <v>296</v>
      </c>
      <c r="I4" s="1">
        <v>295</v>
      </c>
      <c r="J4" s="1">
        <v>299</v>
      </c>
      <c r="K4" s="1">
        <v>301</v>
      </c>
      <c r="L4" s="7">
        <v>243</v>
      </c>
      <c r="M4" s="7">
        <v>230</v>
      </c>
      <c r="N4" s="13">
        <v>223</v>
      </c>
      <c r="O4" s="46">
        <v>213</v>
      </c>
      <c r="P4" s="45">
        <v>211</v>
      </c>
      <c r="Q4" s="45">
        <v>200</v>
      </c>
    </row>
    <row r="5" spans="1:17" x14ac:dyDescent="0.2">
      <c r="A5" s="1" t="s">
        <v>2</v>
      </c>
      <c r="B5" s="7">
        <v>377</v>
      </c>
      <c r="C5" s="7">
        <v>380</v>
      </c>
      <c r="D5" s="13">
        <v>347</v>
      </c>
      <c r="E5" s="14">
        <v>314</v>
      </c>
      <c r="F5" s="45">
        <v>291</v>
      </c>
      <c r="G5" s="45">
        <v>289</v>
      </c>
      <c r="H5" s="45">
        <v>295</v>
      </c>
      <c r="I5" s="1">
        <v>294</v>
      </c>
      <c r="J5" s="1">
        <v>297</v>
      </c>
      <c r="K5" s="1">
        <v>300</v>
      </c>
      <c r="L5" s="7">
        <v>253</v>
      </c>
      <c r="M5" s="7">
        <v>246</v>
      </c>
      <c r="N5" s="13">
        <v>242</v>
      </c>
      <c r="O5" s="46">
        <v>230</v>
      </c>
      <c r="P5" s="45">
        <v>213</v>
      </c>
      <c r="Q5" s="45">
        <v>186.2</v>
      </c>
    </row>
    <row r="6" spans="1:17" x14ac:dyDescent="0.2">
      <c r="A6" s="2" t="s">
        <v>3</v>
      </c>
      <c r="B6" s="7">
        <v>359</v>
      </c>
      <c r="C6" s="7">
        <v>367</v>
      </c>
      <c r="D6" s="13">
        <v>345</v>
      </c>
      <c r="E6" s="14">
        <v>316</v>
      </c>
      <c r="F6" s="45">
        <v>295</v>
      </c>
      <c r="G6" s="45">
        <v>291</v>
      </c>
      <c r="H6" s="45">
        <v>299</v>
      </c>
      <c r="I6" s="1">
        <v>296</v>
      </c>
      <c r="J6" s="1">
        <v>298</v>
      </c>
      <c r="K6" s="1">
        <v>300</v>
      </c>
      <c r="L6" s="7">
        <v>247</v>
      </c>
      <c r="M6" s="7">
        <v>233</v>
      </c>
      <c r="N6" s="13">
        <v>230</v>
      </c>
      <c r="O6" s="44" t="s">
        <v>32</v>
      </c>
      <c r="P6" s="44" t="s">
        <v>32</v>
      </c>
      <c r="Q6" s="44" t="s">
        <v>32</v>
      </c>
    </row>
    <row r="7" spans="1:17" x14ac:dyDescent="0.2">
      <c r="A7" s="1" t="s">
        <v>4</v>
      </c>
      <c r="B7" s="7">
        <v>374</v>
      </c>
      <c r="C7" s="7">
        <v>341</v>
      </c>
      <c r="D7" s="13">
        <v>356</v>
      </c>
      <c r="E7" s="14">
        <v>327</v>
      </c>
      <c r="F7" s="45">
        <v>301</v>
      </c>
      <c r="G7" s="45">
        <v>295</v>
      </c>
      <c r="H7" s="45">
        <v>302</v>
      </c>
      <c r="I7" s="1">
        <v>299</v>
      </c>
      <c r="J7" s="1">
        <v>301</v>
      </c>
      <c r="K7" s="1">
        <v>302</v>
      </c>
      <c r="L7" s="7">
        <v>243</v>
      </c>
      <c r="M7" s="7">
        <v>233</v>
      </c>
      <c r="N7" s="13">
        <v>235</v>
      </c>
      <c r="O7" s="46">
        <v>225</v>
      </c>
      <c r="P7" s="45">
        <v>211</v>
      </c>
      <c r="Q7" s="45">
        <v>183.6</v>
      </c>
    </row>
    <row r="8" spans="1:17" x14ac:dyDescent="0.2">
      <c r="A8" s="2" t="s">
        <v>5</v>
      </c>
      <c r="B8" s="7">
        <v>402</v>
      </c>
      <c r="C8" s="7">
        <v>388</v>
      </c>
      <c r="D8" s="13">
        <v>360</v>
      </c>
      <c r="E8" s="14">
        <v>332</v>
      </c>
      <c r="F8" s="45">
        <v>309</v>
      </c>
      <c r="G8" s="45">
        <v>306</v>
      </c>
      <c r="H8" s="45">
        <v>306</v>
      </c>
      <c r="I8" s="1">
        <v>302</v>
      </c>
      <c r="J8" s="1">
        <v>302</v>
      </c>
      <c r="K8" s="1">
        <v>301</v>
      </c>
      <c r="L8" s="7">
        <v>238</v>
      </c>
      <c r="M8" s="7">
        <v>219</v>
      </c>
      <c r="N8" s="13">
        <v>210</v>
      </c>
      <c r="O8" s="46">
        <v>209</v>
      </c>
      <c r="P8" s="45">
        <v>203</v>
      </c>
      <c r="Q8" s="45">
        <v>182.8</v>
      </c>
    </row>
    <row r="9" spans="1:17" x14ac:dyDescent="0.2">
      <c r="A9" s="2" t="s">
        <v>6</v>
      </c>
      <c r="B9" s="7">
        <v>382</v>
      </c>
      <c r="C9" s="7">
        <v>397</v>
      </c>
      <c r="D9" s="13">
        <v>362</v>
      </c>
      <c r="E9" s="14">
        <v>332</v>
      </c>
      <c r="F9" s="45">
        <v>307</v>
      </c>
      <c r="G9" s="45">
        <v>304</v>
      </c>
      <c r="H9" s="45">
        <v>306</v>
      </c>
      <c r="I9" s="1">
        <v>303</v>
      </c>
      <c r="J9" s="1">
        <v>303</v>
      </c>
      <c r="K9" s="1">
        <v>302</v>
      </c>
      <c r="L9" s="7">
        <v>232</v>
      </c>
      <c r="M9" s="7">
        <v>212</v>
      </c>
      <c r="N9" s="13">
        <v>199</v>
      </c>
      <c r="O9" s="46">
        <v>205</v>
      </c>
      <c r="P9" s="45">
        <v>197</v>
      </c>
      <c r="Q9" s="45">
        <v>180.8</v>
      </c>
    </row>
    <row r="10" spans="1:17" x14ac:dyDescent="0.2">
      <c r="A10" s="1" t="s">
        <v>7</v>
      </c>
      <c r="B10" s="7">
        <v>394</v>
      </c>
      <c r="C10" s="7">
        <v>362</v>
      </c>
      <c r="D10" s="13">
        <v>345</v>
      </c>
      <c r="E10" s="14">
        <v>319</v>
      </c>
      <c r="F10" s="45">
        <v>295</v>
      </c>
      <c r="G10" s="45">
        <v>292</v>
      </c>
      <c r="H10" s="45">
        <v>295</v>
      </c>
      <c r="I10" s="1">
        <v>292</v>
      </c>
      <c r="J10" s="1">
        <v>294</v>
      </c>
      <c r="K10" s="1">
        <v>295</v>
      </c>
      <c r="L10" s="7">
        <v>236</v>
      </c>
      <c r="M10" s="7">
        <v>218</v>
      </c>
      <c r="N10" s="13">
        <v>211</v>
      </c>
      <c r="O10" s="46">
        <v>212</v>
      </c>
      <c r="P10" s="45">
        <v>197</v>
      </c>
      <c r="Q10" s="45">
        <v>177.4</v>
      </c>
    </row>
    <row r="11" spans="1:17" x14ac:dyDescent="0.2">
      <c r="A11" s="2" t="s">
        <v>8</v>
      </c>
      <c r="B11" s="7">
        <v>416</v>
      </c>
      <c r="C11" s="7">
        <v>398</v>
      </c>
      <c r="D11" s="13">
        <v>367</v>
      </c>
      <c r="E11" s="14">
        <v>338</v>
      </c>
      <c r="F11" s="45">
        <v>316</v>
      </c>
      <c r="G11" s="45">
        <v>296</v>
      </c>
      <c r="H11" s="45">
        <v>310</v>
      </c>
      <c r="I11" s="1">
        <v>304</v>
      </c>
      <c r="J11" s="1">
        <v>303</v>
      </c>
      <c r="K11" s="1">
        <v>303</v>
      </c>
      <c r="L11" s="7">
        <v>236</v>
      </c>
      <c r="M11" s="7">
        <v>226</v>
      </c>
      <c r="N11" s="13">
        <v>223</v>
      </c>
      <c r="O11" s="46">
        <v>217</v>
      </c>
      <c r="P11" s="45">
        <v>204</v>
      </c>
      <c r="Q11" s="45">
        <v>173.2</v>
      </c>
    </row>
    <row r="12" spans="1:17" x14ac:dyDescent="0.2">
      <c r="A12" s="1" t="s">
        <v>9</v>
      </c>
      <c r="B12" s="7">
        <v>377</v>
      </c>
      <c r="C12" s="7">
        <v>357</v>
      </c>
      <c r="D12" s="13">
        <v>361</v>
      </c>
      <c r="E12" s="14">
        <v>328</v>
      </c>
      <c r="F12" s="45">
        <v>301</v>
      </c>
      <c r="G12" s="45">
        <v>312</v>
      </c>
      <c r="H12" s="45">
        <v>299</v>
      </c>
      <c r="I12" s="1">
        <v>294</v>
      </c>
      <c r="J12" s="1">
        <v>295</v>
      </c>
      <c r="K12" s="1">
        <v>295</v>
      </c>
      <c r="L12" s="7">
        <v>231</v>
      </c>
      <c r="M12" s="7">
        <v>216</v>
      </c>
      <c r="N12" s="13">
        <v>213</v>
      </c>
      <c r="O12" s="46">
        <v>205</v>
      </c>
      <c r="P12" s="45">
        <v>187</v>
      </c>
      <c r="Q12" s="45">
        <v>169.2</v>
      </c>
    </row>
    <row r="13" spans="1:17" x14ac:dyDescent="0.2">
      <c r="A13" s="1" t="s">
        <v>10</v>
      </c>
      <c r="B13" s="7">
        <v>385</v>
      </c>
      <c r="C13" s="7">
        <v>382</v>
      </c>
      <c r="D13" s="13">
        <v>362</v>
      </c>
      <c r="E13" s="14">
        <v>333</v>
      </c>
      <c r="F13" s="45">
        <v>305</v>
      </c>
      <c r="G13" s="45">
        <v>297</v>
      </c>
      <c r="H13" s="45">
        <v>298</v>
      </c>
      <c r="I13" s="1">
        <v>292</v>
      </c>
      <c r="J13" s="1">
        <v>293</v>
      </c>
      <c r="K13" s="1">
        <v>293</v>
      </c>
      <c r="L13" s="7">
        <v>232</v>
      </c>
      <c r="M13" s="7">
        <v>222</v>
      </c>
      <c r="N13" s="13">
        <v>218</v>
      </c>
      <c r="O13" s="46">
        <v>210</v>
      </c>
      <c r="P13" s="45">
        <v>189</v>
      </c>
      <c r="Q13" s="45">
        <v>163.5</v>
      </c>
    </row>
    <row r="14" spans="1:17" x14ac:dyDescent="0.2">
      <c r="A14" s="2" t="s">
        <v>11</v>
      </c>
      <c r="B14" s="7">
        <v>413</v>
      </c>
      <c r="C14" s="7">
        <v>333</v>
      </c>
      <c r="D14" s="13">
        <v>293</v>
      </c>
      <c r="E14" s="14">
        <v>286</v>
      </c>
      <c r="F14" s="45">
        <v>270</v>
      </c>
      <c r="G14" s="45">
        <v>270</v>
      </c>
      <c r="H14" s="45">
        <v>279</v>
      </c>
      <c r="I14" s="1">
        <v>280</v>
      </c>
      <c r="J14" s="1">
        <v>285</v>
      </c>
      <c r="K14" s="1">
        <v>288</v>
      </c>
      <c r="L14" s="7">
        <v>246</v>
      </c>
      <c r="M14" s="7">
        <v>238</v>
      </c>
      <c r="N14" s="13">
        <v>236</v>
      </c>
      <c r="O14" s="44" t="s">
        <v>32</v>
      </c>
      <c r="P14" s="44" t="s">
        <v>32</v>
      </c>
      <c r="Q14" s="44" t="s">
        <v>32</v>
      </c>
    </row>
    <row r="15" spans="1:17" x14ac:dyDescent="0.2">
      <c r="A15" s="1" t="s">
        <v>12</v>
      </c>
      <c r="B15" s="44" t="s">
        <v>32</v>
      </c>
      <c r="C15" s="44" t="s">
        <v>32</v>
      </c>
      <c r="D15" s="44" t="s">
        <v>32</v>
      </c>
      <c r="E15" s="44" t="s">
        <v>32</v>
      </c>
      <c r="F15" s="44" t="s">
        <v>32</v>
      </c>
      <c r="G15" s="44" t="s">
        <v>32</v>
      </c>
      <c r="H15" s="44" t="s">
        <v>32</v>
      </c>
      <c r="I15" s="44" t="s">
        <v>32</v>
      </c>
      <c r="J15" s="44" t="s">
        <v>32</v>
      </c>
      <c r="K15" s="44" t="s">
        <v>32</v>
      </c>
      <c r="L15" s="44" t="s">
        <v>32</v>
      </c>
      <c r="M15" s="44" t="s">
        <v>32</v>
      </c>
      <c r="N15" s="44" t="s">
        <v>32</v>
      </c>
      <c r="O15" s="44" t="s">
        <v>32</v>
      </c>
      <c r="P15" s="44" t="s">
        <v>32</v>
      </c>
      <c r="Q15" s="44" t="s">
        <v>32</v>
      </c>
    </row>
    <row r="16" spans="1:17" x14ac:dyDescent="0.2">
      <c r="A16" s="2" t="s">
        <v>13</v>
      </c>
      <c r="B16" s="7">
        <v>437</v>
      </c>
      <c r="C16" s="7">
        <v>400</v>
      </c>
      <c r="D16" s="13">
        <v>370</v>
      </c>
      <c r="E16" s="14">
        <v>341</v>
      </c>
      <c r="F16" s="45">
        <v>317</v>
      </c>
      <c r="G16" s="45">
        <v>312</v>
      </c>
      <c r="H16" s="45">
        <v>314</v>
      </c>
      <c r="I16" s="1">
        <v>308</v>
      </c>
      <c r="J16" s="1">
        <v>308</v>
      </c>
      <c r="K16" s="1">
        <v>307</v>
      </c>
      <c r="L16" s="7">
        <v>243</v>
      </c>
      <c r="M16" s="7">
        <v>234</v>
      </c>
      <c r="N16" s="13">
        <v>230</v>
      </c>
      <c r="O16" s="46">
        <v>226</v>
      </c>
      <c r="P16" s="45">
        <v>209</v>
      </c>
      <c r="Q16" s="45">
        <v>191.9</v>
      </c>
    </row>
    <row r="17" spans="1:17" x14ac:dyDescent="0.2">
      <c r="A17" s="2" t="s">
        <v>14</v>
      </c>
      <c r="B17" s="7">
        <v>457</v>
      </c>
      <c r="C17" s="7">
        <v>407</v>
      </c>
      <c r="D17" s="13">
        <v>369</v>
      </c>
      <c r="E17" s="14">
        <v>338</v>
      </c>
      <c r="F17" s="45">
        <v>314</v>
      </c>
      <c r="G17" s="45">
        <v>304</v>
      </c>
      <c r="H17" s="45">
        <v>314</v>
      </c>
      <c r="I17" s="1">
        <v>310</v>
      </c>
      <c r="J17" s="1">
        <v>309</v>
      </c>
      <c r="K17" s="1">
        <v>309</v>
      </c>
      <c r="L17" s="7">
        <v>251</v>
      </c>
      <c r="M17" s="7">
        <v>237</v>
      </c>
      <c r="N17" s="13">
        <v>225</v>
      </c>
      <c r="O17" s="46">
        <v>217</v>
      </c>
      <c r="P17" s="45">
        <v>206</v>
      </c>
      <c r="Q17" s="45">
        <v>185.3</v>
      </c>
    </row>
    <row r="18" spans="1:17" x14ac:dyDescent="0.2">
      <c r="A18" s="1" t="s">
        <v>15</v>
      </c>
      <c r="B18" s="7">
        <v>387</v>
      </c>
      <c r="C18" s="7">
        <v>386</v>
      </c>
      <c r="D18" s="13">
        <v>365</v>
      </c>
      <c r="E18" s="14">
        <v>338</v>
      </c>
      <c r="F18" s="45">
        <v>310</v>
      </c>
      <c r="G18" s="45">
        <v>307</v>
      </c>
      <c r="H18" s="45">
        <v>307</v>
      </c>
      <c r="I18" s="1">
        <v>303</v>
      </c>
      <c r="J18" s="1">
        <v>305</v>
      </c>
      <c r="K18" s="1">
        <v>306</v>
      </c>
      <c r="L18" s="7">
        <v>249</v>
      </c>
      <c r="M18" s="7">
        <v>239</v>
      </c>
      <c r="N18" s="13">
        <v>236</v>
      </c>
      <c r="O18" s="46">
        <v>225</v>
      </c>
      <c r="P18" s="45">
        <v>210</v>
      </c>
      <c r="Q18" s="45">
        <v>182.4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8FF9-7138-9443-ADAA-FEC4F9FB59D8}">
  <dimension ref="A1:BX18"/>
  <sheetViews>
    <sheetView tabSelected="1" workbookViewId="0">
      <selection activeCell="L48" sqref="L48"/>
    </sheetView>
  </sheetViews>
  <sheetFormatPr baseColWidth="10" defaultRowHeight="16" x14ac:dyDescent="0.2"/>
  <sheetData>
    <row r="1" spans="1:76" ht="17" thickBot="1" x14ac:dyDescent="0.25">
      <c r="A1" s="53" t="s">
        <v>299</v>
      </c>
      <c r="B1" s="42" t="s">
        <v>132</v>
      </c>
      <c r="C1" s="42" t="s">
        <v>133</v>
      </c>
      <c r="D1" s="42" t="s">
        <v>134</v>
      </c>
      <c r="E1" s="42" t="s">
        <v>135</v>
      </c>
      <c r="F1" s="42" t="s">
        <v>136</v>
      </c>
      <c r="G1" s="42" t="s">
        <v>137</v>
      </c>
      <c r="H1" s="42" t="s">
        <v>138</v>
      </c>
      <c r="I1" s="42" t="s">
        <v>139</v>
      </c>
      <c r="J1" s="42" t="s">
        <v>140</v>
      </c>
      <c r="K1" s="42" t="s">
        <v>141</v>
      </c>
      <c r="L1" s="42" t="s">
        <v>142</v>
      </c>
      <c r="M1" s="42" t="s">
        <v>143</v>
      </c>
      <c r="N1" s="42" t="s">
        <v>144</v>
      </c>
      <c r="O1" s="42" t="s">
        <v>145</v>
      </c>
      <c r="P1" s="42" t="s">
        <v>146</v>
      </c>
      <c r="Q1" s="42" t="s">
        <v>147</v>
      </c>
      <c r="R1" s="42" t="s">
        <v>148</v>
      </c>
      <c r="S1" s="42" t="s">
        <v>149</v>
      </c>
      <c r="T1" s="42" t="s">
        <v>150</v>
      </c>
      <c r="U1" s="42" t="s">
        <v>151</v>
      </c>
      <c r="V1" s="42" t="s">
        <v>152</v>
      </c>
      <c r="W1" s="42" t="s">
        <v>153</v>
      </c>
      <c r="X1" s="42" t="s">
        <v>154</v>
      </c>
      <c r="Y1" s="42" t="s">
        <v>155</v>
      </c>
      <c r="Z1" s="42" t="s">
        <v>156</v>
      </c>
      <c r="AA1" s="42" t="s">
        <v>157</v>
      </c>
      <c r="AB1" s="42" t="s">
        <v>158</v>
      </c>
      <c r="AC1" s="42" t="s">
        <v>159</v>
      </c>
      <c r="AD1" s="42" t="s">
        <v>160</v>
      </c>
      <c r="AE1" s="42" t="s">
        <v>161</v>
      </c>
      <c r="AF1" s="42" t="s">
        <v>162</v>
      </c>
      <c r="AG1" s="42" t="s">
        <v>163</v>
      </c>
      <c r="AH1" s="42" t="s">
        <v>164</v>
      </c>
      <c r="AI1" s="42" t="s">
        <v>165</v>
      </c>
      <c r="AJ1" s="42" t="s">
        <v>166</v>
      </c>
      <c r="AK1" s="42" t="s">
        <v>167</v>
      </c>
      <c r="AL1" s="42" t="s">
        <v>168</v>
      </c>
      <c r="AM1" s="42" t="s">
        <v>169</v>
      </c>
      <c r="AN1" s="42" t="s">
        <v>170</v>
      </c>
      <c r="AO1" s="42" t="s">
        <v>171</v>
      </c>
      <c r="AP1" s="42" t="s">
        <v>172</v>
      </c>
      <c r="AQ1" s="42" t="s">
        <v>173</v>
      </c>
      <c r="AR1" s="42" t="s">
        <v>174</v>
      </c>
      <c r="AS1" s="42" t="s">
        <v>175</v>
      </c>
      <c r="AT1" s="42" t="s">
        <v>176</v>
      </c>
      <c r="AU1" s="42" t="s">
        <v>177</v>
      </c>
      <c r="AV1" s="42" t="s">
        <v>178</v>
      </c>
      <c r="AW1" s="42" t="s">
        <v>179</v>
      </c>
      <c r="AX1" s="42" t="s">
        <v>180</v>
      </c>
      <c r="AY1" s="42" t="s">
        <v>181</v>
      </c>
      <c r="AZ1" s="42" t="s">
        <v>182</v>
      </c>
      <c r="BA1" s="42" t="s">
        <v>183</v>
      </c>
      <c r="BB1" s="42" t="s">
        <v>184</v>
      </c>
      <c r="BC1" s="42" t="s">
        <v>185</v>
      </c>
      <c r="BD1" s="42" t="s">
        <v>186</v>
      </c>
      <c r="BE1" s="42" t="s">
        <v>187</v>
      </c>
      <c r="BF1" s="42" t="s">
        <v>188</v>
      </c>
      <c r="BG1" s="42" t="s">
        <v>189</v>
      </c>
      <c r="BH1" s="42" t="s">
        <v>190</v>
      </c>
      <c r="BI1" s="42" t="s">
        <v>191</v>
      </c>
      <c r="BJ1" s="42" t="s">
        <v>192</v>
      </c>
      <c r="BK1" s="42" t="s">
        <v>193</v>
      </c>
      <c r="BL1" s="42" t="s">
        <v>194</v>
      </c>
      <c r="BM1" s="42" t="s">
        <v>195</v>
      </c>
      <c r="BN1" s="42" t="s">
        <v>196</v>
      </c>
      <c r="BO1" s="42" t="s">
        <v>197</v>
      </c>
      <c r="BP1" s="42" t="s">
        <v>198</v>
      </c>
      <c r="BQ1" s="42" t="s">
        <v>199</v>
      </c>
      <c r="BR1" s="42" t="s">
        <v>200</v>
      </c>
      <c r="BS1" s="42" t="s">
        <v>201</v>
      </c>
      <c r="BT1" s="42" t="s">
        <v>202</v>
      </c>
      <c r="BU1" s="42" t="s">
        <v>203</v>
      </c>
      <c r="BV1" s="42" t="s">
        <v>204</v>
      </c>
      <c r="BW1" s="42" t="s">
        <v>205</v>
      </c>
      <c r="BX1" s="42" t="s">
        <v>206</v>
      </c>
    </row>
    <row r="2" spans="1:76" x14ac:dyDescent="0.2">
      <c r="A2" s="70" t="s">
        <v>208</v>
      </c>
      <c r="B2" s="42" t="s">
        <v>209</v>
      </c>
      <c r="C2" s="42" t="s">
        <v>210</v>
      </c>
      <c r="D2" s="42" t="s">
        <v>233</v>
      </c>
      <c r="E2" s="42" t="s">
        <v>242</v>
      </c>
      <c r="F2" s="42" t="s">
        <v>234</v>
      </c>
      <c r="G2" s="42" t="s">
        <v>243</v>
      </c>
      <c r="H2" s="42" t="s">
        <v>235</v>
      </c>
      <c r="I2" s="42" t="s">
        <v>244</v>
      </c>
      <c r="J2" s="42" t="s">
        <v>236</v>
      </c>
      <c r="K2" s="42" t="s">
        <v>245</v>
      </c>
      <c r="L2" s="42" t="s">
        <v>237</v>
      </c>
      <c r="M2" s="42" t="s">
        <v>246</v>
      </c>
      <c r="N2" s="42" t="s">
        <v>238</v>
      </c>
      <c r="O2" s="42" t="s">
        <v>247</v>
      </c>
      <c r="P2" s="42" t="s">
        <v>239</v>
      </c>
      <c r="Q2" s="42" t="s">
        <v>248</v>
      </c>
      <c r="R2" s="42" t="s">
        <v>240</v>
      </c>
      <c r="S2" s="42" t="s">
        <v>249</v>
      </c>
      <c r="T2" s="42" t="s">
        <v>241</v>
      </c>
      <c r="U2" s="42" t="s">
        <v>250</v>
      </c>
      <c r="V2" s="42" t="s">
        <v>251</v>
      </c>
      <c r="W2" s="42" t="s">
        <v>252</v>
      </c>
      <c r="X2" s="42" t="s">
        <v>213</v>
      </c>
      <c r="Y2" s="42" t="s">
        <v>253</v>
      </c>
      <c r="Z2" s="42" t="s">
        <v>254</v>
      </c>
      <c r="AA2" s="42" t="s">
        <v>255</v>
      </c>
      <c r="AB2" s="42" t="s">
        <v>211</v>
      </c>
      <c r="AC2" s="42" t="s">
        <v>256</v>
      </c>
      <c r="AD2" s="42" t="s">
        <v>257</v>
      </c>
      <c r="AE2" s="42" t="s">
        <v>258</v>
      </c>
      <c r="AF2" s="42" t="s">
        <v>259</v>
      </c>
      <c r="AG2" s="42" t="s">
        <v>212</v>
      </c>
      <c r="AH2" s="42" t="s">
        <v>260</v>
      </c>
      <c r="AI2" s="42" t="s">
        <v>214</v>
      </c>
      <c r="AJ2" s="42" t="s">
        <v>215</v>
      </c>
      <c r="AK2" s="42" t="s">
        <v>216</v>
      </c>
      <c r="AL2" s="42" t="s">
        <v>217</v>
      </c>
      <c r="AM2" s="42" t="s">
        <v>218</v>
      </c>
      <c r="AN2" s="42" t="s">
        <v>219</v>
      </c>
      <c r="AO2" s="42" t="s">
        <v>220</v>
      </c>
      <c r="AP2" s="42" t="s">
        <v>221</v>
      </c>
      <c r="AQ2" s="42" t="s">
        <v>222</v>
      </c>
      <c r="AR2" s="42" t="s">
        <v>223</v>
      </c>
      <c r="AS2" s="42" t="s">
        <v>224</v>
      </c>
      <c r="AT2" s="42" t="s">
        <v>225</v>
      </c>
      <c r="AU2" s="42" t="s">
        <v>226</v>
      </c>
      <c r="AV2" s="42" t="s">
        <v>227</v>
      </c>
      <c r="AW2" s="42" t="s">
        <v>228</v>
      </c>
      <c r="AX2" s="42" t="s">
        <v>229</v>
      </c>
      <c r="AY2" s="42" t="s">
        <v>230</v>
      </c>
      <c r="AZ2" s="42" t="s">
        <v>231</v>
      </c>
      <c r="BA2" s="42" t="s">
        <v>261</v>
      </c>
      <c r="BB2" s="42" t="s">
        <v>262</v>
      </c>
      <c r="BC2" s="42" t="s">
        <v>263</v>
      </c>
      <c r="BD2" s="42" t="s">
        <v>264</v>
      </c>
      <c r="BE2" s="42" t="s">
        <v>265</v>
      </c>
      <c r="BF2" s="42" t="s">
        <v>266</v>
      </c>
      <c r="BG2" s="42" t="s">
        <v>267</v>
      </c>
      <c r="BH2" s="42" t="s">
        <v>268</v>
      </c>
      <c r="BI2" s="42" t="s">
        <v>269</v>
      </c>
      <c r="BJ2" s="42" t="s">
        <v>270</v>
      </c>
      <c r="BK2" s="42" t="s">
        <v>271</v>
      </c>
      <c r="BL2" s="42" t="s">
        <v>272</v>
      </c>
      <c r="BM2" s="42" t="s">
        <v>273</v>
      </c>
      <c r="BN2" s="42" t="s">
        <v>274</v>
      </c>
      <c r="BO2" s="42" t="s">
        <v>275</v>
      </c>
      <c r="BP2" s="42" t="s">
        <v>276</v>
      </c>
      <c r="BQ2" s="42" t="s">
        <v>277</v>
      </c>
      <c r="BR2" s="42" t="s">
        <v>278</v>
      </c>
      <c r="BS2" s="42" t="s">
        <v>279</v>
      </c>
      <c r="BT2" s="42" t="s">
        <v>280</v>
      </c>
      <c r="BU2" s="42" t="s">
        <v>281</v>
      </c>
      <c r="BV2" s="42" t="s">
        <v>282</v>
      </c>
      <c r="BW2" s="42" t="s">
        <v>283</v>
      </c>
      <c r="BX2" s="42" t="s">
        <v>284</v>
      </c>
    </row>
    <row r="3" spans="1:76" x14ac:dyDescent="0.2">
      <c r="A3" s="2" t="s">
        <v>0</v>
      </c>
      <c r="B3" s="25">
        <v>77731.899999999994</v>
      </c>
      <c r="C3" s="25">
        <v>52971.028571428571</v>
      </c>
      <c r="D3" s="25">
        <v>104241.25714285715</v>
      </c>
      <c r="E3" s="25">
        <v>120502.59999999999</v>
      </c>
      <c r="F3" s="25">
        <v>65515.585714285728</v>
      </c>
      <c r="G3" s="25">
        <v>79873.085714285728</v>
      </c>
      <c r="H3" s="25">
        <v>54365.714285714283</v>
      </c>
      <c r="I3" s="25">
        <v>27441.985714285714</v>
      </c>
      <c r="J3" s="25">
        <v>36374.542857142857</v>
      </c>
      <c r="K3" s="25">
        <v>88657.985714285707</v>
      </c>
      <c r="L3" s="25">
        <v>70134.399999999994</v>
      </c>
      <c r="M3" s="25">
        <v>204226.15714285715</v>
      </c>
      <c r="N3" s="25">
        <v>262859.04285714292</v>
      </c>
      <c r="O3" s="25">
        <v>164167.34285714285</v>
      </c>
      <c r="P3" s="25">
        <v>203743.37142857144</v>
      </c>
      <c r="Q3" s="25">
        <v>246045.5857142857</v>
      </c>
      <c r="R3" s="25">
        <v>103280.17142857146</v>
      </c>
      <c r="S3" s="25">
        <v>197467.84285714285</v>
      </c>
      <c r="T3" s="25">
        <v>322452.75714285712</v>
      </c>
      <c r="U3" s="25">
        <v>302368.95714285719</v>
      </c>
      <c r="V3" s="25">
        <v>248095.5</v>
      </c>
      <c r="W3" s="25">
        <v>190265.15714285712</v>
      </c>
      <c r="X3" s="25">
        <v>73987.100000000006</v>
      </c>
      <c r="Y3" s="25">
        <v>78675.28571428571</v>
      </c>
      <c r="Z3" s="25">
        <v>97436.914285714287</v>
      </c>
      <c r="AA3" s="25">
        <v>88513.600000000006</v>
      </c>
      <c r="AB3" s="25">
        <v>80462.057142857142</v>
      </c>
      <c r="AC3" s="25">
        <v>80183.642857142855</v>
      </c>
      <c r="AD3" s="25">
        <v>86840.585714285728</v>
      </c>
      <c r="AE3" s="25">
        <v>101780.91428571427</v>
      </c>
      <c r="AF3" s="25">
        <v>116046.31428571431</v>
      </c>
      <c r="AG3" s="25">
        <v>132570.34285714285</v>
      </c>
      <c r="AH3" s="25">
        <v>148733.28571428571</v>
      </c>
      <c r="AI3" s="25">
        <v>150478.51428571428</v>
      </c>
      <c r="AJ3" s="25">
        <v>230823.80000000002</v>
      </c>
      <c r="AK3" s="25">
        <v>177786.69999999998</v>
      </c>
      <c r="AL3" s="25">
        <v>240376</v>
      </c>
      <c r="AM3" s="25">
        <v>312857.54285714281</v>
      </c>
      <c r="AN3" s="25">
        <v>411369.41428571427</v>
      </c>
      <c r="AO3" s="25">
        <v>256151.41428571427</v>
      </c>
      <c r="AP3" s="25">
        <v>282936.71428571432</v>
      </c>
      <c r="AQ3" s="25">
        <v>268214.8571428571</v>
      </c>
      <c r="AR3" s="25">
        <v>613118.3142857143</v>
      </c>
      <c r="AS3" s="25">
        <v>739960.7857142858</v>
      </c>
      <c r="AT3" s="25">
        <v>504622.1857142857</v>
      </c>
      <c r="AU3" s="25">
        <v>466119.52857142861</v>
      </c>
      <c r="AV3" s="25">
        <v>357441.97142857139</v>
      </c>
      <c r="AW3" s="25">
        <v>514042.08571428573</v>
      </c>
      <c r="AX3" s="25">
        <v>683017.88571428577</v>
      </c>
      <c r="AY3" s="25">
        <v>537075.47142857139</v>
      </c>
      <c r="AZ3" s="25">
        <v>556961.14285714296</v>
      </c>
      <c r="BA3" s="25">
        <v>553147.58571428584</v>
      </c>
      <c r="BB3" s="25">
        <v>511114.18571428582</v>
      </c>
      <c r="BC3" s="25">
        <v>776299.84285714279</v>
      </c>
      <c r="BD3" s="25">
        <v>274448.78571428574</v>
      </c>
      <c r="BE3" s="25">
        <v>325966.61428571428</v>
      </c>
      <c r="BF3" s="25">
        <v>263909.34285714291</v>
      </c>
      <c r="BG3" s="25">
        <v>203966.34285714285</v>
      </c>
      <c r="BH3" s="25">
        <v>173439.75714285712</v>
      </c>
      <c r="BI3" s="25">
        <v>216720.12857142853</v>
      </c>
      <c r="BJ3" s="25">
        <v>244111.25714285712</v>
      </c>
      <c r="BK3" s="25">
        <v>169375.45714285714</v>
      </c>
      <c r="BL3" s="25">
        <v>196805.1</v>
      </c>
      <c r="BM3" s="25">
        <v>119735.1857142857</v>
      </c>
      <c r="BN3" s="25">
        <v>142797.6428571429</v>
      </c>
      <c r="BO3" s="25">
        <v>80345.142857142841</v>
      </c>
      <c r="BP3" s="25">
        <v>114348.44285714287</v>
      </c>
      <c r="BQ3" s="25">
        <v>47467.6</v>
      </c>
      <c r="BR3" s="25">
        <v>98324.114285714269</v>
      </c>
      <c r="BS3" s="25">
        <v>59676.942857142851</v>
      </c>
      <c r="BT3" s="25">
        <v>107187.41428571427</v>
      </c>
      <c r="BU3" s="25">
        <v>113453.59999999999</v>
      </c>
      <c r="BV3" s="25">
        <v>58606.628571428584</v>
      </c>
      <c r="BW3" s="25">
        <v>75259.985714285722</v>
      </c>
      <c r="BX3" s="25">
        <v>98750.76</v>
      </c>
    </row>
    <row r="4" spans="1:76" x14ac:dyDescent="0.2">
      <c r="A4" s="1" t="s">
        <v>1</v>
      </c>
      <c r="B4" s="25">
        <v>77737.650000000009</v>
      </c>
      <c r="C4" s="25">
        <v>50967.485714285736</v>
      </c>
      <c r="D4" s="25">
        <v>80102.342857142881</v>
      </c>
      <c r="E4" s="25">
        <v>108011.7</v>
      </c>
      <c r="F4" s="25">
        <v>69093.828571428574</v>
      </c>
      <c r="G4" s="25">
        <v>108835.87142857142</v>
      </c>
      <c r="H4" s="25">
        <v>54351.942857142865</v>
      </c>
      <c r="I4" s="25">
        <v>30169.800000000007</v>
      </c>
      <c r="J4" s="25">
        <v>29015.114285714288</v>
      </c>
      <c r="K4" s="25">
        <v>29304.214285714294</v>
      </c>
      <c r="L4" s="25">
        <v>16176.333333333328</v>
      </c>
      <c r="M4" s="25">
        <v>36618.928571428587</v>
      </c>
      <c r="N4" s="25">
        <v>37407.857142857145</v>
      </c>
      <c r="O4" s="25">
        <v>29125.7</v>
      </c>
      <c r="P4" s="25">
        <v>41233.785714285725</v>
      </c>
      <c r="Q4" s="25">
        <v>63756.357142857152</v>
      </c>
      <c r="R4" s="25">
        <v>34812.114285714291</v>
      </c>
      <c r="S4" s="25">
        <v>75295.3</v>
      </c>
      <c r="T4" s="25">
        <v>187921.90000000005</v>
      </c>
      <c r="U4" s="25">
        <v>217233.54285714283</v>
      </c>
      <c r="V4" s="25">
        <v>199510.05714285714</v>
      </c>
      <c r="W4" s="25">
        <v>161019.5</v>
      </c>
      <c r="X4" s="25">
        <v>57109.260000000009</v>
      </c>
      <c r="Y4" s="25">
        <v>60295.114285714291</v>
      </c>
      <c r="Z4" s="25">
        <v>77123.828571428574</v>
      </c>
      <c r="AA4" s="25">
        <v>75310.742857142861</v>
      </c>
      <c r="AB4" s="25">
        <v>69213.800000000017</v>
      </c>
      <c r="AC4" s="25">
        <v>70273.128571428577</v>
      </c>
      <c r="AD4" s="25">
        <v>83969.771428571432</v>
      </c>
      <c r="AE4" s="25">
        <v>96129.928571428565</v>
      </c>
      <c r="AF4" s="25">
        <v>109206.50000000001</v>
      </c>
      <c r="AG4" s="25">
        <v>124768.05714285716</v>
      </c>
      <c r="AH4" s="25">
        <v>149494.47142857144</v>
      </c>
      <c r="AI4" s="25">
        <v>142688.67142857143</v>
      </c>
      <c r="AJ4" s="25">
        <v>192591.7285714286</v>
      </c>
      <c r="AK4" s="25">
        <v>179336.78571428571</v>
      </c>
      <c r="AL4" s="25">
        <v>281765.09999999998</v>
      </c>
      <c r="AM4" s="25">
        <v>526366.74285714293</v>
      </c>
      <c r="AN4" s="25">
        <v>616090.67142857146</v>
      </c>
      <c r="AO4" s="25">
        <v>362650.10000000003</v>
      </c>
      <c r="AP4" s="25">
        <v>381702.25714285718</v>
      </c>
      <c r="AQ4" s="25">
        <v>296500.98571428569</v>
      </c>
      <c r="AR4" s="25">
        <v>809291.54285714275</v>
      </c>
      <c r="AS4" s="25">
        <v>1100230.357142857</v>
      </c>
      <c r="AT4" s="25">
        <v>713004.8</v>
      </c>
      <c r="AU4" s="25">
        <v>602658.81428571441</v>
      </c>
      <c r="AV4" s="25">
        <v>429357.48571428569</v>
      </c>
      <c r="AW4" s="25">
        <v>606436.77142857143</v>
      </c>
      <c r="AX4" s="25">
        <v>854706.20000000007</v>
      </c>
      <c r="AY4" s="25">
        <v>690644.82857142866</v>
      </c>
      <c r="AZ4" s="25">
        <v>709240.44285714289</v>
      </c>
      <c r="BA4" s="25">
        <v>637941.38571428577</v>
      </c>
      <c r="BB4" s="25">
        <v>602075.85714285739</v>
      </c>
      <c r="BC4" s="25">
        <v>696998.72857142857</v>
      </c>
      <c r="BD4" s="25">
        <v>397839</v>
      </c>
      <c r="BE4" s="25">
        <v>437885.58571428573</v>
      </c>
      <c r="BF4" s="25">
        <v>404419.07142857142</v>
      </c>
      <c r="BG4" s="25">
        <v>342000.3142857143</v>
      </c>
      <c r="BH4" s="25">
        <v>183543.87142857141</v>
      </c>
      <c r="BI4" s="25">
        <v>187683.22857142854</v>
      </c>
      <c r="BJ4" s="25">
        <v>187629.5857142857</v>
      </c>
      <c r="BK4" s="25">
        <v>121821.78571428568</v>
      </c>
      <c r="BL4" s="25">
        <v>149743.29999999999</v>
      </c>
      <c r="BM4" s="25">
        <v>101413.51428571428</v>
      </c>
      <c r="BN4" s="25">
        <v>93637.114285714299</v>
      </c>
      <c r="BO4" s="25">
        <v>53924.328571428588</v>
      </c>
      <c r="BP4" s="25">
        <v>56801.442857142865</v>
      </c>
      <c r="BQ4" s="25">
        <v>18287.999999999996</v>
      </c>
      <c r="BR4" s="25">
        <v>58191.457142857136</v>
      </c>
      <c r="BS4" s="25">
        <v>29318.000000000004</v>
      </c>
      <c r="BT4" s="25">
        <v>37700.028571428578</v>
      </c>
      <c r="BU4" s="25">
        <v>27672.542857142857</v>
      </c>
      <c r="BV4" s="25">
        <v>13984.028571428573</v>
      </c>
      <c r="BW4" s="25">
        <v>30322.100000000002</v>
      </c>
      <c r="BX4" s="25">
        <v>37247.58</v>
      </c>
    </row>
    <row r="5" spans="1:76" x14ac:dyDescent="0.2">
      <c r="A5" s="1" t="s">
        <v>2</v>
      </c>
      <c r="B5" s="25" t="s">
        <v>32</v>
      </c>
      <c r="C5" s="25" t="s">
        <v>32</v>
      </c>
      <c r="D5" s="25" t="s">
        <v>32</v>
      </c>
      <c r="E5" s="25" t="s">
        <v>32</v>
      </c>
      <c r="F5" s="25" t="s">
        <v>32</v>
      </c>
      <c r="G5" s="25" t="s">
        <v>32</v>
      </c>
      <c r="H5" s="25" t="s">
        <v>32</v>
      </c>
      <c r="I5" s="25" t="s">
        <v>32</v>
      </c>
      <c r="J5" s="25" t="s">
        <v>32</v>
      </c>
      <c r="K5" s="25" t="s">
        <v>32</v>
      </c>
      <c r="L5" s="25" t="s">
        <v>32</v>
      </c>
      <c r="M5" s="25" t="s">
        <v>32</v>
      </c>
      <c r="N5" s="25" t="s">
        <v>32</v>
      </c>
      <c r="O5" s="25" t="s">
        <v>32</v>
      </c>
      <c r="P5" s="25" t="s">
        <v>32</v>
      </c>
      <c r="Q5" s="25" t="s">
        <v>32</v>
      </c>
      <c r="R5" s="25" t="s">
        <v>32</v>
      </c>
      <c r="S5" s="25" t="s">
        <v>32</v>
      </c>
      <c r="T5" s="25" t="s">
        <v>32</v>
      </c>
      <c r="U5" s="25" t="s">
        <v>32</v>
      </c>
      <c r="V5" s="25" t="s">
        <v>32</v>
      </c>
      <c r="W5" s="25" t="s">
        <v>32</v>
      </c>
      <c r="X5" s="25" t="s">
        <v>32</v>
      </c>
      <c r="Y5" s="25" t="s">
        <v>32</v>
      </c>
      <c r="Z5" s="25" t="s">
        <v>32</v>
      </c>
      <c r="AA5" s="25" t="s">
        <v>32</v>
      </c>
      <c r="AB5" s="25" t="s">
        <v>32</v>
      </c>
      <c r="AC5" s="25" t="s">
        <v>32</v>
      </c>
      <c r="AD5" s="25" t="s">
        <v>32</v>
      </c>
      <c r="AE5" s="25" t="s">
        <v>32</v>
      </c>
      <c r="AF5" s="25" t="s">
        <v>32</v>
      </c>
      <c r="AG5" s="25" t="s">
        <v>32</v>
      </c>
      <c r="AH5" s="25" t="s">
        <v>32</v>
      </c>
      <c r="AI5" s="25" t="s">
        <v>32</v>
      </c>
      <c r="AJ5" s="25" t="s">
        <v>32</v>
      </c>
      <c r="AK5" s="25" t="s">
        <v>32</v>
      </c>
      <c r="AL5" s="25" t="s">
        <v>32</v>
      </c>
      <c r="AM5" s="25" t="s">
        <v>32</v>
      </c>
      <c r="AN5" s="25" t="s">
        <v>32</v>
      </c>
      <c r="AO5" s="25" t="s">
        <v>32</v>
      </c>
      <c r="AP5" s="25" t="s">
        <v>32</v>
      </c>
      <c r="AQ5" s="25" t="s">
        <v>32</v>
      </c>
      <c r="AR5" s="25" t="s">
        <v>32</v>
      </c>
      <c r="AS5" s="25" t="s">
        <v>32</v>
      </c>
      <c r="AT5" s="25" t="s">
        <v>32</v>
      </c>
      <c r="AU5" s="25" t="s">
        <v>32</v>
      </c>
      <c r="AV5" s="25" t="s">
        <v>32</v>
      </c>
      <c r="AW5" s="25" t="s">
        <v>32</v>
      </c>
      <c r="AX5" s="25" t="s">
        <v>32</v>
      </c>
      <c r="AY5" s="25" t="s">
        <v>32</v>
      </c>
      <c r="AZ5" s="25" t="s">
        <v>32</v>
      </c>
      <c r="BA5" s="25" t="s">
        <v>32</v>
      </c>
      <c r="BB5" s="25" t="s">
        <v>32</v>
      </c>
      <c r="BC5" s="25" t="s">
        <v>32</v>
      </c>
      <c r="BD5" s="25" t="s">
        <v>32</v>
      </c>
      <c r="BE5" s="25" t="s">
        <v>32</v>
      </c>
      <c r="BF5" s="25" t="s">
        <v>32</v>
      </c>
      <c r="BG5" s="25" t="s">
        <v>32</v>
      </c>
      <c r="BH5" s="25" t="s">
        <v>32</v>
      </c>
      <c r="BI5" s="25" t="s">
        <v>32</v>
      </c>
      <c r="BJ5" s="25" t="s">
        <v>32</v>
      </c>
      <c r="BK5" s="25" t="s">
        <v>32</v>
      </c>
      <c r="BL5" s="25" t="s">
        <v>32</v>
      </c>
      <c r="BM5" s="25" t="s">
        <v>32</v>
      </c>
      <c r="BN5" s="25" t="s">
        <v>32</v>
      </c>
      <c r="BO5" s="25" t="s">
        <v>32</v>
      </c>
      <c r="BP5" s="25" t="s">
        <v>32</v>
      </c>
      <c r="BQ5" s="25" t="s">
        <v>32</v>
      </c>
      <c r="BR5" s="25" t="s">
        <v>32</v>
      </c>
      <c r="BS5" s="25" t="s">
        <v>32</v>
      </c>
      <c r="BT5" s="25" t="s">
        <v>32</v>
      </c>
      <c r="BU5" s="25" t="s">
        <v>32</v>
      </c>
      <c r="BV5" s="25" t="s">
        <v>32</v>
      </c>
      <c r="BW5" s="25" t="s">
        <v>32</v>
      </c>
      <c r="BX5" s="25" t="s">
        <v>32</v>
      </c>
    </row>
    <row r="6" spans="1:76" x14ac:dyDescent="0.2">
      <c r="A6" s="2" t="s">
        <v>3</v>
      </c>
      <c r="B6" s="25" t="s">
        <v>32</v>
      </c>
      <c r="C6" s="25" t="s">
        <v>32</v>
      </c>
      <c r="D6" s="25" t="s">
        <v>32</v>
      </c>
      <c r="E6" s="25" t="s">
        <v>32</v>
      </c>
      <c r="F6" s="25" t="s">
        <v>32</v>
      </c>
      <c r="G6" s="25" t="s">
        <v>32</v>
      </c>
      <c r="H6" s="25" t="s">
        <v>32</v>
      </c>
      <c r="I6" s="25" t="s">
        <v>32</v>
      </c>
      <c r="J6" s="25" t="s">
        <v>32</v>
      </c>
      <c r="K6" s="25" t="s">
        <v>32</v>
      </c>
      <c r="L6" s="25" t="s">
        <v>32</v>
      </c>
      <c r="M6" s="25" t="s">
        <v>32</v>
      </c>
      <c r="N6" s="25" t="s">
        <v>32</v>
      </c>
      <c r="O6" s="25" t="s">
        <v>32</v>
      </c>
      <c r="P6" s="25" t="s">
        <v>32</v>
      </c>
      <c r="Q6" s="25" t="s">
        <v>32</v>
      </c>
      <c r="R6" s="25" t="s">
        <v>32</v>
      </c>
      <c r="S6" s="25" t="s">
        <v>32</v>
      </c>
      <c r="T6" s="25" t="s">
        <v>32</v>
      </c>
      <c r="U6" s="25" t="s">
        <v>32</v>
      </c>
      <c r="V6" s="25" t="s">
        <v>32</v>
      </c>
      <c r="W6" s="25" t="s">
        <v>32</v>
      </c>
      <c r="X6" s="25" t="s">
        <v>32</v>
      </c>
      <c r="Y6" s="25" t="s">
        <v>32</v>
      </c>
      <c r="Z6" s="25" t="s">
        <v>32</v>
      </c>
      <c r="AA6" s="25" t="s">
        <v>32</v>
      </c>
      <c r="AB6" s="25" t="s">
        <v>32</v>
      </c>
      <c r="AC6" s="25" t="s">
        <v>32</v>
      </c>
      <c r="AD6" s="25" t="s">
        <v>32</v>
      </c>
      <c r="AE6" s="25" t="s">
        <v>32</v>
      </c>
      <c r="AF6" s="25" t="s">
        <v>32</v>
      </c>
      <c r="AG6" s="25" t="s">
        <v>32</v>
      </c>
      <c r="AH6" s="25" t="s">
        <v>32</v>
      </c>
      <c r="AI6" s="25" t="s">
        <v>32</v>
      </c>
      <c r="AJ6" s="25" t="s">
        <v>32</v>
      </c>
      <c r="AK6" s="25" t="s">
        <v>32</v>
      </c>
      <c r="AL6" s="25" t="s">
        <v>32</v>
      </c>
      <c r="AM6" s="25" t="s">
        <v>32</v>
      </c>
      <c r="AN6" s="25" t="s">
        <v>32</v>
      </c>
      <c r="AO6" s="25" t="s">
        <v>32</v>
      </c>
      <c r="AP6" s="25" t="s">
        <v>32</v>
      </c>
      <c r="AQ6" s="25" t="s">
        <v>32</v>
      </c>
      <c r="AR6" s="25" t="s">
        <v>32</v>
      </c>
      <c r="AS6" s="25" t="s">
        <v>32</v>
      </c>
      <c r="AT6" s="25" t="s">
        <v>32</v>
      </c>
      <c r="AU6" s="25" t="s">
        <v>32</v>
      </c>
      <c r="AV6" s="25" t="s">
        <v>32</v>
      </c>
      <c r="AW6" s="25" t="s">
        <v>32</v>
      </c>
      <c r="AX6" s="25" t="s">
        <v>32</v>
      </c>
      <c r="AY6" s="25" t="s">
        <v>32</v>
      </c>
      <c r="AZ6" s="25" t="s">
        <v>32</v>
      </c>
      <c r="BA6" s="25" t="s">
        <v>32</v>
      </c>
      <c r="BB6" s="25" t="s">
        <v>32</v>
      </c>
      <c r="BC6" s="25" t="s">
        <v>32</v>
      </c>
      <c r="BD6" s="25" t="s">
        <v>32</v>
      </c>
      <c r="BE6" s="25" t="s">
        <v>32</v>
      </c>
      <c r="BF6" s="25" t="s">
        <v>32</v>
      </c>
      <c r="BG6" s="25" t="s">
        <v>32</v>
      </c>
      <c r="BH6" s="25" t="s">
        <v>32</v>
      </c>
      <c r="BI6" s="25" t="s">
        <v>32</v>
      </c>
      <c r="BJ6" s="25" t="s">
        <v>32</v>
      </c>
      <c r="BK6" s="25" t="s">
        <v>32</v>
      </c>
      <c r="BL6" s="25" t="s">
        <v>32</v>
      </c>
      <c r="BM6" s="25" t="s">
        <v>32</v>
      </c>
      <c r="BN6" s="25" t="s">
        <v>32</v>
      </c>
      <c r="BO6" s="25" t="s">
        <v>32</v>
      </c>
      <c r="BP6" s="25" t="s">
        <v>32</v>
      </c>
      <c r="BQ6" s="25" t="s">
        <v>32</v>
      </c>
      <c r="BR6" s="25" t="s">
        <v>32</v>
      </c>
      <c r="BS6" s="25" t="s">
        <v>32</v>
      </c>
      <c r="BT6" s="25" t="s">
        <v>32</v>
      </c>
      <c r="BU6" s="25" t="s">
        <v>32</v>
      </c>
      <c r="BV6" s="25" t="s">
        <v>32</v>
      </c>
      <c r="BW6" s="25" t="s">
        <v>32</v>
      </c>
      <c r="BX6" s="25" t="s">
        <v>32</v>
      </c>
    </row>
    <row r="7" spans="1:76" x14ac:dyDescent="0.2">
      <c r="A7" s="1" t="s">
        <v>4</v>
      </c>
      <c r="B7" s="25">
        <v>190129.19999999998</v>
      </c>
      <c r="C7" s="25">
        <v>126052.27142857145</v>
      </c>
      <c r="D7" s="25">
        <v>124986.47142857143</v>
      </c>
      <c r="E7" s="25">
        <v>132475.20000000001</v>
      </c>
      <c r="F7" s="25">
        <v>99271.271428571432</v>
      </c>
      <c r="G7" s="25">
        <v>197364.97142857144</v>
      </c>
      <c r="H7" s="25">
        <v>48331.728571428583</v>
      </c>
      <c r="I7" s="25">
        <v>19650.442857142854</v>
      </c>
      <c r="J7" s="25">
        <v>37924.528571428571</v>
      </c>
      <c r="K7" s="25">
        <v>33569.842857142859</v>
      </c>
      <c r="L7" s="25">
        <v>22059.083333333328</v>
      </c>
      <c r="M7" s="25">
        <v>48848.485714285714</v>
      </c>
      <c r="N7" s="25">
        <v>51497.928571428572</v>
      </c>
      <c r="O7" s="25">
        <v>51757.785714285725</v>
      </c>
      <c r="P7" s="25">
        <v>74535.771428571432</v>
      </c>
      <c r="Q7" s="25">
        <v>91641.1</v>
      </c>
      <c r="R7" s="25">
        <v>48608.5</v>
      </c>
      <c r="S7" s="25">
        <v>101254.87142857144</v>
      </c>
      <c r="T7" s="25">
        <v>183857.6</v>
      </c>
      <c r="U7" s="25">
        <v>171863.60000000003</v>
      </c>
      <c r="V7" s="25">
        <v>151619.55714285714</v>
      </c>
      <c r="W7" s="25">
        <v>120294.80000000002</v>
      </c>
      <c r="X7" s="25">
        <v>58123.220000000008</v>
      </c>
      <c r="Y7" s="25">
        <v>84650.842857142838</v>
      </c>
      <c r="Z7" s="25">
        <v>117156.47142857143</v>
      </c>
      <c r="AA7" s="25">
        <v>114665.3857142857</v>
      </c>
      <c r="AB7" s="25">
        <v>128231.15714285718</v>
      </c>
      <c r="AC7" s="25">
        <v>111735.95714285717</v>
      </c>
      <c r="AD7" s="25">
        <v>145874.58571428573</v>
      </c>
      <c r="AE7" s="25">
        <v>139007.34285714285</v>
      </c>
      <c r="AF7" s="25">
        <v>212382.12857142856</v>
      </c>
      <c r="AG7" s="25">
        <v>218851.38571428572</v>
      </c>
      <c r="AH7" s="25">
        <v>288466.48571428575</v>
      </c>
      <c r="AI7" s="25">
        <v>229489.01428571431</v>
      </c>
      <c r="AJ7" s="25">
        <v>442947.60000000009</v>
      </c>
      <c r="AK7" s="25">
        <v>254838.35714285713</v>
      </c>
      <c r="AL7" s="25">
        <v>446608.94285714283</v>
      </c>
      <c r="AM7" s="25">
        <v>700903.01428571425</v>
      </c>
      <c r="AN7" s="25">
        <v>816872.35714285728</v>
      </c>
      <c r="AO7" s="25">
        <v>445669.52857142861</v>
      </c>
      <c r="AP7" s="25">
        <v>592543.85714285716</v>
      </c>
      <c r="AQ7" s="25">
        <v>392395.64285714284</v>
      </c>
      <c r="AR7" s="25">
        <v>896799.42857142852</v>
      </c>
      <c r="AS7" s="25">
        <v>1011327.6714285716</v>
      </c>
      <c r="AT7" s="25">
        <v>621155.65714285721</v>
      </c>
      <c r="AU7" s="25">
        <v>626038.05714285711</v>
      </c>
      <c r="AV7" s="25">
        <v>494101.15714285715</v>
      </c>
      <c r="AW7" s="25">
        <v>713393.78571428568</v>
      </c>
      <c r="AX7" s="25">
        <v>955705.82857142866</v>
      </c>
      <c r="AY7" s="25">
        <v>579263.92857142875</v>
      </c>
      <c r="AZ7" s="25">
        <v>643361.82857142854</v>
      </c>
      <c r="BA7" s="25">
        <v>649505.0285714285</v>
      </c>
      <c r="BB7" s="25">
        <v>847894.05714285735</v>
      </c>
      <c r="BC7" s="25">
        <v>998627.79999999993</v>
      </c>
      <c r="BD7" s="25">
        <v>494290.3</v>
      </c>
      <c r="BE7" s="25">
        <v>612617.01428571437</v>
      </c>
      <c r="BF7" s="25">
        <v>746469.79999999993</v>
      </c>
      <c r="BG7" s="25">
        <v>718083.71428571432</v>
      </c>
      <c r="BH7" s="25">
        <v>553581.24285714282</v>
      </c>
      <c r="BI7" s="25">
        <v>678292.57142857148</v>
      </c>
      <c r="BJ7" s="25">
        <v>658336.21428571432</v>
      </c>
      <c r="BK7" s="25">
        <v>353525.40000000008</v>
      </c>
      <c r="BL7" s="25">
        <v>457285.34285714291</v>
      </c>
      <c r="BM7" s="25">
        <v>328417.77142857149</v>
      </c>
      <c r="BN7" s="25">
        <v>359170.37142857147</v>
      </c>
      <c r="BO7" s="25">
        <v>223430.65714285712</v>
      </c>
      <c r="BP7" s="25">
        <v>201636.54285714286</v>
      </c>
      <c r="BQ7" s="25">
        <v>88839.614285714299</v>
      </c>
      <c r="BR7" s="25">
        <v>135213.77142857146</v>
      </c>
      <c r="BS7" s="25">
        <v>76536.3</v>
      </c>
      <c r="BT7" s="25">
        <v>100447.67142857143</v>
      </c>
      <c r="BU7" s="25">
        <v>93992.371428571423</v>
      </c>
      <c r="BV7" s="25">
        <v>63887.128571428577</v>
      </c>
      <c r="BW7" s="25">
        <v>67183.957142857151</v>
      </c>
      <c r="BX7" s="25">
        <v>91767.08</v>
      </c>
    </row>
    <row r="8" spans="1:76" x14ac:dyDescent="0.2">
      <c r="A8" s="2" t="s">
        <v>5</v>
      </c>
      <c r="B8" s="25">
        <v>99835.5</v>
      </c>
      <c r="C8" s="25">
        <v>127386.82857142854</v>
      </c>
      <c r="D8" s="25">
        <v>108969.91428571429</v>
      </c>
      <c r="E8" s="25">
        <v>202088.75714285712</v>
      </c>
      <c r="F8" s="25">
        <v>73300.899999999994</v>
      </c>
      <c r="G8" s="25">
        <v>173845.55714285714</v>
      </c>
      <c r="H8" s="25">
        <v>80013.042857142864</v>
      </c>
      <c r="I8" s="25">
        <v>77901.828571428574</v>
      </c>
      <c r="J8" s="25">
        <v>144472.17142857143</v>
      </c>
      <c r="K8" s="25">
        <v>124299.2</v>
      </c>
      <c r="L8" s="25">
        <v>75455.366666666683</v>
      </c>
      <c r="M8" s="25">
        <v>263327.87142857141</v>
      </c>
      <c r="N8" s="25">
        <v>280125.77142857143</v>
      </c>
      <c r="O8" s="25">
        <v>231917.2285714286</v>
      </c>
      <c r="P8" s="25">
        <v>246191.82857142854</v>
      </c>
      <c r="Q8" s="25">
        <v>252899.25714285715</v>
      </c>
      <c r="R8" s="25">
        <v>113893.54285714286</v>
      </c>
      <c r="S8" s="25">
        <v>208614.84285714285</v>
      </c>
      <c r="T8" s="25">
        <v>311550.52857142861</v>
      </c>
      <c r="U8" s="25">
        <v>249520.82857142852</v>
      </c>
      <c r="V8" s="25">
        <v>174834.35714285713</v>
      </c>
      <c r="W8" s="25">
        <v>155826.67142857146</v>
      </c>
      <c r="X8" s="25">
        <v>79679.060000000012</v>
      </c>
      <c r="Y8" s="25">
        <v>97049.385714285701</v>
      </c>
      <c r="Z8" s="25">
        <v>121621.9</v>
      </c>
      <c r="AA8" s="25">
        <v>113658.12857142856</v>
      </c>
      <c r="AB8" s="25">
        <v>128601.62857142859</v>
      </c>
      <c r="AC8" s="25">
        <v>112523.28571428575</v>
      </c>
      <c r="AD8" s="25">
        <v>152708.2714285714</v>
      </c>
      <c r="AE8" s="25">
        <v>144155.54285714286</v>
      </c>
      <c r="AF8" s="25">
        <v>216267.88571428572</v>
      </c>
      <c r="AG8" s="25">
        <v>258505.69999999995</v>
      </c>
      <c r="AH8" s="25">
        <v>298038.7</v>
      </c>
      <c r="AI8" s="25">
        <v>256131.40000000005</v>
      </c>
      <c r="AJ8" s="25">
        <v>456768.48571428593</v>
      </c>
      <c r="AK8" s="25">
        <v>268276.28571428574</v>
      </c>
      <c r="AL8" s="25">
        <v>440828.8285714286</v>
      </c>
      <c r="AM8" s="25">
        <v>705923.70000000007</v>
      </c>
      <c r="AN8" s="25">
        <v>822069.78571428568</v>
      </c>
      <c r="AO8" s="25">
        <v>512842.62857142853</v>
      </c>
      <c r="AP8" s="25">
        <v>523400.78571428574</v>
      </c>
      <c r="AQ8" s="25">
        <v>360441.88571428572</v>
      </c>
      <c r="AR8" s="25">
        <v>875311.5285714285</v>
      </c>
      <c r="AS8" s="25">
        <v>1119843.9142857143</v>
      </c>
      <c r="AT8" s="25">
        <v>777210.07142857148</v>
      </c>
      <c r="AU8" s="25">
        <v>698857.74285714293</v>
      </c>
      <c r="AV8" s="25">
        <v>571132.54285714286</v>
      </c>
      <c r="AW8" s="25">
        <v>843866.98571428563</v>
      </c>
      <c r="AX8" s="25">
        <v>978697.77142857132</v>
      </c>
      <c r="AY8" s="25">
        <v>545683.48571428575</v>
      </c>
      <c r="AZ8" s="25">
        <v>686085.58571428561</v>
      </c>
      <c r="BA8" s="25">
        <v>751593.37142857141</v>
      </c>
      <c r="BB8" s="25">
        <v>889641.37142857153</v>
      </c>
      <c r="BC8" s="25">
        <v>950623.85714285739</v>
      </c>
      <c r="BD8" s="25">
        <v>545852.72857142868</v>
      </c>
      <c r="BE8" s="25">
        <v>780626.94285714312</v>
      </c>
      <c r="BF8" s="25">
        <v>874779.50000000012</v>
      </c>
      <c r="BG8" s="25">
        <v>809531.54285714286</v>
      </c>
      <c r="BH8" s="25">
        <v>704121.51428571437</v>
      </c>
      <c r="BI8" s="25">
        <v>851916.74285714305</v>
      </c>
      <c r="BJ8" s="25">
        <v>868230.31428571441</v>
      </c>
      <c r="BK8" s="25">
        <v>536092.94285714289</v>
      </c>
      <c r="BL8" s="25">
        <v>721915.7</v>
      </c>
      <c r="BM8" s="25">
        <v>499921.21428571426</v>
      </c>
      <c r="BN8" s="25">
        <v>586540.42857142864</v>
      </c>
      <c r="BO8" s="25">
        <v>369417.72857142851</v>
      </c>
      <c r="BP8" s="25">
        <v>515924.44285714289</v>
      </c>
      <c r="BQ8" s="25">
        <v>125230.99999999999</v>
      </c>
      <c r="BR8" s="25">
        <v>320453.8142857143</v>
      </c>
      <c r="BS8" s="25">
        <v>170279.68571428576</v>
      </c>
      <c r="BT8" s="25">
        <v>278572.92857142858</v>
      </c>
      <c r="BU8" s="25">
        <v>230591.62857142856</v>
      </c>
      <c r="BV8" s="25">
        <v>105937.37142857142</v>
      </c>
      <c r="BW8" s="25">
        <v>121432.88571428576</v>
      </c>
      <c r="BX8" s="25">
        <v>154775.01999999999</v>
      </c>
    </row>
    <row r="9" spans="1:76" x14ac:dyDescent="0.2">
      <c r="A9" s="2" t="s">
        <v>6</v>
      </c>
      <c r="B9" s="25">
        <v>369456.9</v>
      </c>
      <c r="C9" s="25">
        <v>261202.94285714277</v>
      </c>
      <c r="D9" s="25">
        <v>137791.01428571431</v>
      </c>
      <c r="E9" s="25">
        <v>278963.47142857144</v>
      </c>
      <c r="F9" s="25">
        <v>127928.14285714287</v>
      </c>
      <c r="G9" s="25">
        <v>318228.84285714285</v>
      </c>
      <c r="H9" s="25">
        <v>76260.985714285722</v>
      </c>
      <c r="I9" s="25">
        <v>81380.200000000026</v>
      </c>
      <c r="J9" s="25">
        <v>127471.3142857143</v>
      </c>
      <c r="K9" s="25">
        <v>125203.28571428571</v>
      </c>
      <c r="L9" s="25">
        <v>64468.916666666679</v>
      </c>
      <c r="M9" s="25">
        <v>119053.9</v>
      </c>
      <c r="N9" s="25">
        <v>99329.742857142861</v>
      </c>
      <c r="O9" s="25">
        <v>94690.71428571429</v>
      </c>
      <c r="P9" s="25">
        <v>213138.67142857143</v>
      </c>
      <c r="Q9" s="25">
        <v>254038.5</v>
      </c>
      <c r="R9" s="25">
        <v>115088.2</v>
      </c>
      <c r="S9" s="25">
        <v>211723.89999999997</v>
      </c>
      <c r="T9" s="25">
        <v>362659.25714285718</v>
      </c>
      <c r="U9" s="25">
        <v>247438.78571428571</v>
      </c>
      <c r="V9" s="25">
        <v>117130.24285714285</v>
      </c>
      <c r="W9" s="25">
        <v>78248.014285714293</v>
      </c>
      <c r="X9" s="25">
        <v>46603.72</v>
      </c>
      <c r="Y9" s="25">
        <v>59291.057142857157</v>
      </c>
      <c r="Z9" s="25">
        <v>70368.514285714293</v>
      </c>
      <c r="AA9" s="25">
        <v>69198.485714285707</v>
      </c>
      <c r="AB9" s="25">
        <v>64548.342857142867</v>
      </c>
      <c r="AC9" s="25">
        <v>67019.500000000015</v>
      </c>
      <c r="AD9" s="25">
        <v>70497.828571428574</v>
      </c>
      <c r="AE9" s="25">
        <v>82053.7</v>
      </c>
      <c r="AF9" s="25">
        <v>98287.21428571429</v>
      </c>
      <c r="AG9" s="25">
        <v>106498.51428571428</v>
      </c>
      <c r="AH9" s="25">
        <v>123001.2857142857</v>
      </c>
      <c r="AI9" s="25">
        <v>112278.75714285715</v>
      </c>
      <c r="AJ9" s="25">
        <v>152452.92857142855</v>
      </c>
      <c r="AK9" s="25">
        <v>138230.69999999998</v>
      </c>
      <c r="AL9" s="25">
        <v>257787.67142857143</v>
      </c>
      <c r="AM9" s="25">
        <v>587610.78571428568</v>
      </c>
      <c r="AN9" s="25">
        <v>613001.22857142857</v>
      </c>
      <c r="AO9" s="25">
        <v>374059.89999999991</v>
      </c>
      <c r="AP9" s="25">
        <v>415150.52857142861</v>
      </c>
      <c r="AQ9" s="25">
        <v>276399.97142857139</v>
      </c>
      <c r="AR9" s="25">
        <v>683409.92857142875</v>
      </c>
      <c r="AS9" s="25">
        <v>635568.75714285707</v>
      </c>
      <c r="AT9" s="25">
        <v>381949.84285714285</v>
      </c>
      <c r="AU9" s="25">
        <v>509050.61428571434</v>
      </c>
      <c r="AV9" s="25">
        <v>397797.48571428569</v>
      </c>
      <c r="AW9" s="25">
        <v>624071.32857142854</v>
      </c>
      <c r="AX9" s="25">
        <v>669652.11428571423</v>
      </c>
      <c r="AY9" s="25">
        <v>454660.30000000016</v>
      </c>
      <c r="AZ9" s="25">
        <v>576637.61428571434</v>
      </c>
      <c r="BA9" s="25">
        <v>539540.34285714291</v>
      </c>
      <c r="BB9" s="25">
        <v>613514.91428571451</v>
      </c>
      <c r="BC9" s="25">
        <v>709298.82857142854</v>
      </c>
      <c r="BD9" s="25">
        <v>358694.91428571421</v>
      </c>
      <c r="BE9" s="25">
        <v>493673.71428571444</v>
      </c>
      <c r="BF9" s="25">
        <v>515344.72857142863</v>
      </c>
      <c r="BG9" s="25">
        <v>397087.22857142857</v>
      </c>
      <c r="BH9" s="25">
        <v>308267.61428571428</v>
      </c>
      <c r="BI9" s="25">
        <v>403462.55714285711</v>
      </c>
      <c r="BJ9" s="25">
        <v>383061.54285714281</v>
      </c>
      <c r="BK9" s="25">
        <v>262228.48571428569</v>
      </c>
      <c r="BL9" s="25">
        <v>283747.15714285715</v>
      </c>
      <c r="BM9" s="25">
        <v>200557.07142857142</v>
      </c>
      <c r="BN9" s="25">
        <v>218460.62857142859</v>
      </c>
      <c r="BO9" s="25">
        <v>140378.79999999999</v>
      </c>
      <c r="BP9" s="25">
        <v>143877.1</v>
      </c>
      <c r="BQ9" s="25">
        <v>63688.900000000009</v>
      </c>
      <c r="BR9" s="25">
        <v>86244.000000000015</v>
      </c>
      <c r="BS9" s="25">
        <v>65737.014285714278</v>
      </c>
      <c r="BT9" s="25">
        <v>66316.700000000012</v>
      </c>
      <c r="BU9" s="25">
        <v>61067.042857142864</v>
      </c>
      <c r="BV9" s="25">
        <v>50831.942857142865</v>
      </c>
      <c r="BW9" s="25">
        <v>48008.814285714288</v>
      </c>
      <c r="BX9" s="25">
        <v>64217.759999999995</v>
      </c>
    </row>
    <row r="10" spans="1:76" x14ac:dyDescent="0.2">
      <c r="A10" s="1" t="s">
        <v>7</v>
      </c>
      <c r="B10" s="25">
        <v>117962.05000000002</v>
      </c>
      <c r="C10" s="25">
        <v>213641.7285714286</v>
      </c>
      <c r="D10" s="25">
        <v>122639.95714285715</v>
      </c>
      <c r="E10" s="25">
        <v>220496.5857142857</v>
      </c>
      <c r="F10" s="25">
        <v>100882.94285714287</v>
      </c>
      <c r="G10" s="25">
        <v>300848.04285714292</v>
      </c>
      <c r="H10" s="25">
        <v>62449.357142857145</v>
      </c>
      <c r="I10" s="25">
        <v>54238.042857142857</v>
      </c>
      <c r="J10" s="25">
        <v>94578.271428571417</v>
      </c>
      <c r="K10" s="25">
        <v>111306.97142857143</v>
      </c>
      <c r="L10" s="25">
        <v>57827.55000000001</v>
      </c>
      <c r="M10" s="25">
        <v>57725.757142857146</v>
      </c>
      <c r="N10" s="25">
        <v>70937.671428571441</v>
      </c>
      <c r="O10" s="25">
        <v>77149.957142857136</v>
      </c>
      <c r="P10" s="25">
        <v>105988.12857142859</v>
      </c>
      <c r="Q10" s="25">
        <v>132098.19999999998</v>
      </c>
      <c r="R10" s="25">
        <v>60009.000000000007</v>
      </c>
      <c r="S10" s="25">
        <v>101914.8</v>
      </c>
      <c r="T10" s="25">
        <v>158379.4142857143</v>
      </c>
      <c r="U10" s="25">
        <v>142650.08571428573</v>
      </c>
      <c r="V10" s="25">
        <v>123061.18571428572</v>
      </c>
      <c r="W10" s="25">
        <v>104276.67142857143</v>
      </c>
      <c r="X10" s="25">
        <v>63044.5</v>
      </c>
      <c r="Y10" s="25">
        <v>93760.185714285704</v>
      </c>
      <c r="Z10" s="25">
        <v>124359.04285714286</v>
      </c>
      <c r="AA10" s="25">
        <v>118904.82857142856</v>
      </c>
      <c r="AB10" s="25">
        <v>130474.6142857143</v>
      </c>
      <c r="AC10" s="25">
        <v>110864.24285714286</v>
      </c>
      <c r="AD10" s="25">
        <v>150592.38571428572</v>
      </c>
      <c r="AE10" s="25">
        <v>140837.18571428568</v>
      </c>
      <c r="AF10" s="25">
        <v>214025.87142857147</v>
      </c>
      <c r="AG10" s="25">
        <v>244269.58571428573</v>
      </c>
      <c r="AH10" s="25">
        <v>297140.59999999998</v>
      </c>
      <c r="AI10" s="25">
        <v>241312.42857142858</v>
      </c>
      <c r="AJ10" s="25">
        <v>459333.37142857135</v>
      </c>
      <c r="AK10" s="25">
        <v>251722.81428571427</v>
      </c>
      <c r="AL10" s="25">
        <v>426357.55714285705</v>
      </c>
      <c r="AM10" s="25">
        <v>712477.51428571437</v>
      </c>
      <c r="AN10" s="25">
        <v>813158.78571428568</v>
      </c>
      <c r="AO10" s="25">
        <v>506791.81428571424</v>
      </c>
      <c r="AP10" s="25">
        <v>506705.85714285698</v>
      </c>
      <c r="AQ10" s="25">
        <v>360834.12857142853</v>
      </c>
      <c r="AR10" s="25">
        <v>882291.1</v>
      </c>
      <c r="AS10" s="25">
        <v>1131856.4571428574</v>
      </c>
      <c r="AT10" s="25">
        <v>746905.11428571423</v>
      </c>
      <c r="AU10" s="25">
        <v>693963.25714285695</v>
      </c>
      <c r="AV10" s="25">
        <v>576559.28571428568</v>
      </c>
      <c r="AW10" s="25">
        <v>854294.01428571437</v>
      </c>
      <c r="AX10" s="25">
        <v>1059579.6857142858</v>
      </c>
      <c r="AY10" s="25">
        <v>661628.47142857139</v>
      </c>
      <c r="AZ10" s="25">
        <v>698842.25714285707</v>
      </c>
      <c r="BA10" s="25">
        <v>681818.42857142852</v>
      </c>
      <c r="BB10" s="25">
        <v>892847.47142857115</v>
      </c>
      <c r="BC10" s="25">
        <v>875071.58571428561</v>
      </c>
      <c r="BD10" s="25">
        <v>574895.22857142857</v>
      </c>
      <c r="BE10" s="25">
        <v>667846.62857142847</v>
      </c>
      <c r="BF10" s="25">
        <v>756878.68571428582</v>
      </c>
      <c r="BG10" s="25">
        <v>657141.47142857139</v>
      </c>
      <c r="BH10" s="25">
        <v>553138.48571428575</v>
      </c>
      <c r="BI10" s="25">
        <v>652871.37142857153</v>
      </c>
      <c r="BJ10" s="25">
        <v>588994.77142857143</v>
      </c>
      <c r="BK10" s="25">
        <v>349857.8571428571</v>
      </c>
      <c r="BL10" s="25">
        <v>470877.24285714288</v>
      </c>
      <c r="BM10" s="25">
        <v>328416.12857142865</v>
      </c>
      <c r="BN10" s="25">
        <v>305308.91428571433</v>
      </c>
      <c r="BO10" s="25">
        <v>186740.78571428574</v>
      </c>
      <c r="BP10" s="25">
        <v>121674.1857142857</v>
      </c>
      <c r="BQ10" s="25">
        <v>35863.842857142867</v>
      </c>
      <c r="BR10" s="25">
        <v>73670.157142857148</v>
      </c>
      <c r="BS10" s="25">
        <v>49177.528571428571</v>
      </c>
      <c r="BT10" s="25">
        <v>66589.014285714278</v>
      </c>
      <c r="BU10" s="25">
        <v>64277.842857142859</v>
      </c>
      <c r="BV10" s="25">
        <v>44339.914285714287</v>
      </c>
      <c r="BW10" s="25">
        <v>50705.971428571429</v>
      </c>
      <c r="BX10" s="25">
        <v>60230.740000000005</v>
      </c>
    </row>
    <row r="11" spans="1:76" x14ac:dyDescent="0.2">
      <c r="A11" s="2" t="s">
        <v>8</v>
      </c>
      <c r="B11" s="25">
        <v>81155.000000000029</v>
      </c>
      <c r="C11" s="25">
        <v>62930.728571428583</v>
      </c>
      <c r="D11" s="25">
        <v>59403.41428571428</v>
      </c>
      <c r="E11" s="25">
        <v>47725.842857142859</v>
      </c>
      <c r="F11" s="25">
        <v>49884.842857142859</v>
      </c>
      <c r="G11" s="25">
        <v>82888.614285714269</v>
      </c>
      <c r="H11" s="25">
        <v>36027.114285714284</v>
      </c>
      <c r="I11" s="25">
        <v>73350.21428571429</v>
      </c>
      <c r="J11" s="25">
        <v>76199.585714285728</v>
      </c>
      <c r="K11" s="25">
        <v>109701.5857142857</v>
      </c>
      <c r="L11" s="25">
        <v>52700.399999999994</v>
      </c>
      <c r="M11" s="25">
        <v>305771.85714285716</v>
      </c>
      <c r="N11" s="25">
        <v>273712.05714285717</v>
      </c>
      <c r="O11" s="25">
        <v>211607.12857142856</v>
      </c>
      <c r="P11" s="25">
        <v>90651.1</v>
      </c>
      <c r="Q11" s="25">
        <v>89191.71428571429</v>
      </c>
      <c r="R11" s="25">
        <v>64554.557142857135</v>
      </c>
      <c r="S11" s="25">
        <v>76008.957142857151</v>
      </c>
      <c r="T11" s="25">
        <v>140457.1857142857</v>
      </c>
      <c r="U11" s="25">
        <v>173690.14285714287</v>
      </c>
      <c r="V11" s="25">
        <v>146621.9142857143</v>
      </c>
      <c r="W11" s="25">
        <v>133165.38571428572</v>
      </c>
      <c r="X11" s="25">
        <v>66777.440000000002</v>
      </c>
      <c r="Y11" s="25">
        <v>69699.657142857162</v>
      </c>
      <c r="Z11" s="25">
        <v>82241.185714285719</v>
      </c>
      <c r="AA11" s="25">
        <v>79433.371428571438</v>
      </c>
      <c r="AB11" s="25">
        <v>71651.071428571435</v>
      </c>
      <c r="AC11" s="25">
        <v>72598.242857142861</v>
      </c>
      <c r="AD11" s="25">
        <v>75269.357142857145</v>
      </c>
      <c r="AE11" s="25">
        <v>90260.371428571438</v>
      </c>
      <c r="AF11" s="25">
        <v>105002.42857142859</v>
      </c>
      <c r="AG11" s="25">
        <v>110827.27142857143</v>
      </c>
      <c r="AH11" s="25">
        <v>127704.97142857143</v>
      </c>
      <c r="AI11" s="25">
        <v>120525.42857142857</v>
      </c>
      <c r="AJ11" s="25">
        <v>144226.15714285715</v>
      </c>
      <c r="AK11" s="25">
        <v>151216.65714285715</v>
      </c>
      <c r="AL11" s="25">
        <v>305579.58571428579</v>
      </c>
      <c r="AM11" s="25">
        <v>771702.11428571423</v>
      </c>
      <c r="AN11" s="25">
        <v>841760.11428571423</v>
      </c>
      <c r="AO11" s="25">
        <v>538444.01428571425</v>
      </c>
      <c r="AP11" s="25">
        <v>616035.3142857143</v>
      </c>
      <c r="AQ11" s="25">
        <v>396084.39999999997</v>
      </c>
      <c r="AR11" s="25">
        <v>908441.2571428573</v>
      </c>
      <c r="AS11" s="25">
        <v>1001495.6285714287</v>
      </c>
      <c r="AT11" s="25">
        <v>579284.2142857142</v>
      </c>
      <c r="AU11" s="25">
        <v>643022</v>
      </c>
      <c r="AV11" s="25">
        <v>534093.87142857141</v>
      </c>
      <c r="AW11" s="25">
        <v>803868.05714285723</v>
      </c>
      <c r="AX11" s="25">
        <v>1122748.7142857143</v>
      </c>
      <c r="AY11" s="25">
        <v>535007.14285714296</v>
      </c>
      <c r="AZ11" s="25">
        <v>582756.27142857143</v>
      </c>
      <c r="BA11" s="25">
        <v>512778.07142857136</v>
      </c>
      <c r="BB11" s="25">
        <v>510792.8000000001</v>
      </c>
      <c r="BC11" s="25">
        <v>779465.84285714303</v>
      </c>
      <c r="BD11" s="25">
        <v>327247.45714285708</v>
      </c>
      <c r="BE11" s="25">
        <v>428840.74285714288</v>
      </c>
      <c r="BF11" s="25">
        <v>416425.34285714291</v>
      </c>
      <c r="BG11" s="25">
        <v>399914.97142857144</v>
      </c>
      <c r="BH11" s="25">
        <v>403484.01428571431</v>
      </c>
      <c r="BI11" s="25">
        <v>536128.30000000005</v>
      </c>
      <c r="BJ11" s="25">
        <v>595280.87142857141</v>
      </c>
      <c r="BK11" s="25">
        <v>418301.28571428574</v>
      </c>
      <c r="BL11" s="25">
        <v>561606.57142857136</v>
      </c>
      <c r="BM11" s="25">
        <v>298404.59999999998</v>
      </c>
      <c r="BN11" s="25">
        <v>273618.3142857143</v>
      </c>
      <c r="BO11" s="25">
        <v>129985.57142857146</v>
      </c>
      <c r="BP11" s="25">
        <v>149892.55714285714</v>
      </c>
      <c r="BQ11" s="25">
        <v>36546.71428571429</v>
      </c>
      <c r="BR11" s="25">
        <v>89859.014285714278</v>
      </c>
      <c r="BS11" s="25">
        <v>46046.671428571441</v>
      </c>
      <c r="BT11" s="25">
        <v>69342.957142857151</v>
      </c>
      <c r="BU11" s="25">
        <v>63369.014285714293</v>
      </c>
      <c r="BV11" s="25">
        <v>32029</v>
      </c>
      <c r="BW11" s="25">
        <v>26099.528571428575</v>
      </c>
      <c r="BX11" s="25">
        <v>32255.279999999999</v>
      </c>
    </row>
    <row r="12" spans="1:76" x14ac:dyDescent="0.2">
      <c r="A12" s="1" t="s">
        <v>9</v>
      </c>
      <c r="B12" s="25">
        <v>93205.35</v>
      </c>
      <c r="C12" s="25">
        <v>63047.642857142862</v>
      </c>
      <c r="D12" s="25">
        <v>75546.2</v>
      </c>
      <c r="E12" s="25">
        <v>56381.671428571441</v>
      </c>
      <c r="F12" s="25">
        <v>34221.585714285713</v>
      </c>
      <c r="G12" s="25">
        <v>56967.328571428567</v>
      </c>
      <c r="H12" s="25">
        <v>32132</v>
      </c>
      <c r="I12" s="25">
        <v>24960.157142857148</v>
      </c>
      <c r="J12" s="25">
        <v>31742.985714285718</v>
      </c>
      <c r="K12" s="25">
        <v>31929.114285714284</v>
      </c>
      <c r="L12" s="25">
        <v>22279.75</v>
      </c>
      <c r="M12" s="25">
        <v>83119.357142857159</v>
      </c>
      <c r="N12" s="25">
        <v>90075.900000000009</v>
      </c>
      <c r="O12" s="25">
        <v>81124.842857142867</v>
      </c>
      <c r="P12" s="25">
        <v>105180.78571428571</v>
      </c>
      <c r="Q12" s="25">
        <v>111703.64285714287</v>
      </c>
      <c r="R12" s="25">
        <v>58502.171428571433</v>
      </c>
      <c r="S12" s="25">
        <v>132799.47142857141</v>
      </c>
      <c r="T12" s="25">
        <v>249304.02857142859</v>
      </c>
      <c r="U12" s="25">
        <v>290328.68571428576</v>
      </c>
      <c r="V12" s="25">
        <v>244014.39999999997</v>
      </c>
      <c r="W12" s="25">
        <v>193483.74285714285</v>
      </c>
      <c r="X12" s="25">
        <v>68484.58</v>
      </c>
      <c r="Y12" s="25">
        <v>84126.5</v>
      </c>
      <c r="Z12" s="25">
        <v>104344.24285714286</v>
      </c>
      <c r="AA12" s="25">
        <v>101179.65714285716</v>
      </c>
      <c r="AB12" s="25">
        <v>109796.91428571429</v>
      </c>
      <c r="AC12" s="25">
        <v>98359.557142857127</v>
      </c>
      <c r="AD12" s="25">
        <v>125090.98571428571</v>
      </c>
      <c r="AE12" s="25">
        <v>116712.07142857141</v>
      </c>
      <c r="AF12" s="25">
        <v>177411.7</v>
      </c>
      <c r="AG12" s="25">
        <v>188490.80000000002</v>
      </c>
      <c r="AH12" s="25">
        <v>257478.61428571437</v>
      </c>
      <c r="AI12" s="25">
        <v>201762.71428571429</v>
      </c>
      <c r="AJ12" s="25">
        <v>315351.87142857147</v>
      </c>
      <c r="AK12" s="25">
        <v>221619.17142857148</v>
      </c>
      <c r="AL12" s="25">
        <v>358624.34285714285</v>
      </c>
      <c r="AM12" s="25">
        <v>705880.45714285714</v>
      </c>
      <c r="AN12" s="25">
        <v>776556.7</v>
      </c>
      <c r="AO12" s="25">
        <v>482105.34285714285</v>
      </c>
      <c r="AP12" s="25">
        <v>525842.55714285723</v>
      </c>
      <c r="AQ12" s="25">
        <v>361100.11428571428</v>
      </c>
      <c r="AR12" s="25">
        <v>886132.42857142852</v>
      </c>
      <c r="AS12" s="25">
        <v>943597.9714285715</v>
      </c>
      <c r="AT12" s="25">
        <v>499910.64285714284</v>
      </c>
      <c r="AU12" s="25">
        <v>662503.29999999993</v>
      </c>
      <c r="AV12" s="25">
        <v>494414.78571428562</v>
      </c>
      <c r="AW12" s="25">
        <v>733470.2428571427</v>
      </c>
      <c r="AX12" s="25">
        <v>889376.67142857134</v>
      </c>
      <c r="AY12" s="25">
        <v>712291.28571428568</v>
      </c>
      <c r="AZ12" s="25">
        <v>771826.57142857148</v>
      </c>
      <c r="BA12" s="25">
        <v>747005.15714285721</v>
      </c>
      <c r="BB12" s="25">
        <v>980819.74285714293</v>
      </c>
      <c r="BC12" s="25">
        <v>845691.91428571451</v>
      </c>
      <c r="BD12" s="25">
        <v>453460.95714285719</v>
      </c>
      <c r="BE12" s="25">
        <v>466896.02857142867</v>
      </c>
      <c r="BF12" s="25">
        <v>522973.18571428576</v>
      </c>
      <c r="BG12" s="25">
        <v>457940.42857142858</v>
      </c>
      <c r="BH12" s="25">
        <v>276535.45714285708</v>
      </c>
      <c r="BI12" s="25">
        <v>185072.52857142859</v>
      </c>
      <c r="BJ12" s="25">
        <v>168005.22857142854</v>
      </c>
      <c r="BK12" s="25">
        <v>95588.471428571414</v>
      </c>
      <c r="BL12" s="25">
        <v>111822.18571428573</v>
      </c>
      <c r="BM12" s="25">
        <v>70328.57142857142</v>
      </c>
      <c r="BN12" s="25">
        <v>81437.028571428586</v>
      </c>
      <c r="BO12" s="25">
        <v>55875.828571428588</v>
      </c>
      <c r="BP12" s="25">
        <v>61746.742857142875</v>
      </c>
      <c r="BQ12" s="25">
        <v>18543.271428571425</v>
      </c>
      <c r="BR12" s="25">
        <v>47516.642857142855</v>
      </c>
      <c r="BS12" s="25">
        <v>24537.257142857143</v>
      </c>
      <c r="BT12" s="25">
        <v>32991.58571428572</v>
      </c>
      <c r="BU12" s="25">
        <v>22484.299999999996</v>
      </c>
      <c r="BV12" s="25">
        <v>12847.642857142855</v>
      </c>
      <c r="BW12" s="25">
        <v>14203.857142857145</v>
      </c>
      <c r="BX12" s="25">
        <v>16712.12</v>
      </c>
    </row>
    <row r="13" spans="1:76" x14ac:dyDescent="0.2">
      <c r="A13" s="1" t="s">
        <v>10</v>
      </c>
      <c r="B13" s="25" t="s">
        <v>32</v>
      </c>
      <c r="C13" s="25" t="s">
        <v>32</v>
      </c>
      <c r="D13" s="25" t="s">
        <v>32</v>
      </c>
      <c r="E13" s="25" t="s">
        <v>32</v>
      </c>
      <c r="F13" s="25" t="s">
        <v>32</v>
      </c>
      <c r="G13" s="25" t="s">
        <v>32</v>
      </c>
      <c r="H13" s="25" t="s">
        <v>32</v>
      </c>
      <c r="I13" s="25" t="s">
        <v>32</v>
      </c>
      <c r="J13" s="25" t="s">
        <v>32</v>
      </c>
      <c r="K13" s="25" t="s">
        <v>32</v>
      </c>
      <c r="L13" s="25" t="s">
        <v>32</v>
      </c>
      <c r="M13" s="25" t="s">
        <v>32</v>
      </c>
      <c r="N13" s="25" t="s">
        <v>32</v>
      </c>
      <c r="O13" s="25" t="s">
        <v>32</v>
      </c>
      <c r="P13" s="25" t="s">
        <v>32</v>
      </c>
      <c r="Q13" s="25" t="s">
        <v>32</v>
      </c>
      <c r="R13" s="25" t="s">
        <v>32</v>
      </c>
      <c r="S13" s="25" t="s">
        <v>32</v>
      </c>
      <c r="T13" s="25" t="s">
        <v>32</v>
      </c>
      <c r="U13" s="25" t="s">
        <v>32</v>
      </c>
      <c r="V13" s="25" t="s">
        <v>32</v>
      </c>
      <c r="W13" s="25" t="s">
        <v>32</v>
      </c>
      <c r="X13" s="25" t="s">
        <v>32</v>
      </c>
      <c r="Y13" s="25" t="s">
        <v>32</v>
      </c>
      <c r="Z13" s="25" t="s">
        <v>32</v>
      </c>
      <c r="AA13" s="25" t="s">
        <v>32</v>
      </c>
      <c r="AB13" s="25" t="s">
        <v>32</v>
      </c>
      <c r="AC13" s="25" t="s">
        <v>32</v>
      </c>
      <c r="AD13" s="25" t="s">
        <v>32</v>
      </c>
      <c r="AE13" s="25" t="s">
        <v>32</v>
      </c>
      <c r="AF13" s="25" t="s">
        <v>32</v>
      </c>
      <c r="AG13" s="25" t="s">
        <v>32</v>
      </c>
      <c r="AH13" s="25" t="s">
        <v>32</v>
      </c>
      <c r="AI13" s="25" t="s">
        <v>32</v>
      </c>
      <c r="AJ13" s="25" t="s">
        <v>32</v>
      </c>
      <c r="AK13" s="25" t="s">
        <v>32</v>
      </c>
      <c r="AL13" s="25" t="s">
        <v>32</v>
      </c>
      <c r="AM13" s="25" t="s">
        <v>32</v>
      </c>
      <c r="AN13" s="25" t="s">
        <v>32</v>
      </c>
      <c r="AO13" s="25" t="s">
        <v>32</v>
      </c>
      <c r="AP13" s="25" t="s">
        <v>32</v>
      </c>
      <c r="AQ13" s="25" t="s">
        <v>32</v>
      </c>
      <c r="AR13" s="25" t="s">
        <v>32</v>
      </c>
      <c r="AS13" s="25" t="s">
        <v>32</v>
      </c>
      <c r="AT13" s="25" t="s">
        <v>32</v>
      </c>
      <c r="AU13" s="25" t="s">
        <v>32</v>
      </c>
      <c r="AV13" s="25" t="s">
        <v>32</v>
      </c>
      <c r="AW13" s="25" t="s">
        <v>32</v>
      </c>
      <c r="AX13" s="25" t="s">
        <v>32</v>
      </c>
      <c r="AY13" s="25" t="s">
        <v>32</v>
      </c>
      <c r="AZ13" s="25" t="s">
        <v>32</v>
      </c>
      <c r="BA13" s="25" t="s">
        <v>32</v>
      </c>
      <c r="BB13" s="25" t="s">
        <v>32</v>
      </c>
      <c r="BC13" s="25" t="s">
        <v>32</v>
      </c>
      <c r="BD13" s="25" t="s">
        <v>32</v>
      </c>
      <c r="BE13" s="25" t="s">
        <v>32</v>
      </c>
      <c r="BF13" s="25" t="s">
        <v>32</v>
      </c>
      <c r="BG13" s="25" t="s">
        <v>32</v>
      </c>
      <c r="BH13" s="25" t="s">
        <v>32</v>
      </c>
      <c r="BI13" s="25" t="s">
        <v>32</v>
      </c>
      <c r="BJ13" s="25" t="s">
        <v>32</v>
      </c>
      <c r="BK13" s="25" t="s">
        <v>32</v>
      </c>
      <c r="BL13" s="25" t="s">
        <v>32</v>
      </c>
      <c r="BM13" s="25" t="s">
        <v>32</v>
      </c>
      <c r="BN13" s="25" t="s">
        <v>32</v>
      </c>
      <c r="BO13" s="25" t="s">
        <v>32</v>
      </c>
      <c r="BP13" s="25" t="s">
        <v>32</v>
      </c>
      <c r="BQ13" s="25" t="s">
        <v>32</v>
      </c>
      <c r="BR13" s="25" t="s">
        <v>32</v>
      </c>
      <c r="BS13" s="25" t="s">
        <v>32</v>
      </c>
      <c r="BT13" s="25" t="s">
        <v>32</v>
      </c>
      <c r="BU13" s="25" t="s">
        <v>32</v>
      </c>
      <c r="BV13" s="25" t="s">
        <v>32</v>
      </c>
      <c r="BW13" s="25" t="s">
        <v>32</v>
      </c>
      <c r="BX13" s="25" t="s">
        <v>32</v>
      </c>
    </row>
    <row r="14" spans="1:76" x14ac:dyDescent="0.2">
      <c r="A14" s="2" t="s">
        <v>11</v>
      </c>
      <c r="B14" s="25" t="s">
        <v>32</v>
      </c>
      <c r="C14" s="25" t="s">
        <v>32</v>
      </c>
      <c r="D14" s="25" t="s">
        <v>32</v>
      </c>
      <c r="E14" s="25" t="s">
        <v>32</v>
      </c>
      <c r="F14" s="25" t="s">
        <v>32</v>
      </c>
      <c r="G14" s="25" t="s">
        <v>32</v>
      </c>
      <c r="H14" s="25" t="s">
        <v>32</v>
      </c>
      <c r="I14" s="25" t="s">
        <v>32</v>
      </c>
      <c r="J14" s="25" t="s">
        <v>32</v>
      </c>
      <c r="K14" s="25" t="s">
        <v>32</v>
      </c>
      <c r="L14" s="25" t="s">
        <v>32</v>
      </c>
      <c r="M14" s="25" t="s">
        <v>32</v>
      </c>
      <c r="N14" s="25" t="s">
        <v>32</v>
      </c>
      <c r="O14" s="25" t="s">
        <v>32</v>
      </c>
      <c r="P14" s="25" t="s">
        <v>32</v>
      </c>
      <c r="Q14" s="25" t="s">
        <v>32</v>
      </c>
      <c r="R14" s="25" t="s">
        <v>32</v>
      </c>
      <c r="S14" s="25" t="s">
        <v>32</v>
      </c>
      <c r="T14" s="25" t="s">
        <v>32</v>
      </c>
      <c r="U14" s="25" t="s">
        <v>32</v>
      </c>
      <c r="V14" s="25" t="s">
        <v>32</v>
      </c>
      <c r="W14" s="25" t="s">
        <v>32</v>
      </c>
      <c r="X14" s="25" t="s">
        <v>32</v>
      </c>
      <c r="Y14" s="25" t="s">
        <v>32</v>
      </c>
      <c r="Z14" s="25" t="s">
        <v>32</v>
      </c>
      <c r="AA14" s="25" t="s">
        <v>32</v>
      </c>
      <c r="AB14" s="25" t="s">
        <v>32</v>
      </c>
      <c r="AC14" s="25" t="s">
        <v>32</v>
      </c>
      <c r="AD14" s="25" t="s">
        <v>32</v>
      </c>
      <c r="AE14" s="25" t="s">
        <v>32</v>
      </c>
      <c r="AF14" s="25" t="s">
        <v>32</v>
      </c>
      <c r="AG14" s="25" t="s">
        <v>32</v>
      </c>
      <c r="AH14" s="25" t="s">
        <v>32</v>
      </c>
      <c r="AI14" s="25" t="s">
        <v>32</v>
      </c>
      <c r="AJ14" s="25" t="s">
        <v>32</v>
      </c>
      <c r="AK14" s="25" t="s">
        <v>32</v>
      </c>
      <c r="AL14" s="25" t="s">
        <v>32</v>
      </c>
      <c r="AM14" s="25" t="s">
        <v>32</v>
      </c>
      <c r="AN14" s="25" t="s">
        <v>32</v>
      </c>
      <c r="AO14" s="25" t="s">
        <v>32</v>
      </c>
      <c r="AP14" s="25" t="s">
        <v>32</v>
      </c>
      <c r="AQ14" s="25" t="s">
        <v>32</v>
      </c>
      <c r="AR14" s="25" t="s">
        <v>32</v>
      </c>
      <c r="AS14" s="25" t="s">
        <v>32</v>
      </c>
      <c r="AT14" s="25" t="s">
        <v>32</v>
      </c>
      <c r="AU14" s="25" t="s">
        <v>32</v>
      </c>
      <c r="AV14" s="25" t="s">
        <v>32</v>
      </c>
      <c r="AW14" s="25" t="s">
        <v>32</v>
      </c>
      <c r="AX14" s="25" t="s">
        <v>32</v>
      </c>
      <c r="AY14" s="25" t="s">
        <v>32</v>
      </c>
      <c r="AZ14" s="25" t="s">
        <v>32</v>
      </c>
      <c r="BA14" s="25" t="s">
        <v>32</v>
      </c>
      <c r="BB14" s="25" t="s">
        <v>32</v>
      </c>
      <c r="BC14" s="25" t="s">
        <v>32</v>
      </c>
      <c r="BD14" s="25" t="s">
        <v>32</v>
      </c>
      <c r="BE14" s="25" t="s">
        <v>32</v>
      </c>
      <c r="BF14" s="25" t="s">
        <v>32</v>
      </c>
      <c r="BG14" s="25" t="s">
        <v>32</v>
      </c>
      <c r="BH14" s="25" t="s">
        <v>32</v>
      </c>
      <c r="BI14" s="25" t="s">
        <v>32</v>
      </c>
      <c r="BJ14" s="25" t="s">
        <v>32</v>
      </c>
      <c r="BK14" s="25" t="s">
        <v>32</v>
      </c>
      <c r="BL14" s="25" t="s">
        <v>32</v>
      </c>
      <c r="BM14" s="25" t="s">
        <v>32</v>
      </c>
      <c r="BN14" s="25" t="s">
        <v>32</v>
      </c>
      <c r="BO14" s="25" t="s">
        <v>32</v>
      </c>
      <c r="BP14" s="25" t="s">
        <v>32</v>
      </c>
      <c r="BQ14" s="25" t="s">
        <v>32</v>
      </c>
      <c r="BR14" s="25" t="s">
        <v>32</v>
      </c>
      <c r="BS14" s="25" t="s">
        <v>32</v>
      </c>
      <c r="BT14" s="25" t="s">
        <v>32</v>
      </c>
      <c r="BU14" s="25" t="s">
        <v>32</v>
      </c>
      <c r="BV14" s="25" t="s">
        <v>32</v>
      </c>
      <c r="BW14" s="25" t="s">
        <v>32</v>
      </c>
      <c r="BX14" s="25" t="s">
        <v>32</v>
      </c>
    </row>
    <row r="15" spans="1:76" x14ac:dyDescent="0.2">
      <c r="A15" s="1" t="s">
        <v>12</v>
      </c>
      <c r="B15" s="69" t="s">
        <v>32</v>
      </c>
      <c r="C15" s="69" t="s">
        <v>32</v>
      </c>
      <c r="D15" s="69" t="s">
        <v>32</v>
      </c>
      <c r="E15" s="69" t="s">
        <v>32</v>
      </c>
      <c r="F15" s="69" t="s">
        <v>32</v>
      </c>
      <c r="G15" s="69" t="s">
        <v>32</v>
      </c>
      <c r="H15" s="69" t="s">
        <v>32</v>
      </c>
      <c r="I15" s="69" t="s">
        <v>32</v>
      </c>
      <c r="J15" s="69" t="s">
        <v>32</v>
      </c>
      <c r="K15" s="69" t="s">
        <v>32</v>
      </c>
      <c r="L15" s="69" t="s">
        <v>32</v>
      </c>
      <c r="M15" s="69" t="s">
        <v>32</v>
      </c>
      <c r="N15" s="69" t="s">
        <v>32</v>
      </c>
      <c r="O15" s="69" t="s">
        <v>32</v>
      </c>
      <c r="P15" s="69" t="s">
        <v>32</v>
      </c>
      <c r="Q15" s="69" t="s">
        <v>32</v>
      </c>
      <c r="R15" s="69" t="s">
        <v>32</v>
      </c>
      <c r="S15" s="69" t="s">
        <v>32</v>
      </c>
      <c r="T15" s="69" t="s">
        <v>32</v>
      </c>
      <c r="U15" s="69" t="s">
        <v>32</v>
      </c>
      <c r="V15" s="69" t="s">
        <v>32</v>
      </c>
      <c r="W15" s="69" t="s">
        <v>32</v>
      </c>
      <c r="X15" s="69" t="s">
        <v>32</v>
      </c>
      <c r="Y15" s="69" t="s">
        <v>32</v>
      </c>
      <c r="Z15" s="69" t="s">
        <v>32</v>
      </c>
      <c r="AA15" s="69" t="s">
        <v>32</v>
      </c>
      <c r="AB15" s="69" t="s">
        <v>32</v>
      </c>
      <c r="AC15" s="69" t="s">
        <v>32</v>
      </c>
      <c r="AD15" s="69" t="s">
        <v>32</v>
      </c>
      <c r="AE15" s="69" t="s">
        <v>32</v>
      </c>
      <c r="AF15" s="69" t="s">
        <v>32</v>
      </c>
      <c r="AG15" s="69" t="s">
        <v>32</v>
      </c>
      <c r="AH15" s="69" t="s">
        <v>32</v>
      </c>
      <c r="AI15" s="69" t="s">
        <v>32</v>
      </c>
      <c r="AJ15" s="69" t="s">
        <v>32</v>
      </c>
      <c r="AK15" s="69" t="s">
        <v>32</v>
      </c>
      <c r="AL15" s="69" t="s">
        <v>32</v>
      </c>
      <c r="AM15" s="69" t="s">
        <v>32</v>
      </c>
      <c r="AN15" s="69" t="s">
        <v>32</v>
      </c>
      <c r="AO15" s="69" t="s">
        <v>32</v>
      </c>
      <c r="AP15" s="69" t="s">
        <v>32</v>
      </c>
      <c r="AQ15" s="69" t="s">
        <v>32</v>
      </c>
      <c r="AR15" s="69" t="s">
        <v>32</v>
      </c>
      <c r="AS15" s="69" t="s">
        <v>32</v>
      </c>
      <c r="AT15" s="69" t="s">
        <v>32</v>
      </c>
      <c r="AU15" s="69" t="s">
        <v>32</v>
      </c>
      <c r="AV15" s="69" t="s">
        <v>32</v>
      </c>
      <c r="AW15" s="69" t="s">
        <v>32</v>
      </c>
      <c r="AX15" s="69" t="s">
        <v>32</v>
      </c>
      <c r="AY15" s="69" t="s">
        <v>32</v>
      </c>
      <c r="AZ15" s="69" t="s">
        <v>32</v>
      </c>
      <c r="BA15" s="69" t="s">
        <v>32</v>
      </c>
      <c r="BB15" s="69" t="s">
        <v>32</v>
      </c>
      <c r="BC15" s="69" t="s">
        <v>32</v>
      </c>
      <c r="BD15" s="69" t="s">
        <v>32</v>
      </c>
      <c r="BE15" s="69" t="s">
        <v>32</v>
      </c>
      <c r="BF15" s="69" t="s">
        <v>32</v>
      </c>
      <c r="BG15" s="69" t="s">
        <v>32</v>
      </c>
      <c r="BH15" s="69" t="s">
        <v>32</v>
      </c>
      <c r="BI15" s="69" t="s">
        <v>32</v>
      </c>
      <c r="BJ15" s="69" t="s">
        <v>32</v>
      </c>
      <c r="BK15" s="69" t="s">
        <v>32</v>
      </c>
      <c r="BL15" s="69" t="s">
        <v>32</v>
      </c>
      <c r="BM15" s="69" t="s">
        <v>32</v>
      </c>
      <c r="BN15" s="69" t="s">
        <v>32</v>
      </c>
      <c r="BO15" s="69" t="s">
        <v>32</v>
      </c>
      <c r="BP15" s="69" t="s">
        <v>32</v>
      </c>
      <c r="BQ15" s="69" t="s">
        <v>32</v>
      </c>
      <c r="BR15" s="69" t="s">
        <v>32</v>
      </c>
      <c r="BS15" s="69" t="s">
        <v>32</v>
      </c>
      <c r="BT15" s="69" t="s">
        <v>32</v>
      </c>
      <c r="BU15" s="69" t="s">
        <v>32</v>
      </c>
      <c r="BV15" s="69" t="s">
        <v>32</v>
      </c>
      <c r="BW15" s="69" t="s">
        <v>32</v>
      </c>
      <c r="BX15" s="69" t="s">
        <v>32</v>
      </c>
    </row>
    <row r="16" spans="1:76" x14ac:dyDescent="0.2">
      <c r="A16" s="2" t="s">
        <v>13</v>
      </c>
      <c r="B16" s="25">
        <v>432469.05000000016</v>
      </c>
      <c r="C16" s="25">
        <v>211933.21428571429</v>
      </c>
      <c r="D16" s="25">
        <v>233482.51428571431</v>
      </c>
      <c r="E16" s="25">
        <v>372574.48571428569</v>
      </c>
      <c r="F16" s="25">
        <v>121599.04285714283</v>
      </c>
      <c r="G16" s="25">
        <v>268474.55714285711</v>
      </c>
      <c r="H16" s="25">
        <v>135630.54285714286</v>
      </c>
      <c r="I16" s="25">
        <v>156552.61428571425</v>
      </c>
      <c r="J16" s="25">
        <v>218888.25714285712</v>
      </c>
      <c r="K16" s="25">
        <v>251384.44285714286</v>
      </c>
      <c r="L16" s="25">
        <v>139642.58333333334</v>
      </c>
      <c r="M16" s="25">
        <v>362888.52857142861</v>
      </c>
      <c r="N16" s="25">
        <v>342956.54285714281</v>
      </c>
      <c r="O16" s="25">
        <v>287943.61428571434</v>
      </c>
      <c r="P16" s="25">
        <v>295945.8285714286</v>
      </c>
      <c r="Q16" s="25">
        <v>285355.67142857146</v>
      </c>
      <c r="R16" s="25">
        <v>180868.32857142857</v>
      </c>
      <c r="S16" s="25">
        <v>280062.77142857143</v>
      </c>
      <c r="T16" s="25">
        <v>434384.12857142865</v>
      </c>
      <c r="U16" s="25">
        <v>417864.61428571428</v>
      </c>
      <c r="V16" s="25">
        <v>313255.82857142854</v>
      </c>
      <c r="W16" s="25">
        <v>235459.95714285722</v>
      </c>
      <c r="X16" s="25">
        <v>74695.459999999992</v>
      </c>
      <c r="Y16" s="25">
        <v>72341.457142857151</v>
      </c>
      <c r="Z16" s="25">
        <v>81349.514285714293</v>
      </c>
      <c r="AA16" s="25">
        <v>77108.314285714281</v>
      </c>
      <c r="AB16" s="25">
        <v>69553.571428571435</v>
      </c>
      <c r="AC16" s="25">
        <v>72550.71428571429</v>
      </c>
      <c r="AD16" s="25">
        <v>73690.057142857142</v>
      </c>
      <c r="AE16" s="25">
        <v>87231.085714285728</v>
      </c>
      <c r="AF16" s="25">
        <v>105592.91428571429</v>
      </c>
      <c r="AG16" s="25">
        <v>115372.70000000003</v>
      </c>
      <c r="AH16" s="25">
        <v>138407.52857142856</v>
      </c>
      <c r="AI16" s="25">
        <v>125160.25714285717</v>
      </c>
      <c r="AJ16" s="25">
        <v>169114.00000000003</v>
      </c>
      <c r="AK16" s="25">
        <v>162178.92857142858</v>
      </c>
      <c r="AL16" s="25">
        <v>213298.48571428569</v>
      </c>
      <c r="AM16" s="25">
        <v>400182.44285714289</v>
      </c>
      <c r="AN16" s="25">
        <v>503244.37142857135</v>
      </c>
      <c r="AO16" s="25">
        <v>295084.64285714284</v>
      </c>
      <c r="AP16" s="25">
        <v>361124.60000000003</v>
      </c>
      <c r="AQ16" s="25">
        <v>313655.58571428573</v>
      </c>
      <c r="AR16" s="25">
        <v>859894.27142857143</v>
      </c>
      <c r="AS16" s="25">
        <v>847157.48571428563</v>
      </c>
      <c r="AT16" s="25">
        <v>486617.12857142853</v>
      </c>
      <c r="AU16" s="25">
        <v>630497.48571428575</v>
      </c>
      <c r="AV16" s="25">
        <v>484216.79999999993</v>
      </c>
      <c r="AW16" s="25">
        <v>758628.42857142829</v>
      </c>
      <c r="AX16" s="25">
        <v>957222.01428571413</v>
      </c>
      <c r="AY16" s="25">
        <v>658802.0428571431</v>
      </c>
      <c r="AZ16" s="25">
        <v>716616.8</v>
      </c>
      <c r="BA16" s="25">
        <v>662423.41428571439</v>
      </c>
      <c r="BB16" s="25">
        <v>714639.28571428556</v>
      </c>
      <c r="BC16" s="25">
        <v>898403.22857142857</v>
      </c>
      <c r="BD16" s="25">
        <v>485056.38571428572</v>
      </c>
      <c r="BE16" s="25">
        <v>716804.42857142841</v>
      </c>
      <c r="BF16" s="25">
        <v>744232.58571428561</v>
      </c>
      <c r="BG16" s="25">
        <v>665487.98571428563</v>
      </c>
      <c r="BH16" s="25">
        <v>603964.2714285712</v>
      </c>
      <c r="BI16" s="25">
        <v>806766.6857142857</v>
      </c>
      <c r="BJ16" s="25">
        <v>907918.49999999988</v>
      </c>
      <c r="BK16" s="25">
        <v>554125.5285714285</v>
      </c>
      <c r="BL16" s="25">
        <v>746446.87142857153</v>
      </c>
      <c r="BM16" s="25">
        <v>505863.07142857142</v>
      </c>
      <c r="BN16" s="25">
        <v>545465.22857142868</v>
      </c>
      <c r="BO16" s="25">
        <v>435808.3</v>
      </c>
      <c r="BP16" s="25">
        <v>512646.04285714298</v>
      </c>
      <c r="BQ16" s="25">
        <v>151105.87142857144</v>
      </c>
      <c r="BR16" s="25">
        <v>304939.82857142866</v>
      </c>
      <c r="BS16" s="25">
        <v>185576.71428571429</v>
      </c>
      <c r="BT16" s="25">
        <v>246663.84285714285</v>
      </c>
      <c r="BU16" s="25">
        <v>201459.72857142851</v>
      </c>
      <c r="BV16" s="25">
        <v>111726.8</v>
      </c>
      <c r="BW16" s="25">
        <v>114168.70000000003</v>
      </c>
      <c r="BX16" s="25">
        <v>125262.34000000001</v>
      </c>
    </row>
    <row r="17" spans="1:76" x14ac:dyDescent="0.2">
      <c r="A17" s="2" t="s">
        <v>14</v>
      </c>
      <c r="B17" s="25" t="s">
        <v>32</v>
      </c>
      <c r="C17" s="25" t="s">
        <v>32</v>
      </c>
      <c r="D17" s="25" t="s">
        <v>32</v>
      </c>
      <c r="E17" s="25" t="s">
        <v>32</v>
      </c>
      <c r="F17" s="25" t="s">
        <v>32</v>
      </c>
      <c r="G17" s="25" t="s">
        <v>32</v>
      </c>
      <c r="H17" s="25" t="s">
        <v>32</v>
      </c>
      <c r="I17" s="25" t="s">
        <v>32</v>
      </c>
      <c r="J17" s="25" t="s">
        <v>32</v>
      </c>
      <c r="K17" s="25" t="s">
        <v>32</v>
      </c>
      <c r="L17" s="25" t="s">
        <v>32</v>
      </c>
      <c r="M17" s="25" t="s">
        <v>32</v>
      </c>
      <c r="N17" s="25" t="s">
        <v>32</v>
      </c>
      <c r="O17" s="25" t="s">
        <v>32</v>
      </c>
      <c r="P17" s="25" t="s">
        <v>32</v>
      </c>
      <c r="Q17" s="25" t="s">
        <v>32</v>
      </c>
      <c r="R17" s="25" t="s">
        <v>32</v>
      </c>
      <c r="S17" s="25" t="s">
        <v>32</v>
      </c>
      <c r="T17" s="25" t="s">
        <v>32</v>
      </c>
      <c r="U17" s="25" t="s">
        <v>32</v>
      </c>
      <c r="V17" s="25" t="s">
        <v>32</v>
      </c>
      <c r="W17" s="25" t="s">
        <v>32</v>
      </c>
      <c r="X17" s="25" t="s">
        <v>32</v>
      </c>
      <c r="Y17" s="25" t="s">
        <v>32</v>
      </c>
      <c r="Z17" s="25" t="s">
        <v>32</v>
      </c>
      <c r="AA17" s="25" t="s">
        <v>32</v>
      </c>
      <c r="AB17" s="25" t="s">
        <v>32</v>
      </c>
      <c r="AC17" s="25" t="s">
        <v>32</v>
      </c>
      <c r="AD17" s="25" t="s">
        <v>32</v>
      </c>
      <c r="AE17" s="25" t="s">
        <v>32</v>
      </c>
      <c r="AF17" s="25" t="s">
        <v>32</v>
      </c>
      <c r="AG17" s="25" t="s">
        <v>32</v>
      </c>
      <c r="AH17" s="25" t="s">
        <v>32</v>
      </c>
      <c r="AI17" s="25" t="s">
        <v>32</v>
      </c>
      <c r="AJ17" s="25" t="s">
        <v>32</v>
      </c>
      <c r="AK17" s="25" t="s">
        <v>32</v>
      </c>
      <c r="AL17" s="25" t="s">
        <v>32</v>
      </c>
      <c r="AM17" s="25" t="s">
        <v>32</v>
      </c>
      <c r="AN17" s="25" t="s">
        <v>32</v>
      </c>
      <c r="AO17" s="25" t="s">
        <v>32</v>
      </c>
      <c r="AP17" s="25" t="s">
        <v>32</v>
      </c>
      <c r="AQ17" s="25" t="s">
        <v>32</v>
      </c>
      <c r="AR17" s="25" t="s">
        <v>32</v>
      </c>
      <c r="AS17" s="25" t="s">
        <v>32</v>
      </c>
      <c r="AT17" s="25" t="s">
        <v>32</v>
      </c>
      <c r="AU17" s="25" t="s">
        <v>32</v>
      </c>
      <c r="AV17" s="25" t="s">
        <v>32</v>
      </c>
      <c r="AW17" s="25" t="s">
        <v>32</v>
      </c>
      <c r="AX17" s="25" t="s">
        <v>32</v>
      </c>
      <c r="AY17" s="25" t="s">
        <v>32</v>
      </c>
      <c r="AZ17" s="25" t="s">
        <v>32</v>
      </c>
      <c r="BA17" s="25" t="s">
        <v>32</v>
      </c>
      <c r="BB17" s="25" t="s">
        <v>32</v>
      </c>
      <c r="BC17" s="25" t="s">
        <v>32</v>
      </c>
      <c r="BD17" s="25" t="s">
        <v>32</v>
      </c>
      <c r="BE17" s="25" t="s">
        <v>32</v>
      </c>
      <c r="BF17" s="25" t="s">
        <v>32</v>
      </c>
      <c r="BG17" s="25" t="s">
        <v>32</v>
      </c>
      <c r="BH17" s="25" t="s">
        <v>32</v>
      </c>
      <c r="BI17" s="25" t="s">
        <v>32</v>
      </c>
      <c r="BJ17" s="25" t="s">
        <v>32</v>
      </c>
      <c r="BK17" s="25" t="s">
        <v>32</v>
      </c>
      <c r="BL17" s="25" t="s">
        <v>32</v>
      </c>
      <c r="BM17" s="25" t="s">
        <v>32</v>
      </c>
      <c r="BN17" s="25" t="s">
        <v>32</v>
      </c>
      <c r="BO17" s="25" t="s">
        <v>32</v>
      </c>
      <c r="BP17" s="25" t="s">
        <v>32</v>
      </c>
      <c r="BQ17" s="25" t="s">
        <v>32</v>
      </c>
      <c r="BR17" s="25" t="s">
        <v>32</v>
      </c>
      <c r="BS17" s="25" t="s">
        <v>32</v>
      </c>
      <c r="BT17" s="25" t="s">
        <v>32</v>
      </c>
      <c r="BU17" s="25" t="s">
        <v>32</v>
      </c>
      <c r="BV17" s="25" t="s">
        <v>32</v>
      </c>
      <c r="BW17" s="25" t="s">
        <v>32</v>
      </c>
      <c r="BX17" s="25" t="s">
        <v>32</v>
      </c>
    </row>
    <row r="18" spans="1:76" x14ac:dyDescent="0.2">
      <c r="A18" s="1" t="s">
        <v>15</v>
      </c>
      <c r="B18" s="25" t="s">
        <v>32</v>
      </c>
      <c r="C18" s="25" t="s">
        <v>32</v>
      </c>
      <c r="D18" s="25" t="s">
        <v>32</v>
      </c>
      <c r="E18" s="25" t="s">
        <v>32</v>
      </c>
      <c r="F18" s="25" t="s">
        <v>32</v>
      </c>
      <c r="G18" s="25" t="s">
        <v>32</v>
      </c>
      <c r="H18" s="25" t="s">
        <v>32</v>
      </c>
      <c r="I18" s="25" t="s">
        <v>32</v>
      </c>
      <c r="J18" s="25" t="s">
        <v>32</v>
      </c>
      <c r="K18" s="25" t="s">
        <v>32</v>
      </c>
      <c r="L18" s="25" t="s">
        <v>32</v>
      </c>
      <c r="M18" s="25" t="s">
        <v>32</v>
      </c>
      <c r="N18" s="25" t="s">
        <v>32</v>
      </c>
      <c r="O18" s="25" t="s">
        <v>32</v>
      </c>
      <c r="P18" s="25" t="s">
        <v>32</v>
      </c>
      <c r="Q18" s="25" t="s">
        <v>32</v>
      </c>
      <c r="R18" s="25" t="s">
        <v>32</v>
      </c>
      <c r="S18" s="25" t="s">
        <v>32</v>
      </c>
      <c r="T18" s="25" t="s">
        <v>32</v>
      </c>
      <c r="U18" s="25" t="s">
        <v>32</v>
      </c>
      <c r="V18" s="25" t="s">
        <v>32</v>
      </c>
      <c r="W18" s="25" t="s">
        <v>32</v>
      </c>
      <c r="X18" s="25" t="s">
        <v>32</v>
      </c>
      <c r="Y18" s="25" t="s">
        <v>32</v>
      </c>
      <c r="Z18" s="25" t="s">
        <v>32</v>
      </c>
      <c r="AA18" s="25" t="s">
        <v>32</v>
      </c>
      <c r="AB18" s="25" t="s">
        <v>32</v>
      </c>
      <c r="AC18" s="25" t="s">
        <v>32</v>
      </c>
      <c r="AD18" s="25" t="s">
        <v>32</v>
      </c>
      <c r="AE18" s="25" t="s">
        <v>32</v>
      </c>
      <c r="AF18" s="25" t="s">
        <v>32</v>
      </c>
      <c r="AG18" s="25" t="s">
        <v>32</v>
      </c>
      <c r="AH18" s="25" t="s">
        <v>32</v>
      </c>
      <c r="AI18" s="25" t="s">
        <v>32</v>
      </c>
      <c r="AJ18" s="25" t="s">
        <v>32</v>
      </c>
      <c r="AK18" s="25" t="s">
        <v>32</v>
      </c>
      <c r="AL18" s="25" t="s">
        <v>32</v>
      </c>
      <c r="AM18" s="25" t="s">
        <v>32</v>
      </c>
      <c r="AN18" s="25" t="s">
        <v>32</v>
      </c>
      <c r="AO18" s="25" t="s">
        <v>32</v>
      </c>
      <c r="AP18" s="25" t="s">
        <v>32</v>
      </c>
      <c r="AQ18" s="25" t="s">
        <v>32</v>
      </c>
      <c r="AR18" s="25" t="s">
        <v>32</v>
      </c>
      <c r="AS18" s="25" t="s">
        <v>32</v>
      </c>
      <c r="AT18" s="25" t="s">
        <v>32</v>
      </c>
      <c r="AU18" s="25" t="s">
        <v>32</v>
      </c>
      <c r="AV18" s="25" t="s">
        <v>32</v>
      </c>
      <c r="AW18" s="25" t="s">
        <v>32</v>
      </c>
      <c r="AX18" s="25" t="s">
        <v>32</v>
      </c>
      <c r="AY18" s="25" t="s">
        <v>32</v>
      </c>
      <c r="AZ18" s="25" t="s">
        <v>32</v>
      </c>
      <c r="BA18" s="25" t="s">
        <v>32</v>
      </c>
      <c r="BB18" s="25" t="s">
        <v>32</v>
      </c>
      <c r="BC18" s="25" t="s">
        <v>32</v>
      </c>
      <c r="BD18" s="25" t="s">
        <v>32</v>
      </c>
      <c r="BE18" s="25" t="s">
        <v>32</v>
      </c>
      <c r="BF18" s="25" t="s">
        <v>32</v>
      </c>
      <c r="BG18" s="25" t="s">
        <v>32</v>
      </c>
      <c r="BH18" s="25" t="s">
        <v>32</v>
      </c>
      <c r="BI18" s="25" t="s">
        <v>32</v>
      </c>
      <c r="BJ18" s="25" t="s">
        <v>32</v>
      </c>
      <c r="BK18" s="25" t="s">
        <v>32</v>
      </c>
      <c r="BL18" s="25" t="s">
        <v>32</v>
      </c>
      <c r="BM18" s="25" t="s">
        <v>32</v>
      </c>
      <c r="BN18" s="25" t="s">
        <v>32</v>
      </c>
      <c r="BO18" s="25" t="s">
        <v>32</v>
      </c>
      <c r="BP18" s="25" t="s">
        <v>32</v>
      </c>
      <c r="BQ18" s="25" t="s">
        <v>32</v>
      </c>
      <c r="BR18" s="25" t="s">
        <v>32</v>
      </c>
      <c r="BS18" s="25" t="s">
        <v>32</v>
      </c>
      <c r="BT18" s="25" t="s">
        <v>32</v>
      </c>
      <c r="BU18" s="25" t="s">
        <v>32</v>
      </c>
      <c r="BV18" s="25" t="s">
        <v>32</v>
      </c>
      <c r="BW18" s="25" t="s">
        <v>32</v>
      </c>
      <c r="BX18" s="25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7563-595B-4C83-BBCB-E2D0434FA1DA}">
  <dimension ref="A1:BX20"/>
  <sheetViews>
    <sheetView workbookViewId="0">
      <selection activeCell="C2" sqref="C2"/>
    </sheetView>
  </sheetViews>
  <sheetFormatPr baseColWidth="10" defaultRowHeight="16" x14ac:dyDescent="0.2"/>
  <sheetData>
    <row r="1" spans="1:76" s="42" customFormat="1" ht="17" thickBot="1" x14ac:dyDescent="0.25">
      <c r="A1" s="53" t="s">
        <v>35</v>
      </c>
      <c r="B1" s="42" t="s">
        <v>132</v>
      </c>
      <c r="C1" s="42" t="s">
        <v>133</v>
      </c>
      <c r="D1" s="42" t="s">
        <v>134</v>
      </c>
      <c r="E1" s="42" t="s">
        <v>135</v>
      </c>
      <c r="F1" s="42" t="s">
        <v>136</v>
      </c>
      <c r="G1" s="42" t="s">
        <v>137</v>
      </c>
      <c r="H1" s="42" t="s">
        <v>138</v>
      </c>
      <c r="I1" s="42" t="s">
        <v>139</v>
      </c>
      <c r="J1" s="42" t="s">
        <v>140</v>
      </c>
      <c r="K1" s="42" t="s">
        <v>141</v>
      </c>
      <c r="L1" s="42" t="s">
        <v>142</v>
      </c>
      <c r="M1" s="42" t="s">
        <v>143</v>
      </c>
      <c r="N1" s="42" t="s">
        <v>144</v>
      </c>
      <c r="O1" s="42" t="s">
        <v>145</v>
      </c>
      <c r="P1" s="42" t="s">
        <v>146</v>
      </c>
      <c r="Q1" s="42" t="s">
        <v>147</v>
      </c>
      <c r="R1" s="42" t="s">
        <v>148</v>
      </c>
      <c r="S1" s="42" t="s">
        <v>149</v>
      </c>
      <c r="T1" s="42" t="s">
        <v>150</v>
      </c>
      <c r="U1" s="42" t="s">
        <v>151</v>
      </c>
      <c r="V1" s="42" t="s">
        <v>152</v>
      </c>
      <c r="W1" s="42" t="s">
        <v>153</v>
      </c>
      <c r="X1" s="42" t="s">
        <v>154</v>
      </c>
      <c r="Y1" s="42" t="s">
        <v>155</v>
      </c>
      <c r="Z1" s="42" t="s">
        <v>156</v>
      </c>
      <c r="AA1" s="42" t="s">
        <v>157</v>
      </c>
      <c r="AB1" s="42" t="s">
        <v>158</v>
      </c>
      <c r="AC1" s="42" t="s">
        <v>159</v>
      </c>
      <c r="AD1" s="42" t="s">
        <v>160</v>
      </c>
      <c r="AE1" s="42" t="s">
        <v>161</v>
      </c>
      <c r="AF1" s="42" t="s">
        <v>162</v>
      </c>
      <c r="AG1" s="42" t="s">
        <v>163</v>
      </c>
      <c r="AH1" s="42" t="s">
        <v>164</v>
      </c>
      <c r="AI1" s="42" t="s">
        <v>165</v>
      </c>
      <c r="AJ1" s="42" t="s">
        <v>166</v>
      </c>
      <c r="AK1" s="42" t="s">
        <v>167</v>
      </c>
      <c r="AL1" s="42" t="s">
        <v>168</v>
      </c>
      <c r="AM1" s="42" t="s">
        <v>169</v>
      </c>
      <c r="AN1" s="42" t="s">
        <v>170</v>
      </c>
      <c r="AO1" s="42" t="s">
        <v>171</v>
      </c>
      <c r="AP1" s="42" t="s">
        <v>172</v>
      </c>
      <c r="AQ1" s="42" t="s">
        <v>173</v>
      </c>
      <c r="AR1" s="42" t="s">
        <v>174</v>
      </c>
      <c r="AS1" s="42" t="s">
        <v>175</v>
      </c>
      <c r="AT1" s="42" t="s">
        <v>176</v>
      </c>
      <c r="AU1" s="42" t="s">
        <v>177</v>
      </c>
      <c r="AV1" s="42" t="s">
        <v>178</v>
      </c>
      <c r="AW1" s="42" t="s">
        <v>179</v>
      </c>
      <c r="AX1" s="42" t="s">
        <v>180</v>
      </c>
      <c r="AY1" s="42" t="s">
        <v>181</v>
      </c>
      <c r="AZ1" s="42" t="s">
        <v>182</v>
      </c>
      <c r="BA1" s="42" t="s">
        <v>183</v>
      </c>
      <c r="BB1" s="42" t="s">
        <v>184</v>
      </c>
      <c r="BC1" s="42" t="s">
        <v>185</v>
      </c>
      <c r="BD1" s="42" t="s">
        <v>186</v>
      </c>
      <c r="BE1" s="42" t="s">
        <v>187</v>
      </c>
      <c r="BF1" s="42" t="s">
        <v>188</v>
      </c>
      <c r="BG1" s="42" t="s">
        <v>189</v>
      </c>
      <c r="BH1" s="42" t="s">
        <v>190</v>
      </c>
      <c r="BI1" s="42" t="s">
        <v>191</v>
      </c>
      <c r="BJ1" s="42" t="s">
        <v>192</v>
      </c>
      <c r="BK1" s="42" t="s">
        <v>193</v>
      </c>
      <c r="BL1" s="42" t="s">
        <v>194</v>
      </c>
      <c r="BM1" s="42" t="s">
        <v>195</v>
      </c>
      <c r="BN1" s="42" t="s">
        <v>196</v>
      </c>
      <c r="BO1" s="42" t="s">
        <v>197</v>
      </c>
      <c r="BP1" s="42" t="s">
        <v>198</v>
      </c>
      <c r="BQ1" s="42" t="s">
        <v>199</v>
      </c>
      <c r="BR1" s="42" t="s">
        <v>200</v>
      </c>
      <c r="BS1" s="42" t="s">
        <v>201</v>
      </c>
      <c r="BT1" s="42" t="s">
        <v>202</v>
      </c>
      <c r="BU1" s="42" t="s">
        <v>203</v>
      </c>
      <c r="BV1" s="42" t="s">
        <v>204</v>
      </c>
      <c r="BW1" s="42" t="s">
        <v>205</v>
      </c>
      <c r="BX1" s="42" t="s">
        <v>206</v>
      </c>
    </row>
    <row r="2" spans="1:76" s="42" customFormat="1" x14ac:dyDescent="0.2">
      <c r="A2" s="55" t="s">
        <v>208</v>
      </c>
      <c r="B2" s="42" t="s">
        <v>209</v>
      </c>
      <c r="C2" s="42" t="s">
        <v>210</v>
      </c>
      <c r="D2" s="42" t="s">
        <v>233</v>
      </c>
      <c r="E2" s="42" t="s">
        <v>242</v>
      </c>
      <c r="F2" s="42" t="s">
        <v>234</v>
      </c>
      <c r="G2" s="42" t="s">
        <v>243</v>
      </c>
      <c r="H2" s="42" t="s">
        <v>235</v>
      </c>
      <c r="I2" s="42" t="s">
        <v>244</v>
      </c>
      <c r="J2" s="42" t="s">
        <v>236</v>
      </c>
      <c r="K2" s="42" t="s">
        <v>245</v>
      </c>
      <c r="L2" s="42" t="s">
        <v>237</v>
      </c>
      <c r="M2" s="42" t="s">
        <v>246</v>
      </c>
      <c r="N2" s="42" t="s">
        <v>238</v>
      </c>
      <c r="O2" s="42" t="s">
        <v>247</v>
      </c>
      <c r="P2" s="42" t="s">
        <v>239</v>
      </c>
      <c r="Q2" s="42" t="s">
        <v>248</v>
      </c>
      <c r="R2" s="42" t="s">
        <v>240</v>
      </c>
      <c r="S2" s="42" t="s">
        <v>249</v>
      </c>
      <c r="T2" s="42" t="s">
        <v>241</v>
      </c>
      <c r="U2" s="42" t="s">
        <v>250</v>
      </c>
      <c r="V2" s="42" t="s">
        <v>251</v>
      </c>
      <c r="W2" s="42" t="s">
        <v>252</v>
      </c>
      <c r="X2" s="42" t="s">
        <v>213</v>
      </c>
      <c r="Y2" s="42" t="s">
        <v>253</v>
      </c>
      <c r="Z2" s="42" t="s">
        <v>254</v>
      </c>
      <c r="AA2" s="42" t="s">
        <v>255</v>
      </c>
      <c r="AB2" s="42" t="s">
        <v>211</v>
      </c>
      <c r="AC2" s="42" t="s">
        <v>256</v>
      </c>
      <c r="AD2" s="42" t="s">
        <v>257</v>
      </c>
      <c r="AE2" s="42" t="s">
        <v>258</v>
      </c>
      <c r="AF2" s="42" t="s">
        <v>259</v>
      </c>
      <c r="AG2" s="42" t="s">
        <v>212</v>
      </c>
      <c r="AH2" s="42" t="s">
        <v>260</v>
      </c>
      <c r="AI2" s="42" t="s">
        <v>214</v>
      </c>
      <c r="AJ2" s="42" t="s">
        <v>215</v>
      </c>
      <c r="AK2" s="42" t="s">
        <v>216</v>
      </c>
      <c r="AL2" s="42" t="s">
        <v>217</v>
      </c>
      <c r="AM2" s="42" t="s">
        <v>218</v>
      </c>
      <c r="AN2" s="42" t="s">
        <v>219</v>
      </c>
      <c r="AO2" s="42" t="s">
        <v>220</v>
      </c>
      <c r="AP2" s="42" t="s">
        <v>221</v>
      </c>
      <c r="AQ2" s="42" t="s">
        <v>222</v>
      </c>
      <c r="AR2" s="42" t="s">
        <v>223</v>
      </c>
      <c r="AS2" s="42" t="s">
        <v>224</v>
      </c>
      <c r="AT2" s="42" t="s">
        <v>225</v>
      </c>
      <c r="AU2" s="42" t="s">
        <v>226</v>
      </c>
      <c r="AV2" s="42" t="s">
        <v>227</v>
      </c>
      <c r="AW2" s="42" t="s">
        <v>228</v>
      </c>
      <c r="AX2" s="42" t="s">
        <v>229</v>
      </c>
      <c r="AY2" s="42" t="s">
        <v>230</v>
      </c>
      <c r="AZ2" s="42" t="s">
        <v>231</v>
      </c>
      <c r="BA2" s="42" t="s">
        <v>261</v>
      </c>
      <c r="BB2" s="42" t="s">
        <v>262</v>
      </c>
      <c r="BC2" s="42" t="s">
        <v>263</v>
      </c>
      <c r="BD2" s="42" t="s">
        <v>264</v>
      </c>
      <c r="BE2" s="42" t="s">
        <v>265</v>
      </c>
      <c r="BF2" s="42" t="s">
        <v>266</v>
      </c>
      <c r="BG2" s="42" t="s">
        <v>267</v>
      </c>
      <c r="BH2" s="42" t="s">
        <v>268</v>
      </c>
      <c r="BI2" s="42" t="s">
        <v>269</v>
      </c>
      <c r="BJ2" s="42" t="s">
        <v>270</v>
      </c>
      <c r="BK2" s="42" t="s">
        <v>271</v>
      </c>
      <c r="BL2" s="42" t="s">
        <v>272</v>
      </c>
      <c r="BM2" s="42" t="s">
        <v>273</v>
      </c>
      <c r="BN2" s="42" t="s">
        <v>274</v>
      </c>
      <c r="BO2" s="42" t="s">
        <v>275</v>
      </c>
      <c r="BP2" s="42" t="s">
        <v>276</v>
      </c>
      <c r="BQ2" s="42" t="s">
        <v>277</v>
      </c>
      <c r="BR2" s="42" t="s">
        <v>278</v>
      </c>
      <c r="BS2" s="42" t="s">
        <v>279</v>
      </c>
      <c r="BT2" s="42" t="s">
        <v>280</v>
      </c>
      <c r="BU2" s="42" t="s">
        <v>281</v>
      </c>
      <c r="BV2" s="42" t="s">
        <v>282</v>
      </c>
      <c r="BW2" s="42" t="s">
        <v>283</v>
      </c>
      <c r="BX2" s="42" t="s">
        <v>284</v>
      </c>
    </row>
    <row r="3" spans="1:76" x14ac:dyDescent="0.2">
      <c r="A3" s="2" t="s">
        <v>0</v>
      </c>
      <c r="B3" s="30">
        <v>23.311026041666626</v>
      </c>
      <c r="C3" s="30">
        <v>21.64068154761906</v>
      </c>
      <c r="D3" s="30">
        <v>21.383084821428572</v>
      </c>
      <c r="E3" s="30">
        <v>21.020834821428554</v>
      </c>
      <c r="F3" s="30">
        <v>20.744130952380946</v>
      </c>
      <c r="G3" s="30">
        <v>23.641709821428574</v>
      </c>
      <c r="H3" s="30">
        <v>22.274717261904751</v>
      </c>
      <c r="I3" s="30">
        <v>19.848599702380948</v>
      </c>
      <c r="J3" s="30">
        <v>20.967889880952367</v>
      </c>
      <c r="K3" s="30">
        <v>20.977550595238103</v>
      </c>
      <c r="L3" s="30">
        <v>18.847307324016572</v>
      </c>
      <c r="M3" s="30">
        <v>17.763263392857152</v>
      </c>
      <c r="N3" s="30">
        <v>18.96353422619049</v>
      </c>
      <c r="O3" s="30">
        <v>19.035907738095244</v>
      </c>
      <c r="P3" s="30">
        <v>16.150178571428579</v>
      </c>
      <c r="Q3" s="30">
        <v>16.312258928571442</v>
      </c>
      <c r="R3" s="30">
        <v>14.346617559523811</v>
      </c>
      <c r="S3" s="30">
        <v>11.037083333333337</v>
      </c>
      <c r="T3" s="30">
        <v>10.821296130952382</v>
      </c>
      <c r="U3" s="30">
        <v>9.7711164880952364</v>
      </c>
      <c r="V3" s="30">
        <v>8.5153973214285674</v>
      </c>
      <c r="W3" s="30">
        <v>6.6557232142857101</v>
      </c>
      <c r="X3" s="30">
        <v>6.4724858552631561</v>
      </c>
      <c r="Y3" s="30">
        <v>5.1560520833333348</v>
      </c>
      <c r="Z3" s="30">
        <v>4.436239583333335</v>
      </c>
      <c r="AA3" s="30">
        <v>4.4945282738095225</v>
      </c>
      <c r="AB3" s="30">
        <v>4.4688065476190477</v>
      </c>
      <c r="AC3" s="30">
        <v>4.1600401785714229</v>
      </c>
      <c r="AD3" s="30">
        <v>5.5102247023809525</v>
      </c>
      <c r="AE3" s="30">
        <v>5.1393511904761864</v>
      </c>
      <c r="AF3" s="30">
        <v>4.1898467261904715</v>
      </c>
      <c r="AG3" s="30">
        <v>4.228906249999997</v>
      </c>
      <c r="AH3" s="30">
        <v>4.3621845238095229</v>
      </c>
      <c r="AI3" s="30">
        <v>4.7585625000000009</v>
      </c>
      <c r="AJ3" s="30">
        <v>4.9847529761904772</v>
      </c>
      <c r="AK3" s="30">
        <v>5.5081071428571429</v>
      </c>
      <c r="AL3" s="30">
        <v>6.7950177579365043</v>
      </c>
      <c r="AM3" s="30">
        <v>6.105836309523804</v>
      </c>
      <c r="AN3" s="30">
        <v>5.9985267857142812</v>
      </c>
      <c r="AO3" s="30">
        <v>8.958885416666666</v>
      </c>
      <c r="AP3" s="30">
        <v>9.3597306547619059</v>
      </c>
      <c r="AQ3" s="30">
        <v>10.278266369047616</v>
      </c>
      <c r="AR3" s="30">
        <v>9.7938541666666676</v>
      </c>
      <c r="AS3" s="30">
        <v>14.336995535714291</v>
      </c>
      <c r="AT3" s="30">
        <v>14.467534226190477</v>
      </c>
      <c r="AU3" s="30">
        <v>14.556611607142859</v>
      </c>
      <c r="AV3" s="30">
        <v>16.033129464285715</v>
      </c>
      <c r="AW3" s="30">
        <v>18.856125000000002</v>
      </c>
      <c r="AX3" s="30">
        <v>23.826935119047626</v>
      </c>
      <c r="AY3" s="30">
        <v>22.184058035714276</v>
      </c>
      <c r="AZ3" s="30">
        <v>20.390858630952373</v>
      </c>
      <c r="BA3" s="30">
        <v>21.636046130952366</v>
      </c>
      <c r="BB3" s="30">
        <v>24.472654761904771</v>
      </c>
      <c r="BC3" s="30">
        <v>26.132788690476197</v>
      </c>
      <c r="BD3" s="30">
        <v>23.581257440476183</v>
      </c>
      <c r="BE3" s="30">
        <v>23.430794642857133</v>
      </c>
      <c r="BF3" s="30">
        <v>23.226270833333313</v>
      </c>
      <c r="BG3" s="30">
        <v>23.622232142857136</v>
      </c>
      <c r="BH3" s="30">
        <v>23.661793154761906</v>
      </c>
      <c r="BI3" s="30">
        <v>23.324065476190459</v>
      </c>
      <c r="BJ3" s="30">
        <v>21.716132440476205</v>
      </c>
      <c r="BK3" s="30">
        <v>21.091953869047604</v>
      </c>
      <c r="BL3" s="30">
        <v>20.648123511904771</v>
      </c>
      <c r="BM3" s="30">
        <v>20.223236607142873</v>
      </c>
      <c r="BN3" s="30">
        <v>19.647699404761909</v>
      </c>
      <c r="BO3" s="30">
        <v>18.445302083333331</v>
      </c>
      <c r="BP3" s="30">
        <v>15.043758928571435</v>
      </c>
      <c r="BQ3" s="30">
        <v>13.409967261904777</v>
      </c>
      <c r="BR3" s="30">
        <v>13.216160714285719</v>
      </c>
      <c r="BS3" s="30">
        <v>13.741172619047626</v>
      </c>
      <c r="BT3" s="30">
        <v>14.464697916666694</v>
      </c>
      <c r="BU3" s="30">
        <v>14.1284211309524</v>
      </c>
      <c r="BV3" s="30">
        <v>12.425528750000009</v>
      </c>
      <c r="BW3" s="30">
        <v>9.9765401785714349</v>
      </c>
      <c r="BX3" s="30">
        <v>9.4483445833333342</v>
      </c>
    </row>
    <row r="4" spans="1:76" x14ac:dyDescent="0.2">
      <c r="A4" s="1" t="s">
        <v>1</v>
      </c>
      <c r="B4" s="30">
        <v>24.016817708333363</v>
      </c>
      <c r="C4" s="30">
        <v>22.15003720238094</v>
      </c>
      <c r="D4" s="30">
        <v>21.400617559523816</v>
      </c>
      <c r="E4" s="30">
        <v>21.004833333333316</v>
      </c>
      <c r="F4" s="30">
        <v>20.765831845238093</v>
      </c>
      <c r="G4" s="30">
        <v>23.52366964285714</v>
      </c>
      <c r="H4" s="30">
        <v>22.051819940476204</v>
      </c>
      <c r="I4" s="30">
        <v>19.171831845238085</v>
      </c>
      <c r="J4" s="30">
        <v>19.49102529761905</v>
      </c>
      <c r="K4" s="30">
        <v>19.750736607142859</v>
      </c>
      <c r="L4" s="30">
        <v>17.924563276397524</v>
      </c>
      <c r="M4" s="30">
        <v>16.713824404761908</v>
      </c>
      <c r="N4" s="30">
        <v>17.595690476190505</v>
      </c>
      <c r="O4" s="30">
        <v>17.794266369047609</v>
      </c>
      <c r="P4" s="30">
        <v>15.16476488095239</v>
      </c>
      <c r="Q4" s="30">
        <v>15.13884077380953</v>
      </c>
      <c r="R4" s="30">
        <v>13.585703869047634</v>
      </c>
      <c r="S4" s="30">
        <v>10.336028273809529</v>
      </c>
      <c r="T4" s="30">
        <v>9.8643065476190515</v>
      </c>
      <c r="U4" s="30">
        <v>8.926184880952384</v>
      </c>
      <c r="V4" s="30">
        <v>8.1060877976190451</v>
      </c>
      <c r="W4" s="30">
        <v>6.3849419642857104</v>
      </c>
      <c r="X4" s="30">
        <v>6.3455233552631523</v>
      </c>
      <c r="Y4" s="30">
        <v>5.1499925595238096</v>
      </c>
      <c r="Z4" s="30">
        <v>4.3090119047619035</v>
      </c>
      <c r="AA4" s="30">
        <v>4.6054732142857144</v>
      </c>
      <c r="AB4" s="30">
        <v>4.641449404761901</v>
      </c>
      <c r="AC4" s="30">
        <v>4.1547247023809479</v>
      </c>
      <c r="AD4" s="30">
        <v>5.7002976190476158</v>
      </c>
      <c r="AE4" s="30">
        <v>5.2457276785714262</v>
      </c>
      <c r="AF4" s="30">
        <v>4.2387633928571393</v>
      </c>
      <c r="AG4" s="30">
        <v>4.2915520833333343</v>
      </c>
      <c r="AH4" s="30">
        <v>4.3791577380952367</v>
      </c>
      <c r="AI4" s="30">
        <v>4.8185610119047579</v>
      </c>
      <c r="AJ4" s="30">
        <v>5.0951279761904775</v>
      </c>
      <c r="AK4" s="30">
        <v>5.5918690476190465</v>
      </c>
      <c r="AL4" s="30">
        <v>6.9169544642857108</v>
      </c>
      <c r="AM4" s="30">
        <v>6.2873526785714251</v>
      </c>
      <c r="AN4" s="30">
        <v>6.1981175595238076</v>
      </c>
      <c r="AO4" s="30">
        <v>9.1415520833333321</v>
      </c>
      <c r="AP4" s="30">
        <v>9.5068839285714279</v>
      </c>
      <c r="AQ4" s="30">
        <v>10.39012946428571</v>
      </c>
      <c r="AR4" s="30">
        <v>9.9446101190476188</v>
      </c>
      <c r="AS4" s="30">
        <v>14.635275297619048</v>
      </c>
      <c r="AT4" s="30">
        <v>14.663223214285717</v>
      </c>
      <c r="AU4" s="30">
        <v>14.735459821428574</v>
      </c>
      <c r="AV4" s="30">
        <v>16.175799107142861</v>
      </c>
      <c r="AW4" s="30">
        <v>19.045614583333339</v>
      </c>
      <c r="AX4" s="30">
        <v>24.007293452380946</v>
      </c>
      <c r="AY4" s="30">
        <v>22.380772321428562</v>
      </c>
      <c r="AZ4" s="30">
        <v>20.612244047619043</v>
      </c>
      <c r="BA4" s="30">
        <v>21.841415178571424</v>
      </c>
      <c r="BB4" s="30">
        <v>24.576949404761901</v>
      </c>
      <c r="BC4" s="30">
        <v>26.107901785714279</v>
      </c>
      <c r="BD4" s="30">
        <v>23.569598214285712</v>
      </c>
      <c r="BE4" s="30">
        <v>23.5358244047619</v>
      </c>
      <c r="BF4" s="30">
        <v>23.846412202380947</v>
      </c>
      <c r="BG4" s="30">
        <v>24.0197455357143</v>
      </c>
      <c r="BH4" s="30">
        <v>23.646535714285715</v>
      </c>
      <c r="BI4" s="30">
        <v>23.114023809523797</v>
      </c>
      <c r="BJ4" s="30">
        <v>21.39666964285713</v>
      </c>
      <c r="BK4" s="30">
        <v>20.73756994047617</v>
      </c>
      <c r="BL4" s="30">
        <v>20.254498511904753</v>
      </c>
      <c r="BM4" s="30">
        <v>19.81541220238093</v>
      </c>
      <c r="BN4" s="30">
        <v>19.124311011904755</v>
      </c>
      <c r="BO4" s="30">
        <v>18.020912202380959</v>
      </c>
      <c r="BP4" s="30">
        <v>14.830709821428579</v>
      </c>
      <c r="BQ4" s="30">
        <v>13.314805059523819</v>
      </c>
      <c r="BR4" s="30">
        <v>12.977480654761921</v>
      </c>
      <c r="BS4" s="30">
        <v>13.460507440476194</v>
      </c>
      <c r="BT4" s="30">
        <v>14.076135416666677</v>
      </c>
      <c r="BU4" s="30">
        <v>13.711528273809531</v>
      </c>
      <c r="BV4" s="30">
        <v>12.177825476190486</v>
      </c>
      <c r="BW4" s="30">
        <v>9.8065446428571388</v>
      </c>
      <c r="BX4" s="30">
        <v>9.3190562500000027</v>
      </c>
    </row>
    <row r="5" spans="1:76" x14ac:dyDescent="0.2">
      <c r="A5" s="1" t="s">
        <v>2</v>
      </c>
      <c r="B5" s="30">
        <v>23.574520833333324</v>
      </c>
      <c r="C5" s="30">
        <v>21.996480654761893</v>
      </c>
      <c r="D5" s="30">
        <v>21.433566964285721</v>
      </c>
      <c r="E5" s="30">
        <v>20.932026785714271</v>
      </c>
      <c r="F5" s="30">
        <v>20.558299107142851</v>
      </c>
      <c r="G5" s="30">
        <v>22.591889880952369</v>
      </c>
      <c r="H5" s="30">
        <v>21.062886904761907</v>
      </c>
      <c r="I5" s="30">
        <v>18.759464285714294</v>
      </c>
      <c r="J5" s="30">
        <v>19.275364583333328</v>
      </c>
      <c r="K5" s="30">
        <v>19.684388392857134</v>
      </c>
      <c r="L5" s="30">
        <v>17.990586309523817</v>
      </c>
      <c r="M5" s="30">
        <v>16.88920684523811</v>
      </c>
      <c r="N5" s="30">
        <v>17.773418154761906</v>
      </c>
      <c r="O5" s="30">
        <v>17.95079910714286</v>
      </c>
      <c r="P5" s="30">
        <v>15.242715773809536</v>
      </c>
      <c r="Q5" s="30">
        <v>15.204163690476202</v>
      </c>
      <c r="R5" s="30">
        <v>13.617678571428588</v>
      </c>
      <c r="S5" s="30">
        <v>10.324177083333336</v>
      </c>
      <c r="T5" s="30">
        <v>9.861300595238097</v>
      </c>
      <c r="U5" s="30">
        <v>8.7947329761904758</v>
      </c>
      <c r="V5" s="30">
        <v>7.9831160714285661</v>
      </c>
      <c r="W5" s="30">
        <v>6.2275267857142831</v>
      </c>
      <c r="X5" s="30">
        <v>6.2236858004385951</v>
      </c>
      <c r="Y5" s="30">
        <v>5.4631398809523777</v>
      </c>
      <c r="Z5" s="30" t="s">
        <v>32</v>
      </c>
      <c r="AA5" s="30" t="s">
        <v>32</v>
      </c>
      <c r="AB5" s="30" t="s">
        <v>32</v>
      </c>
      <c r="AC5" s="30" t="s">
        <v>32</v>
      </c>
      <c r="AD5" s="30" t="s">
        <v>32</v>
      </c>
      <c r="AE5" s="30" t="s">
        <v>32</v>
      </c>
      <c r="AF5" s="30" t="s">
        <v>32</v>
      </c>
      <c r="AG5" s="30" t="s">
        <v>32</v>
      </c>
      <c r="AH5" s="30" t="s">
        <v>32</v>
      </c>
      <c r="AI5" s="30" t="s">
        <v>32</v>
      </c>
      <c r="AJ5" s="30" t="s">
        <v>32</v>
      </c>
      <c r="AK5" s="30" t="s">
        <v>32</v>
      </c>
      <c r="AL5" s="30">
        <v>7.3973970352564065</v>
      </c>
      <c r="AM5" s="30">
        <v>5.9769062499999963</v>
      </c>
      <c r="AN5" s="30">
        <v>5.9017008928571384</v>
      </c>
      <c r="AO5" s="30">
        <v>8.7195520833333351</v>
      </c>
      <c r="AP5" s="30">
        <v>8.9508601190476202</v>
      </c>
      <c r="AQ5" s="30">
        <v>9.93272767857143</v>
      </c>
      <c r="AR5" s="30">
        <v>9.7658363095238077</v>
      </c>
      <c r="AS5" s="30">
        <v>14.032205357142859</v>
      </c>
      <c r="AT5" s="30">
        <v>13.909392857142873</v>
      </c>
      <c r="AU5" s="30">
        <v>14.265139880952386</v>
      </c>
      <c r="AV5" s="30">
        <v>15.787697916666669</v>
      </c>
      <c r="AW5" s="30">
        <v>18.698784226190472</v>
      </c>
      <c r="AX5" s="30">
        <v>23.612673214285717</v>
      </c>
      <c r="AY5" s="30">
        <v>22.102002976190466</v>
      </c>
      <c r="AZ5" s="30">
        <v>20.282113095238092</v>
      </c>
      <c r="BA5" s="30">
        <v>21.380360119047616</v>
      </c>
      <c r="BB5" s="30">
        <v>23.584160714285705</v>
      </c>
      <c r="BC5" s="30">
        <v>24.710523809523799</v>
      </c>
      <c r="BD5" s="30">
        <v>22.215406249999997</v>
      </c>
      <c r="BE5" s="30">
        <v>21.893479166666697</v>
      </c>
      <c r="BF5" s="30">
        <v>22.105421130952376</v>
      </c>
      <c r="BG5" s="30">
        <v>22.923011904761889</v>
      </c>
      <c r="BH5" s="30">
        <v>23.20573660714285</v>
      </c>
      <c r="BI5" s="30">
        <v>22.895863095238095</v>
      </c>
      <c r="BJ5" s="30">
        <v>21.275956845238081</v>
      </c>
      <c r="BK5" s="30">
        <v>20.66491220238094</v>
      </c>
      <c r="BL5" s="30">
        <v>20.21196874999999</v>
      </c>
      <c r="BM5" s="30">
        <v>19.854196428571413</v>
      </c>
      <c r="BN5" s="30">
        <v>19.36488541666666</v>
      </c>
      <c r="BO5" s="30">
        <v>18.37976190476191</v>
      </c>
      <c r="BP5" s="30">
        <v>15.084052083333344</v>
      </c>
      <c r="BQ5" s="30">
        <v>13.509504464285726</v>
      </c>
      <c r="BR5" s="30">
        <v>13.314858630952385</v>
      </c>
      <c r="BS5" s="30">
        <v>13.846565476190483</v>
      </c>
      <c r="BT5" s="30">
        <v>14.544311011904783</v>
      </c>
      <c r="BU5" s="30">
        <v>14.14439583333335</v>
      </c>
      <c r="BV5" s="30">
        <v>12.409059166666676</v>
      </c>
      <c r="BW5" s="30">
        <v>9.9434375000000035</v>
      </c>
      <c r="BX5" s="30">
        <v>9.4292345833333329</v>
      </c>
    </row>
    <row r="6" spans="1:76" x14ac:dyDescent="0.2">
      <c r="A6" s="2" t="s">
        <v>3</v>
      </c>
      <c r="B6" s="30">
        <v>24.224994791666695</v>
      </c>
      <c r="C6" s="30">
        <v>22.227613095238095</v>
      </c>
      <c r="D6" s="30">
        <v>21.657849702380954</v>
      </c>
      <c r="E6" s="30">
        <v>21.079261904761893</v>
      </c>
      <c r="F6" s="30">
        <v>20.677322916666661</v>
      </c>
      <c r="G6" s="30">
        <v>22.911119047619032</v>
      </c>
      <c r="H6" s="30">
        <v>21.213690476190461</v>
      </c>
      <c r="I6" s="30">
        <v>18.897034226190492</v>
      </c>
      <c r="J6" s="30">
        <v>19.554526785714295</v>
      </c>
      <c r="K6" s="30">
        <v>19.834287202380956</v>
      </c>
      <c r="L6" s="30">
        <v>18.010418737060046</v>
      </c>
      <c r="M6" s="30">
        <v>16.861148809523822</v>
      </c>
      <c r="N6" s="30">
        <v>17.835162202380936</v>
      </c>
      <c r="O6" s="30">
        <v>18.051552083333345</v>
      </c>
      <c r="P6" s="30">
        <v>15.339002976190491</v>
      </c>
      <c r="Q6" s="30">
        <v>15.349380952380958</v>
      </c>
      <c r="R6" s="30">
        <v>13.781912202380962</v>
      </c>
      <c r="S6" s="30">
        <v>10.586550595238096</v>
      </c>
      <c r="T6" s="30">
        <v>10.328721726190476</v>
      </c>
      <c r="U6" s="30">
        <v>9.4372100595238084</v>
      </c>
      <c r="V6" s="30">
        <v>8.3768363095238083</v>
      </c>
      <c r="W6" s="30">
        <v>6.5630550595238057</v>
      </c>
      <c r="X6" s="30">
        <v>6.4570178179824556</v>
      </c>
      <c r="Y6" s="30">
        <v>5.1936577380952382</v>
      </c>
      <c r="Z6" s="30">
        <v>4.2153422619047598</v>
      </c>
      <c r="AA6" s="30">
        <v>4.3505848214285683</v>
      </c>
      <c r="AB6" s="30">
        <v>4.4264047619047604</v>
      </c>
      <c r="AC6" s="30">
        <v>4.132907738095235</v>
      </c>
      <c r="AD6" s="30">
        <v>5.7925907738095237</v>
      </c>
      <c r="AE6" s="30">
        <v>5.2489732142857122</v>
      </c>
      <c r="AF6" s="30">
        <v>4.2399166666666641</v>
      </c>
      <c r="AG6" s="30">
        <v>4.3275892857142839</v>
      </c>
      <c r="AH6" s="30">
        <v>4.5053482142857133</v>
      </c>
      <c r="AI6" s="30">
        <v>4.8843943452380945</v>
      </c>
      <c r="AJ6" s="30">
        <v>5.0941473214285713</v>
      </c>
      <c r="AK6" s="30">
        <v>5.7488526785714296</v>
      </c>
      <c r="AL6" s="30">
        <v>6.8734779761904718</v>
      </c>
      <c r="AM6" s="30">
        <v>6.1225416666666623</v>
      </c>
      <c r="AN6" s="30">
        <v>6.0232916666666636</v>
      </c>
      <c r="AO6" s="30">
        <v>8.9642053571428573</v>
      </c>
      <c r="AP6" s="30">
        <v>9.3287038690476187</v>
      </c>
      <c r="AQ6" s="30">
        <v>10.21175</v>
      </c>
      <c r="AR6" s="30">
        <v>9.9142514880952355</v>
      </c>
      <c r="AS6" s="30">
        <v>14.338266369047622</v>
      </c>
      <c r="AT6" s="30">
        <v>14.395985119047621</v>
      </c>
      <c r="AU6" s="30">
        <v>14.642177083333332</v>
      </c>
      <c r="AV6" s="30">
        <v>16.125257440476194</v>
      </c>
      <c r="AW6" s="30">
        <v>19.050075892857155</v>
      </c>
      <c r="AX6" s="30">
        <v>24.023046726190469</v>
      </c>
      <c r="AY6" s="30">
        <v>22.341863095238086</v>
      </c>
      <c r="AZ6" s="30">
        <v>20.571729166666664</v>
      </c>
      <c r="BA6" s="30">
        <v>21.795032738095227</v>
      </c>
      <c r="BB6" s="30">
        <v>24.596211309523817</v>
      </c>
      <c r="BC6" s="30">
        <v>26.278683035714288</v>
      </c>
      <c r="BD6" s="44" t="s">
        <v>32</v>
      </c>
      <c r="BE6" s="44" t="s">
        <v>32</v>
      </c>
      <c r="BF6" s="44" t="s">
        <v>32</v>
      </c>
      <c r="BG6" s="44" t="s">
        <v>32</v>
      </c>
      <c r="BH6" s="44" t="s">
        <v>32</v>
      </c>
      <c r="BI6" s="44" t="s">
        <v>32</v>
      </c>
      <c r="BJ6" s="44" t="s">
        <v>32</v>
      </c>
      <c r="BK6" s="44" t="s">
        <v>32</v>
      </c>
      <c r="BL6" s="44" t="s">
        <v>32</v>
      </c>
      <c r="BM6" s="44" t="s">
        <v>32</v>
      </c>
      <c r="BN6" s="44" t="s">
        <v>32</v>
      </c>
      <c r="BO6" s="44" t="s">
        <v>32</v>
      </c>
      <c r="BP6" s="44" t="s">
        <v>32</v>
      </c>
      <c r="BQ6" s="44" t="s">
        <v>32</v>
      </c>
      <c r="BR6" s="44" t="s">
        <v>32</v>
      </c>
      <c r="BS6" s="44" t="s">
        <v>32</v>
      </c>
      <c r="BT6" s="44" t="s">
        <v>32</v>
      </c>
      <c r="BU6" s="44" t="s">
        <v>32</v>
      </c>
      <c r="BV6" s="44" t="s">
        <v>32</v>
      </c>
      <c r="BW6" s="44" t="s">
        <v>32</v>
      </c>
      <c r="BX6" s="44" t="s">
        <v>32</v>
      </c>
    </row>
    <row r="7" spans="1:76" x14ac:dyDescent="0.2">
      <c r="A7" s="1" t="s">
        <v>4</v>
      </c>
      <c r="B7" s="30">
        <v>24.459776041666679</v>
      </c>
      <c r="C7" s="30">
        <v>22.523394345238085</v>
      </c>
      <c r="D7" s="30">
        <v>21.534633928571427</v>
      </c>
      <c r="E7" s="30">
        <v>20.995046130952367</v>
      </c>
      <c r="F7" s="30">
        <v>20.763186011904761</v>
      </c>
      <c r="G7" s="30">
        <v>23.634044642857138</v>
      </c>
      <c r="H7" s="30">
        <v>22.021915178571437</v>
      </c>
      <c r="I7" s="30">
        <v>19.276415178571419</v>
      </c>
      <c r="J7" s="30">
        <v>20.156255952380953</v>
      </c>
      <c r="K7" s="30">
        <v>20.132956845238088</v>
      </c>
      <c r="L7" s="30">
        <v>18.23812267080746</v>
      </c>
      <c r="M7" s="30">
        <v>17.053300595238113</v>
      </c>
      <c r="N7" s="30">
        <v>17.989578869047602</v>
      </c>
      <c r="O7" s="30">
        <v>18.143864583333347</v>
      </c>
      <c r="P7" s="30">
        <v>15.569272321428567</v>
      </c>
      <c r="Q7" s="30">
        <v>15.511224702380954</v>
      </c>
      <c r="R7" s="30">
        <v>13.917302083333341</v>
      </c>
      <c r="S7" s="30">
        <v>10.712233630952385</v>
      </c>
      <c r="T7" s="30">
        <v>10.206552083333326</v>
      </c>
      <c r="U7" s="30">
        <v>9.143166845238099</v>
      </c>
      <c r="V7" s="30">
        <v>8.2300029761904714</v>
      </c>
      <c r="W7" s="30">
        <v>6.4930907738095174</v>
      </c>
      <c r="X7" s="30">
        <v>6.3889101973684168</v>
      </c>
      <c r="Y7" s="30">
        <v>5.1884583333333323</v>
      </c>
      <c r="Z7" s="30">
        <v>4.261877976190477</v>
      </c>
      <c r="AA7" s="30">
        <v>4.5365401785714283</v>
      </c>
      <c r="AB7" s="30">
        <v>4.4987470238095222</v>
      </c>
      <c r="AC7" s="30">
        <v>4.1557648809523755</v>
      </c>
      <c r="AD7" s="30">
        <v>5.7069598214285682</v>
      </c>
      <c r="AE7" s="30">
        <v>5.2527485119047608</v>
      </c>
      <c r="AF7" s="30">
        <v>4.2573779761904742</v>
      </c>
      <c r="AG7" s="30">
        <v>4.3359880952380951</v>
      </c>
      <c r="AH7" s="30">
        <v>4.4001354166666653</v>
      </c>
      <c r="AI7" s="30">
        <v>4.8362470238095225</v>
      </c>
      <c r="AJ7" s="30">
        <v>5.1413124999999997</v>
      </c>
      <c r="AK7" s="30">
        <v>5.7987574404761899</v>
      </c>
      <c r="AL7" s="30">
        <v>6.9279000992063446</v>
      </c>
      <c r="AM7" s="30">
        <v>6.3415654761904738</v>
      </c>
      <c r="AN7" s="30">
        <v>6.3226994047619032</v>
      </c>
      <c r="AO7" s="30">
        <v>9.1266860119047628</v>
      </c>
      <c r="AP7" s="30">
        <v>9.5824880952380944</v>
      </c>
      <c r="AQ7" s="30">
        <v>10.449098214285714</v>
      </c>
      <c r="AR7" s="30">
        <v>10.074581845238098</v>
      </c>
      <c r="AS7" s="30">
        <v>14.751372023809523</v>
      </c>
      <c r="AT7" s="30">
        <v>14.783291666666669</v>
      </c>
      <c r="AU7" s="30">
        <v>14.814860119047621</v>
      </c>
      <c r="AV7" s="30">
        <v>16.276686011904765</v>
      </c>
      <c r="AW7" s="30">
        <v>19.078016369047628</v>
      </c>
      <c r="AX7" s="30">
        <v>23.992591964285705</v>
      </c>
      <c r="AY7" s="30">
        <v>22.375678571428558</v>
      </c>
      <c r="AZ7" s="30">
        <v>20.570988095238089</v>
      </c>
      <c r="BA7" s="30">
        <v>21.761241071428561</v>
      </c>
      <c r="BB7" s="30">
        <v>24.673419642857141</v>
      </c>
      <c r="BC7" s="30">
        <v>26.384065476190479</v>
      </c>
      <c r="BD7" s="30">
        <v>23.990601190476188</v>
      </c>
      <c r="BE7" s="30">
        <v>24.438497023809532</v>
      </c>
      <c r="BF7" s="30">
        <v>25.095419642857141</v>
      </c>
      <c r="BG7" s="30">
        <v>25.798607142857147</v>
      </c>
      <c r="BH7" s="30">
        <v>25.646130952380965</v>
      </c>
      <c r="BI7" s="30">
        <v>25.647651785714285</v>
      </c>
      <c r="BJ7" s="30">
        <v>23.857436011904753</v>
      </c>
      <c r="BK7" s="30">
        <v>22.924004464285723</v>
      </c>
      <c r="BL7" s="30">
        <v>22.660930059523775</v>
      </c>
      <c r="BM7" s="30">
        <v>22.050604166666659</v>
      </c>
      <c r="BN7" s="30">
        <v>21.356397321428581</v>
      </c>
      <c r="BO7" s="30">
        <v>19.899610119047619</v>
      </c>
      <c r="BP7" s="30">
        <v>16.37489732142858</v>
      </c>
      <c r="BQ7" s="30">
        <v>14.226705357142858</v>
      </c>
      <c r="BR7" s="30">
        <v>14.102537202380971</v>
      </c>
      <c r="BS7" s="30">
        <v>14.518748511904777</v>
      </c>
      <c r="BT7" s="30">
        <v>15.152244047619027</v>
      </c>
      <c r="BU7" s="30">
        <v>14.635322916666675</v>
      </c>
      <c r="BV7" s="30">
        <v>12.799665892857146</v>
      </c>
      <c r="BW7" s="30">
        <v>10.199092261904763</v>
      </c>
      <c r="BX7" s="30">
        <v>9.6396941666666667</v>
      </c>
    </row>
    <row r="8" spans="1:76" x14ac:dyDescent="0.2">
      <c r="A8" s="2" t="s">
        <v>5</v>
      </c>
      <c r="B8" s="30">
        <v>23.783364583333324</v>
      </c>
      <c r="C8" s="30">
        <v>22.244508928571424</v>
      </c>
      <c r="D8" s="30">
        <v>21.465434523809517</v>
      </c>
      <c r="E8" s="30">
        <v>20.788433035714281</v>
      </c>
      <c r="F8" s="30">
        <v>20.76575297619047</v>
      </c>
      <c r="G8" s="30">
        <v>23.426092261904753</v>
      </c>
      <c r="H8" s="30">
        <v>22.304321428571409</v>
      </c>
      <c r="I8" s="30">
        <v>20.053044642857127</v>
      </c>
      <c r="J8" s="30">
        <v>21.190638392857142</v>
      </c>
      <c r="K8" s="30">
        <v>21.235983630952372</v>
      </c>
      <c r="L8" s="30">
        <v>19.157552277432707</v>
      </c>
      <c r="M8" s="30">
        <v>18.163693452380954</v>
      </c>
      <c r="N8" s="30">
        <v>19.443604166666663</v>
      </c>
      <c r="O8" s="30">
        <v>19.472139880952366</v>
      </c>
      <c r="P8" s="30">
        <v>16.644851190476185</v>
      </c>
      <c r="Q8" s="30">
        <v>16.80013392857142</v>
      </c>
      <c r="R8" s="30">
        <v>14.744891369047627</v>
      </c>
      <c r="S8" s="30">
        <v>11.47417857142857</v>
      </c>
      <c r="T8" s="30">
        <v>11.172001488095244</v>
      </c>
      <c r="U8" s="30">
        <v>10.05976244047619</v>
      </c>
      <c r="V8" s="30">
        <v>8.6872306547619011</v>
      </c>
      <c r="W8" s="30">
        <v>6.8409985119047576</v>
      </c>
      <c r="X8" s="30">
        <v>6.638717763157894</v>
      </c>
      <c r="Y8" s="30">
        <v>5.3124583333333328</v>
      </c>
      <c r="Z8" s="30">
        <v>4.2153541666666632</v>
      </c>
      <c r="AA8" s="30">
        <v>4.2098943452380899</v>
      </c>
      <c r="AB8" s="30">
        <v>4.4456830357142847</v>
      </c>
      <c r="AC8" s="30">
        <v>4.1133705357142807</v>
      </c>
      <c r="AD8" s="30">
        <v>5.6622916666666665</v>
      </c>
      <c r="AE8" s="30">
        <v>5.2829598214285696</v>
      </c>
      <c r="AF8" s="30">
        <v>4.2349761904761873</v>
      </c>
      <c r="AG8" s="30">
        <v>4.3501845238095234</v>
      </c>
      <c r="AH8" s="30">
        <v>4.4010163690476185</v>
      </c>
      <c r="AI8" s="30">
        <v>4.8210550595238084</v>
      </c>
      <c r="AJ8" s="30">
        <v>5.1151026785714313</v>
      </c>
      <c r="AK8" s="30">
        <v>5.7102872023809521</v>
      </c>
      <c r="AL8" s="30">
        <v>6.9159412698412668</v>
      </c>
      <c r="AM8" s="30">
        <v>6.2919583333333309</v>
      </c>
      <c r="AN8" s="30">
        <v>6.2573169642857129</v>
      </c>
      <c r="AO8" s="30">
        <v>9.2741220238095252</v>
      </c>
      <c r="AP8" s="30">
        <v>9.5582202380952364</v>
      </c>
      <c r="AQ8" s="30">
        <v>10.40692261904762</v>
      </c>
      <c r="AR8" s="30">
        <v>10.034342261904763</v>
      </c>
      <c r="AS8" s="30">
        <v>14.62616815476191</v>
      </c>
      <c r="AT8" s="30">
        <v>14.706482142857144</v>
      </c>
      <c r="AU8" s="30">
        <v>14.790537202380952</v>
      </c>
      <c r="AV8" s="30">
        <v>16.297742559523812</v>
      </c>
      <c r="AW8" s="30">
        <v>19.062163690476194</v>
      </c>
      <c r="AX8" s="30">
        <v>24.047171428571421</v>
      </c>
      <c r="AY8" s="30">
        <v>22.494760416666658</v>
      </c>
      <c r="AZ8" s="30">
        <v>20.665872023809523</v>
      </c>
      <c r="BA8" s="30">
        <v>21.800587797619038</v>
      </c>
      <c r="BB8" s="30">
        <v>24.759302083333335</v>
      </c>
      <c r="BC8" s="30">
        <v>26.435992559523818</v>
      </c>
      <c r="BD8" s="30">
        <v>24.119087797619045</v>
      </c>
      <c r="BE8" s="30">
        <v>24.566211309523815</v>
      </c>
      <c r="BF8" s="30">
        <v>25.103614583333332</v>
      </c>
      <c r="BG8" s="30">
        <v>25.880400297619051</v>
      </c>
      <c r="BH8" s="30">
        <v>25.783610119047626</v>
      </c>
      <c r="BI8" s="30">
        <v>25.876540178571421</v>
      </c>
      <c r="BJ8" s="30">
        <v>24.108805059523814</v>
      </c>
      <c r="BK8" s="30">
        <v>23.193590773809529</v>
      </c>
      <c r="BL8" s="30">
        <v>23.012467261904739</v>
      </c>
      <c r="BM8" s="30">
        <v>22.359986607142861</v>
      </c>
      <c r="BN8" s="30">
        <v>21.726077380952379</v>
      </c>
      <c r="BO8" s="30">
        <v>20.239037202380946</v>
      </c>
      <c r="BP8" s="30">
        <v>16.75392857142857</v>
      </c>
      <c r="BQ8" s="30">
        <v>14.432375000000004</v>
      </c>
      <c r="BR8" s="30">
        <v>14.551108630952385</v>
      </c>
      <c r="BS8" s="30">
        <v>14.982688988095228</v>
      </c>
      <c r="BT8" s="30">
        <v>15.634593750000004</v>
      </c>
      <c r="BU8" s="30">
        <v>14.931727678571429</v>
      </c>
      <c r="BV8" s="30">
        <v>12.975496428571434</v>
      </c>
      <c r="BW8" s="30">
        <v>10.299773809523803</v>
      </c>
      <c r="BX8" s="30">
        <v>9.7108779166666661</v>
      </c>
    </row>
    <row r="9" spans="1:76" x14ac:dyDescent="0.2">
      <c r="A9" s="2" t="s">
        <v>6</v>
      </c>
      <c r="B9" s="30">
        <v>24.334953125000006</v>
      </c>
      <c r="C9" s="30">
        <v>22.28738095238095</v>
      </c>
      <c r="D9" s="30">
        <v>21.3553869047619</v>
      </c>
      <c r="E9" s="30">
        <v>20.805967261904748</v>
      </c>
      <c r="F9" s="30">
        <v>20.536458333333325</v>
      </c>
      <c r="G9" s="30">
        <v>23.202550595238083</v>
      </c>
      <c r="H9" s="30">
        <v>21.951497023809537</v>
      </c>
      <c r="I9" s="30">
        <v>19.586869047619054</v>
      </c>
      <c r="J9" s="30">
        <v>20.47335863095239</v>
      </c>
      <c r="K9" s="30">
        <v>20.7066443452381</v>
      </c>
      <c r="L9" s="30">
        <v>18.788622735507253</v>
      </c>
      <c r="M9" s="30">
        <v>17.806873511904772</v>
      </c>
      <c r="N9" s="30">
        <v>19.053375000000017</v>
      </c>
      <c r="O9" s="30">
        <v>19.183087797619056</v>
      </c>
      <c r="P9" s="30">
        <v>16.483169642857149</v>
      </c>
      <c r="Q9" s="30">
        <v>16.661214285714284</v>
      </c>
      <c r="R9" s="30">
        <v>14.626397321428582</v>
      </c>
      <c r="S9" s="30">
        <v>11.334586309523811</v>
      </c>
      <c r="T9" s="30">
        <v>11.046406250000006</v>
      </c>
      <c r="U9" s="30">
        <v>9.9364704166666655</v>
      </c>
      <c r="V9" s="30">
        <v>8.5629851190476156</v>
      </c>
      <c r="W9" s="30">
        <v>6.6770476190476149</v>
      </c>
      <c r="X9" s="30">
        <v>6.5162325657894726</v>
      </c>
      <c r="Y9" s="30">
        <v>5.2229732142857133</v>
      </c>
      <c r="Z9" s="30">
        <v>4.2247872023809503</v>
      </c>
      <c r="AA9" s="30">
        <v>4.3107172619047578</v>
      </c>
      <c r="AB9" s="30">
        <v>4.3547306547619034</v>
      </c>
      <c r="AC9" s="30">
        <v>4.0488839285714233</v>
      </c>
      <c r="AD9" s="30">
        <v>5.5995193452380949</v>
      </c>
      <c r="AE9" s="30">
        <v>5.1580684523809479</v>
      </c>
      <c r="AF9" s="30">
        <v>4.1304851190476146</v>
      </c>
      <c r="AG9" s="30">
        <v>4.2116666666666633</v>
      </c>
      <c r="AH9" s="30">
        <v>4.2581964285714271</v>
      </c>
      <c r="AI9" s="30">
        <v>4.73103125</v>
      </c>
      <c r="AJ9" s="30">
        <v>4.9808452380952373</v>
      </c>
      <c r="AK9" s="30">
        <v>5.5482782738095233</v>
      </c>
      <c r="AL9" s="30">
        <v>6.7971333333333304</v>
      </c>
      <c r="AM9" s="30">
        <v>6.0601086309523771</v>
      </c>
      <c r="AN9" s="30">
        <v>5.9618779761904728</v>
      </c>
      <c r="AO9" s="30">
        <v>9.1046577380952378</v>
      </c>
      <c r="AP9" s="30">
        <v>9.4015461309523811</v>
      </c>
      <c r="AQ9" s="30">
        <v>10.297541666666664</v>
      </c>
      <c r="AR9" s="30">
        <v>9.9028288690476192</v>
      </c>
      <c r="AS9" s="30">
        <v>14.403208333333337</v>
      </c>
      <c r="AT9" s="30">
        <v>14.425120535714285</v>
      </c>
      <c r="AU9" s="30">
        <v>14.620416666666666</v>
      </c>
      <c r="AV9" s="30">
        <v>16.122125</v>
      </c>
      <c r="AW9" s="30">
        <v>18.909525297619062</v>
      </c>
      <c r="AX9" s="30">
        <v>23.891631845238091</v>
      </c>
      <c r="AY9" s="30">
        <v>22.253644345238083</v>
      </c>
      <c r="AZ9" s="30">
        <v>20.481190476190474</v>
      </c>
      <c r="BA9" s="30">
        <v>21.679238095238084</v>
      </c>
      <c r="BB9" s="30">
        <v>24.575691964285713</v>
      </c>
      <c r="BC9" s="30">
        <v>26.301970238095237</v>
      </c>
      <c r="BD9" s="30">
        <v>24.010376488095236</v>
      </c>
      <c r="BE9" s="30">
        <v>24.368630952380958</v>
      </c>
      <c r="BF9" s="30">
        <v>24.830005952380962</v>
      </c>
      <c r="BG9" s="30">
        <v>25.602720238095237</v>
      </c>
      <c r="BH9" s="30">
        <v>25.468229166666667</v>
      </c>
      <c r="BI9" s="30">
        <v>25.58267708333333</v>
      </c>
      <c r="BJ9" s="30">
        <v>23.834708333333328</v>
      </c>
      <c r="BK9" s="30">
        <v>23.018691964285718</v>
      </c>
      <c r="BL9" s="30">
        <v>22.787915178571392</v>
      </c>
      <c r="BM9" s="30">
        <v>22.125029761904752</v>
      </c>
      <c r="BN9" s="30">
        <v>21.447020833333337</v>
      </c>
      <c r="BO9" s="30">
        <v>19.946842261904759</v>
      </c>
      <c r="BP9" s="30">
        <v>16.349622023809534</v>
      </c>
      <c r="BQ9" s="30">
        <v>14.187528273809523</v>
      </c>
      <c r="BR9" s="30">
        <v>14.053819940476211</v>
      </c>
      <c r="BS9" s="30">
        <v>14.52299107142859</v>
      </c>
      <c r="BT9" s="30">
        <v>15.16433630952379</v>
      </c>
      <c r="BU9" s="30">
        <v>14.576540178571436</v>
      </c>
      <c r="BV9" s="30">
        <v>12.716142380952382</v>
      </c>
      <c r="BW9" s="30">
        <v>10.12231101190476</v>
      </c>
      <c r="BX9" s="30">
        <v>9.5730920833333357</v>
      </c>
    </row>
    <row r="10" spans="1:76" x14ac:dyDescent="0.2">
      <c r="A10" s="1" t="s">
        <v>7</v>
      </c>
      <c r="B10" s="30">
        <v>24.296958333333354</v>
      </c>
      <c r="C10" s="30">
        <v>22.564947916666672</v>
      </c>
      <c r="D10" s="30">
        <v>21.630837797619048</v>
      </c>
      <c r="E10" s="30">
        <v>20.96222470238094</v>
      </c>
      <c r="F10" s="30">
        <v>20.765187499999993</v>
      </c>
      <c r="G10" s="30">
        <v>23.435166666666664</v>
      </c>
      <c r="H10" s="30">
        <v>22.081047619047631</v>
      </c>
      <c r="I10" s="30">
        <v>19.52225297619048</v>
      </c>
      <c r="J10" s="30">
        <v>20.063592261904756</v>
      </c>
      <c r="K10" s="30">
        <v>20.494275297619037</v>
      </c>
      <c r="L10" s="30">
        <v>18.671672166149069</v>
      </c>
      <c r="M10" s="30">
        <v>17.603056547619051</v>
      </c>
      <c r="N10" s="30">
        <v>18.718754464285706</v>
      </c>
      <c r="O10" s="30">
        <v>18.839940476190485</v>
      </c>
      <c r="P10" s="30">
        <v>16.12782589285715</v>
      </c>
      <c r="Q10" s="30">
        <v>16.300934523809534</v>
      </c>
      <c r="R10" s="30">
        <v>14.469186011904766</v>
      </c>
      <c r="S10" s="30">
        <v>11.226309523809524</v>
      </c>
      <c r="T10" s="30">
        <v>10.891437499999999</v>
      </c>
      <c r="U10" s="30">
        <v>9.7904130357142822</v>
      </c>
      <c r="V10" s="30">
        <v>8.5380312499999977</v>
      </c>
      <c r="W10" s="30">
        <v>6.7150550595238032</v>
      </c>
      <c r="X10" s="30">
        <v>6.5804866228070171</v>
      </c>
      <c r="Y10" s="30">
        <v>5.2792038690476186</v>
      </c>
      <c r="Z10" s="30">
        <v>4.3850014880952353</v>
      </c>
      <c r="AA10" s="30">
        <v>4.5004241071428561</v>
      </c>
      <c r="AB10" s="30">
        <v>4.6865580357142846</v>
      </c>
      <c r="AC10" s="30">
        <v>4.2086011904761866</v>
      </c>
      <c r="AD10" s="30">
        <v>5.7252782738095203</v>
      </c>
      <c r="AE10" s="30">
        <v>5.2315446428571422</v>
      </c>
      <c r="AF10" s="30">
        <v>4.2870238095238076</v>
      </c>
      <c r="AG10" s="30">
        <v>4.4020833333333345</v>
      </c>
      <c r="AH10" s="30">
        <v>4.5133392857142853</v>
      </c>
      <c r="AI10" s="30">
        <v>4.8269508928571403</v>
      </c>
      <c r="AJ10" s="30">
        <v>5.0842752976190493</v>
      </c>
      <c r="AK10" s="30">
        <v>5.6694345238095236</v>
      </c>
      <c r="AL10" s="30">
        <v>6.8711164682539652</v>
      </c>
      <c r="AM10" s="30">
        <v>6.1141860119047564</v>
      </c>
      <c r="AN10" s="30">
        <v>6.082047619047616</v>
      </c>
      <c r="AO10" s="30">
        <v>9.1532708333333357</v>
      </c>
      <c r="AP10" s="30">
        <v>9.4586904761904709</v>
      </c>
      <c r="AQ10" s="30">
        <v>10.339538690476189</v>
      </c>
      <c r="AR10" s="30">
        <v>10.032464285714285</v>
      </c>
      <c r="AS10" s="30">
        <v>14.581956845238098</v>
      </c>
      <c r="AT10" s="30">
        <v>14.579882440476192</v>
      </c>
      <c r="AU10" s="30">
        <v>14.738383928571427</v>
      </c>
      <c r="AV10" s="30">
        <v>16.22749404761905</v>
      </c>
      <c r="AW10" s="30">
        <v>18.994020833333337</v>
      </c>
      <c r="AX10" s="30">
        <v>23.936983630952373</v>
      </c>
      <c r="AY10" s="30">
        <v>22.37150297619047</v>
      </c>
      <c r="AZ10" s="30">
        <v>20.588510416666669</v>
      </c>
      <c r="BA10" s="30">
        <v>21.769244047619043</v>
      </c>
      <c r="BB10" s="30">
        <v>24.614379464285715</v>
      </c>
      <c r="BC10" s="30">
        <v>26.30808035714286</v>
      </c>
      <c r="BD10" s="30">
        <v>24.023558035714281</v>
      </c>
      <c r="BE10" s="30">
        <v>24.508736607142861</v>
      </c>
      <c r="BF10" s="30">
        <v>25.111629464285709</v>
      </c>
      <c r="BG10" s="30">
        <v>25.784997023809524</v>
      </c>
      <c r="BH10" s="30">
        <v>25.630831845238102</v>
      </c>
      <c r="BI10" s="30">
        <v>25.684334821428571</v>
      </c>
      <c r="BJ10" s="30">
        <v>23.824403273809516</v>
      </c>
      <c r="BK10" s="30">
        <v>22.917669642857152</v>
      </c>
      <c r="BL10" s="30">
        <v>22.63924255952378</v>
      </c>
      <c r="BM10" s="30">
        <v>21.937610119047608</v>
      </c>
      <c r="BN10" s="30">
        <v>21.128407738095241</v>
      </c>
      <c r="BO10" s="30">
        <v>19.374882440476192</v>
      </c>
      <c r="BP10" s="30">
        <v>15.4005386904762</v>
      </c>
      <c r="BQ10" s="30">
        <v>13.543630952380962</v>
      </c>
      <c r="BR10" s="30">
        <v>13.197574404761911</v>
      </c>
      <c r="BS10" s="30">
        <v>13.680678571428581</v>
      </c>
      <c r="BT10" s="30">
        <v>14.273587797619069</v>
      </c>
      <c r="BU10" s="30">
        <v>13.876864583333342</v>
      </c>
      <c r="BV10" s="30">
        <v>12.179702559523818</v>
      </c>
      <c r="BW10" s="30">
        <v>9.7718720238095216</v>
      </c>
      <c r="BX10" s="30">
        <v>9.344243750000004</v>
      </c>
    </row>
    <row r="11" spans="1:76" x14ac:dyDescent="0.2">
      <c r="A11" s="2" t="s">
        <v>8</v>
      </c>
      <c r="B11" s="30">
        <v>23.849182291666686</v>
      </c>
      <c r="C11" s="30">
        <v>22.113242559523808</v>
      </c>
      <c r="D11" s="30">
        <v>21.130674107142834</v>
      </c>
      <c r="E11" s="30">
        <v>20.223311011904762</v>
      </c>
      <c r="F11" s="30">
        <v>20.347924107142855</v>
      </c>
      <c r="G11" s="30">
        <v>23.350635416666666</v>
      </c>
      <c r="H11" s="30">
        <v>22.243486607142845</v>
      </c>
      <c r="I11" s="30">
        <v>20.075308035714276</v>
      </c>
      <c r="J11" s="30">
        <v>21.30753273809523</v>
      </c>
      <c r="K11" s="30">
        <v>21.381580357142848</v>
      </c>
      <c r="L11" s="30">
        <v>19.273873382505172</v>
      </c>
      <c r="M11" s="30">
        <v>18.402017857142862</v>
      </c>
      <c r="N11" s="30">
        <v>19.773745535714273</v>
      </c>
      <c r="O11" s="30">
        <v>19.792446428571427</v>
      </c>
      <c r="P11" s="30">
        <v>16.839507440476194</v>
      </c>
      <c r="Q11" s="30">
        <v>16.913058035714286</v>
      </c>
      <c r="R11" s="30">
        <v>14.772440476190488</v>
      </c>
      <c r="S11" s="30">
        <v>11.409436011904761</v>
      </c>
      <c r="T11" s="30">
        <v>11.120534226190477</v>
      </c>
      <c r="U11" s="30">
        <v>10.217145357142854</v>
      </c>
      <c r="V11" s="30">
        <v>8.7975565476190472</v>
      </c>
      <c r="W11" s="30">
        <v>6.9477485119047557</v>
      </c>
      <c r="X11" s="30">
        <v>6.6607229714912233</v>
      </c>
      <c r="Y11" s="30">
        <v>5.3296830357142868</v>
      </c>
      <c r="Z11" s="30">
        <v>4.2265476190476159</v>
      </c>
      <c r="AA11" s="30">
        <v>4.4845044642857133</v>
      </c>
      <c r="AB11" s="30">
        <v>4.6374642857142865</v>
      </c>
      <c r="AC11" s="30">
        <v>4.1415431547618988</v>
      </c>
      <c r="AD11" s="30">
        <v>5.6581026785714261</v>
      </c>
      <c r="AE11" s="30">
        <v>5.1967976190476151</v>
      </c>
      <c r="AF11" s="30">
        <v>4.1936532738095202</v>
      </c>
      <c r="AG11" s="30">
        <v>4.28985119047619</v>
      </c>
      <c r="AH11" s="30">
        <v>4.3411592261904746</v>
      </c>
      <c r="AI11" s="30">
        <v>4.7034255952380937</v>
      </c>
      <c r="AJ11" s="30">
        <v>4.9278184523809516</v>
      </c>
      <c r="AK11" s="30">
        <v>5.6667053571428552</v>
      </c>
      <c r="AL11" s="30">
        <v>6.8142259920634896</v>
      </c>
      <c r="AM11" s="30">
        <v>6.2911919642857113</v>
      </c>
      <c r="AN11" s="30">
        <v>6.263845238095235</v>
      </c>
      <c r="AO11" s="30">
        <v>9.2204404761904755</v>
      </c>
      <c r="AP11" s="30">
        <v>9.6197991071428568</v>
      </c>
      <c r="AQ11" s="30">
        <v>10.45721279761905</v>
      </c>
      <c r="AR11" s="30">
        <v>10.052683035714287</v>
      </c>
      <c r="AS11" s="30">
        <v>14.637055059523808</v>
      </c>
      <c r="AT11" s="30">
        <v>14.73617410714286</v>
      </c>
      <c r="AU11" s="30">
        <v>14.794276785714288</v>
      </c>
      <c r="AV11" s="30">
        <v>16.260275297619053</v>
      </c>
      <c r="AW11" s="30">
        <v>18.932089285714294</v>
      </c>
      <c r="AX11" s="30">
        <v>24.273066666666661</v>
      </c>
      <c r="AY11" s="30">
        <v>22.446745535714275</v>
      </c>
      <c r="AZ11" s="30">
        <v>20.531363095238095</v>
      </c>
      <c r="BA11" s="30">
        <v>21.692581845238088</v>
      </c>
      <c r="BB11" s="30">
        <v>24.582174107142862</v>
      </c>
      <c r="BC11" s="30">
        <v>26.356142857142856</v>
      </c>
      <c r="BD11" s="30">
        <v>23.938958333333328</v>
      </c>
      <c r="BE11" s="30">
        <v>24.293979166666677</v>
      </c>
      <c r="BF11" s="30">
        <v>24.679282738095246</v>
      </c>
      <c r="BG11" s="30">
        <v>25.399382440476188</v>
      </c>
      <c r="BH11" s="30">
        <v>25.288648809523814</v>
      </c>
      <c r="BI11" s="30">
        <v>25.230540178571431</v>
      </c>
      <c r="BJ11" s="30">
        <v>23.611174107142858</v>
      </c>
      <c r="BK11" s="30">
        <v>22.744324404761901</v>
      </c>
      <c r="BL11" s="30">
        <v>22.562386904761876</v>
      </c>
      <c r="BM11" s="30">
        <v>21.903671130952372</v>
      </c>
      <c r="BN11" s="30">
        <v>21.081681547619045</v>
      </c>
      <c r="BO11" s="30">
        <v>19.534572916666665</v>
      </c>
      <c r="BP11" s="30">
        <v>16.038742559523808</v>
      </c>
      <c r="BQ11" s="30">
        <v>14.116336309523806</v>
      </c>
      <c r="BR11" s="30">
        <v>14.024236607142873</v>
      </c>
      <c r="BS11" s="30">
        <v>14.544837797619062</v>
      </c>
      <c r="BT11" s="30">
        <v>15.231757440476175</v>
      </c>
      <c r="BU11" s="30">
        <v>14.869532738095245</v>
      </c>
      <c r="BV11" s="30">
        <v>13.353683095238098</v>
      </c>
      <c r="BW11" s="30">
        <v>10.907818452380946</v>
      </c>
      <c r="BX11" s="30">
        <v>10.143877083333326</v>
      </c>
    </row>
    <row r="12" spans="1:76" x14ac:dyDescent="0.2">
      <c r="A12" s="1" t="s">
        <v>9</v>
      </c>
      <c r="B12" s="30">
        <v>24.256229166666664</v>
      </c>
      <c r="C12" s="30">
        <v>22.272758928571431</v>
      </c>
      <c r="D12" s="30">
        <v>21.388050595238099</v>
      </c>
      <c r="E12" s="30">
        <v>20.808093749999991</v>
      </c>
      <c r="F12" s="30">
        <v>20.541374999999995</v>
      </c>
      <c r="G12" s="30">
        <v>23.288848214285704</v>
      </c>
      <c r="H12" s="30">
        <v>21.813410714285727</v>
      </c>
      <c r="I12" s="30">
        <v>19.245720238095224</v>
      </c>
      <c r="J12" s="30">
        <v>19.727867559523816</v>
      </c>
      <c r="K12" s="30">
        <v>19.953308035714283</v>
      </c>
      <c r="L12" s="30">
        <v>18.215600155279521</v>
      </c>
      <c r="M12" s="30">
        <v>17.14363392857144</v>
      </c>
      <c r="N12" s="30">
        <v>18.130488095238096</v>
      </c>
      <c r="O12" s="30">
        <v>18.28824255952382</v>
      </c>
      <c r="P12" s="30">
        <v>15.646392857142851</v>
      </c>
      <c r="Q12" s="30">
        <v>15.529934523809521</v>
      </c>
      <c r="R12" s="30">
        <v>13.931773809523817</v>
      </c>
      <c r="S12" s="30">
        <v>10.721495535714288</v>
      </c>
      <c r="T12" s="30">
        <v>10.35699107142857</v>
      </c>
      <c r="U12" s="30">
        <v>9.5397979761904743</v>
      </c>
      <c r="V12" s="30">
        <v>8.4750788690476142</v>
      </c>
      <c r="W12" s="30">
        <v>6.7385252976190442</v>
      </c>
      <c r="X12" s="30">
        <v>6.5372159539473671</v>
      </c>
      <c r="Y12" s="30">
        <v>5.2902827380952369</v>
      </c>
      <c r="Z12" s="30">
        <v>4.4348824404761897</v>
      </c>
      <c r="AA12" s="30">
        <v>4.797970238095238</v>
      </c>
      <c r="AB12" s="30">
        <v>4.8260312500000051</v>
      </c>
      <c r="AC12" s="30">
        <v>4.3141205357142836</v>
      </c>
      <c r="AD12" s="30">
        <v>5.7297366071428559</v>
      </c>
      <c r="AE12" s="30">
        <v>5.1927083333333313</v>
      </c>
      <c r="AF12" s="30">
        <v>4.2548333333333312</v>
      </c>
      <c r="AG12" s="30">
        <v>4.3830252976190485</v>
      </c>
      <c r="AH12" s="30">
        <v>4.4992619047619042</v>
      </c>
      <c r="AI12" s="30">
        <v>4.7951919642857117</v>
      </c>
      <c r="AJ12" s="30">
        <v>5.0189017857142861</v>
      </c>
      <c r="AK12" s="30">
        <v>5.7125089285714283</v>
      </c>
      <c r="AL12" s="30">
        <v>6.9280225732600718</v>
      </c>
      <c r="AM12" s="30">
        <v>6.3671607142857107</v>
      </c>
      <c r="AN12" s="30">
        <v>6.3593392857142845</v>
      </c>
      <c r="AO12" s="30">
        <v>9.2944836309523797</v>
      </c>
      <c r="AP12" s="30">
        <v>9.6377931547618996</v>
      </c>
      <c r="AQ12" s="30">
        <v>10.432101190476189</v>
      </c>
      <c r="AR12" s="30">
        <v>10.028254464285714</v>
      </c>
      <c r="AS12" s="30">
        <v>14.557361607142864</v>
      </c>
      <c r="AT12" s="30">
        <v>14.695156250000002</v>
      </c>
      <c r="AU12" s="30">
        <v>14.794008928571428</v>
      </c>
      <c r="AV12" s="30">
        <v>16.244671130952383</v>
      </c>
      <c r="AW12" s="30">
        <v>18.966197916666676</v>
      </c>
      <c r="AX12" s="30">
        <v>23.971415476190469</v>
      </c>
      <c r="AY12" s="30">
        <v>22.38035267857142</v>
      </c>
      <c r="AZ12" s="30">
        <v>20.525906249999998</v>
      </c>
      <c r="BA12" s="30">
        <v>21.61263244047618</v>
      </c>
      <c r="BB12" s="30">
        <v>24.48261755952381</v>
      </c>
      <c r="BC12" s="30">
        <v>26.155513392857138</v>
      </c>
      <c r="BD12" s="30">
        <v>23.580825892857142</v>
      </c>
      <c r="BE12" s="30">
        <v>23.764860119047633</v>
      </c>
      <c r="BF12" s="30">
        <v>24.060574404761915</v>
      </c>
      <c r="BG12" s="30">
        <v>24.523537202380954</v>
      </c>
      <c r="BH12" s="30">
        <v>24.157441964285709</v>
      </c>
      <c r="BI12" s="30">
        <v>23.349187499999974</v>
      </c>
      <c r="BJ12" s="30">
        <v>21.570126488095248</v>
      </c>
      <c r="BK12" s="30">
        <v>20.702084821428564</v>
      </c>
      <c r="BL12" s="30">
        <v>20.328669642857143</v>
      </c>
      <c r="BM12" s="30">
        <v>20.059144345238092</v>
      </c>
      <c r="BN12" s="30">
        <v>19.486011904761913</v>
      </c>
      <c r="BO12" s="30">
        <v>18.49312351190477</v>
      </c>
      <c r="BP12" s="30">
        <v>15.27548065476191</v>
      </c>
      <c r="BQ12" s="30">
        <v>13.678255952380969</v>
      </c>
      <c r="BR12" s="30">
        <v>13.419250000000007</v>
      </c>
      <c r="BS12" s="30">
        <v>13.870519345238105</v>
      </c>
      <c r="BT12" s="30">
        <v>14.402764880952406</v>
      </c>
      <c r="BU12" s="30">
        <v>14.037311011904775</v>
      </c>
      <c r="BV12" s="30">
        <v>12.567971666666677</v>
      </c>
      <c r="BW12" s="30">
        <v>10.330345238095228</v>
      </c>
      <c r="BX12" s="30">
        <v>9.7405345833333374</v>
      </c>
    </row>
    <row r="13" spans="1:76" x14ac:dyDescent="0.2">
      <c r="A13" s="1" t="s">
        <v>10</v>
      </c>
      <c r="B13" s="30">
        <v>23.977645833333355</v>
      </c>
      <c r="C13" s="30">
        <v>21.859821428571404</v>
      </c>
      <c r="D13" s="30">
        <v>21.087549107142848</v>
      </c>
      <c r="E13" s="30">
        <v>20.579915178571429</v>
      </c>
      <c r="F13" s="30">
        <v>20.623784226190473</v>
      </c>
      <c r="G13" s="30">
        <v>23.304355654761899</v>
      </c>
      <c r="H13" s="30">
        <v>22.150495535714281</v>
      </c>
      <c r="I13" s="30">
        <v>19.847558035714282</v>
      </c>
      <c r="J13" s="30">
        <v>20.273053571428573</v>
      </c>
      <c r="K13" s="30">
        <v>20.417781249999987</v>
      </c>
      <c r="L13" s="30">
        <v>18.634840450310552</v>
      </c>
      <c r="M13" s="30">
        <v>17.537212797619048</v>
      </c>
      <c r="N13" s="30">
        <v>18.521059523809523</v>
      </c>
      <c r="O13" s="30">
        <v>18.689023809523807</v>
      </c>
      <c r="P13" s="30">
        <v>15.978994047619041</v>
      </c>
      <c r="Q13" s="30">
        <v>16.027717261904751</v>
      </c>
      <c r="R13" s="30">
        <v>14.301438988095242</v>
      </c>
      <c r="S13" s="30">
        <v>11.044196428571427</v>
      </c>
      <c r="T13" s="30">
        <v>10.75373511904762</v>
      </c>
      <c r="U13" s="30">
        <v>9.8790088690476185</v>
      </c>
      <c r="V13" s="30">
        <v>8.679171130952378</v>
      </c>
      <c r="W13" s="30">
        <v>6.8758735119047572</v>
      </c>
      <c r="X13" s="30">
        <v>6.6404958881578917</v>
      </c>
      <c r="Y13" s="30">
        <v>5.3420758928571432</v>
      </c>
      <c r="Z13" s="30">
        <v>4.2818095238095228</v>
      </c>
      <c r="AA13" s="30">
        <v>4.2447663690476158</v>
      </c>
      <c r="AB13" s="30">
        <v>4.6216235119047582</v>
      </c>
      <c r="AC13" s="30">
        <v>4.1846994047619006</v>
      </c>
      <c r="AD13" s="30">
        <v>5.7271994047619037</v>
      </c>
      <c r="AE13" s="30">
        <v>5.2383065476190449</v>
      </c>
      <c r="AF13" s="30">
        <v>4.2171994047619012</v>
      </c>
      <c r="AG13" s="30">
        <v>4.3538258928571434</v>
      </c>
      <c r="AH13" s="30">
        <v>4.3942157738095213</v>
      </c>
      <c r="AI13" s="30">
        <v>4.7904672619047615</v>
      </c>
      <c r="AJ13" s="30">
        <v>5.0097440476190469</v>
      </c>
      <c r="AK13" s="30">
        <v>5.7394866071428572</v>
      </c>
      <c r="AL13" s="30">
        <v>6.8342336309523777</v>
      </c>
      <c r="AM13" s="30">
        <v>5.9927663690476161</v>
      </c>
      <c r="AN13" s="30">
        <v>6.0339627976190444</v>
      </c>
      <c r="AO13" s="30">
        <v>9.0604375000000008</v>
      </c>
      <c r="AP13" s="30">
        <v>9.4797767857142876</v>
      </c>
      <c r="AQ13" s="30">
        <v>10.415675595238099</v>
      </c>
      <c r="AR13" s="30">
        <v>9.9952619047619056</v>
      </c>
      <c r="AS13" s="30">
        <v>14.413739583333337</v>
      </c>
      <c r="AT13" s="30">
        <v>14.576074404761908</v>
      </c>
      <c r="AU13" s="30">
        <v>14.724705357142856</v>
      </c>
      <c r="AV13" s="30">
        <v>16.238491071428573</v>
      </c>
      <c r="AW13" s="30">
        <v>18.959403273809531</v>
      </c>
      <c r="AX13" s="30">
        <v>24.027092559523798</v>
      </c>
      <c r="AY13" s="30">
        <v>22.464504464285707</v>
      </c>
      <c r="AZ13" s="30">
        <v>20.594440476190474</v>
      </c>
      <c r="BA13" s="30">
        <v>21.76510119047618</v>
      </c>
      <c r="BB13" s="30">
        <v>24.630239583333328</v>
      </c>
      <c r="BC13" s="30">
        <v>26.309852678571424</v>
      </c>
      <c r="BD13" s="30">
        <v>23.939796130952377</v>
      </c>
      <c r="BE13" s="30">
        <v>24.356424107142864</v>
      </c>
      <c r="BF13" s="30">
        <v>24.887394345238096</v>
      </c>
      <c r="BG13" s="30">
        <v>25.5919375</v>
      </c>
      <c r="BH13" s="30">
        <v>25.456126488095247</v>
      </c>
      <c r="BI13" s="30">
        <v>25.347898809523805</v>
      </c>
      <c r="BJ13" s="30">
        <v>23.42857142857142</v>
      </c>
      <c r="BK13" s="30">
        <v>22.33869196428569</v>
      </c>
      <c r="BL13" s="30">
        <v>21.452058035714284</v>
      </c>
      <c r="BM13" s="30">
        <v>20.75404910714283</v>
      </c>
      <c r="BN13" s="30">
        <v>20.001827380952367</v>
      </c>
      <c r="BO13" s="30">
        <v>18.923177083333336</v>
      </c>
      <c r="BP13" s="30">
        <v>15.67264732142857</v>
      </c>
      <c r="BQ13" s="30">
        <v>13.924296130952385</v>
      </c>
      <c r="BR13" s="30">
        <v>13.704845238095245</v>
      </c>
      <c r="BS13" s="30">
        <v>14.18625595238097</v>
      </c>
      <c r="BT13" s="30">
        <v>14.77865922619049</v>
      </c>
      <c r="BU13" s="30">
        <v>14.395555059523824</v>
      </c>
      <c r="BV13" s="30">
        <v>12.703005833333334</v>
      </c>
      <c r="BW13" s="30">
        <v>10.179992559523802</v>
      </c>
      <c r="BX13" s="30">
        <v>9.6351691666666657</v>
      </c>
    </row>
    <row r="14" spans="1:76" x14ac:dyDescent="0.2">
      <c r="A14" s="2" t="s">
        <v>11</v>
      </c>
      <c r="B14" s="30">
        <v>24.177276041666687</v>
      </c>
      <c r="C14" s="30">
        <v>22.366443452380945</v>
      </c>
      <c r="D14" s="30">
        <v>21.495989583333337</v>
      </c>
      <c r="E14" s="30">
        <v>20.63206101190476</v>
      </c>
      <c r="F14" s="30">
        <v>20.340757440476192</v>
      </c>
      <c r="G14" s="30">
        <v>23.697156249999995</v>
      </c>
      <c r="H14" s="30">
        <v>22.681248511904734</v>
      </c>
      <c r="I14" s="30">
        <v>20.243644345238092</v>
      </c>
      <c r="J14" s="30">
        <v>20.805511904761897</v>
      </c>
      <c r="K14" s="30">
        <v>20.509983630952377</v>
      </c>
      <c r="L14" s="30">
        <v>18.553190023291922</v>
      </c>
      <c r="M14" s="30">
        <v>17.301354166666659</v>
      </c>
      <c r="N14" s="30">
        <v>18.236733630952397</v>
      </c>
      <c r="O14" s="30">
        <v>18.433261904761903</v>
      </c>
      <c r="P14" s="30">
        <v>15.774266369047611</v>
      </c>
      <c r="Q14" s="30">
        <v>15.710623511904762</v>
      </c>
      <c r="R14" s="30">
        <v>14.065830357142859</v>
      </c>
      <c r="S14" s="30">
        <v>10.826745535714281</v>
      </c>
      <c r="T14" s="30">
        <v>10.589516369047615</v>
      </c>
      <c r="U14" s="30">
        <v>9.8231668452380951</v>
      </c>
      <c r="V14" s="30">
        <v>8.6647663690476175</v>
      </c>
      <c r="W14" s="30">
        <v>6.905986607142852</v>
      </c>
      <c r="X14" s="30">
        <v>7.2238541666666602</v>
      </c>
      <c r="Y14" s="30" t="s">
        <v>32</v>
      </c>
      <c r="Z14" s="30" t="s">
        <v>32</v>
      </c>
      <c r="AA14" s="30" t="s">
        <v>32</v>
      </c>
      <c r="AB14" s="30" t="s">
        <v>32</v>
      </c>
      <c r="AC14" s="30" t="s">
        <v>32</v>
      </c>
      <c r="AD14" s="30" t="s">
        <v>32</v>
      </c>
      <c r="AE14" s="30" t="s">
        <v>32</v>
      </c>
      <c r="AF14" s="30" t="s">
        <v>32</v>
      </c>
      <c r="AG14" s="30" t="s">
        <v>32</v>
      </c>
      <c r="AH14" s="30" t="s">
        <v>32</v>
      </c>
      <c r="AI14" s="30" t="s">
        <v>32</v>
      </c>
      <c r="AJ14" s="30" t="s">
        <v>32</v>
      </c>
      <c r="AK14" s="30" t="s">
        <v>32</v>
      </c>
      <c r="AL14" s="30">
        <v>7.3720464743589709</v>
      </c>
      <c r="AM14" s="30">
        <v>6.0059702380952347</v>
      </c>
      <c r="AN14" s="30">
        <v>6.1247440476190462</v>
      </c>
      <c r="AO14" s="30">
        <v>9.2266681547619047</v>
      </c>
      <c r="AP14" s="30">
        <v>9.5599032738095229</v>
      </c>
      <c r="AQ14" s="30">
        <v>10.354787202380949</v>
      </c>
      <c r="AR14" s="30">
        <v>10.034526785714288</v>
      </c>
      <c r="AS14" s="30">
        <v>14.404965773809531</v>
      </c>
      <c r="AT14" s="30">
        <v>14.551635416666668</v>
      </c>
      <c r="AU14" s="30">
        <v>14.710044642857143</v>
      </c>
      <c r="AV14" s="30">
        <v>16.216866071428573</v>
      </c>
      <c r="AW14" s="30">
        <v>19.312863095238093</v>
      </c>
      <c r="AX14" s="30">
        <v>25.363241666666671</v>
      </c>
      <c r="AY14" s="30">
        <v>22.577912202380947</v>
      </c>
      <c r="AZ14" s="30">
        <v>20.631770833333331</v>
      </c>
      <c r="BA14" s="30">
        <v>21.788450892857131</v>
      </c>
      <c r="BB14" s="30">
        <v>24.702952380952386</v>
      </c>
      <c r="BC14" s="30">
        <v>26.291897321428575</v>
      </c>
      <c r="BD14" s="44" t="s">
        <v>32</v>
      </c>
      <c r="BE14" s="44" t="s">
        <v>32</v>
      </c>
      <c r="BF14" s="44" t="s">
        <v>32</v>
      </c>
      <c r="BG14" s="44" t="s">
        <v>32</v>
      </c>
      <c r="BH14" s="44" t="s">
        <v>32</v>
      </c>
      <c r="BI14" s="44" t="s">
        <v>32</v>
      </c>
      <c r="BJ14" s="44" t="s">
        <v>32</v>
      </c>
      <c r="BK14" s="44" t="s">
        <v>32</v>
      </c>
      <c r="BL14" s="44" t="s">
        <v>32</v>
      </c>
      <c r="BM14" s="44" t="s">
        <v>32</v>
      </c>
      <c r="BN14" s="44" t="s">
        <v>32</v>
      </c>
      <c r="BO14" s="44" t="s">
        <v>32</v>
      </c>
      <c r="BP14" s="44" t="s">
        <v>32</v>
      </c>
      <c r="BQ14" s="44" t="s">
        <v>32</v>
      </c>
      <c r="BR14" s="44" t="s">
        <v>32</v>
      </c>
      <c r="BS14" s="44" t="s">
        <v>32</v>
      </c>
      <c r="BT14" s="44" t="s">
        <v>32</v>
      </c>
      <c r="BU14" s="44" t="s">
        <v>32</v>
      </c>
      <c r="BV14" s="44" t="s">
        <v>32</v>
      </c>
      <c r="BW14" s="44" t="s">
        <v>32</v>
      </c>
      <c r="BX14" s="44" t="s">
        <v>32</v>
      </c>
    </row>
    <row r="15" spans="1:76" x14ac:dyDescent="0.2">
      <c r="A15" s="1" t="s">
        <v>12</v>
      </c>
      <c r="B15" s="44" t="s">
        <v>32</v>
      </c>
      <c r="C15" s="44" t="s">
        <v>32</v>
      </c>
      <c r="D15" s="44" t="s">
        <v>32</v>
      </c>
      <c r="E15" s="44" t="s">
        <v>32</v>
      </c>
      <c r="F15" s="44" t="s">
        <v>32</v>
      </c>
      <c r="G15" s="44" t="s">
        <v>32</v>
      </c>
      <c r="H15" s="44" t="s">
        <v>32</v>
      </c>
      <c r="I15" s="44" t="s">
        <v>32</v>
      </c>
      <c r="J15" s="44" t="s">
        <v>32</v>
      </c>
      <c r="K15" s="44" t="s">
        <v>32</v>
      </c>
      <c r="L15" s="44" t="s">
        <v>32</v>
      </c>
      <c r="M15" s="44" t="s">
        <v>32</v>
      </c>
      <c r="N15" s="44" t="s">
        <v>32</v>
      </c>
      <c r="O15" s="44" t="s">
        <v>32</v>
      </c>
      <c r="P15" s="44" t="s">
        <v>32</v>
      </c>
      <c r="Q15" s="44" t="s">
        <v>32</v>
      </c>
      <c r="R15" s="44" t="s">
        <v>32</v>
      </c>
      <c r="S15" s="44" t="s">
        <v>32</v>
      </c>
      <c r="T15" s="44" t="s">
        <v>32</v>
      </c>
      <c r="U15" s="44" t="s">
        <v>32</v>
      </c>
      <c r="V15" s="44" t="s">
        <v>32</v>
      </c>
      <c r="W15" s="44" t="s">
        <v>32</v>
      </c>
      <c r="X15" s="44" t="s">
        <v>32</v>
      </c>
      <c r="Y15" s="44" t="s">
        <v>32</v>
      </c>
      <c r="Z15" s="44" t="s">
        <v>32</v>
      </c>
      <c r="AA15" s="44" t="s">
        <v>32</v>
      </c>
      <c r="AB15" s="44" t="s">
        <v>32</v>
      </c>
      <c r="AC15" s="44" t="s">
        <v>32</v>
      </c>
      <c r="AD15" s="44" t="s">
        <v>32</v>
      </c>
      <c r="AE15" s="44" t="s">
        <v>32</v>
      </c>
      <c r="AF15" s="44" t="s">
        <v>32</v>
      </c>
      <c r="AG15" s="44" t="s">
        <v>32</v>
      </c>
      <c r="AH15" s="44" t="s">
        <v>32</v>
      </c>
      <c r="AI15" s="44" t="s">
        <v>32</v>
      </c>
      <c r="AJ15" s="44" t="s">
        <v>32</v>
      </c>
      <c r="AK15" s="44" t="s">
        <v>32</v>
      </c>
      <c r="AL15" s="44" t="s">
        <v>32</v>
      </c>
      <c r="AM15" s="44" t="s">
        <v>32</v>
      </c>
      <c r="AN15" s="44" t="s">
        <v>32</v>
      </c>
      <c r="AO15" s="44" t="s">
        <v>32</v>
      </c>
      <c r="AP15" s="44" t="s">
        <v>32</v>
      </c>
      <c r="AQ15" s="44" t="s">
        <v>32</v>
      </c>
      <c r="AR15" s="44" t="s">
        <v>32</v>
      </c>
      <c r="AS15" s="44" t="s">
        <v>32</v>
      </c>
      <c r="AT15" s="44" t="s">
        <v>32</v>
      </c>
      <c r="AU15" s="44" t="s">
        <v>32</v>
      </c>
      <c r="AV15" s="44" t="s">
        <v>32</v>
      </c>
      <c r="AW15" s="44" t="s">
        <v>32</v>
      </c>
      <c r="AX15" s="44" t="s">
        <v>32</v>
      </c>
      <c r="AY15" s="44" t="s">
        <v>32</v>
      </c>
      <c r="AZ15" s="44" t="s">
        <v>32</v>
      </c>
      <c r="BA15" s="44" t="s">
        <v>32</v>
      </c>
      <c r="BB15" s="44" t="s">
        <v>32</v>
      </c>
      <c r="BC15" s="44" t="s">
        <v>32</v>
      </c>
      <c r="BD15" s="44" t="s">
        <v>32</v>
      </c>
      <c r="BE15" s="44" t="s">
        <v>32</v>
      </c>
      <c r="BF15" s="44" t="s">
        <v>32</v>
      </c>
      <c r="BG15" s="44" t="s">
        <v>32</v>
      </c>
      <c r="BH15" s="44" t="s">
        <v>32</v>
      </c>
      <c r="BI15" s="44" t="s">
        <v>32</v>
      </c>
      <c r="BJ15" s="44" t="s">
        <v>32</v>
      </c>
      <c r="BK15" s="44" t="s">
        <v>32</v>
      </c>
      <c r="BL15" s="44" t="s">
        <v>32</v>
      </c>
      <c r="BM15" s="44" t="s">
        <v>32</v>
      </c>
      <c r="BN15" s="44" t="s">
        <v>32</v>
      </c>
      <c r="BO15" s="44" t="s">
        <v>32</v>
      </c>
      <c r="BP15" s="44" t="s">
        <v>32</v>
      </c>
      <c r="BQ15" s="44" t="s">
        <v>32</v>
      </c>
      <c r="BR15" s="44" t="s">
        <v>32</v>
      </c>
      <c r="BS15" s="44" t="s">
        <v>32</v>
      </c>
      <c r="BT15" s="44" t="s">
        <v>32</v>
      </c>
      <c r="BU15" s="44" t="s">
        <v>32</v>
      </c>
      <c r="BV15" s="44" t="s">
        <v>32</v>
      </c>
      <c r="BW15" s="44" t="s">
        <v>32</v>
      </c>
      <c r="BX15" s="44" t="s">
        <v>32</v>
      </c>
    </row>
    <row r="16" spans="1:76" x14ac:dyDescent="0.2">
      <c r="A16" s="2" t="s">
        <v>13</v>
      </c>
      <c r="B16" s="30">
        <v>24.065375000000017</v>
      </c>
      <c r="C16" s="30">
        <v>22.408842261904748</v>
      </c>
      <c r="D16" s="30">
        <v>21.557796130952386</v>
      </c>
      <c r="E16" s="30">
        <v>21.134828869047602</v>
      </c>
      <c r="F16" s="30">
        <v>20.980697916666674</v>
      </c>
      <c r="G16" s="30">
        <v>23.676980654761902</v>
      </c>
      <c r="H16" s="30">
        <v>22.299980654761892</v>
      </c>
      <c r="I16" s="30">
        <v>20.031059523809514</v>
      </c>
      <c r="J16" s="30">
        <v>21.311278273809517</v>
      </c>
      <c r="K16" s="30">
        <v>21.307706845238084</v>
      </c>
      <c r="L16" s="30">
        <v>19.215547877846792</v>
      </c>
      <c r="M16" s="30">
        <v>18.436839285714303</v>
      </c>
      <c r="N16" s="30">
        <v>19.799016369047603</v>
      </c>
      <c r="O16" s="30">
        <v>19.869544642857146</v>
      </c>
      <c r="P16" s="30">
        <v>16.956883928571433</v>
      </c>
      <c r="Q16" s="30">
        <v>17.084980654761914</v>
      </c>
      <c r="R16" s="30">
        <v>14.880014880952389</v>
      </c>
      <c r="S16" s="30">
        <v>11.580114583333335</v>
      </c>
      <c r="T16" s="30">
        <v>11.416127976190477</v>
      </c>
      <c r="U16" s="30">
        <v>10.29886107142857</v>
      </c>
      <c r="V16" s="30">
        <v>8.8915997023809528</v>
      </c>
      <c r="W16" s="30">
        <v>7.0417291666666619</v>
      </c>
      <c r="X16" s="30">
        <v>6.8015530701754354</v>
      </c>
      <c r="Y16" s="30">
        <v>5.4308095238095246</v>
      </c>
      <c r="Z16" s="30">
        <v>4.2591696428571426</v>
      </c>
      <c r="AA16" s="30">
        <v>4.1972633928571392</v>
      </c>
      <c r="AB16" s="30">
        <v>4.356336309523809</v>
      </c>
      <c r="AC16" s="30">
        <v>4.1401994047619004</v>
      </c>
      <c r="AD16" s="30">
        <v>5.7892842261904764</v>
      </c>
      <c r="AE16" s="30">
        <v>5.2724032738095215</v>
      </c>
      <c r="AF16" s="30">
        <v>4.20996577380952</v>
      </c>
      <c r="AG16" s="30">
        <v>4.3298913690476173</v>
      </c>
      <c r="AH16" s="30">
        <v>4.4017574404761897</v>
      </c>
      <c r="AI16" s="30">
        <v>4.8436785714285682</v>
      </c>
      <c r="AJ16" s="30">
        <v>5.0162291666666681</v>
      </c>
      <c r="AK16" s="30">
        <v>5.7332261904761923</v>
      </c>
      <c r="AL16" s="30">
        <v>6.9332275793650737</v>
      </c>
      <c r="AM16" s="30">
        <v>5.9608110119047586</v>
      </c>
      <c r="AN16" s="30">
        <v>5.9030907738095193</v>
      </c>
      <c r="AO16" s="30">
        <v>8.7051532738095236</v>
      </c>
      <c r="AP16" s="30">
        <v>9.274293154761903</v>
      </c>
      <c r="AQ16" s="30">
        <v>10.251575892857144</v>
      </c>
      <c r="AR16" s="30">
        <v>10.103852678571432</v>
      </c>
      <c r="AS16" s="30">
        <v>14.548791666666675</v>
      </c>
      <c r="AT16" s="30">
        <v>14.462401785714288</v>
      </c>
      <c r="AU16" s="30">
        <v>14.736452380952382</v>
      </c>
      <c r="AV16" s="30">
        <v>16.225760416666667</v>
      </c>
      <c r="AW16" s="30">
        <v>19.076052083333337</v>
      </c>
      <c r="AX16" s="30">
        <v>24.201568749999989</v>
      </c>
      <c r="AY16" s="30">
        <v>22.424139880952367</v>
      </c>
      <c r="AZ16" s="30">
        <v>20.597325892857139</v>
      </c>
      <c r="BA16" s="30">
        <v>21.797270833333322</v>
      </c>
      <c r="BB16" s="30">
        <v>24.684032738095237</v>
      </c>
      <c r="BC16" s="30">
        <v>26.385345238095237</v>
      </c>
      <c r="BD16" s="30">
        <v>24.096654761904755</v>
      </c>
      <c r="BE16" s="30">
        <v>24.564046130952388</v>
      </c>
      <c r="BF16" s="30">
        <v>24.980087797619053</v>
      </c>
      <c r="BG16" s="30">
        <v>25.791425595238092</v>
      </c>
      <c r="BH16" s="30">
        <v>25.703031250000006</v>
      </c>
      <c r="BI16" s="30">
        <v>25.868372023809517</v>
      </c>
      <c r="BJ16" s="30">
        <v>24.029138392857138</v>
      </c>
      <c r="BK16" s="30">
        <v>23.15335863095239</v>
      </c>
      <c r="BL16" s="30">
        <v>23.000494047619036</v>
      </c>
      <c r="BM16" s="30">
        <v>22.313116071428567</v>
      </c>
      <c r="BN16" s="30">
        <v>21.639455357142861</v>
      </c>
      <c r="BO16" s="30">
        <v>20.146293154761896</v>
      </c>
      <c r="BP16" s="30">
        <v>16.600532738095239</v>
      </c>
      <c r="BQ16" s="30">
        <v>14.445967261904766</v>
      </c>
      <c r="BR16" s="30">
        <v>14.531324404761907</v>
      </c>
      <c r="BS16" s="30">
        <v>14.957029761904758</v>
      </c>
      <c r="BT16" s="30">
        <v>15.530336309523809</v>
      </c>
      <c r="BU16" s="30">
        <v>14.841638392857146</v>
      </c>
      <c r="BV16" s="30">
        <v>12.959345476190482</v>
      </c>
      <c r="BW16" s="30">
        <v>10.361491071428565</v>
      </c>
      <c r="BX16" s="30">
        <v>9.8326262500000041</v>
      </c>
    </row>
    <row r="17" spans="1:76" x14ac:dyDescent="0.2">
      <c r="A17" s="2" t="s">
        <v>14</v>
      </c>
      <c r="B17" s="30">
        <v>24.099953125000013</v>
      </c>
      <c r="C17" s="30">
        <v>22.65963839285714</v>
      </c>
      <c r="D17" s="30">
        <v>21.961282738095239</v>
      </c>
      <c r="E17" s="30">
        <v>21.635241071428567</v>
      </c>
      <c r="F17" s="30">
        <v>21.623111607142846</v>
      </c>
      <c r="G17" s="30">
        <v>24.596553571428579</v>
      </c>
      <c r="H17" s="30">
        <v>23.314572916666656</v>
      </c>
      <c r="I17" s="30">
        <v>20.921107142857132</v>
      </c>
      <c r="J17" s="30">
        <v>21.632485119047612</v>
      </c>
      <c r="K17" s="30">
        <v>21.968145833333342</v>
      </c>
      <c r="L17" s="30">
        <v>20.130508799171846</v>
      </c>
      <c r="M17" s="30">
        <v>19.202973214285713</v>
      </c>
      <c r="N17" s="30">
        <v>20.392630952380948</v>
      </c>
      <c r="O17" s="30">
        <v>20.719647321428575</v>
      </c>
      <c r="P17" s="30">
        <v>17.994142857142869</v>
      </c>
      <c r="Q17" s="30">
        <v>17.888999999999999</v>
      </c>
      <c r="R17" s="30">
        <v>15.990218750000011</v>
      </c>
      <c r="S17" s="30">
        <v>12.931061011904772</v>
      </c>
      <c r="T17" s="30">
        <v>12.868456845238098</v>
      </c>
      <c r="U17" s="30">
        <v>11.890305892857146</v>
      </c>
      <c r="V17" s="30">
        <v>10.533352678571427</v>
      </c>
      <c r="W17" s="30">
        <v>8.7079032738095208</v>
      </c>
      <c r="X17" s="30">
        <v>9.0240651041666737</v>
      </c>
      <c r="Y17" s="30" t="s">
        <v>32</v>
      </c>
      <c r="Z17" s="30" t="s">
        <v>32</v>
      </c>
      <c r="AA17" s="30" t="s">
        <v>32</v>
      </c>
      <c r="AB17" s="30" t="s">
        <v>32</v>
      </c>
      <c r="AC17" s="30" t="s">
        <v>32</v>
      </c>
      <c r="AD17" s="30" t="s">
        <v>32</v>
      </c>
      <c r="AE17" s="30" t="s">
        <v>32</v>
      </c>
      <c r="AF17" s="30" t="s">
        <v>32</v>
      </c>
      <c r="AG17" s="30" t="s">
        <v>32</v>
      </c>
      <c r="AH17" s="30" t="s">
        <v>32</v>
      </c>
      <c r="AI17" s="30" t="s">
        <v>32</v>
      </c>
      <c r="AJ17" s="30" t="s">
        <v>32</v>
      </c>
      <c r="AK17" s="30" t="s">
        <v>32</v>
      </c>
      <c r="AL17" s="30">
        <v>8.4165244391025595</v>
      </c>
      <c r="AM17" s="30">
        <v>5.9517767857142827</v>
      </c>
      <c r="AN17" s="30">
        <v>5.8489985119047576</v>
      </c>
      <c r="AO17" s="30">
        <v>8.6688125000000031</v>
      </c>
      <c r="AP17" s="30">
        <v>9.138194940476188</v>
      </c>
      <c r="AQ17" s="30">
        <v>10.141299107142856</v>
      </c>
      <c r="AR17" s="30">
        <v>9.9690386904761947</v>
      </c>
      <c r="AS17" s="30">
        <v>14.432543154761905</v>
      </c>
      <c r="AT17" s="30">
        <v>14.284333333333336</v>
      </c>
      <c r="AU17" s="30">
        <v>14.59019494047619</v>
      </c>
      <c r="AV17" s="30">
        <v>16.106488095238099</v>
      </c>
      <c r="AW17" s="30">
        <v>18.983828869047624</v>
      </c>
      <c r="AX17" s="30">
        <v>24.175080357142853</v>
      </c>
      <c r="AY17" s="30">
        <v>22.320498511904752</v>
      </c>
      <c r="AZ17" s="30">
        <v>20.443705357142854</v>
      </c>
      <c r="BA17" s="30">
        <v>21.629168154761889</v>
      </c>
      <c r="BB17" s="30">
        <v>24.462776785714293</v>
      </c>
      <c r="BC17" s="30">
        <v>26.022916666666656</v>
      </c>
      <c r="BD17" s="30">
        <v>23.456547619047608</v>
      </c>
      <c r="BE17" s="30">
        <v>23.458793154761899</v>
      </c>
      <c r="BF17" s="30">
        <v>23.461608630952359</v>
      </c>
      <c r="BG17" s="30">
        <v>24.117416666666678</v>
      </c>
      <c r="BH17" s="30">
        <v>24.200087797619041</v>
      </c>
      <c r="BI17" s="30">
        <v>23.986047619047611</v>
      </c>
      <c r="BJ17" s="30">
        <v>22.192114583333328</v>
      </c>
      <c r="BK17" s="30">
        <v>21.387114583333354</v>
      </c>
      <c r="BL17" s="30">
        <v>21.188190476190467</v>
      </c>
      <c r="BM17" s="30">
        <v>20.778775297619042</v>
      </c>
      <c r="BN17" s="30">
        <v>20.125028273809523</v>
      </c>
      <c r="BO17" s="30">
        <v>18.843211309523809</v>
      </c>
      <c r="BP17" s="30">
        <v>15.236453869047626</v>
      </c>
      <c r="BQ17" s="30">
        <v>13.493313988095251</v>
      </c>
      <c r="BR17" s="30">
        <v>13.386934523809529</v>
      </c>
      <c r="BS17" s="30">
        <v>13.88157440476191</v>
      </c>
      <c r="BT17" s="30">
        <v>14.549543154761926</v>
      </c>
      <c r="BU17" s="30">
        <v>14.200500000000019</v>
      </c>
      <c r="BV17" s="30">
        <v>12.468420416666675</v>
      </c>
      <c r="BW17" s="30">
        <v>9.9958377976190462</v>
      </c>
      <c r="BX17" s="30">
        <v>9.4875691666666651</v>
      </c>
    </row>
    <row r="18" spans="1:76" x14ac:dyDescent="0.2">
      <c r="A18" s="1" t="s">
        <v>15</v>
      </c>
      <c r="B18" s="30" t="s">
        <v>32</v>
      </c>
      <c r="C18" s="30" t="s">
        <v>32</v>
      </c>
      <c r="D18" s="30" t="s">
        <v>32</v>
      </c>
      <c r="E18" s="30" t="s">
        <v>32</v>
      </c>
      <c r="F18" s="30" t="s">
        <v>32</v>
      </c>
      <c r="G18" s="30" t="s">
        <v>32</v>
      </c>
      <c r="H18" s="30" t="s">
        <v>32</v>
      </c>
      <c r="I18" s="30" t="s">
        <v>32</v>
      </c>
      <c r="J18" s="30" t="s">
        <v>32</v>
      </c>
      <c r="K18" s="30" t="s">
        <v>32</v>
      </c>
      <c r="L18" s="30" t="s">
        <v>32</v>
      </c>
      <c r="M18" s="30" t="s">
        <v>32</v>
      </c>
      <c r="N18" s="30" t="s">
        <v>32</v>
      </c>
      <c r="O18" s="30" t="s">
        <v>32</v>
      </c>
      <c r="P18" s="30" t="s">
        <v>32</v>
      </c>
      <c r="Q18" s="30" t="s">
        <v>32</v>
      </c>
      <c r="R18" s="30" t="s">
        <v>32</v>
      </c>
      <c r="S18" s="30" t="s">
        <v>32</v>
      </c>
      <c r="T18" s="30" t="s">
        <v>32</v>
      </c>
      <c r="U18" s="30" t="s">
        <v>32</v>
      </c>
      <c r="V18" s="30" t="s">
        <v>32</v>
      </c>
      <c r="W18" s="30" t="s">
        <v>32</v>
      </c>
      <c r="X18" s="30">
        <v>6.2981408991228065</v>
      </c>
      <c r="Y18" s="30">
        <v>5.3400357142857144</v>
      </c>
      <c r="Z18" s="30">
        <v>4.2482663690476175</v>
      </c>
      <c r="AA18" s="30">
        <v>4.3533541666666666</v>
      </c>
      <c r="AB18" s="30">
        <v>4.6471517857142848</v>
      </c>
      <c r="AC18" s="30">
        <v>4.1236383928571367</v>
      </c>
      <c r="AD18" s="30">
        <v>5.7876904761904724</v>
      </c>
      <c r="AE18" s="30">
        <v>5.202142857142853</v>
      </c>
      <c r="AF18" s="30">
        <v>4.2133318452380912</v>
      </c>
      <c r="AG18" s="30">
        <v>4.341559523809523</v>
      </c>
      <c r="AH18" s="30">
        <v>4.4438333333333331</v>
      </c>
      <c r="AI18" s="30">
        <v>4.8452172619047618</v>
      </c>
      <c r="AJ18" s="30">
        <v>5.1276607142857147</v>
      </c>
      <c r="AK18" s="30">
        <v>5.8084255952380941</v>
      </c>
      <c r="AL18" s="30">
        <v>6.9302587683150145</v>
      </c>
      <c r="AM18" s="30">
        <v>6.0025803571428531</v>
      </c>
      <c r="AN18" s="30">
        <v>5.9272499999999955</v>
      </c>
      <c r="AO18" s="30">
        <v>8.6605491071428595</v>
      </c>
      <c r="AP18" s="30">
        <v>9.1285208333333347</v>
      </c>
      <c r="AQ18" s="30">
        <v>10.184555059523808</v>
      </c>
      <c r="AR18" s="30">
        <v>10.049066964285716</v>
      </c>
      <c r="AS18" s="30">
        <v>14.589839285714289</v>
      </c>
      <c r="AT18" s="30">
        <v>14.434808035714289</v>
      </c>
      <c r="AU18" s="30">
        <v>14.601516369047618</v>
      </c>
      <c r="AV18" s="30">
        <v>16.094186011904764</v>
      </c>
      <c r="AW18" s="30">
        <v>18.961705357142868</v>
      </c>
      <c r="AX18" s="30">
        <v>23.948991071428562</v>
      </c>
      <c r="AY18" s="30">
        <v>22.296135416666658</v>
      </c>
      <c r="AZ18" s="30">
        <v>20.475142857142853</v>
      </c>
      <c r="BA18" s="30">
        <v>21.638569940476181</v>
      </c>
      <c r="BB18" s="30">
        <v>24.28904166666667</v>
      </c>
      <c r="BC18" s="30">
        <v>25.858327380952371</v>
      </c>
      <c r="BD18" s="30">
        <v>23.160986607142849</v>
      </c>
      <c r="BE18" s="30">
        <v>22.994043154761869</v>
      </c>
      <c r="BF18" s="30">
        <v>22.955772321428551</v>
      </c>
      <c r="BG18" s="30">
        <v>23.467674107142841</v>
      </c>
      <c r="BH18" s="30">
        <v>23.653546130952378</v>
      </c>
      <c r="BI18" s="30">
        <v>23.342571428571407</v>
      </c>
      <c r="BJ18" s="30">
        <v>21.649367559523824</v>
      </c>
      <c r="BK18" s="30">
        <v>20.935511904761889</v>
      </c>
      <c r="BL18" s="30">
        <v>20.683869047619051</v>
      </c>
      <c r="BM18" s="30">
        <v>20.371330357142856</v>
      </c>
      <c r="BN18" s="30">
        <v>19.854415178571411</v>
      </c>
      <c r="BO18" s="30">
        <v>18.865290178571431</v>
      </c>
      <c r="BP18" s="30">
        <v>15.450906250000003</v>
      </c>
      <c r="BQ18" s="30">
        <v>13.766825892857158</v>
      </c>
      <c r="BR18" s="30">
        <v>13.722447916666678</v>
      </c>
      <c r="BS18" s="30">
        <v>14.244147321428589</v>
      </c>
      <c r="BT18" s="30">
        <v>14.948379464285699</v>
      </c>
      <c r="BU18" s="30">
        <v>14.523318452380968</v>
      </c>
      <c r="BV18" s="30">
        <v>12.76230470238095</v>
      </c>
      <c r="BW18" s="30">
        <v>10.195299107142853</v>
      </c>
      <c r="BX18" s="30">
        <v>9.6889825000000016</v>
      </c>
    </row>
    <row r="20" spans="1:76" s="42" customFormat="1" x14ac:dyDescent="0.2"/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36C0-5FC8-0C42-81A1-D15E703E6AEF}">
  <dimension ref="A1:Q20"/>
  <sheetViews>
    <sheetView workbookViewId="0">
      <selection activeCell="L1" sqref="L1:Q1"/>
    </sheetView>
  </sheetViews>
  <sheetFormatPr baseColWidth="10" defaultRowHeight="16" x14ac:dyDescent="0.2"/>
  <sheetData>
    <row r="1" spans="1:17" s="42" customFormat="1" x14ac:dyDescent="0.2">
      <c r="A1" s="54" t="s">
        <v>19</v>
      </c>
      <c r="B1" s="42" t="s">
        <v>102</v>
      </c>
      <c r="C1" s="42" t="s">
        <v>37</v>
      </c>
      <c r="D1" s="42" t="s">
        <v>96</v>
      </c>
      <c r="E1" s="42" t="s">
        <v>41</v>
      </c>
      <c r="F1" s="42" t="s">
        <v>43</v>
      </c>
      <c r="G1" s="42" t="s">
        <v>45</v>
      </c>
      <c r="H1" s="42" t="s">
        <v>47</v>
      </c>
      <c r="I1" s="42" t="s">
        <v>49</v>
      </c>
      <c r="J1" s="42" t="s">
        <v>51</v>
      </c>
      <c r="K1" s="42" t="s">
        <v>53</v>
      </c>
      <c r="L1" s="42" t="s">
        <v>103</v>
      </c>
      <c r="M1" s="42" t="s">
        <v>99</v>
      </c>
      <c r="N1" s="42" t="s">
        <v>62</v>
      </c>
      <c r="O1" s="42" t="s">
        <v>104</v>
      </c>
      <c r="P1" s="42" t="s">
        <v>105</v>
      </c>
      <c r="Q1" s="42" t="s">
        <v>106</v>
      </c>
    </row>
    <row r="2" spans="1:17" s="42" customFormat="1" x14ac:dyDescent="0.2">
      <c r="A2" s="57" t="s">
        <v>208</v>
      </c>
      <c r="B2" s="42">
        <v>0</v>
      </c>
      <c r="C2" s="42">
        <v>1</v>
      </c>
      <c r="D2" s="42">
        <v>3</v>
      </c>
      <c r="E2" s="42">
        <v>5</v>
      </c>
      <c r="F2" s="42">
        <v>7</v>
      </c>
      <c r="G2" s="42">
        <v>9</v>
      </c>
      <c r="H2" s="42">
        <v>11</v>
      </c>
      <c r="I2" s="42">
        <v>13</v>
      </c>
      <c r="J2" s="42">
        <v>15</v>
      </c>
      <c r="K2" s="42">
        <v>17</v>
      </c>
      <c r="L2" s="42">
        <v>42</v>
      </c>
      <c r="M2" s="42">
        <v>47</v>
      </c>
      <c r="N2" s="42">
        <v>52</v>
      </c>
      <c r="O2" s="42">
        <v>57</v>
      </c>
      <c r="P2" s="42">
        <v>63</v>
      </c>
      <c r="Q2" s="42">
        <v>73</v>
      </c>
    </row>
    <row r="3" spans="1:17" x14ac:dyDescent="0.2">
      <c r="A3" s="2" t="s">
        <v>0</v>
      </c>
      <c r="B3" s="16">
        <v>7.4</v>
      </c>
      <c r="C3" s="16">
        <v>8.9</v>
      </c>
      <c r="D3" s="17">
        <v>206</v>
      </c>
      <c r="E3" s="18">
        <v>115.1</v>
      </c>
      <c r="F3" s="19">
        <v>18.100000000000001</v>
      </c>
      <c r="G3" s="19">
        <v>23.4</v>
      </c>
      <c r="H3" s="19">
        <v>29.5</v>
      </c>
      <c r="I3" s="20">
        <v>45</v>
      </c>
      <c r="J3" s="19">
        <v>13.9</v>
      </c>
      <c r="K3" s="19">
        <v>37.979999999999997</v>
      </c>
      <c r="L3" s="37">
        <v>16.100000000000001</v>
      </c>
      <c r="M3" s="37">
        <v>70</v>
      </c>
      <c r="N3" s="37">
        <v>62.2</v>
      </c>
      <c r="O3" s="37">
        <v>33.5</v>
      </c>
      <c r="P3" s="37">
        <v>52.3</v>
      </c>
      <c r="Q3" s="37">
        <v>27.5</v>
      </c>
    </row>
    <row r="4" spans="1:17" x14ac:dyDescent="0.2">
      <c r="A4" s="1" t="s">
        <v>1</v>
      </c>
      <c r="B4" s="16">
        <v>14.5</v>
      </c>
      <c r="C4" s="16">
        <v>7.1</v>
      </c>
      <c r="D4" s="19">
        <v>54.3</v>
      </c>
      <c r="E4" s="21">
        <v>75</v>
      </c>
      <c r="F4" s="19">
        <v>20.5</v>
      </c>
      <c r="G4" s="19">
        <v>27.4</v>
      </c>
      <c r="H4" s="19">
        <v>33</v>
      </c>
      <c r="I4" s="20">
        <v>16.5</v>
      </c>
      <c r="J4" s="19">
        <v>15.5</v>
      </c>
      <c r="K4" s="19">
        <v>33.39</v>
      </c>
      <c r="L4" s="37">
        <v>47.7</v>
      </c>
      <c r="M4" s="37">
        <v>40.200000000000003</v>
      </c>
      <c r="N4" s="37">
        <v>33.4</v>
      </c>
      <c r="O4" s="37">
        <v>36.5</v>
      </c>
      <c r="P4" s="37">
        <v>45.8</v>
      </c>
      <c r="Q4" s="37">
        <v>17.2</v>
      </c>
    </row>
    <row r="5" spans="1:17" x14ac:dyDescent="0.2">
      <c r="A5" s="1" t="s">
        <v>2</v>
      </c>
      <c r="B5" s="16">
        <v>11.8</v>
      </c>
      <c r="C5" s="17">
        <v>181.6</v>
      </c>
      <c r="D5" s="17">
        <v>235</v>
      </c>
      <c r="E5" s="19">
        <v>37.4</v>
      </c>
      <c r="F5" s="19">
        <v>21.7</v>
      </c>
      <c r="G5" s="19">
        <v>14.7</v>
      </c>
      <c r="H5" s="19">
        <v>9.6</v>
      </c>
      <c r="I5" s="20">
        <v>20.3</v>
      </c>
      <c r="J5" s="19">
        <v>16.399999999999999</v>
      </c>
      <c r="K5" s="19">
        <v>12.15</v>
      </c>
      <c r="L5" s="37">
        <v>7.5</v>
      </c>
      <c r="M5" s="37">
        <v>17.3</v>
      </c>
      <c r="N5" s="37">
        <v>15.6</v>
      </c>
      <c r="O5" s="37">
        <v>13.1</v>
      </c>
      <c r="P5" s="37">
        <v>25.2</v>
      </c>
      <c r="Q5" s="37">
        <v>25.2</v>
      </c>
    </row>
    <row r="6" spans="1:17" x14ac:dyDescent="0.2">
      <c r="A6" s="2" t="s">
        <v>3</v>
      </c>
      <c r="B6" s="16">
        <v>13.8</v>
      </c>
      <c r="C6" s="17">
        <v>168.2</v>
      </c>
      <c r="D6" s="17">
        <v>103.2</v>
      </c>
      <c r="E6" s="19">
        <v>27.8</v>
      </c>
      <c r="F6" s="19">
        <v>15.5</v>
      </c>
      <c r="G6" s="22">
        <v>5</v>
      </c>
      <c r="H6" s="19">
        <v>9.5</v>
      </c>
      <c r="I6" s="20">
        <v>25.1</v>
      </c>
      <c r="J6" s="19">
        <v>20.100000000000001</v>
      </c>
      <c r="K6" s="19">
        <v>24.28</v>
      </c>
      <c r="L6" s="37">
        <v>5</v>
      </c>
      <c r="M6" s="37">
        <v>5.4</v>
      </c>
      <c r="N6" s="37">
        <v>31.3</v>
      </c>
      <c r="O6" s="47" t="s">
        <v>32</v>
      </c>
      <c r="P6" s="47" t="s">
        <v>32</v>
      </c>
      <c r="Q6" s="47" t="s">
        <v>32</v>
      </c>
    </row>
    <row r="7" spans="1:17" x14ac:dyDescent="0.2">
      <c r="A7" s="1" t="s">
        <v>4</v>
      </c>
      <c r="B7" s="16">
        <v>7.8</v>
      </c>
      <c r="C7" s="16">
        <v>7.2</v>
      </c>
      <c r="D7" s="19">
        <v>52.2</v>
      </c>
      <c r="E7" s="21">
        <v>58.8</v>
      </c>
      <c r="F7" s="19">
        <v>22.3</v>
      </c>
      <c r="G7" s="19">
        <v>42.7</v>
      </c>
      <c r="H7" s="19">
        <v>20.9</v>
      </c>
      <c r="I7" s="20">
        <v>13.4</v>
      </c>
      <c r="J7" s="19">
        <v>10.5</v>
      </c>
      <c r="K7" s="19">
        <v>11.86</v>
      </c>
      <c r="L7" s="37">
        <v>8.4</v>
      </c>
      <c r="M7" s="37">
        <v>20.5</v>
      </c>
      <c r="N7" s="37">
        <v>9.5</v>
      </c>
      <c r="O7" s="37">
        <v>9.1</v>
      </c>
      <c r="P7" s="37">
        <v>39.200000000000003</v>
      </c>
      <c r="Q7" s="37">
        <v>18.5</v>
      </c>
    </row>
    <row r="8" spans="1:17" x14ac:dyDescent="0.2">
      <c r="A8" s="2" t="s">
        <v>5</v>
      </c>
      <c r="B8" s="16">
        <v>24.5</v>
      </c>
      <c r="C8" s="16">
        <v>5.9</v>
      </c>
      <c r="D8" s="17">
        <v>147</v>
      </c>
      <c r="E8" s="22">
        <v>5</v>
      </c>
      <c r="F8" s="19">
        <v>12.3</v>
      </c>
      <c r="G8" s="19">
        <v>25.1</v>
      </c>
      <c r="H8" s="19">
        <v>23.3</v>
      </c>
      <c r="I8" s="20">
        <v>34.1</v>
      </c>
      <c r="J8" s="19">
        <v>20.8</v>
      </c>
      <c r="K8" s="19">
        <v>26.22</v>
      </c>
      <c r="L8" s="37">
        <v>6</v>
      </c>
      <c r="M8" s="37">
        <v>42.9</v>
      </c>
      <c r="N8" s="37">
        <v>81.3</v>
      </c>
      <c r="O8" s="24">
        <v>111.4</v>
      </c>
      <c r="P8" s="17">
        <v>266.5</v>
      </c>
      <c r="Q8" s="19">
        <v>96.7</v>
      </c>
    </row>
    <row r="9" spans="1:17" x14ac:dyDescent="0.2">
      <c r="A9" s="2" t="s">
        <v>6</v>
      </c>
      <c r="B9" s="16">
        <v>9.5</v>
      </c>
      <c r="C9" s="16">
        <v>11.5</v>
      </c>
      <c r="D9" s="17">
        <v>159</v>
      </c>
      <c r="E9" s="21">
        <v>58</v>
      </c>
      <c r="F9" s="19">
        <v>6.8</v>
      </c>
      <c r="G9" s="22">
        <v>5</v>
      </c>
      <c r="H9" s="19">
        <v>7.4</v>
      </c>
      <c r="I9" s="20">
        <v>39.700000000000003</v>
      </c>
      <c r="J9" s="19">
        <v>35.799999999999997</v>
      </c>
      <c r="K9" s="19">
        <v>28.86</v>
      </c>
      <c r="L9" s="37">
        <v>8.1999999999999993</v>
      </c>
      <c r="M9" s="37">
        <v>18.3</v>
      </c>
      <c r="N9" s="37">
        <v>63.9</v>
      </c>
      <c r="O9" s="37">
        <v>87.9</v>
      </c>
      <c r="P9" s="37">
        <v>94.6</v>
      </c>
      <c r="Q9" s="17">
        <v>104.8</v>
      </c>
    </row>
    <row r="10" spans="1:17" x14ac:dyDescent="0.2">
      <c r="A10" s="1" t="s">
        <v>7</v>
      </c>
      <c r="B10" s="16">
        <v>12.9</v>
      </c>
      <c r="C10" s="16">
        <v>6.1</v>
      </c>
      <c r="D10" s="17">
        <v>187</v>
      </c>
      <c r="E10" s="21">
        <v>43.8</v>
      </c>
      <c r="F10" s="19">
        <v>25.6</v>
      </c>
      <c r="G10" s="19">
        <v>13</v>
      </c>
      <c r="H10" s="19">
        <v>9.1</v>
      </c>
      <c r="I10" s="20">
        <v>26.4</v>
      </c>
      <c r="J10" s="19">
        <v>27.2</v>
      </c>
      <c r="K10" s="19">
        <v>17.059999999999999</v>
      </c>
      <c r="L10" s="37">
        <v>15.4</v>
      </c>
      <c r="M10" s="37">
        <v>36.5</v>
      </c>
      <c r="N10" s="37">
        <v>75.7</v>
      </c>
      <c r="O10" s="37">
        <v>82</v>
      </c>
      <c r="P10" s="37">
        <v>57.6</v>
      </c>
      <c r="Q10" s="37">
        <v>18.399999999999999</v>
      </c>
    </row>
    <row r="11" spans="1:17" x14ac:dyDescent="0.2">
      <c r="A11" s="2" t="s">
        <v>8</v>
      </c>
      <c r="B11" s="16">
        <v>81.099999999999994</v>
      </c>
      <c r="C11" s="16">
        <v>5</v>
      </c>
      <c r="D11" s="19">
        <v>25.6</v>
      </c>
      <c r="E11" s="22">
        <v>5</v>
      </c>
      <c r="F11" s="19">
        <v>20.2</v>
      </c>
      <c r="G11" s="19">
        <v>23.5</v>
      </c>
      <c r="H11" s="19">
        <v>20</v>
      </c>
      <c r="I11" s="20">
        <v>21.1</v>
      </c>
      <c r="J11" s="19">
        <v>11.5</v>
      </c>
      <c r="K11" s="19">
        <v>38.86</v>
      </c>
      <c r="L11" s="37">
        <v>12.5</v>
      </c>
      <c r="M11" s="37">
        <v>70.8</v>
      </c>
      <c r="N11" s="37">
        <v>50.1</v>
      </c>
      <c r="O11" s="37">
        <v>34.299999999999997</v>
      </c>
      <c r="P11" s="37">
        <v>20.3</v>
      </c>
      <c r="Q11" s="19">
        <v>6.7</v>
      </c>
    </row>
    <row r="12" spans="1:17" x14ac:dyDescent="0.2">
      <c r="A12" s="1" t="s">
        <v>9</v>
      </c>
      <c r="B12" s="16">
        <v>48.5</v>
      </c>
      <c r="C12" s="16">
        <v>5.3</v>
      </c>
      <c r="D12" s="19">
        <v>96.8</v>
      </c>
      <c r="E12" s="21">
        <v>27.7</v>
      </c>
      <c r="F12" s="19">
        <v>35.200000000000003</v>
      </c>
      <c r="G12" s="19">
        <v>17.3</v>
      </c>
      <c r="H12" s="19">
        <v>15.6</v>
      </c>
      <c r="I12" s="20">
        <v>16.899999999999999</v>
      </c>
      <c r="J12" s="19">
        <v>12.5</v>
      </c>
      <c r="K12" s="19">
        <v>13.25</v>
      </c>
      <c r="L12" s="37">
        <v>18.7</v>
      </c>
      <c r="M12" s="37">
        <v>38</v>
      </c>
      <c r="N12" s="37">
        <v>24.3</v>
      </c>
      <c r="O12" s="37">
        <v>16.399999999999999</v>
      </c>
      <c r="P12" s="37">
        <v>18.5</v>
      </c>
      <c r="Q12" s="19" t="s">
        <v>33</v>
      </c>
    </row>
    <row r="13" spans="1:17" x14ac:dyDescent="0.2">
      <c r="A13" s="1" t="s">
        <v>10</v>
      </c>
      <c r="B13" s="16">
        <v>12.1</v>
      </c>
      <c r="C13" s="16">
        <v>6.1</v>
      </c>
      <c r="D13" s="17">
        <v>121</v>
      </c>
      <c r="E13" s="21">
        <v>19.899999999999999</v>
      </c>
      <c r="F13" s="19">
        <v>40.1</v>
      </c>
      <c r="G13" s="22">
        <v>5</v>
      </c>
      <c r="H13" s="19">
        <v>6.6</v>
      </c>
      <c r="I13" s="20">
        <v>9.6</v>
      </c>
      <c r="J13" s="19">
        <v>17</v>
      </c>
      <c r="K13" s="19">
        <v>14.13</v>
      </c>
      <c r="L13" s="37">
        <v>7.8</v>
      </c>
      <c r="M13" s="37">
        <v>5.9</v>
      </c>
      <c r="N13" s="37">
        <v>43.3</v>
      </c>
      <c r="O13" s="37">
        <v>38.799999999999997</v>
      </c>
      <c r="P13" s="37">
        <v>13.6</v>
      </c>
      <c r="Q13" s="19">
        <v>7.6</v>
      </c>
    </row>
    <row r="14" spans="1:17" x14ac:dyDescent="0.2">
      <c r="A14" s="2" t="s">
        <v>11</v>
      </c>
      <c r="B14" s="19">
        <v>6.1</v>
      </c>
      <c r="C14" s="22">
        <v>5</v>
      </c>
      <c r="D14" s="19">
        <v>11.6</v>
      </c>
      <c r="E14" s="17">
        <v>183.2</v>
      </c>
      <c r="F14" s="19">
        <v>17.399999999999999</v>
      </c>
      <c r="G14" s="19">
        <v>17.8</v>
      </c>
      <c r="H14" s="22">
        <v>5</v>
      </c>
      <c r="I14" s="20">
        <v>20.7</v>
      </c>
      <c r="J14" s="19">
        <v>16.899999999999999</v>
      </c>
      <c r="K14" s="19">
        <v>13.75</v>
      </c>
      <c r="L14" s="37">
        <v>20.5</v>
      </c>
      <c r="M14" s="37">
        <v>22.7</v>
      </c>
      <c r="N14" s="37">
        <v>20.8</v>
      </c>
      <c r="O14" s="47" t="s">
        <v>32</v>
      </c>
      <c r="P14" s="47" t="s">
        <v>32</v>
      </c>
      <c r="Q14" s="47" t="s">
        <v>32</v>
      </c>
    </row>
    <row r="15" spans="1:17" x14ac:dyDescent="0.2">
      <c r="A15" s="1" t="s">
        <v>12</v>
      </c>
      <c r="B15" s="47" t="s">
        <v>32</v>
      </c>
      <c r="C15" s="47" t="s">
        <v>32</v>
      </c>
      <c r="D15" s="47" t="s">
        <v>32</v>
      </c>
      <c r="E15" s="47" t="s">
        <v>32</v>
      </c>
      <c r="F15" s="47" t="s">
        <v>32</v>
      </c>
      <c r="G15" s="47" t="s">
        <v>32</v>
      </c>
      <c r="H15" s="47" t="s">
        <v>32</v>
      </c>
      <c r="I15" s="47" t="s">
        <v>32</v>
      </c>
      <c r="J15" s="47" t="s">
        <v>32</v>
      </c>
      <c r="K15" s="47" t="s">
        <v>32</v>
      </c>
      <c r="L15" s="47" t="s">
        <v>32</v>
      </c>
      <c r="M15" s="47" t="s">
        <v>32</v>
      </c>
      <c r="N15" s="47" t="s">
        <v>32</v>
      </c>
      <c r="O15" s="47" t="s">
        <v>32</v>
      </c>
      <c r="P15" s="47" t="s">
        <v>32</v>
      </c>
      <c r="Q15" s="47" t="s">
        <v>32</v>
      </c>
    </row>
    <row r="16" spans="1:17" x14ac:dyDescent="0.2">
      <c r="A16" s="2" t="s">
        <v>13</v>
      </c>
      <c r="B16" s="16">
        <v>7</v>
      </c>
      <c r="C16" s="16">
        <v>17.399999999999999</v>
      </c>
      <c r="D16" s="19">
        <v>84.5</v>
      </c>
      <c r="E16" s="22">
        <v>5</v>
      </c>
      <c r="F16" s="19">
        <v>8.9</v>
      </c>
      <c r="G16" s="19">
        <v>16.2</v>
      </c>
      <c r="H16" s="19">
        <v>32</v>
      </c>
      <c r="I16" s="20">
        <v>30.3</v>
      </c>
      <c r="J16" s="19">
        <v>28.9</v>
      </c>
      <c r="K16" s="19">
        <v>24.45</v>
      </c>
      <c r="L16" s="37">
        <v>14.5</v>
      </c>
      <c r="M16" s="37">
        <v>20.8</v>
      </c>
      <c r="N16" s="37">
        <v>44.8</v>
      </c>
      <c r="O16" s="37">
        <v>77</v>
      </c>
      <c r="P16" s="37">
        <v>96.4</v>
      </c>
      <c r="Q16" s="19">
        <v>89.2</v>
      </c>
    </row>
    <row r="17" spans="1:17" x14ac:dyDescent="0.2">
      <c r="A17" s="2" t="s">
        <v>14</v>
      </c>
      <c r="B17" s="16">
        <v>6.5</v>
      </c>
      <c r="C17" s="16">
        <v>83.2</v>
      </c>
      <c r="D17" s="17">
        <v>102.6</v>
      </c>
      <c r="E17" s="21">
        <v>51.7</v>
      </c>
      <c r="F17" s="19">
        <v>26.6</v>
      </c>
      <c r="G17" s="22">
        <v>5</v>
      </c>
      <c r="H17" s="19">
        <v>14.4</v>
      </c>
      <c r="I17" s="20">
        <v>29.7</v>
      </c>
      <c r="J17" s="19">
        <v>29.1</v>
      </c>
      <c r="K17" s="19">
        <v>24.85</v>
      </c>
      <c r="L17" s="37">
        <v>5.9</v>
      </c>
      <c r="M17" s="37">
        <v>24.6</v>
      </c>
      <c r="N17" s="37">
        <v>54.7</v>
      </c>
      <c r="O17" s="37">
        <v>44.7</v>
      </c>
      <c r="P17" s="37">
        <v>47.1</v>
      </c>
      <c r="Q17" s="19">
        <v>17.899999999999999</v>
      </c>
    </row>
    <row r="18" spans="1:17" x14ac:dyDescent="0.2">
      <c r="A18" s="1" t="s">
        <v>15</v>
      </c>
      <c r="B18" s="16">
        <v>7.3</v>
      </c>
      <c r="C18" s="16">
        <v>11.5</v>
      </c>
      <c r="D18" s="19">
        <v>20.2</v>
      </c>
      <c r="E18" s="21">
        <v>88.3</v>
      </c>
      <c r="F18" s="19">
        <v>23.8</v>
      </c>
      <c r="G18" s="19">
        <v>16.899999999999999</v>
      </c>
      <c r="H18" s="19">
        <v>16</v>
      </c>
      <c r="I18" s="20">
        <v>18.5</v>
      </c>
      <c r="J18" s="19">
        <v>11.2</v>
      </c>
      <c r="K18" s="19">
        <v>26.76</v>
      </c>
      <c r="L18" s="37">
        <v>6.9</v>
      </c>
      <c r="M18" s="37">
        <v>11.9</v>
      </c>
      <c r="N18" s="37">
        <v>62.6</v>
      </c>
      <c r="O18" s="37">
        <v>18.8</v>
      </c>
      <c r="P18" s="37">
        <v>17.7</v>
      </c>
      <c r="Q18" s="19">
        <v>19.5</v>
      </c>
    </row>
    <row r="20" spans="1:17" s="42" customFormat="1" x14ac:dyDescent="0.2"/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7FFC-0ACA-EC4E-8E85-C7428344B425}">
  <dimension ref="A1:Q18"/>
  <sheetViews>
    <sheetView workbookViewId="0">
      <selection activeCell="D7" sqref="D7"/>
    </sheetView>
  </sheetViews>
  <sheetFormatPr baseColWidth="10" defaultRowHeight="16" x14ac:dyDescent="0.2"/>
  <cols>
    <col min="1" max="1" width="14.1640625" bestFit="1" customWidth="1"/>
  </cols>
  <sheetData>
    <row r="1" spans="1:17" x14ac:dyDescent="0.2">
      <c r="A1" s="15" t="s">
        <v>20</v>
      </c>
      <c r="B1" s="42" t="s">
        <v>102</v>
      </c>
      <c r="C1" s="42" t="s">
        <v>37</v>
      </c>
      <c r="D1" s="42" t="s">
        <v>96</v>
      </c>
      <c r="E1" s="42" t="s">
        <v>41</v>
      </c>
      <c r="F1" s="42" t="s">
        <v>43</v>
      </c>
      <c r="G1" s="42" t="s">
        <v>45</v>
      </c>
      <c r="H1" s="42" t="s">
        <v>47</v>
      </c>
      <c r="I1" s="42" t="s">
        <v>49</v>
      </c>
      <c r="J1" s="42" t="s">
        <v>51</v>
      </c>
      <c r="K1" s="42" t="s">
        <v>53</v>
      </c>
      <c r="L1" s="42" t="s">
        <v>103</v>
      </c>
      <c r="M1" s="42" t="s">
        <v>99</v>
      </c>
      <c r="N1" s="42" t="s">
        <v>62</v>
      </c>
      <c r="O1" s="42" t="s">
        <v>104</v>
      </c>
      <c r="P1" s="42" t="s">
        <v>105</v>
      </c>
      <c r="Q1" s="42" t="s">
        <v>106</v>
      </c>
    </row>
    <row r="2" spans="1:17" x14ac:dyDescent="0.2">
      <c r="A2" s="58" t="s">
        <v>208</v>
      </c>
      <c r="B2" s="42">
        <v>0</v>
      </c>
      <c r="C2" s="42">
        <v>1</v>
      </c>
      <c r="D2" s="42">
        <v>3</v>
      </c>
      <c r="E2" s="42">
        <v>5</v>
      </c>
      <c r="F2" s="42">
        <v>7</v>
      </c>
      <c r="G2" s="42">
        <v>9</v>
      </c>
      <c r="H2" s="42">
        <v>11</v>
      </c>
      <c r="I2" s="42">
        <v>13</v>
      </c>
      <c r="J2" s="42">
        <v>15</v>
      </c>
      <c r="K2" s="42">
        <v>17</v>
      </c>
      <c r="L2" s="42">
        <v>42</v>
      </c>
      <c r="M2" s="42">
        <v>47</v>
      </c>
      <c r="N2" s="42">
        <v>52</v>
      </c>
      <c r="O2" s="42">
        <v>57</v>
      </c>
      <c r="P2" s="42">
        <v>63</v>
      </c>
      <c r="Q2" s="42">
        <v>73</v>
      </c>
    </row>
    <row r="3" spans="1:17" x14ac:dyDescent="0.2">
      <c r="A3" s="2" t="s">
        <v>0</v>
      </c>
      <c r="B3" s="24">
        <v>461</v>
      </c>
      <c r="C3" s="24">
        <v>301.25</v>
      </c>
      <c r="D3" s="24">
        <v>471.25000000000006</v>
      </c>
      <c r="E3" s="24">
        <v>531</v>
      </c>
      <c r="F3">
        <v>385</v>
      </c>
      <c r="G3">
        <v>380</v>
      </c>
      <c r="H3" s="25">
        <v>370.625</v>
      </c>
      <c r="I3" s="26">
        <v>332.5</v>
      </c>
      <c r="J3" s="27">
        <v>298</v>
      </c>
      <c r="K3" s="28">
        <v>271</v>
      </c>
      <c r="L3" s="37">
        <v>54.875</v>
      </c>
      <c r="M3" s="37">
        <v>62.875</v>
      </c>
      <c r="N3" s="37">
        <f>1.25*76.3</f>
        <v>95.375</v>
      </c>
      <c r="O3" s="19">
        <v>73</v>
      </c>
      <c r="P3" s="17">
        <v>113.5</v>
      </c>
      <c r="Q3" s="19">
        <v>92.2</v>
      </c>
    </row>
    <row r="4" spans="1:17" x14ac:dyDescent="0.2">
      <c r="A4" s="1" t="s">
        <v>1</v>
      </c>
      <c r="B4" s="24">
        <v>512</v>
      </c>
      <c r="C4" s="24">
        <v>271.25</v>
      </c>
      <c r="D4" s="24">
        <v>358.75</v>
      </c>
      <c r="E4" s="24">
        <v>343</v>
      </c>
      <c r="F4">
        <v>163</v>
      </c>
      <c r="G4" s="29">
        <v>102</v>
      </c>
      <c r="H4" s="30">
        <v>45</v>
      </c>
      <c r="I4" s="31">
        <v>18.25</v>
      </c>
      <c r="J4" s="32">
        <v>11</v>
      </c>
      <c r="K4" s="33">
        <v>7</v>
      </c>
      <c r="L4" s="37">
        <v>3</v>
      </c>
      <c r="M4" s="37">
        <v>2.625</v>
      </c>
      <c r="N4" s="37">
        <f>1.25*27.4</f>
        <v>34.25</v>
      </c>
      <c r="O4" s="19">
        <v>52.375</v>
      </c>
      <c r="P4" s="19">
        <v>19.375</v>
      </c>
      <c r="Q4" s="19">
        <v>13.125</v>
      </c>
    </row>
    <row r="5" spans="1:17" x14ac:dyDescent="0.2">
      <c r="A5" s="1" t="s">
        <v>2</v>
      </c>
      <c r="B5" s="24">
        <v>526</v>
      </c>
      <c r="C5" s="24">
        <v>275</v>
      </c>
      <c r="D5" s="24">
        <v>420</v>
      </c>
      <c r="E5" s="24">
        <v>310</v>
      </c>
      <c r="F5">
        <v>223</v>
      </c>
      <c r="G5" s="25">
        <v>154.5</v>
      </c>
      <c r="H5" s="30">
        <v>97.5</v>
      </c>
      <c r="I5" s="31">
        <v>67.875</v>
      </c>
      <c r="J5" s="34">
        <v>49</v>
      </c>
      <c r="K5" s="33">
        <v>31.875</v>
      </c>
      <c r="L5" s="37">
        <v>2.25</v>
      </c>
      <c r="M5" s="37">
        <v>1.625</v>
      </c>
      <c r="N5" s="37">
        <f>1.25*48.9</f>
        <v>61.125</v>
      </c>
      <c r="O5" s="19">
        <v>47.25</v>
      </c>
      <c r="P5" s="19">
        <v>37.125</v>
      </c>
      <c r="Q5" s="19">
        <v>48</v>
      </c>
    </row>
    <row r="6" spans="1:17" x14ac:dyDescent="0.2">
      <c r="A6" s="2" t="s">
        <v>3</v>
      </c>
      <c r="B6" s="24">
        <v>608</v>
      </c>
      <c r="C6" s="24">
        <v>503.74999999999994</v>
      </c>
      <c r="D6" s="24">
        <v>472.49999999999994</v>
      </c>
      <c r="E6" s="24">
        <v>395</v>
      </c>
      <c r="F6" s="35">
        <v>296</v>
      </c>
      <c r="G6" s="25">
        <v>262.5</v>
      </c>
      <c r="H6" s="29">
        <v>243.125</v>
      </c>
      <c r="I6" s="26">
        <v>187</v>
      </c>
      <c r="J6" s="29">
        <v>142</v>
      </c>
      <c r="K6" s="28">
        <v>130.5</v>
      </c>
      <c r="L6" s="37">
        <v>11.125</v>
      </c>
      <c r="M6" s="37">
        <v>14</v>
      </c>
      <c r="N6" s="37">
        <f>1.25*73.8</f>
        <v>92.25</v>
      </c>
      <c r="O6" s="50" t="s">
        <v>32</v>
      </c>
      <c r="P6" s="50" t="s">
        <v>32</v>
      </c>
      <c r="Q6" s="50" t="s">
        <v>32</v>
      </c>
    </row>
    <row r="7" spans="1:17" x14ac:dyDescent="0.2">
      <c r="A7" s="1" t="s">
        <v>4</v>
      </c>
      <c r="B7" s="24">
        <v>525</v>
      </c>
      <c r="C7" s="24">
        <v>245.00000000000003</v>
      </c>
      <c r="D7" s="24">
        <v>370</v>
      </c>
      <c r="E7" s="24">
        <v>447</v>
      </c>
      <c r="F7">
        <v>285</v>
      </c>
      <c r="G7" s="25">
        <v>200.5</v>
      </c>
      <c r="H7" s="25">
        <v>136.875</v>
      </c>
      <c r="I7" s="31">
        <v>89.375</v>
      </c>
      <c r="J7" s="32">
        <v>57.1</v>
      </c>
      <c r="K7" s="33">
        <v>42.375</v>
      </c>
      <c r="L7" s="19" t="s">
        <v>34</v>
      </c>
      <c r="M7" s="19">
        <v>5</v>
      </c>
      <c r="N7" s="37">
        <f>1.25*43.1</f>
        <v>53.875</v>
      </c>
      <c r="O7" s="17">
        <v>113.125</v>
      </c>
      <c r="P7" s="17">
        <v>115</v>
      </c>
      <c r="Q7" s="19">
        <v>54.6</v>
      </c>
    </row>
    <row r="8" spans="1:17" x14ac:dyDescent="0.2">
      <c r="A8" s="2" t="s">
        <v>5</v>
      </c>
      <c r="B8" s="24">
        <v>535</v>
      </c>
      <c r="C8" s="24">
        <v>425</v>
      </c>
      <c r="D8" s="24">
        <v>421.25000000000006</v>
      </c>
      <c r="E8" s="24">
        <v>383</v>
      </c>
      <c r="F8">
        <v>347</v>
      </c>
      <c r="G8" s="25">
        <v>351</v>
      </c>
      <c r="H8" s="25">
        <v>355.625</v>
      </c>
      <c r="I8" s="26">
        <v>317.5</v>
      </c>
      <c r="J8" s="36">
        <v>286</v>
      </c>
      <c r="K8" s="28">
        <v>260</v>
      </c>
      <c r="L8" s="37">
        <v>53.75</v>
      </c>
      <c r="M8" s="37">
        <v>58.5</v>
      </c>
      <c r="N8" s="37">
        <f>1.25*65</f>
        <v>81.25</v>
      </c>
      <c r="O8" s="17">
        <v>137</v>
      </c>
      <c r="P8" s="17">
        <v>227</v>
      </c>
      <c r="Q8" s="17">
        <v>219.5</v>
      </c>
    </row>
    <row r="9" spans="1:17" x14ac:dyDescent="0.2">
      <c r="A9" s="2" t="s">
        <v>6</v>
      </c>
      <c r="B9" s="24">
        <v>475</v>
      </c>
      <c r="C9" s="24">
        <v>313.75</v>
      </c>
      <c r="D9" s="24">
        <v>407.5</v>
      </c>
      <c r="E9" s="24">
        <v>401</v>
      </c>
      <c r="F9">
        <v>356</v>
      </c>
      <c r="G9" s="25">
        <v>282.5</v>
      </c>
      <c r="H9" s="25">
        <v>248.74999999999997</v>
      </c>
      <c r="I9" s="26">
        <v>260.5</v>
      </c>
      <c r="J9" s="27">
        <v>224.5</v>
      </c>
      <c r="K9" s="28">
        <v>244</v>
      </c>
      <c r="L9" s="37">
        <v>39.125</v>
      </c>
      <c r="M9" s="37">
        <v>38.75</v>
      </c>
      <c r="N9" s="37">
        <f>1.25*49.5</f>
        <v>61.875</v>
      </c>
      <c r="O9" s="17">
        <v>104.75</v>
      </c>
      <c r="P9" s="17">
        <v>111.5</v>
      </c>
      <c r="Q9" s="17">
        <v>139.19999999999999</v>
      </c>
    </row>
    <row r="10" spans="1:17" x14ac:dyDescent="0.2">
      <c r="A10" s="1" t="s">
        <v>7</v>
      </c>
      <c r="B10" s="24">
        <v>489</v>
      </c>
      <c r="C10" s="24">
        <v>200</v>
      </c>
      <c r="D10" s="24">
        <v>366.25</v>
      </c>
      <c r="E10" s="24">
        <v>427</v>
      </c>
      <c r="F10" s="24">
        <v>297</v>
      </c>
      <c r="G10" s="24">
        <v>272</v>
      </c>
      <c r="H10" s="24">
        <v>208.12499999999997</v>
      </c>
      <c r="I10" s="26">
        <v>187.5</v>
      </c>
      <c r="J10" s="24">
        <v>147</v>
      </c>
      <c r="K10" s="28">
        <v>147.5</v>
      </c>
      <c r="L10" s="37">
        <v>18.5</v>
      </c>
      <c r="M10" s="37">
        <v>29.25</v>
      </c>
      <c r="N10" s="37">
        <f>1.25*72.2</f>
        <v>90.25</v>
      </c>
      <c r="O10" s="17">
        <v>113.5</v>
      </c>
      <c r="P10" s="17">
        <v>138.75</v>
      </c>
      <c r="Q10" s="19">
        <v>50.6</v>
      </c>
    </row>
    <row r="11" spans="1:17" x14ac:dyDescent="0.2">
      <c r="A11" s="2" t="s">
        <v>8</v>
      </c>
      <c r="B11" s="24">
        <v>585</v>
      </c>
      <c r="C11" s="24">
        <v>446.25000000000006</v>
      </c>
      <c r="D11" s="24">
        <v>301.25</v>
      </c>
      <c r="E11" s="24">
        <v>346</v>
      </c>
      <c r="F11" s="24">
        <v>364</v>
      </c>
      <c r="G11" s="24">
        <v>365</v>
      </c>
      <c r="H11" s="24">
        <v>420</v>
      </c>
      <c r="I11" s="26">
        <v>389.5</v>
      </c>
      <c r="J11" s="24">
        <v>368</v>
      </c>
      <c r="K11" s="28">
        <v>389</v>
      </c>
      <c r="L11" s="24">
        <v>185.6</v>
      </c>
      <c r="M11" s="24">
        <v>231.4</v>
      </c>
      <c r="N11" s="24">
        <v>275.625</v>
      </c>
      <c r="O11" s="38">
        <v>294.5</v>
      </c>
      <c r="P11" s="38">
        <v>278.75</v>
      </c>
      <c r="Q11" s="48">
        <v>8.25</v>
      </c>
    </row>
    <row r="12" spans="1:17" x14ac:dyDescent="0.2">
      <c r="A12" s="1" t="s">
        <v>9</v>
      </c>
      <c r="B12" s="24">
        <v>731</v>
      </c>
      <c r="C12" s="24">
        <v>287.5</v>
      </c>
      <c r="D12" s="24">
        <v>390</v>
      </c>
      <c r="E12" s="24">
        <v>390</v>
      </c>
      <c r="F12" s="24">
        <v>265</v>
      </c>
      <c r="G12" s="24">
        <v>208.5</v>
      </c>
      <c r="H12" s="24">
        <v>143.125</v>
      </c>
      <c r="I12" s="31">
        <v>81.375</v>
      </c>
      <c r="J12" s="37">
        <v>49.6</v>
      </c>
      <c r="K12" s="33">
        <v>34.625</v>
      </c>
      <c r="L12" s="37">
        <v>1.5</v>
      </c>
      <c r="M12" s="37">
        <v>7.125</v>
      </c>
      <c r="N12" s="37">
        <f>1.25*41.4</f>
        <v>51.75</v>
      </c>
      <c r="O12" s="19">
        <v>65.75</v>
      </c>
      <c r="P12" s="19">
        <v>12</v>
      </c>
      <c r="Q12" s="19">
        <v>2.5</v>
      </c>
    </row>
    <row r="13" spans="1:17" x14ac:dyDescent="0.2">
      <c r="A13" s="1" t="s">
        <v>10</v>
      </c>
      <c r="B13" s="24">
        <v>497</v>
      </c>
      <c r="C13" s="24">
        <v>261.25</v>
      </c>
      <c r="D13" s="24">
        <v>336.25</v>
      </c>
      <c r="E13" s="24">
        <v>258</v>
      </c>
      <c r="F13" s="24">
        <v>308</v>
      </c>
      <c r="G13" s="24">
        <v>243</v>
      </c>
      <c r="H13" s="24">
        <v>227.5</v>
      </c>
      <c r="I13" s="26">
        <v>224</v>
      </c>
      <c r="J13" s="24">
        <v>211.5</v>
      </c>
      <c r="K13" s="28">
        <v>201</v>
      </c>
      <c r="L13" s="37">
        <v>73.375</v>
      </c>
      <c r="M13" s="37">
        <v>103.5</v>
      </c>
      <c r="N13" s="24">
        <f>1.25*152.5</f>
        <v>190.625</v>
      </c>
      <c r="O13" s="38">
        <v>242.5</v>
      </c>
      <c r="P13" s="38">
        <v>150.625</v>
      </c>
      <c r="Q13" s="48">
        <v>48.6</v>
      </c>
    </row>
    <row r="14" spans="1:17" x14ac:dyDescent="0.2">
      <c r="A14" s="2" t="s">
        <v>11</v>
      </c>
      <c r="B14" s="29">
        <v>391</v>
      </c>
      <c r="C14" s="49">
        <v>1</v>
      </c>
      <c r="D14" s="17">
        <v>73.75</v>
      </c>
      <c r="E14" s="17">
        <v>283</v>
      </c>
      <c r="F14" s="17">
        <v>231</v>
      </c>
      <c r="G14" s="17">
        <v>324.5</v>
      </c>
      <c r="H14" s="17">
        <v>316.875</v>
      </c>
      <c r="I14" s="26">
        <v>252.5</v>
      </c>
      <c r="J14" s="17">
        <v>210</v>
      </c>
      <c r="K14" s="28">
        <v>176</v>
      </c>
      <c r="L14" s="37">
        <v>49.75</v>
      </c>
      <c r="M14" s="37">
        <v>85.875</v>
      </c>
      <c r="N14" s="24">
        <f>1.25*145.1</f>
        <v>181.375</v>
      </c>
      <c r="O14" s="50" t="s">
        <v>32</v>
      </c>
      <c r="P14" s="50" t="s">
        <v>32</v>
      </c>
      <c r="Q14" s="50" t="s">
        <v>32</v>
      </c>
    </row>
    <row r="15" spans="1:17" x14ac:dyDescent="0.2">
      <c r="A15" s="1" t="s">
        <v>12</v>
      </c>
      <c r="B15" s="50" t="s">
        <v>32</v>
      </c>
      <c r="C15" s="50" t="s">
        <v>32</v>
      </c>
      <c r="D15" s="50" t="s">
        <v>32</v>
      </c>
      <c r="E15" s="50" t="s">
        <v>32</v>
      </c>
      <c r="F15" s="50" t="s">
        <v>32</v>
      </c>
      <c r="G15" s="50" t="s">
        <v>32</v>
      </c>
      <c r="H15" s="50" t="s">
        <v>32</v>
      </c>
      <c r="I15" s="50" t="s">
        <v>32</v>
      </c>
      <c r="J15" s="50" t="s">
        <v>32</v>
      </c>
      <c r="K15" s="50" t="s">
        <v>32</v>
      </c>
      <c r="L15" s="50" t="s">
        <v>32</v>
      </c>
      <c r="M15" s="50" t="s">
        <v>32</v>
      </c>
      <c r="N15" s="50" t="s">
        <v>32</v>
      </c>
      <c r="O15" s="50" t="s">
        <v>32</v>
      </c>
      <c r="P15" s="50" t="s">
        <v>32</v>
      </c>
      <c r="Q15" s="50" t="s">
        <v>32</v>
      </c>
    </row>
    <row r="16" spans="1:17" x14ac:dyDescent="0.2">
      <c r="A16" s="2" t="s">
        <v>13</v>
      </c>
      <c r="B16" s="24">
        <v>630</v>
      </c>
      <c r="C16" s="24">
        <v>392.5</v>
      </c>
      <c r="D16" s="38">
        <v>430</v>
      </c>
      <c r="E16" s="24">
        <v>420</v>
      </c>
      <c r="F16" s="38">
        <v>336</v>
      </c>
      <c r="G16" s="38">
        <v>348</v>
      </c>
      <c r="H16" s="38">
        <v>368.125</v>
      </c>
      <c r="I16" s="26">
        <v>335.5</v>
      </c>
      <c r="J16" s="38">
        <v>327.5</v>
      </c>
      <c r="K16" s="28">
        <v>315.5</v>
      </c>
      <c r="L16" s="24">
        <v>152</v>
      </c>
      <c r="M16" s="24">
        <v>162.19999999999999</v>
      </c>
      <c r="N16" s="24">
        <f>1.25*123.2</f>
        <v>154</v>
      </c>
      <c r="O16" s="17">
        <v>128.875</v>
      </c>
      <c r="P16" s="19">
        <v>49.25</v>
      </c>
      <c r="Q16" s="19">
        <v>81</v>
      </c>
    </row>
    <row r="17" spans="1:17" x14ac:dyDescent="0.2">
      <c r="A17" s="2" t="s">
        <v>14</v>
      </c>
      <c r="B17" s="24">
        <v>614</v>
      </c>
      <c r="C17" s="24">
        <v>505</v>
      </c>
      <c r="D17" s="24">
        <v>400</v>
      </c>
      <c r="E17" s="24">
        <v>441</v>
      </c>
      <c r="F17" s="24">
        <v>314</v>
      </c>
      <c r="G17" s="24">
        <v>326.5</v>
      </c>
      <c r="H17" s="24">
        <v>291.25</v>
      </c>
      <c r="I17" s="26">
        <v>255.5</v>
      </c>
      <c r="J17" s="27">
        <v>227.5</v>
      </c>
      <c r="K17" s="28">
        <v>196</v>
      </c>
      <c r="L17" s="37">
        <v>48.875</v>
      </c>
      <c r="M17" s="37">
        <v>65.375</v>
      </c>
      <c r="N17" s="24">
        <f>1.25*85.4</f>
        <v>106.75</v>
      </c>
      <c r="O17" s="17">
        <v>118.625</v>
      </c>
      <c r="P17" s="17">
        <v>152.75</v>
      </c>
      <c r="Q17" s="17">
        <v>115</v>
      </c>
    </row>
    <row r="18" spans="1:17" x14ac:dyDescent="0.2">
      <c r="A18" s="1" t="s">
        <v>15</v>
      </c>
      <c r="B18" s="24">
        <v>624</v>
      </c>
      <c r="C18" s="24">
        <v>416.24999999999994</v>
      </c>
      <c r="D18" s="24">
        <v>386.25</v>
      </c>
      <c r="E18" s="24">
        <v>467</v>
      </c>
      <c r="F18" s="24">
        <v>279</v>
      </c>
      <c r="G18" s="24">
        <v>267</v>
      </c>
      <c r="H18" s="24">
        <v>184.375</v>
      </c>
      <c r="I18" s="26">
        <v>173.5</v>
      </c>
      <c r="J18" s="17">
        <v>160.5</v>
      </c>
      <c r="K18" s="28">
        <v>147.5</v>
      </c>
      <c r="L18" s="37">
        <v>39.375</v>
      </c>
      <c r="M18" s="37">
        <v>48.625</v>
      </c>
      <c r="N18" s="24">
        <f>1.25*108</f>
        <v>135</v>
      </c>
      <c r="O18" s="38">
        <v>153.19999999999999</v>
      </c>
      <c r="P18" s="38">
        <v>146</v>
      </c>
      <c r="Q18" s="38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DuckweedCoverage</vt:lpstr>
      <vt:lpstr>Aphid_density</vt:lpstr>
      <vt:lpstr>O2_mgL</vt:lpstr>
      <vt:lpstr>pH</vt:lpstr>
      <vt:lpstr>Conductivity</vt:lpstr>
      <vt:lpstr>Light</vt:lpstr>
      <vt:lpstr>Temperature (HOBO)</vt:lpstr>
      <vt:lpstr>Ammonium</vt:lpstr>
      <vt:lpstr>Phosphat</vt:lpstr>
      <vt:lpstr>Total_Phosphor</vt:lpstr>
      <vt:lpstr>TotalerC</vt:lpstr>
      <vt:lpstr>ChlA</vt:lpstr>
      <vt:lpstr>Planktpon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Shuqing Xu</dc:creator>
  <cp:lastModifiedBy>Xu, Shuqing</cp:lastModifiedBy>
  <dcterms:created xsi:type="dcterms:W3CDTF">2023-02-13T13:51:33Z</dcterms:created>
  <dcterms:modified xsi:type="dcterms:W3CDTF">2024-04-08T14:30:08Z</dcterms:modified>
</cp:coreProperties>
</file>