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小麦植株内Cd含量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<sst xmlns="http://schemas.openxmlformats.org/spreadsheetml/2006/main" count="111" uniqueCount="44">
  <si>
    <t>JACd</t>
  </si>
  <si>
    <t>JUCd</t>
  </si>
  <si>
    <t>JSCd</t>
  </si>
  <si>
    <t>JBFs</t>
  </si>
  <si>
    <t>JTFs</t>
  </si>
  <si>
    <t>MACd</t>
  </si>
  <si>
    <t>MseedCd</t>
  </si>
  <si>
    <t>MUCd</t>
  </si>
  <si>
    <t>MSCd</t>
  </si>
  <si>
    <t>MBFs</t>
  </si>
  <si>
    <t>MTFs</t>
  </si>
  <si>
    <t>treatment</t>
  </si>
  <si>
    <t>CK1</t>
  </si>
  <si>
    <t>CK</t>
  </si>
  <si>
    <t>CK2</t>
  </si>
  <si>
    <t>CK3</t>
  </si>
  <si>
    <t>B1</t>
  </si>
  <si>
    <t>B</t>
  </si>
  <si>
    <t>B2</t>
  </si>
  <si>
    <t>B3</t>
  </si>
  <si>
    <t>F1</t>
  </si>
  <si>
    <t>F</t>
  </si>
  <si>
    <t>F2</t>
  </si>
  <si>
    <t>F3</t>
  </si>
  <si>
    <t>L1</t>
  </si>
  <si>
    <t>L</t>
  </si>
  <si>
    <t>L2</t>
  </si>
  <si>
    <t>L3</t>
  </si>
  <si>
    <t>A1</t>
  </si>
  <si>
    <t>A</t>
  </si>
  <si>
    <t>A2</t>
  </si>
  <si>
    <t>A3</t>
  </si>
  <si>
    <t>AB1</t>
  </si>
  <si>
    <t>AB</t>
  </si>
  <si>
    <t>AB2</t>
  </si>
  <si>
    <t>AB3</t>
  </si>
  <si>
    <t>AF1</t>
  </si>
  <si>
    <t>AF</t>
  </si>
  <si>
    <t>AF2</t>
  </si>
  <si>
    <t>AF3</t>
  </si>
  <si>
    <t>AL1</t>
  </si>
  <si>
    <t>AL</t>
  </si>
  <si>
    <t>AL2</t>
  </si>
  <si>
    <t>AL3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</si>
</sst>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7" fillId="2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F30" sqref="F30"/>
    </sheetView>
  </sheetViews>
  <sheetFormatPr defaultColWidth="9" defaultRowHeight="13.5"/>
  <cols>
    <col min="2" max="2" width="12.625"/>
    <col min="7" max="7" width="9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0.510171647</v>
      </c>
      <c r="C2">
        <v>1.618544426</v>
      </c>
      <c r="D2">
        <v>1.6821345</v>
      </c>
      <c r="E2">
        <f>(B2+C2)/D2</f>
        <v>1.26548505663489</v>
      </c>
      <c r="F2">
        <f>B2/C2</f>
        <v>0.315203981308574</v>
      </c>
      <c r="G2">
        <v>0.2354125</v>
      </c>
      <c r="H2">
        <v>0.1325423</v>
      </c>
      <c r="I2">
        <v>1.652412</v>
      </c>
      <c r="J2">
        <v>1.757084265</v>
      </c>
      <c r="K2">
        <f>(G2+H2+I2)/J2</f>
        <v>1.14984058547699</v>
      </c>
      <c r="L2">
        <f>(G2+H2)/I2</f>
        <v>0.222677395225888</v>
      </c>
      <c r="M2" t="s">
        <v>13</v>
      </c>
    </row>
    <row r="3" spans="1:13">
      <c r="A3" t="s">
        <v>14</v>
      </c>
      <c r="B3">
        <v>0.50297816</v>
      </c>
      <c r="C3">
        <v>1.28054333</v>
      </c>
      <c r="D3">
        <v>1.515975863</v>
      </c>
      <c r="E3">
        <f t="shared" ref="E3:E25" si="0">(B3+C3)/D3</f>
        <v>1.176484094193</v>
      </c>
      <c r="F3">
        <f t="shared" ref="F3:F25" si="1">B3/C3</f>
        <v>0.392784959490594</v>
      </c>
      <c r="G3">
        <v>0.221345</v>
      </c>
      <c r="H3">
        <v>0.12425362</v>
      </c>
      <c r="I3">
        <v>1.456321</v>
      </c>
      <c r="J3">
        <v>1.582788361</v>
      </c>
      <c r="K3">
        <f t="shared" ref="K3:K25" si="2">(G3+H3+I3)/J3</f>
        <v>1.13844634216387</v>
      </c>
      <c r="L3">
        <f t="shared" ref="L3:L25" si="3">(G3+H3)/I3</f>
        <v>0.237309370667593</v>
      </c>
      <c r="M3" t="s">
        <v>13</v>
      </c>
    </row>
    <row r="4" spans="1:13">
      <c r="A4" t="s">
        <v>15</v>
      </c>
      <c r="B4">
        <v>0.5532156</v>
      </c>
      <c r="C4">
        <v>1.584739545</v>
      </c>
      <c r="D4">
        <v>1.716610439</v>
      </c>
      <c r="E4">
        <f t="shared" si="0"/>
        <v>1.2454515575738</v>
      </c>
      <c r="F4">
        <f t="shared" si="1"/>
        <v>0.34908928836</v>
      </c>
      <c r="G4">
        <v>0.223542</v>
      </c>
      <c r="H4">
        <v>0.145241</v>
      </c>
      <c r="I4">
        <v>1.325412</v>
      </c>
      <c r="J4">
        <v>1.472269215</v>
      </c>
      <c r="K4">
        <f t="shared" si="2"/>
        <v>1.15073723116597</v>
      </c>
      <c r="L4">
        <f t="shared" si="3"/>
        <v>0.278240275476607</v>
      </c>
      <c r="M4" t="s">
        <v>13</v>
      </c>
    </row>
    <row r="5" spans="1:13">
      <c r="A5" t="s">
        <v>16</v>
      </c>
      <c r="B5">
        <v>0.432281394</v>
      </c>
      <c r="C5">
        <v>1.563965654</v>
      </c>
      <c r="D5">
        <v>1.912480143</v>
      </c>
      <c r="E5">
        <f t="shared" si="0"/>
        <v>1.04380014365462</v>
      </c>
      <c r="F5">
        <f t="shared" si="1"/>
        <v>0.276400823057972</v>
      </c>
      <c r="G5">
        <v>0.201241</v>
      </c>
      <c r="H5">
        <v>0.121421</v>
      </c>
      <c r="I5">
        <v>1.5325412</v>
      </c>
      <c r="J5">
        <v>1.729787029</v>
      </c>
      <c r="K5">
        <f t="shared" si="2"/>
        <v>1.07250382208757</v>
      </c>
      <c r="L5">
        <f t="shared" si="3"/>
        <v>0.210540506186718</v>
      </c>
      <c r="M5" t="s">
        <v>17</v>
      </c>
    </row>
    <row r="6" spans="1:13">
      <c r="A6" t="s">
        <v>18</v>
      </c>
      <c r="B6">
        <v>0.4612354</v>
      </c>
      <c r="C6">
        <v>1.523718085</v>
      </c>
      <c r="D6">
        <v>1.6512365</v>
      </c>
      <c r="E6">
        <f t="shared" si="0"/>
        <v>1.20210126471889</v>
      </c>
      <c r="F6">
        <f t="shared" si="1"/>
        <v>0.302703895517523</v>
      </c>
      <c r="G6">
        <v>0.175424</v>
      </c>
      <c r="H6">
        <v>0.0845215</v>
      </c>
      <c r="I6">
        <v>1.523125</v>
      </c>
      <c r="J6">
        <v>1.52060576</v>
      </c>
      <c r="K6">
        <f t="shared" si="2"/>
        <v>1.17260538326515</v>
      </c>
      <c r="L6">
        <f t="shared" si="3"/>
        <v>0.170665900697579</v>
      </c>
      <c r="M6" t="s">
        <v>17</v>
      </c>
    </row>
    <row r="7" spans="1:13">
      <c r="A7" t="s">
        <v>19</v>
      </c>
      <c r="B7">
        <v>0.44728329</v>
      </c>
      <c r="C7">
        <v>1.576493907</v>
      </c>
      <c r="D7">
        <v>1.681030163</v>
      </c>
      <c r="E7">
        <f t="shared" si="0"/>
        <v>1.20389106724196</v>
      </c>
      <c r="F7">
        <f t="shared" si="1"/>
        <v>0.283720278279515</v>
      </c>
      <c r="G7">
        <v>0.175421</v>
      </c>
      <c r="H7">
        <v>0.0782562</v>
      </c>
      <c r="I7">
        <v>1.145214</v>
      </c>
      <c r="J7">
        <v>1.259241593</v>
      </c>
      <c r="K7">
        <f t="shared" si="2"/>
        <v>1.11089977314623</v>
      </c>
      <c r="L7">
        <f t="shared" si="3"/>
        <v>0.221510739477513</v>
      </c>
      <c r="M7" t="s">
        <v>17</v>
      </c>
    </row>
    <row r="8" spans="1:13">
      <c r="A8" t="s">
        <v>20</v>
      </c>
      <c r="B8">
        <v>0.32941711</v>
      </c>
      <c r="C8">
        <v>1.10680593</v>
      </c>
      <c r="D8">
        <v>1.507162754</v>
      </c>
      <c r="E8">
        <f t="shared" si="0"/>
        <v>0.952931616833201</v>
      </c>
      <c r="F8">
        <f t="shared" si="1"/>
        <v>0.297628609561208</v>
      </c>
      <c r="G8">
        <v>0.24352636</v>
      </c>
      <c r="H8">
        <v>0.093228656</v>
      </c>
      <c r="I8">
        <v>1.105216622</v>
      </c>
      <c r="J8">
        <v>1.392947353</v>
      </c>
      <c r="K8">
        <f t="shared" si="2"/>
        <v>1.03519464313882</v>
      </c>
      <c r="L8">
        <f t="shared" si="3"/>
        <v>0.304695938603066</v>
      </c>
      <c r="M8" t="s">
        <v>21</v>
      </c>
    </row>
    <row r="9" spans="1:13">
      <c r="A9" t="s">
        <v>22</v>
      </c>
      <c r="B9">
        <v>0.3712365</v>
      </c>
      <c r="C9">
        <v>1.124004047</v>
      </c>
      <c r="D9">
        <v>1.581258061</v>
      </c>
      <c r="E9">
        <f t="shared" si="0"/>
        <v>0.945601849488374</v>
      </c>
      <c r="F9">
        <f t="shared" si="1"/>
        <v>0.330280394444167</v>
      </c>
      <c r="G9">
        <v>0.253180344</v>
      </c>
      <c r="H9">
        <v>0.084521</v>
      </c>
      <c r="I9">
        <v>1.198234895</v>
      </c>
      <c r="J9">
        <v>1.295297993</v>
      </c>
      <c r="K9">
        <f t="shared" si="2"/>
        <v>1.18577828986106</v>
      </c>
      <c r="L9">
        <f t="shared" si="3"/>
        <v>0.281832339726678</v>
      </c>
      <c r="M9" t="s">
        <v>21</v>
      </c>
    </row>
    <row r="10" spans="1:13">
      <c r="A10" t="s">
        <v>23</v>
      </c>
      <c r="B10">
        <v>0.3642358</v>
      </c>
      <c r="C10">
        <v>1.284463185</v>
      </c>
      <c r="D10">
        <v>1.581258061</v>
      </c>
      <c r="E10">
        <f t="shared" si="0"/>
        <v>1.04265016929454</v>
      </c>
      <c r="F10">
        <f t="shared" si="1"/>
        <v>0.28357044736942</v>
      </c>
      <c r="G10">
        <v>0.242820946</v>
      </c>
      <c r="H10">
        <v>0.096424863</v>
      </c>
      <c r="I10">
        <v>1.058403469</v>
      </c>
      <c r="J10">
        <v>1.371513411</v>
      </c>
      <c r="K10">
        <f t="shared" si="2"/>
        <v>1.01905622416112</v>
      </c>
      <c r="L10">
        <f t="shared" si="3"/>
        <v>0.320525979870914</v>
      </c>
      <c r="M10" t="s">
        <v>21</v>
      </c>
    </row>
    <row r="11" spans="1:13">
      <c r="A11" t="s">
        <v>24</v>
      </c>
      <c r="B11">
        <v>0.324562</v>
      </c>
      <c r="C11">
        <v>1.235423</v>
      </c>
      <c r="D11">
        <v>1.423567</v>
      </c>
      <c r="E11">
        <f t="shared" si="0"/>
        <v>1.09582829610408</v>
      </c>
      <c r="F11">
        <f t="shared" si="1"/>
        <v>0.262713256916862</v>
      </c>
      <c r="G11">
        <v>0.1563524</v>
      </c>
      <c r="H11">
        <v>0.112002757</v>
      </c>
      <c r="I11">
        <v>1.125412</v>
      </c>
      <c r="J11">
        <v>1.679267229</v>
      </c>
      <c r="K11">
        <f t="shared" si="2"/>
        <v>0.829985325105156</v>
      </c>
      <c r="L11">
        <f t="shared" si="3"/>
        <v>0.23845059142785</v>
      </c>
      <c r="M11" t="s">
        <v>25</v>
      </c>
    </row>
    <row r="12" spans="1:13">
      <c r="A12" t="s">
        <v>26</v>
      </c>
      <c r="B12">
        <v>0.312563</v>
      </c>
      <c r="C12">
        <v>1.240221332</v>
      </c>
      <c r="D12">
        <v>1.325642</v>
      </c>
      <c r="E12">
        <f t="shared" si="0"/>
        <v>1.17134515351807</v>
      </c>
      <c r="F12">
        <f t="shared" si="1"/>
        <v>0.252021951191531</v>
      </c>
      <c r="G12">
        <v>0.1454125</v>
      </c>
      <c r="H12">
        <v>0.082798073</v>
      </c>
      <c r="I12">
        <v>1.15424</v>
      </c>
      <c r="J12">
        <v>1.351516934</v>
      </c>
      <c r="K12">
        <f t="shared" si="2"/>
        <v>1.02288808835598</v>
      </c>
      <c r="L12">
        <f t="shared" si="3"/>
        <v>0.197715009876629</v>
      </c>
      <c r="M12" t="s">
        <v>25</v>
      </c>
    </row>
    <row r="13" spans="1:13">
      <c r="A13" t="s">
        <v>27</v>
      </c>
      <c r="B13">
        <v>0.324562</v>
      </c>
      <c r="C13">
        <v>1.325423</v>
      </c>
      <c r="D13">
        <v>1.389523</v>
      </c>
      <c r="E13">
        <f t="shared" si="0"/>
        <v>1.18744705917066</v>
      </c>
      <c r="F13">
        <f t="shared" si="1"/>
        <v>0.244874277872045</v>
      </c>
      <c r="G13">
        <v>0.165412</v>
      </c>
      <c r="H13">
        <v>0.095421</v>
      </c>
      <c r="I13">
        <v>1.124521</v>
      </c>
      <c r="J13">
        <v>1.418464556</v>
      </c>
      <c r="K13">
        <f t="shared" si="2"/>
        <v>0.976657466793975</v>
      </c>
      <c r="L13">
        <f t="shared" si="3"/>
        <v>0.231950314845165</v>
      </c>
      <c r="M13" t="s">
        <v>25</v>
      </c>
    </row>
    <row r="14" spans="1:13">
      <c r="A14" t="s">
        <v>28</v>
      </c>
      <c r="B14">
        <v>0.425362</v>
      </c>
      <c r="C14">
        <v>1.521086543</v>
      </c>
      <c r="D14">
        <v>1.874814375</v>
      </c>
      <c r="E14">
        <f t="shared" si="0"/>
        <v>1.03820867225855</v>
      </c>
      <c r="F14">
        <f t="shared" si="1"/>
        <v>0.279643523215365</v>
      </c>
      <c r="G14">
        <v>0.239445663</v>
      </c>
      <c r="H14">
        <v>0.103285217</v>
      </c>
      <c r="I14">
        <v>1.347455503</v>
      </c>
      <c r="J14">
        <v>1.545450175</v>
      </c>
      <c r="K14">
        <f t="shared" si="2"/>
        <v>1.09365310531606</v>
      </c>
      <c r="L14">
        <f t="shared" si="3"/>
        <v>0.254354135804067</v>
      </c>
      <c r="M14" t="s">
        <v>29</v>
      </c>
    </row>
    <row r="15" spans="1:13">
      <c r="A15" t="s">
        <v>30</v>
      </c>
      <c r="B15">
        <v>0.521235</v>
      </c>
      <c r="C15">
        <v>1.471013968</v>
      </c>
      <c r="D15">
        <v>1.542183623</v>
      </c>
      <c r="E15">
        <f t="shared" si="0"/>
        <v>1.29183641836663</v>
      </c>
      <c r="F15">
        <f t="shared" si="1"/>
        <v>0.354337219998444</v>
      </c>
      <c r="G15">
        <v>0.199111656</v>
      </c>
      <c r="H15">
        <v>0.070477301</v>
      </c>
      <c r="I15">
        <v>1.344917877</v>
      </c>
      <c r="J15">
        <v>1.394908527</v>
      </c>
      <c r="K15">
        <f t="shared" si="2"/>
        <v>1.15742846412466</v>
      </c>
      <c r="L15">
        <f t="shared" si="3"/>
        <v>0.200450125327615</v>
      </c>
      <c r="M15" t="s">
        <v>29</v>
      </c>
    </row>
    <row r="16" spans="1:13">
      <c r="A16" t="s">
        <v>31</v>
      </c>
      <c r="B16">
        <v>0.365423</v>
      </c>
      <c r="C16">
        <v>1.180709139</v>
      </c>
      <c r="D16">
        <v>1.408921933</v>
      </c>
      <c r="E16">
        <f t="shared" si="0"/>
        <v>1.09738666336739</v>
      </c>
      <c r="F16">
        <f t="shared" si="1"/>
        <v>0.309494513025871</v>
      </c>
      <c r="G16">
        <v>0.193482688</v>
      </c>
      <c r="H16">
        <v>0.097840267</v>
      </c>
      <c r="I16">
        <v>1.122226497</v>
      </c>
      <c r="J16">
        <v>1.146303951</v>
      </c>
      <c r="K16">
        <f t="shared" si="2"/>
        <v>1.2331366831344</v>
      </c>
      <c r="L16">
        <f t="shared" si="3"/>
        <v>0.25959372352977</v>
      </c>
      <c r="M16" t="s">
        <v>29</v>
      </c>
    </row>
    <row r="17" spans="1:13">
      <c r="A17" t="s">
        <v>32</v>
      </c>
      <c r="B17">
        <v>0.453216</v>
      </c>
      <c r="C17">
        <v>1.609620024</v>
      </c>
      <c r="D17">
        <v>1.795166284</v>
      </c>
      <c r="E17">
        <f t="shared" si="0"/>
        <v>1.14910581954758</v>
      </c>
      <c r="F17">
        <f t="shared" si="1"/>
        <v>0.281567073745598</v>
      </c>
      <c r="G17">
        <v>0.212131</v>
      </c>
      <c r="H17">
        <v>0.095124</v>
      </c>
      <c r="I17">
        <v>1.325412</v>
      </c>
      <c r="J17">
        <v>1.652710445</v>
      </c>
      <c r="K17">
        <f t="shared" si="2"/>
        <v>0.987872379544379</v>
      </c>
      <c r="L17">
        <f t="shared" si="3"/>
        <v>0.231818483611134</v>
      </c>
      <c r="M17" t="s">
        <v>33</v>
      </c>
    </row>
    <row r="18" spans="1:13">
      <c r="A18" t="s">
        <v>34</v>
      </c>
      <c r="B18">
        <v>0.442346905</v>
      </c>
      <c r="C18">
        <v>1.291784369</v>
      </c>
      <c r="D18">
        <v>1.574496914</v>
      </c>
      <c r="E18">
        <f t="shared" si="0"/>
        <v>1.10138753438039</v>
      </c>
      <c r="F18">
        <f t="shared" si="1"/>
        <v>0.342430916192639</v>
      </c>
      <c r="G18">
        <v>0.154212</v>
      </c>
      <c r="H18">
        <v>0.075241</v>
      </c>
      <c r="I18">
        <v>0.954218</v>
      </c>
      <c r="J18">
        <v>1.091251395</v>
      </c>
      <c r="K18">
        <f t="shared" si="2"/>
        <v>1.08469139688935</v>
      </c>
      <c r="L18">
        <f t="shared" si="3"/>
        <v>0.24046182318925</v>
      </c>
      <c r="M18" t="s">
        <v>33</v>
      </c>
    </row>
    <row r="19" spans="1:13">
      <c r="A19" t="s">
        <v>35</v>
      </c>
      <c r="B19">
        <v>0.513654</v>
      </c>
      <c r="C19">
        <v>1.311375419</v>
      </c>
      <c r="D19">
        <v>1.531698861</v>
      </c>
      <c r="E19">
        <f t="shared" si="0"/>
        <v>1.19150667632441</v>
      </c>
      <c r="F19">
        <f t="shared" si="1"/>
        <v>0.39169103870476</v>
      </c>
      <c r="G19">
        <v>0.1754126</v>
      </c>
      <c r="H19">
        <v>0.084514044</v>
      </c>
      <c r="I19">
        <v>1.132541</v>
      </c>
      <c r="J19">
        <v>1.305896806</v>
      </c>
      <c r="K19">
        <f t="shared" si="2"/>
        <v>1.06629225035412</v>
      </c>
      <c r="L19">
        <f t="shared" si="3"/>
        <v>0.229507491561012</v>
      </c>
      <c r="M19" t="s">
        <v>33</v>
      </c>
    </row>
    <row r="20" spans="1:13">
      <c r="A20" t="s">
        <v>36</v>
      </c>
      <c r="B20">
        <v>0.648639681</v>
      </c>
      <c r="C20">
        <v>1.283465725</v>
      </c>
      <c r="D20">
        <v>1.707365495</v>
      </c>
      <c r="E20">
        <f t="shared" si="0"/>
        <v>1.13162964324753</v>
      </c>
      <c r="F20">
        <f t="shared" si="1"/>
        <v>0.505381381337628</v>
      </c>
      <c r="G20">
        <v>0.249089864</v>
      </c>
      <c r="H20">
        <v>0.108241266</v>
      </c>
      <c r="I20">
        <v>1.125412</v>
      </c>
      <c r="J20">
        <v>1.380004738</v>
      </c>
      <c r="K20">
        <f t="shared" si="2"/>
        <v>1.07444785454063</v>
      </c>
      <c r="L20">
        <f t="shared" si="3"/>
        <v>0.317511391383778</v>
      </c>
      <c r="M20" t="s">
        <v>37</v>
      </c>
    </row>
    <row r="21" spans="1:13">
      <c r="A21" t="s">
        <v>38</v>
      </c>
      <c r="B21">
        <v>0.369052326</v>
      </c>
      <c r="C21">
        <v>0.65968394</v>
      </c>
      <c r="D21">
        <v>1.283168218</v>
      </c>
      <c r="E21">
        <f t="shared" si="0"/>
        <v>0.801715824604378</v>
      </c>
      <c r="F21">
        <f t="shared" si="1"/>
        <v>0.559438093945413</v>
      </c>
      <c r="G21">
        <v>0.156524</v>
      </c>
      <c r="H21">
        <v>0.0654124</v>
      </c>
      <c r="I21">
        <v>0.9540425</v>
      </c>
      <c r="J21">
        <v>1.111628591</v>
      </c>
      <c r="K21">
        <f t="shared" si="2"/>
        <v>1.05788831766383</v>
      </c>
      <c r="L21">
        <f t="shared" si="3"/>
        <v>0.232627372470304</v>
      </c>
      <c r="M21" t="s">
        <v>37</v>
      </c>
    </row>
    <row r="22" spans="1:13">
      <c r="A22" t="s">
        <v>39</v>
      </c>
      <c r="B22">
        <v>0.468059859</v>
      </c>
      <c r="C22">
        <v>0.73710993</v>
      </c>
      <c r="D22">
        <v>1.16241644</v>
      </c>
      <c r="E22">
        <f t="shared" si="0"/>
        <v>1.03677971811892</v>
      </c>
      <c r="F22">
        <f t="shared" si="1"/>
        <v>0.634993289264194</v>
      </c>
      <c r="G22">
        <v>0.194455525</v>
      </c>
      <c r="H22">
        <v>0.082491751</v>
      </c>
      <c r="I22">
        <v>0.8521452</v>
      </c>
      <c r="J22">
        <v>1.160064475</v>
      </c>
      <c r="K22">
        <f t="shared" si="2"/>
        <v>0.973301484816178</v>
      </c>
      <c r="L22">
        <f t="shared" si="3"/>
        <v>0.325000100921768</v>
      </c>
      <c r="M22" t="s">
        <v>37</v>
      </c>
    </row>
    <row r="23" spans="1:13">
      <c r="A23" t="s">
        <v>40</v>
      </c>
      <c r="B23">
        <v>0.456321</v>
      </c>
      <c r="C23">
        <v>1.741168268</v>
      </c>
      <c r="D23">
        <v>1.994634607</v>
      </c>
      <c r="E23">
        <f t="shared" si="0"/>
        <v>1.10170016116641</v>
      </c>
      <c r="F23">
        <f t="shared" si="1"/>
        <v>0.262077484632864</v>
      </c>
      <c r="G23">
        <v>0.185241</v>
      </c>
      <c r="H23">
        <v>0.118362776</v>
      </c>
      <c r="I23">
        <v>1.423214</v>
      </c>
      <c r="J23">
        <v>1.673461648</v>
      </c>
      <c r="K23">
        <f t="shared" si="2"/>
        <v>1.03188368736372</v>
      </c>
      <c r="L23">
        <f t="shared" si="3"/>
        <v>0.213322645786228</v>
      </c>
      <c r="M23" t="s">
        <v>41</v>
      </c>
    </row>
    <row r="24" spans="1:13">
      <c r="A24" t="s">
        <v>42</v>
      </c>
      <c r="B24">
        <v>0.353212</v>
      </c>
      <c r="C24">
        <v>1.47069348</v>
      </c>
      <c r="D24">
        <v>1.563254</v>
      </c>
      <c r="E24">
        <f t="shared" si="0"/>
        <v>1.16673648684091</v>
      </c>
      <c r="F24">
        <f t="shared" si="1"/>
        <v>0.240166972114407</v>
      </c>
      <c r="G24">
        <v>0.142541</v>
      </c>
      <c r="H24">
        <v>0.120245946</v>
      </c>
      <c r="I24">
        <v>1.23021</v>
      </c>
      <c r="J24">
        <v>1.366246533</v>
      </c>
      <c r="K24">
        <f t="shared" si="2"/>
        <v>1.09277272434989</v>
      </c>
      <c r="L24">
        <f t="shared" si="3"/>
        <v>0.213611453329106</v>
      </c>
      <c r="M24" t="s">
        <v>41</v>
      </c>
    </row>
    <row r="25" spans="1:13">
      <c r="A25" t="s">
        <v>43</v>
      </c>
      <c r="B25">
        <v>0.336245</v>
      </c>
      <c r="C25">
        <v>1.392795883</v>
      </c>
      <c r="D25">
        <v>1.785632</v>
      </c>
      <c r="E25">
        <f t="shared" si="0"/>
        <v>0.968307514090249</v>
      </c>
      <c r="F25">
        <f t="shared" si="1"/>
        <v>0.241417284545491</v>
      </c>
      <c r="G25">
        <v>0.135412</v>
      </c>
      <c r="H25">
        <v>0.091584158</v>
      </c>
      <c r="I25">
        <v>1.387028135</v>
      </c>
      <c r="J25">
        <v>1.388958095</v>
      </c>
      <c r="K25">
        <f t="shared" si="2"/>
        <v>1.16203958838657</v>
      </c>
      <c r="L25">
        <f t="shared" si="3"/>
        <v>0.163656491365981</v>
      </c>
      <c r="M25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tabSelected="1" workbookViewId="0">
      <selection activeCell="S30" sqref="S30:U37"/>
    </sheetView>
  </sheetViews>
  <sheetFormatPr defaultColWidth="9" defaultRowHeight="13.5"/>
  <cols>
    <col min="2" max="4" width="12.625"/>
    <col min="11" max="13" width="12.625"/>
    <col min="15" max="15" width="11.5"/>
    <col min="20" max="21" width="12.625"/>
  </cols>
  <sheetData>
    <row r="1" spans="2:19">
      <c r="B1" t="s">
        <v>0</v>
      </c>
      <c r="K1" t="s">
        <v>1</v>
      </c>
      <c r="S1" t="s">
        <v>2</v>
      </c>
    </row>
    <row r="2" spans="1:19">
      <c r="A2" t="s">
        <v>12</v>
      </c>
      <c r="B2">
        <v>0.510171647</v>
      </c>
      <c r="K2">
        <v>1.618544426</v>
      </c>
      <c r="S2">
        <v>1.6821345</v>
      </c>
    </row>
    <row r="3" spans="1:19">
      <c r="A3" t="s">
        <v>14</v>
      </c>
      <c r="B3">
        <v>0.50297816</v>
      </c>
      <c r="K3">
        <v>1.28054333</v>
      </c>
      <c r="S3">
        <v>1.515975863</v>
      </c>
    </row>
    <row r="4" spans="1:21">
      <c r="A4" t="s">
        <v>15</v>
      </c>
      <c r="B4">
        <v>0.5532156</v>
      </c>
      <c r="C4">
        <f>AVERAGE(B2:B4)</f>
        <v>0.522121802333333</v>
      </c>
      <c r="D4">
        <f>STDEV(B2:B4)</f>
        <v>0.027167163153456</v>
      </c>
      <c r="K4">
        <v>1.584739545</v>
      </c>
      <c r="L4">
        <f>AVERAGE(K2:K4)</f>
        <v>1.49460910033333</v>
      </c>
      <c r="M4">
        <f>STDEV(K2:K4)</f>
        <v>0.186155333031742</v>
      </c>
      <c r="S4">
        <v>1.716610439</v>
      </c>
      <c r="T4">
        <f>AVERAGE(S2:S4)</f>
        <v>1.63824026733333</v>
      </c>
      <c r="U4">
        <f>STDEV(S2:S4)</f>
        <v>0.107278077992298</v>
      </c>
    </row>
    <row r="5" spans="1:19">
      <c r="A5" t="s">
        <v>16</v>
      </c>
      <c r="B5">
        <v>0.432281394</v>
      </c>
      <c r="C5"/>
      <c r="D5"/>
      <c r="K5">
        <v>1.563965654</v>
      </c>
      <c r="L5"/>
      <c r="M5"/>
      <c r="S5">
        <v>1.912480143</v>
      </c>
    </row>
    <row r="6" spans="1:19">
      <c r="A6" t="s">
        <v>18</v>
      </c>
      <c r="B6">
        <v>0.4612354</v>
      </c>
      <c r="C6"/>
      <c r="D6"/>
      <c r="K6">
        <v>1.523718085</v>
      </c>
      <c r="L6"/>
      <c r="M6"/>
      <c r="S6">
        <v>1.6512365</v>
      </c>
    </row>
    <row r="7" spans="1:21">
      <c r="A7" t="s">
        <v>19</v>
      </c>
      <c r="B7">
        <v>0.44728329</v>
      </c>
      <c r="C7">
        <f>AVERAGE(B5:B7)</f>
        <v>0.446933361333333</v>
      </c>
      <c r="D7">
        <f>STDEV(B5:B7)</f>
        <v>0.0144801744953514</v>
      </c>
      <c r="K7">
        <v>1.576493907</v>
      </c>
      <c r="L7">
        <f>AVERAGE(K5:K7)</f>
        <v>1.554725882</v>
      </c>
      <c r="M7">
        <f>STDEV(K5:K7)</f>
        <v>0.0275744789053738</v>
      </c>
      <c r="S7">
        <v>1.681030163</v>
      </c>
      <c r="T7">
        <f>AVERAGE(S5:S7)</f>
        <v>1.74824893533333</v>
      </c>
      <c r="U7">
        <f>STDEV(S5:S7)</f>
        <v>0.143006408134315</v>
      </c>
    </row>
    <row r="8" spans="1:19">
      <c r="A8" t="s">
        <v>20</v>
      </c>
      <c r="B8">
        <v>0.32941711</v>
      </c>
      <c r="C8"/>
      <c r="D8"/>
      <c r="K8">
        <v>1.10680593</v>
      </c>
      <c r="L8"/>
      <c r="M8"/>
      <c r="S8">
        <v>1.507162754</v>
      </c>
    </row>
    <row r="9" spans="1:19">
      <c r="A9" t="s">
        <v>22</v>
      </c>
      <c r="B9">
        <v>0.3712365</v>
      </c>
      <c r="C9"/>
      <c r="D9"/>
      <c r="K9">
        <v>1.124004047</v>
      </c>
      <c r="L9"/>
      <c r="M9"/>
      <c r="S9">
        <v>1.581258061</v>
      </c>
    </row>
    <row r="10" spans="1:21">
      <c r="A10" t="s">
        <v>23</v>
      </c>
      <c r="B10">
        <v>0.3642358</v>
      </c>
      <c r="C10">
        <f>AVERAGE(B8:B10)</f>
        <v>0.354963136666667</v>
      </c>
      <c r="D10">
        <f>STDEV(B8:B10)</f>
        <v>0.0223987066359429</v>
      </c>
      <c r="K10">
        <v>1.284463185</v>
      </c>
      <c r="L10">
        <f>AVERAGE(K8:K10)</f>
        <v>1.17175772066667</v>
      </c>
      <c r="M10">
        <f>STDEV(K8:K10)</f>
        <v>0.0979838510930787</v>
      </c>
      <c r="S10">
        <v>1.581258061</v>
      </c>
      <c r="T10">
        <f>AVERAGE(S8:S10)</f>
        <v>1.55655962533333</v>
      </c>
      <c r="U10">
        <f>STDEV(S8:S10)</f>
        <v>0.0427789454421379</v>
      </c>
    </row>
    <row r="11" spans="1:19">
      <c r="A11" t="s">
        <v>24</v>
      </c>
      <c r="B11">
        <v>0.324562</v>
      </c>
      <c r="C11"/>
      <c r="D11"/>
      <c r="K11">
        <v>1.235423</v>
      </c>
      <c r="L11"/>
      <c r="M11"/>
      <c r="S11">
        <v>1.423567</v>
      </c>
    </row>
    <row r="12" spans="1:19">
      <c r="A12" t="s">
        <v>26</v>
      </c>
      <c r="B12">
        <v>0.312563</v>
      </c>
      <c r="C12"/>
      <c r="D12"/>
      <c r="K12">
        <v>1.240221332</v>
      </c>
      <c r="L12"/>
      <c r="M12"/>
      <c r="S12">
        <v>1.325642</v>
      </c>
    </row>
    <row r="13" spans="1:21">
      <c r="A13" t="s">
        <v>27</v>
      </c>
      <c r="B13">
        <v>0.324562</v>
      </c>
      <c r="C13">
        <f>AVERAGE(B11:B13)</f>
        <v>0.320562333333333</v>
      </c>
      <c r="D13">
        <f>STDEV(B11:B13)</f>
        <v>0.00692762588000634</v>
      </c>
      <c r="K13">
        <v>1.325423</v>
      </c>
      <c r="L13">
        <f>AVERAGE(K11:K13)</f>
        <v>1.267022444</v>
      </c>
      <c r="M13">
        <f>STDEV(K11:K13)</f>
        <v>0.0506332371405129</v>
      </c>
      <c r="S13">
        <v>1.389523</v>
      </c>
      <c r="T13">
        <f>AVERAGE(S11:S13)</f>
        <v>1.37957733333333</v>
      </c>
      <c r="U13">
        <f>STDEV(S11:S13)</f>
        <v>0.0497143200731272</v>
      </c>
    </row>
    <row r="14" spans="1:19">
      <c r="A14" t="s">
        <v>28</v>
      </c>
      <c r="B14">
        <v>0.425362</v>
      </c>
      <c r="C14"/>
      <c r="D14"/>
      <c r="K14">
        <v>1.521086543</v>
      </c>
      <c r="L14"/>
      <c r="M14"/>
      <c r="S14">
        <v>1.874814375</v>
      </c>
    </row>
    <row r="15" spans="1:19">
      <c r="A15" t="s">
        <v>30</v>
      </c>
      <c r="B15">
        <v>0.521235</v>
      </c>
      <c r="C15"/>
      <c r="D15"/>
      <c r="K15">
        <v>1.471013968</v>
      </c>
      <c r="L15"/>
      <c r="M15"/>
      <c r="S15">
        <v>1.542183623</v>
      </c>
    </row>
    <row r="16" spans="1:21">
      <c r="A16" t="s">
        <v>31</v>
      </c>
      <c r="B16">
        <v>0.365423</v>
      </c>
      <c r="C16">
        <f>AVERAGE(B14,B16)</f>
        <v>0.3953925</v>
      </c>
      <c r="D16">
        <f>STDEV(B14,B16)</f>
        <v>0.0423832733575405</v>
      </c>
      <c r="K16">
        <v>1.180709139</v>
      </c>
      <c r="L16">
        <f>AVERAGE(K14:K16)</f>
        <v>1.39093655</v>
      </c>
      <c r="M16">
        <f>STDEV(K14:K16)</f>
        <v>0.183775648396638</v>
      </c>
      <c r="S16">
        <v>1.408921933</v>
      </c>
      <c r="T16">
        <f>AVERAGE(S14:S16)</f>
        <v>1.608639977</v>
      </c>
      <c r="U16">
        <f>STDEV(S14:S16)</f>
        <v>0.239950572240224</v>
      </c>
    </row>
    <row r="17" spans="1:19">
      <c r="A17" t="s">
        <v>32</v>
      </c>
      <c r="B17">
        <v>0.453216</v>
      </c>
      <c r="C17"/>
      <c r="D17"/>
      <c r="K17">
        <v>1.609620024</v>
      </c>
      <c r="L17"/>
      <c r="M17"/>
      <c r="S17">
        <v>1.795166284</v>
      </c>
    </row>
    <row r="18" spans="1:19">
      <c r="A18" t="s">
        <v>34</v>
      </c>
      <c r="B18">
        <v>0.442346905</v>
      </c>
      <c r="C18"/>
      <c r="D18"/>
      <c r="K18">
        <v>1.291784369</v>
      </c>
      <c r="L18"/>
      <c r="M18"/>
      <c r="S18">
        <v>1.574496914</v>
      </c>
    </row>
    <row r="19" spans="1:21">
      <c r="A19" t="s">
        <v>35</v>
      </c>
      <c r="B19">
        <v>0.513654</v>
      </c>
      <c r="C19">
        <f>AVERAGE(B17:B19)</f>
        <v>0.469738968333333</v>
      </c>
      <c r="D19">
        <f>STDEV(B17:B19)</f>
        <v>0.0384178579731225</v>
      </c>
      <c r="K19">
        <v>1.311375419</v>
      </c>
      <c r="L19">
        <f>AVERAGE(K17:K19)</f>
        <v>1.40425993733333</v>
      </c>
      <c r="M19">
        <f>STDEV(K17:K19)</f>
        <v>0.17811660845309</v>
      </c>
      <c r="S19">
        <v>1.531698861</v>
      </c>
      <c r="T19">
        <f>AVERAGE(S17:S19)</f>
        <v>1.633787353</v>
      </c>
      <c r="U19">
        <f>STDEV(S17:S19)</f>
        <v>0.14138701447861</v>
      </c>
    </row>
    <row r="20" spans="1:19">
      <c r="A20" t="s">
        <v>36</v>
      </c>
      <c r="B20">
        <v>0.648639681</v>
      </c>
      <c r="C20"/>
      <c r="D20"/>
      <c r="K20">
        <v>1.283465725</v>
      </c>
      <c r="L20"/>
      <c r="M20"/>
      <c r="S20">
        <v>1.707365495</v>
      </c>
    </row>
    <row r="21" spans="1:19">
      <c r="A21" t="s">
        <v>38</v>
      </c>
      <c r="B21">
        <v>0.369052326</v>
      </c>
      <c r="C21"/>
      <c r="D21"/>
      <c r="K21">
        <v>0.65968394</v>
      </c>
      <c r="L21"/>
      <c r="M21"/>
      <c r="S21">
        <v>1.283168218</v>
      </c>
    </row>
    <row r="22" spans="1:21">
      <c r="A22" t="s">
        <v>39</v>
      </c>
      <c r="B22">
        <v>0.468059859</v>
      </c>
      <c r="C22">
        <f>AVERAGE(B21:B22)</f>
        <v>0.4185560925</v>
      </c>
      <c r="D22">
        <f>STDEV(B21:B22)</f>
        <v>0.0700088979728509</v>
      </c>
      <c r="K22">
        <v>0.73710993</v>
      </c>
      <c r="L22">
        <f>AVERAGE(K21:K22)</f>
        <v>0.698396935</v>
      </c>
      <c r="M22">
        <f>STDEV(K21:K22)</f>
        <v>0.0547484425690819</v>
      </c>
      <c r="S22">
        <v>1.16241644</v>
      </c>
      <c r="T22">
        <f>AVERAGE(S21:S22)</f>
        <v>1.222792329</v>
      </c>
      <c r="U22">
        <f>STDEV(S21:S22)</f>
        <v>0.0853844010641324</v>
      </c>
    </row>
    <row r="23" spans="1:19">
      <c r="A23" t="s">
        <v>40</v>
      </c>
      <c r="B23">
        <v>0.456321</v>
      </c>
      <c r="C23"/>
      <c r="D23"/>
      <c r="K23">
        <v>1.741168268</v>
      </c>
      <c r="L23"/>
      <c r="M23"/>
      <c r="S23">
        <v>1.994634607</v>
      </c>
    </row>
    <row r="24" spans="1:19">
      <c r="A24" t="s">
        <v>42</v>
      </c>
      <c r="B24">
        <v>0.353212</v>
      </c>
      <c r="C24"/>
      <c r="D24"/>
      <c r="K24">
        <v>1.47069348</v>
      </c>
      <c r="L24"/>
      <c r="M24"/>
      <c r="S24">
        <v>1.563254</v>
      </c>
    </row>
    <row r="25" spans="1:21">
      <c r="A25" t="s">
        <v>43</v>
      </c>
      <c r="B25">
        <v>0.336245</v>
      </c>
      <c r="C25">
        <f>AVERAGE(B23:B25)</f>
        <v>0.381926</v>
      </c>
      <c r="D25">
        <f>STDEV(B23:B25)</f>
        <v>0.0649840887525554</v>
      </c>
      <c r="K25">
        <v>1.392795883</v>
      </c>
      <c r="L25">
        <f>AVERAGE(K23:K25)</f>
        <v>1.534885877</v>
      </c>
      <c r="M25">
        <f>STDEV(K23:K25)</f>
        <v>0.182842357051372</v>
      </c>
      <c r="S25">
        <v>1.785632</v>
      </c>
      <c r="T25">
        <f>AVERAGE(S23:S25)</f>
        <v>1.78117353566667</v>
      </c>
      <c r="U25">
        <f>STDEV(S23:S25)</f>
        <v>0.215724860533228</v>
      </c>
    </row>
    <row r="30" spans="2:21">
      <c r="B30" t="s">
        <v>13</v>
      </c>
      <c r="C30">
        <v>0.522121802333333</v>
      </c>
      <c r="D30">
        <v>0.027167163153456</v>
      </c>
      <c r="K30" t="s">
        <v>13</v>
      </c>
      <c r="L30">
        <v>1.49460910033333</v>
      </c>
      <c r="M30">
        <v>0.186155333031742</v>
      </c>
      <c r="S30" t="s">
        <v>13</v>
      </c>
      <c r="T30">
        <v>1.63824026733333</v>
      </c>
      <c r="U30">
        <v>0.107278077992298</v>
      </c>
    </row>
    <row r="31" spans="2:21">
      <c r="B31" t="s">
        <v>17</v>
      </c>
      <c r="C31">
        <v>0.446933361333333</v>
      </c>
      <c r="D31">
        <v>0.0144801744953514</v>
      </c>
      <c r="K31" t="s">
        <v>17</v>
      </c>
      <c r="L31">
        <v>1.554725882</v>
      </c>
      <c r="M31">
        <v>0.0275744789053738</v>
      </c>
      <c r="S31" t="s">
        <v>17</v>
      </c>
      <c r="T31">
        <v>1.74824893533333</v>
      </c>
      <c r="U31">
        <v>0.143006408134315</v>
      </c>
    </row>
    <row r="32" spans="2:21">
      <c r="B32" t="s">
        <v>21</v>
      </c>
      <c r="C32">
        <v>0.354963136666667</v>
      </c>
      <c r="D32">
        <v>0.0223987066359429</v>
      </c>
      <c r="K32" t="s">
        <v>21</v>
      </c>
      <c r="L32">
        <v>1.17175772066667</v>
      </c>
      <c r="M32">
        <v>0.0979838510930787</v>
      </c>
      <c r="S32" t="s">
        <v>21</v>
      </c>
      <c r="T32">
        <v>1.55655962533333</v>
      </c>
      <c r="U32">
        <v>0.0427789454421379</v>
      </c>
    </row>
    <row r="33" spans="2:21">
      <c r="B33" t="s">
        <v>25</v>
      </c>
      <c r="C33">
        <v>0.320562333333333</v>
      </c>
      <c r="D33">
        <v>0.00692762588000634</v>
      </c>
      <c r="K33" t="s">
        <v>25</v>
      </c>
      <c r="L33">
        <v>1.267022444</v>
      </c>
      <c r="M33">
        <v>0.0506332371405129</v>
      </c>
      <c r="S33" t="s">
        <v>25</v>
      </c>
      <c r="T33">
        <v>1.37957733333333</v>
      </c>
      <c r="U33">
        <v>0.0497143200731272</v>
      </c>
    </row>
    <row r="34" spans="2:21">
      <c r="B34" t="s">
        <v>29</v>
      </c>
      <c r="C34">
        <v>0.3953925</v>
      </c>
      <c r="D34">
        <v>0.0423832733575405</v>
      </c>
      <c r="K34" t="s">
        <v>29</v>
      </c>
      <c r="L34">
        <v>1.39093655</v>
      </c>
      <c r="M34">
        <v>0.183775648396638</v>
      </c>
      <c r="S34" t="s">
        <v>29</v>
      </c>
      <c r="T34">
        <v>1.608639977</v>
      </c>
      <c r="U34">
        <v>0.239950572240224</v>
      </c>
    </row>
    <row r="35" spans="2:21">
      <c r="B35" t="s">
        <v>33</v>
      </c>
      <c r="C35">
        <v>0.469738968333333</v>
      </c>
      <c r="D35">
        <v>0.0384178579731225</v>
      </c>
      <c r="K35" t="s">
        <v>33</v>
      </c>
      <c r="L35">
        <v>1.40425993733333</v>
      </c>
      <c r="M35">
        <v>0.17811660845309</v>
      </c>
      <c r="S35" t="s">
        <v>33</v>
      </c>
      <c r="T35">
        <v>1.633787353</v>
      </c>
      <c r="U35">
        <v>0.14138701447861</v>
      </c>
    </row>
    <row r="36" spans="2:21">
      <c r="B36" t="s">
        <v>37</v>
      </c>
      <c r="C36">
        <v>0.4185560925</v>
      </c>
      <c r="D36">
        <v>0.0700088979728509</v>
      </c>
      <c r="K36" t="s">
        <v>37</v>
      </c>
      <c r="L36">
        <v>0.698396935</v>
      </c>
      <c r="M36">
        <v>0.0547484425690819</v>
      </c>
      <c r="S36" t="s">
        <v>37</v>
      </c>
      <c r="T36">
        <v>1.222792329</v>
      </c>
      <c r="U36">
        <v>0.0853844010641324</v>
      </c>
    </row>
    <row r="37" spans="2:21">
      <c r="B37" t="s">
        <v>41</v>
      </c>
      <c r="C37">
        <v>0.381926</v>
      </c>
      <c r="D37">
        <v>0.0649840887525554</v>
      </c>
      <c r="K37" t="s">
        <v>41</v>
      </c>
      <c r="L37">
        <v>1.534885877</v>
      </c>
      <c r="M37">
        <v>0.182842357051372</v>
      </c>
      <c r="S37" t="s">
        <v>41</v>
      </c>
      <c r="T37">
        <v>1.78117353566667</v>
      </c>
      <c r="U37">
        <v>0.215724860533228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小麦植株内Cd含量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2020-04-22T06:52:00Z</dcterms:created>
  <dcterms:modified xsi:type="dcterms:W3CDTF">2021-03-18T08:12:57Z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