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<sst xmlns="http://schemas.openxmlformats.org/spreadsheetml/2006/main" count="22" uniqueCount="9">
  <si>
    <r>
      <t>重量</t>
    </r>
    <r>
      <rPr>
        <sz val="10.5"/>
        <color rgb="FF000000"/>
        <rFont val="Times New Roman"/>
        <charset val="134"/>
      </rPr>
      <t>/g</t>
    </r>
  </si>
  <si>
    <r>
      <t>电压</t>
    </r>
    <r>
      <rPr>
        <sz val="10.5"/>
        <color rgb="FF000000"/>
        <rFont val="Times New Roman"/>
        <charset val="134"/>
      </rPr>
      <t>/mV</t>
    </r>
  </si>
  <si>
    <t>预测电压/mV</t>
  </si>
  <si>
    <t>d_y</t>
  </si>
  <si>
    <t>重量/g</t>
  </si>
  <si>
    <t>电压/mV</t>
  </si>
  <si>
    <t>3-1</t>
  </si>
  <si>
    <t>3-2</t>
  </si>
  <si>
    <r>
      <t>X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Times New Roman"/>
        <charset val="134"/>
      </rPr>
      <t>mm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</si>
</sst>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charset val="134"/>
    </font>
    <font>
      <sz val="9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30" borderId="10" applyNumberFormat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13" fillId="2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r>
              <a:rPr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实验一:传感器特性曲线</a:t>
            </a:r>
            <a:endParaRPr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_);[Red]\(#,##0.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</c:trendlineLbl>
          </c:trendline>
          <c:xVal>
            <c:numRef>
              <c:f>Sheet1!$B$2:$L$2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xVal>
          <c:yVal>
            <c:numRef>
              <c:f>Sheet1!$B$3:$L$3</c:f>
              <c:numCache>
                <c:formatCode>General</c:formatCode>
                <c:ptCount val="11"/>
                <c:pt idx="0">
                  <c:v>0.6</c:v>
                </c:pt>
                <c:pt idx="1">
                  <c:v>7.46</c:v>
                </c:pt>
                <c:pt idx="2">
                  <c:v>14.43</c:v>
                </c:pt>
                <c:pt idx="3">
                  <c:v>21.31</c:v>
                </c:pt>
                <c:pt idx="4">
                  <c:v>28.07</c:v>
                </c:pt>
                <c:pt idx="5">
                  <c:v>35.1</c:v>
                </c:pt>
                <c:pt idx="6">
                  <c:v>41.96</c:v>
                </c:pt>
                <c:pt idx="7">
                  <c:v>48.8</c:v>
                </c:pt>
                <c:pt idx="8">
                  <c:v>55.61</c:v>
                </c:pt>
                <c:pt idx="9">
                  <c:v>62.54</c:v>
                </c:pt>
                <c:pt idx="10">
                  <c:v>69.2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69434"/>
        <c:axId val="955288082"/>
      </c:scatterChart>
      <c:valAx>
        <c:axId val="19176943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重量</a:t>
                </a:r>
                <a:r>
                  <a:rPr lang="en-US" altLang="zh-CN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/g</a:t>
                </a:r>
                <a:endParaRPr lang="en-US" altLang="zh-CN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55288082"/>
        <c:crosses val="autoZero"/>
        <c:crossBetween val="midCat"/>
      </c:valAx>
      <c:valAx>
        <c:axId val="9552880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电压</a:t>
                </a:r>
                <a:r>
                  <a:rPr lang="en-US" altLang="zh-CN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/mV</a:t>
                </a:r>
                <a:endParaRPr lang="en-US" altLang="zh-CN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19176943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r>
              <a:rPr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实验二:传感器特性曲线</a:t>
            </a:r>
            <a:endParaRPr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880278191754"/>
          <c:y val="0.160003095477157"/>
          <c:w val="0.86679085941381"/>
          <c:h val="0.654646153846154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_);[Red]\(#,##0.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</c:trendlineLbl>
          </c:trendline>
          <c:xVal>
            <c:numRef>
              <c:f>Sheet1!$B$11:$L$11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xVal>
          <c:yVal>
            <c:numRef>
              <c:f>Sheet1!$B$12:$L$12</c:f>
              <c:numCache>
                <c:formatCode>General</c:formatCode>
                <c:ptCount val="11"/>
                <c:pt idx="0">
                  <c:v>-1.12</c:v>
                </c:pt>
                <c:pt idx="1">
                  <c:v>11.6</c:v>
                </c:pt>
                <c:pt idx="2">
                  <c:v>24.36</c:v>
                </c:pt>
                <c:pt idx="3">
                  <c:v>37.05</c:v>
                </c:pt>
                <c:pt idx="4">
                  <c:v>49.68</c:v>
                </c:pt>
                <c:pt idx="5">
                  <c:v>62.45</c:v>
                </c:pt>
                <c:pt idx="6">
                  <c:v>75.14</c:v>
                </c:pt>
                <c:pt idx="7">
                  <c:v>87.9</c:v>
                </c:pt>
                <c:pt idx="8">
                  <c:v>100.52</c:v>
                </c:pt>
                <c:pt idx="9">
                  <c:v>113.27</c:v>
                </c:pt>
                <c:pt idx="10">
                  <c:v>125.97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69434"/>
        <c:axId val="955288082"/>
      </c:scatterChart>
      <c:valAx>
        <c:axId val="19176943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重量</a:t>
                </a:r>
                <a:r>
                  <a:rPr lang="en-US" altLang="zh-CN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/g</a:t>
                </a:r>
                <a:endParaRPr lang="en-US" altLang="zh-CN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489164314538307"/>
              <c:y val="0.8531957426221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55288082"/>
        <c:crosses val="autoZero"/>
        <c:crossBetween val="midCat"/>
      </c:valAx>
      <c:valAx>
        <c:axId val="9552880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电压</a:t>
                </a:r>
                <a:r>
                  <a:rPr lang="en-US" altLang="zh-CN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/mV</a:t>
                </a:r>
                <a:endParaRPr lang="en-US" altLang="zh-CN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19176943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r>
              <a:rPr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实验三:传感器特性曲线</a:t>
            </a:r>
            <a:endParaRPr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886736214605"/>
          <c:y val="0.161634084264109"/>
          <c:w val="0.86679085941381"/>
          <c:h val="0.654646153846154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_);[Red]\(#,##0.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</c:trendlineLbl>
          </c:trendline>
          <c:xVal>
            <c:numRef>
              <c:f>Sheet1!$B$19:$L$19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xVal>
          <c:yVal>
            <c:numRef>
              <c:f>Sheet1!$B$20:$L$20</c:f>
              <c:numCache>
                <c:formatCode>General</c:formatCode>
                <c:ptCount val="11"/>
                <c:pt idx="0">
                  <c:v>0.46</c:v>
                </c:pt>
                <c:pt idx="1">
                  <c:v>15.35</c:v>
                </c:pt>
                <c:pt idx="2">
                  <c:v>30.36</c:v>
                </c:pt>
                <c:pt idx="3">
                  <c:v>45.3</c:v>
                </c:pt>
                <c:pt idx="4">
                  <c:v>60.27</c:v>
                </c:pt>
                <c:pt idx="5">
                  <c:v>75.23</c:v>
                </c:pt>
                <c:pt idx="6">
                  <c:v>90.2</c:v>
                </c:pt>
                <c:pt idx="7">
                  <c:v>105.15</c:v>
                </c:pt>
                <c:pt idx="8">
                  <c:v>120.09</c:v>
                </c:pt>
                <c:pt idx="9">
                  <c:v>135.9</c:v>
                </c:pt>
                <c:pt idx="10">
                  <c:v>150.05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69434"/>
        <c:axId val="955288082"/>
      </c:scatterChart>
      <c:valAx>
        <c:axId val="19176943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重量</a:t>
                </a:r>
                <a:r>
                  <a:rPr lang="en-US" altLang="zh-CN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/g</a:t>
                </a:r>
                <a:endParaRPr lang="en-US" altLang="zh-CN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489164314538307"/>
              <c:y val="0.8531957426221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55288082"/>
        <c:crosses val="autoZero"/>
        <c:crossBetween val="midCat"/>
      </c:valAx>
      <c:valAx>
        <c:axId val="9552880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电压</a:t>
                </a:r>
                <a:r>
                  <a:rPr lang="en-US" altLang="zh-CN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/mV</a:t>
                </a:r>
                <a:endParaRPr lang="en-US" altLang="zh-CN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19176943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r>
              <a:rPr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实验三:电子秤特性曲线</a:t>
            </a:r>
            <a:endParaRPr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5886736214605"/>
          <c:y val="0.161634084264109"/>
          <c:w val="0.86679085941381"/>
          <c:h val="0.654646153846154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/>
              <c:numFmt formatCode="#,##0.00000_);[Red]\(#,##0.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</c:trendlineLbl>
          </c:trendline>
          <c:xVal>
            <c:numRef>
              <c:f>Sheet1!$B$26:$L$26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</c:numCache>
            </c:numRef>
          </c:xVal>
          <c:yVal>
            <c:numRef>
              <c:f>Sheet1!$B$27:$L$27</c:f>
              <c:numCache>
                <c:formatCode>General</c:formatCode>
                <c:ptCount val="11"/>
                <c:pt idx="0">
                  <c:v>0.3</c:v>
                </c:pt>
                <c:pt idx="1">
                  <c:v>21.5</c:v>
                </c:pt>
                <c:pt idx="2">
                  <c:v>42.7</c:v>
                </c:pt>
                <c:pt idx="3">
                  <c:v>64</c:v>
                </c:pt>
                <c:pt idx="4">
                  <c:v>85.3</c:v>
                </c:pt>
                <c:pt idx="5">
                  <c:v>106.7</c:v>
                </c:pt>
                <c:pt idx="6">
                  <c:v>128</c:v>
                </c:pt>
                <c:pt idx="7">
                  <c:v>149.3</c:v>
                </c:pt>
                <c:pt idx="8">
                  <c:v>170.5</c:v>
                </c:pt>
                <c:pt idx="9">
                  <c:v>191.9</c:v>
                </c:pt>
                <c:pt idx="10">
                  <c:v>213.2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69434"/>
        <c:axId val="955288082"/>
      </c:scatterChart>
      <c:valAx>
        <c:axId val="19176943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重量</a:t>
                </a:r>
                <a:r>
                  <a:rPr lang="en-US" altLang="zh-CN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/g</a:t>
                </a:r>
                <a:endParaRPr lang="en-US" altLang="zh-CN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489164314538307"/>
              <c:y val="0.8531957426221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55288082"/>
        <c:crosses val="autoZero"/>
        <c:crossBetween val="midCat"/>
      </c:valAx>
      <c:valAx>
        <c:axId val="9552880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电压</a:t>
                </a:r>
                <a:r>
                  <a:rPr lang="en-US" altLang="zh-CN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/mV</a:t>
                </a:r>
                <a:endParaRPr lang="en-US" altLang="zh-CN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19176943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  <a:r>
              <a:rPr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rPr>
              <a:t>实验四:传感器的特性曲线</a:t>
            </a:r>
            <a:endParaRPr>
              <a:latin typeface="Times New Roman" panose="02020603050405020304" charset="0"/>
              <a:ea typeface="Times New Roman" panose="02020603050405020304" charset="0"/>
              <a:cs typeface="Times New Roman" panose="02020603050405020304" charset="0"/>
              <a:sym typeface="Times New Roman" panose="020206030504050203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905199156222856"/>
          <c:y val="0.161684527166761"/>
          <c:w val="0.882243454522894"/>
          <c:h val="0.663282571912014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2"/>
                        </a:solidFill>
                        <a:latin typeface="Times New Roman" panose="02020603050405020304" charset="0"/>
                        <a:ea typeface="Times New Roman" panose="02020603050405020304" charset="0"/>
                        <a:cs typeface="Times New Roman" panose="02020603050405020304" charset="0"/>
                        <a:sym typeface="Times New Roman" panose="02020603050405020304" charset="0"/>
                      </a:defRPr>
                    </a:pPr>
                    <a:r>
                      <a:t>y = 200.85455 x + 6.30909 </a:t>
                    </a:r>
                    <a:br/>
                    <a:r>
                      <a:t> </a:t>
                    </a:r>
                  </a:p>
                </c:rich>
              </c:tx>
              <c:numFmt formatCode="#,##0.00000_);[Red]\(#,##0.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Times New Roman" panose="02020603050405020304" charset="0"/>
                      <a:ea typeface="Times New Roman" panose="02020603050405020304" charset="0"/>
                      <a:cs typeface="Times New Roman" panose="02020603050405020304" charset="0"/>
                      <a:sym typeface="Times New Roman" panose="02020603050405020304" charset="0"/>
                    </a:defRPr>
                  </a:pPr>
                </a:p>
              </c:txPr>
            </c:trendlineLbl>
          </c:trendline>
          <c:xVal>
            <c:numRef>
              <c:f>Sheet1!$B$36:$L$36</c:f>
              <c:numCache>
                <c:formatCode>General</c:formatCode>
                <c:ptCount val="11"/>
                <c:pt idx="0">
                  <c:v>-1</c:v>
                </c:pt>
                <c:pt idx="1">
                  <c:v>-0.8</c:v>
                </c:pt>
                <c:pt idx="2">
                  <c:v>-0.6</c:v>
                </c:pt>
                <c:pt idx="3">
                  <c:v>-0.4</c:v>
                </c:pt>
                <c:pt idx="4">
                  <c:v>-0.2</c:v>
                </c:pt>
                <c:pt idx="5">
                  <c:v>0</c:v>
                </c:pt>
                <c:pt idx="6">
                  <c:v>0.2</c:v>
                </c:pt>
                <c:pt idx="7">
                  <c:v>0.4</c:v>
                </c:pt>
                <c:pt idx="8">
                  <c:v>0.6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Sheet1!$B$37:$L$37</c:f>
              <c:numCache>
                <c:formatCode>General</c:formatCode>
                <c:ptCount val="11"/>
                <c:pt idx="0">
                  <c:v>-195.1</c:v>
                </c:pt>
                <c:pt idx="1">
                  <c:v>-152.9</c:v>
                </c:pt>
                <c:pt idx="2">
                  <c:v>-111.2</c:v>
                </c:pt>
                <c:pt idx="3">
                  <c:v>-75.6</c:v>
                </c:pt>
                <c:pt idx="4">
                  <c:v>-32.1</c:v>
                </c:pt>
                <c:pt idx="5">
                  <c:v>-1.4</c:v>
                </c:pt>
                <c:pt idx="6">
                  <c:v>46.5</c:v>
                </c:pt>
                <c:pt idx="7">
                  <c:v>87.5</c:v>
                </c:pt>
                <c:pt idx="8">
                  <c:v>128.8</c:v>
                </c:pt>
                <c:pt idx="9">
                  <c:v>167.6</c:v>
                </c:pt>
                <c:pt idx="10">
                  <c:v>207.3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69434"/>
        <c:axId val="955288082"/>
      </c:scatterChart>
      <c:valAx>
        <c:axId val="19176943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zh-CN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X/mm</a:t>
                </a:r>
                <a:endParaRPr lang="en-US" altLang="zh-CN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489164314538307"/>
              <c:y val="0.8531957426221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955288082"/>
        <c:crosses val="autoZero"/>
        <c:crossBetween val="midCat"/>
      </c:valAx>
      <c:valAx>
        <c:axId val="95528808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1" i="0" u="none" strike="noStrike" kern="1200" baseline="0">
                    <a:solidFill>
                      <a:schemeClr val="tx2"/>
                    </a:solid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电压</a:t>
                </a:r>
                <a:r>
                  <a:rPr lang="en-US" altLang="zh-CN"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/mV</a:t>
                </a:r>
                <a:endParaRPr lang="en-US" altLang="zh-CN"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0321182785895895"/>
              <c:y val="0.41337904499993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19176943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latin typeface="Times New Roman" panose="02020603050405020304" charset="0"/>
          <a:ea typeface="Times New Roman" panose="02020603050405020304" charset="0"/>
          <a:cs typeface="Times New Roman" panose="02020603050405020304" charset="0"/>
          <a:sym typeface="Times New Roman" panose="02020603050405020304" charset="0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191135</xdr:colOff>
      <xdr:row>0</xdr:row>
      <xdr:rowOff>129540</xdr:rowOff>
    </xdr:from>
    <xdr:to>
      <xdr:col>15</xdr:col>
      <xdr:colOff>213360</xdr:colOff>
      <xdr:row>6</xdr:row>
      <xdr:rowOff>158750</xdr:rowOff>
    </xdr:to>
    <xdr:graphicFrame>
      <xdr:nvGraphicFramePr>
        <xdr:cNvPr id="2" name="图表 1"/>
        <xdr:cNvGraphicFramePr/>
      </xdr:nvGraphicFramePr>
      <xdr:xfrm>
        <a:off x="10873740" y="129540"/>
        <a:ext cx="1965325" cy="1263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180340</xdr:colOff>
      <xdr:row>9</xdr:row>
      <xdr:rowOff>36830</xdr:rowOff>
    </xdr:from>
    <xdr:to>
      <xdr:col>15</xdr:col>
      <xdr:colOff>241300</xdr:colOff>
      <xdr:row>14</xdr:row>
      <xdr:rowOff>23495</xdr:rowOff>
    </xdr:to>
    <xdr:graphicFrame>
      <xdr:nvGraphicFramePr>
        <xdr:cNvPr id="3" name="图表 2"/>
        <xdr:cNvGraphicFramePr/>
      </xdr:nvGraphicFramePr>
      <xdr:xfrm>
        <a:off x="10862945" y="1784985"/>
        <a:ext cx="2004060" cy="1049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311785</xdr:colOff>
      <xdr:row>17</xdr:row>
      <xdr:rowOff>106680</xdr:rowOff>
    </xdr:from>
    <xdr:to>
      <xdr:col>20</xdr:col>
      <xdr:colOff>243205</xdr:colOff>
      <xdr:row>34</xdr:row>
      <xdr:rowOff>121285</xdr:rowOff>
    </xdr:to>
    <xdr:graphicFrame>
      <xdr:nvGraphicFramePr>
        <xdr:cNvPr id="6" name="图表 5"/>
        <xdr:cNvGraphicFramePr/>
      </xdr:nvGraphicFramePr>
      <xdr:xfrm>
        <a:off x="10994390" y="3431540"/>
        <a:ext cx="5113020" cy="3329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281940</xdr:colOff>
      <xdr:row>24</xdr:row>
      <xdr:rowOff>156210</xdr:rowOff>
    </xdr:from>
    <xdr:to>
      <xdr:col>20</xdr:col>
      <xdr:colOff>213360</xdr:colOff>
      <xdr:row>42</xdr:row>
      <xdr:rowOff>27940</xdr:rowOff>
    </xdr:to>
    <xdr:graphicFrame>
      <xdr:nvGraphicFramePr>
        <xdr:cNvPr id="7" name="图表 6"/>
        <xdr:cNvGraphicFramePr/>
      </xdr:nvGraphicFramePr>
      <xdr:xfrm>
        <a:off x="10964545" y="4876800"/>
        <a:ext cx="5113020" cy="336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103505</xdr:colOff>
      <xdr:row>41</xdr:row>
      <xdr:rowOff>85725</xdr:rowOff>
    </xdr:from>
    <xdr:to>
      <xdr:col>11</xdr:col>
      <xdr:colOff>625475</xdr:colOff>
      <xdr:row>61</xdr:row>
      <xdr:rowOff>34290</xdr:rowOff>
    </xdr:to>
    <xdr:graphicFrame>
      <xdr:nvGraphicFramePr>
        <xdr:cNvPr id="9" name="图表 8"/>
        <xdr:cNvGraphicFramePr/>
      </xdr:nvGraphicFramePr>
      <xdr:xfrm>
        <a:off x="5276850" y="8131175"/>
        <a:ext cx="5113020" cy="3377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7"/>
  <sheetViews>
    <sheetView tabSelected="1" topLeftCell="A28" workbookViewId="0">
      <selection activeCell="B39" sqref="B39:L39"/>
    </sheetView>
  </sheetViews>
  <sheetFormatPr defaultColWidth="9.02654867256637" defaultRowHeight="13.5"/>
  <cols>
    <col min="2" max="2" width="11.8849557522124"/>
    <col min="3" max="12" width="12.7964601769912"/>
  </cols>
  <sheetData>
    <row r="1" ht="14.25" spans="1:1">
      <c r="A1">
        <v>1</v>
      </c>
    </row>
    <row r="2" ht="14.25" spans="1:12">
      <c r="A2" s="1" t="s">
        <v>0</v>
      </c>
      <c r="B2" s="2">
        <v>0</v>
      </c>
      <c r="C2" s="2">
        <v>20</v>
      </c>
      <c r="D2" s="2">
        <v>40</v>
      </c>
      <c r="E2" s="2">
        <v>60</v>
      </c>
      <c r="F2" s="2">
        <v>80</v>
      </c>
      <c r="G2" s="2">
        <v>100</v>
      </c>
      <c r="H2" s="2">
        <v>120</v>
      </c>
      <c r="I2" s="2">
        <v>140</v>
      </c>
      <c r="J2" s="2">
        <v>160</v>
      </c>
      <c r="K2" s="2">
        <v>180</v>
      </c>
      <c r="L2" s="2">
        <v>200</v>
      </c>
    </row>
    <row r="3" ht="14.25" spans="1:12">
      <c r="A3" s="3" t="s">
        <v>1</v>
      </c>
      <c r="B3" s="4">
        <v>0.6</v>
      </c>
      <c r="C3" s="4">
        <v>7.46</v>
      </c>
      <c r="D3" s="4">
        <v>14.43</v>
      </c>
      <c r="E3" s="4">
        <v>21.31</v>
      </c>
      <c r="F3" s="4">
        <v>28.07</v>
      </c>
      <c r="G3" s="4">
        <v>35.1</v>
      </c>
      <c r="H3" s="4">
        <v>41.96</v>
      </c>
      <c r="I3" s="4">
        <v>48.8</v>
      </c>
      <c r="J3" s="4">
        <v>55.61</v>
      </c>
      <c r="K3" s="4">
        <v>62.54</v>
      </c>
      <c r="L3" s="4">
        <v>69.2</v>
      </c>
    </row>
    <row r="4" ht="26.65" spans="1:12">
      <c r="A4" s="2" t="s">
        <v>2</v>
      </c>
      <c r="B4" s="2">
        <f>0.34351*B2+0.65591</f>
        <v>0.65591</v>
      </c>
      <c r="C4" s="2">
        <f t="shared" ref="C4:L4" si="0">0.34351*C2+0.65591</f>
        <v>7.52611</v>
      </c>
      <c r="D4" s="2">
        <f t="shared" si="0"/>
        <v>14.39631</v>
      </c>
      <c r="E4" s="2">
        <f t="shared" si="0"/>
        <v>21.26651</v>
      </c>
      <c r="F4" s="2">
        <f t="shared" si="0"/>
        <v>28.13671</v>
      </c>
      <c r="G4" s="2">
        <f t="shared" si="0"/>
        <v>35.00691</v>
      </c>
      <c r="H4" s="2">
        <f t="shared" si="0"/>
        <v>41.87711</v>
      </c>
      <c r="I4" s="2">
        <f t="shared" si="0"/>
        <v>48.74731</v>
      </c>
      <c r="J4" s="2">
        <f t="shared" si="0"/>
        <v>55.61751</v>
      </c>
      <c r="K4" s="2">
        <f t="shared" si="0"/>
        <v>62.48771</v>
      </c>
      <c r="L4" s="2">
        <f t="shared" si="0"/>
        <v>69.35791</v>
      </c>
    </row>
    <row r="5" ht="14.25" spans="1:12">
      <c r="A5" s="2" t="s">
        <v>3</v>
      </c>
      <c r="B5" s="2">
        <f>ABS(B4-B3)</f>
        <v>0.05591</v>
      </c>
      <c r="C5" s="2">
        <f t="shared" ref="C5:L5" si="1">ABS(C4-C3)</f>
        <v>0.0661099999999992</v>
      </c>
      <c r="D5" s="2">
        <f t="shared" si="1"/>
        <v>0.03369</v>
      </c>
      <c r="E5" s="2">
        <f t="shared" si="1"/>
        <v>0.043490000000002</v>
      </c>
      <c r="F5" s="2">
        <f t="shared" si="1"/>
        <v>0.0667099999999969</v>
      </c>
      <c r="G5" s="2">
        <f t="shared" si="1"/>
        <v>0.0930900000000037</v>
      </c>
      <c r="H5" s="2">
        <f t="shared" si="1"/>
        <v>0.0828900000000061</v>
      </c>
      <c r="I5" s="2">
        <f t="shared" si="1"/>
        <v>0.0526899999999983</v>
      </c>
      <c r="J5" s="2">
        <f t="shared" si="1"/>
        <v>0.00750999999999635</v>
      </c>
      <c r="K5" s="2">
        <f t="shared" si="1"/>
        <v>0.0522900000000064</v>
      </c>
      <c r="L5" s="2">
        <f t="shared" si="1"/>
        <v>0.157910000000001</v>
      </c>
    </row>
    <row r="10" ht="14.25" spans="1:1">
      <c r="A10">
        <v>2</v>
      </c>
    </row>
    <row r="11" ht="14.25" spans="1:12">
      <c r="A11" s="5" t="s">
        <v>4</v>
      </c>
      <c r="B11" s="6">
        <v>0</v>
      </c>
      <c r="C11" s="6">
        <v>20</v>
      </c>
      <c r="D11" s="6">
        <v>40</v>
      </c>
      <c r="E11" s="6">
        <v>60</v>
      </c>
      <c r="F11" s="6">
        <v>80</v>
      </c>
      <c r="G11" s="6">
        <v>100</v>
      </c>
      <c r="H11" s="6">
        <v>120</v>
      </c>
      <c r="I11" s="6">
        <v>140</v>
      </c>
      <c r="J11" s="6">
        <v>160</v>
      </c>
      <c r="K11" s="6">
        <v>180</v>
      </c>
      <c r="L11" s="6">
        <v>200</v>
      </c>
    </row>
    <row r="12" ht="14.25" spans="1:12">
      <c r="A12" s="7" t="s">
        <v>5</v>
      </c>
      <c r="B12" s="8">
        <v>-1.12</v>
      </c>
      <c r="C12" s="8">
        <v>11.6</v>
      </c>
      <c r="D12" s="8">
        <v>24.36</v>
      </c>
      <c r="E12" s="8">
        <v>37.05</v>
      </c>
      <c r="F12" s="8">
        <v>49.68</v>
      </c>
      <c r="G12" s="8">
        <v>62.45</v>
      </c>
      <c r="H12" s="8">
        <v>75.14</v>
      </c>
      <c r="I12" s="8">
        <v>87.9</v>
      </c>
      <c r="J12" s="8">
        <v>100.52</v>
      </c>
      <c r="K12" s="8">
        <v>113.27</v>
      </c>
      <c r="L12" s="8">
        <v>125.97</v>
      </c>
    </row>
    <row r="13" ht="26.65" spans="1:12">
      <c r="A13" s="2" t="s">
        <v>2</v>
      </c>
      <c r="B13" s="2">
        <f>0.63535*B11-1.09682</f>
        <v>-1.09682</v>
      </c>
      <c r="C13" s="2">
        <f t="shared" ref="C13:L13" si="2">0.63535*C11-1.09682</f>
        <v>11.61018</v>
      </c>
      <c r="D13" s="2">
        <f t="shared" si="2"/>
        <v>24.31718</v>
      </c>
      <c r="E13" s="2">
        <f t="shared" si="2"/>
        <v>37.02418</v>
      </c>
      <c r="F13" s="2">
        <f t="shared" si="2"/>
        <v>49.73118</v>
      </c>
      <c r="G13" s="2">
        <f t="shared" si="2"/>
        <v>62.43818</v>
      </c>
      <c r="H13" s="2">
        <f t="shared" si="2"/>
        <v>75.14518</v>
      </c>
      <c r="I13" s="2">
        <f t="shared" si="2"/>
        <v>87.85218</v>
      </c>
      <c r="J13" s="2">
        <f t="shared" si="2"/>
        <v>100.55918</v>
      </c>
      <c r="K13" s="2">
        <f t="shared" si="2"/>
        <v>113.26618</v>
      </c>
      <c r="L13" s="2">
        <f t="shared" si="2"/>
        <v>125.97318</v>
      </c>
    </row>
    <row r="14" ht="14.25" spans="1:12">
      <c r="A14" s="2" t="s">
        <v>3</v>
      </c>
      <c r="B14" s="2">
        <f t="shared" ref="B14:L14" si="3">ABS(B13-B12)</f>
        <v>0.0231800000000002</v>
      </c>
      <c r="C14" s="2">
        <f t="shared" si="3"/>
        <v>0.0101800000000001</v>
      </c>
      <c r="D14" s="2">
        <f t="shared" si="3"/>
        <v>0.0428200000000025</v>
      </c>
      <c r="E14" s="2">
        <f t="shared" si="3"/>
        <v>0.0258200000000031</v>
      </c>
      <c r="F14" s="2">
        <f t="shared" si="3"/>
        <v>0.0511799999999951</v>
      </c>
      <c r="G14" s="2">
        <f t="shared" si="3"/>
        <v>0.0118200000000073</v>
      </c>
      <c r="H14" s="2">
        <f t="shared" si="3"/>
        <v>0.00517999999999574</v>
      </c>
      <c r="I14" s="2">
        <f t="shared" si="3"/>
        <v>0.0478200000000015</v>
      </c>
      <c r="J14" s="2">
        <f t="shared" si="3"/>
        <v>0.0391800000000018</v>
      </c>
      <c r="K14" s="2">
        <f t="shared" si="3"/>
        <v>0.00381999999999039</v>
      </c>
      <c r="L14" s="2">
        <f t="shared" si="3"/>
        <v>0.0031800000000004</v>
      </c>
    </row>
    <row r="18" ht="14.25" spans="1:1">
      <c r="A18" s="9" t="s">
        <v>6</v>
      </c>
    </row>
    <row r="19" spans="1:12">
      <c r="A19" s="5" t="s">
        <v>4</v>
      </c>
      <c r="B19" s="6">
        <v>0</v>
      </c>
      <c r="C19" s="6">
        <v>20</v>
      </c>
      <c r="D19" s="6">
        <v>40</v>
      </c>
      <c r="E19" s="6">
        <v>60</v>
      </c>
      <c r="F19" s="6">
        <v>80</v>
      </c>
      <c r="G19" s="6">
        <v>100</v>
      </c>
      <c r="H19" s="6">
        <v>120</v>
      </c>
      <c r="I19" s="6">
        <v>140</v>
      </c>
      <c r="J19" s="6">
        <v>160</v>
      </c>
      <c r="K19" s="6">
        <v>180</v>
      </c>
      <c r="L19" s="6">
        <v>200</v>
      </c>
    </row>
    <row r="20" ht="14.25" spans="1:12">
      <c r="A20" s="7" t="s">
        <v>5</v>
      </c>
      <c r="B20" s="8">
        <v>0.46</v>
      </c>
      <c r="C20" s="8">
        <v>15.35</v>
      </c>
      <c r="D20" s="8">
        <v>30.36</v>
      </c>
      <c r="E20" s="8">
        <v>45.3</v>
      </c>
      <c r="F20" s="8">
        <v>60.27</v>
      </c>
      <c r="G20" s="8">
        <v>75.23</v>
      </c>
      <c r="H20" s="8">
        <v>90.2</v>
      </c>
      <c r="I20" s="8">
        <v>105.15</v>
      </c>
      <c r="J20" s="8">
        <v>120.09</v>
      </c>
      <c r="K20" s="8">
        <v>135.9</v>
      </c>
      <c r="L20" s="8">
        <v>150.05</v>
      </c>
    </row>
    <row r="21" ht="26.65" spans="1:12">
      <c r="A21" s="2" t="s">
        <v>2</v>
      </c>
      <c r="B21" s="2">
        <f>0.74953*B19+0.35227</f>
        <v>0.35227</v>
      </c>
      <c r="C21" s="2">
        <f t="shared" ref="C21:L21" si="4">0.74953*C19+0.35227</f>
        <v>15.34287</v>
      </c>
      <c r="D21" s="2">
        <f t="shared" si="4"/>
        <v>30.33347</v>
      </c>
      <c r="E21" s="2">
        <f t="shared" si="4"/>
        <v>45.32407</v>
      </c>
      <c r="F21" s="2">
        <f t="shared" si="4"/>
        <v>60.31467</v>
      </c>
      <c r="G21" s="2">
        <f t="shared" si="4"/>
        <v>75.30527</v>
      </c>
      <c r="H21" s="2">
        <f t="shared" si="4"/>
        <v>90.29587</v>
      </c>
      <c r="I21" s="2">
        <f t="shared" si="4"/>
        <v>105.28647</v>
      </c>
      <c r="J21" s="2">
        <f t="shared" si="4"/>
        <v>120.27707</v>
      </c>
      <c r="K21" s="2">
        <f t="shared" si="4"/>
        <v>135.26767</v>
      </c>
      <c r="L21" s="2">
        <f t="shared" si="4"/>
        <v>150.25827</v>
      </c>
    </row>
    <row r="22" ht="14.25" spans="1:12">
      <c r="A22" s="2" t="s">
        <v>3</v>
      </c>
      <c r="B22" s="2">
        <f t="shared" ref="B22:L22" si="5">ABS(B21-B20)</f>
        <v>0.10773</v>
      </c>
      <c r="C22" s="2">
        <f t="shared" si="5"/>
        <v>0.0071299999999983</v>
      </c>
      <c r="D22" s="2">
        <f t="shared" si="5"/>
        <v>0.0265299999999975</v>
      </c>
      <c r="E22" s="2">
        <f t="shared" si="5"/>
        <v>0.0240700000000018</v>
      </c>
      <c r="F22" s="2">
        <f t="shared" si="5"/>
        <v>0.0446699999999964</v>
      </c>
      <c r="G22" s="2">
        <f t="shared" si="5"/>
        <v>0.0752700000000033</v>
      </c>
      <c r="H22" s="2">
        <f t="shared" si="5"/>
        <v>0.095870000000005</v>
      </c>
      <c r="I22" s="2">
        <f t="shared" si="5"/>
        <v>0.136470000000003</v>
      </c>
      <c r="J22" s="2">
        <f t="shared" si="5"/>
        <v>0.187070000000006</v>
      </c>
      <c r="K22" s="2">
        <f t="shared" si="5"/>
        <v>0.632329999999996</v>
      </c>
      <c r="L22" s="2">
        <f t="shared" si="5"/>
        <v>0.208269999999999</v>
      </c>
    </row>
    <row r="25" ht="14.25" spans="1:1">
      <c r="A25" s="9" t="s">
        <v>7</v>
      </c>
    </row>
    <row r="26" ht="14.25" spans="1:12">
      <c r="A26" s="5" t="s">
        <v>4</v>
      </c>
      <c r="B26" s="6">
        <v>0</v>
      </c>
      <c r="C26" s="6">
        <v>20</v>
      </c>
      <c r="D26" s="6">
        <v>40</v>
      </c>
      <c r="E26" s="6">
        <v>60</v>
      </c>
      <c r="F26" s="6">
        <v>80</v>
      </c>
      <c r="G26" s="6">
        <v>100</v>
      </c>
      <c r="H26" s="6">
        <v>120</v>
      </c>
      <c r="I26" s="6">
        <v>140</v>
      </c>
      <c r="J26" s="6">
        <v>160</v>
      </c>
      <c r="K26" s="6">
        <v>180</v>
      </c>
      <c r="L26" s="6">
        <v>200</v>
      </c>
    </row>
    <row r="27" ht="14.25" spans="1:12">
      <c r="A27" s="7" t="s">
        <v>5</v>
      </c>
      <c r="B27" s="8">
        <v>0.3</v>
      </c>
      <c r="C27" s="8">
        <v>21.5</v>
      </c>
      <c r="D27" s="8">
        <v>42.7</v>
      </c>
      <c r="E27" s="8">
        <v>64</v>
      </c>
      <c r="F27" s="8">
        <v>85.3</v>
      </c>
      <c r="G27" s="8">
        <v>106.7</v>
      </c>
      <c r="H27" s="8">
        <v>128</v>
      </c>
      <c r="I27" s="8">
        <v>149.3</v>
      </c>
      <c r="J27" s="8">
        <v>170.5</v>
      </c>
      <c r="K27" s="8">
        <v>191.9</v>
      </c>
      <c r="L27" s="8">
        <v>213.2</v>
      </c>
    </row>
    <row r="28" ht="26.65" spans="1:12">
      <c r="A28" s="2" t="s">
        <v>2</v>
      </c>
      <c r="B28" s="2">
        <f>1.06491*B26+0.18182</f>
        <v>0.18182</v>
      </c>
      <c r="C28" s="2">
        <f t="shared" ref="C28:L28" si="6">1.06491*C26+0.18182</f>
        <v>21.48002</v>
      </c>
      <c r="D28" s="2">
        <f t="shared" si="6"/>
        <v>42.77822</v>
      </c>
      <c r="E28" s="2">
        <f t="shared" si="6"/>
        <v>64.07642</v>
      </c>
      <c r="F28" s="2">
        <f t="shared" si="6"/>
        <v>85.37462</v>
      </c>
      <c r="G28" s="2">
        <f t="shared" si="6"/>
        <v>106.67282</v>
      </c>
      <c r="H28" s="2">
        <f t="shared" si="6"/>
        <v>127.97102</v>
      </c>
      <c r="I28" s="2">
        <f t="shared" si="6"/>
        <v>149.26922</v>
      </c>
      <c r="J28" s="2">
        <f t="shared" si="6"/>
        <v>170.56742</v>
      </c>
      <c r="K28" s="2">
        <f t="shared" si="6"/>
        <v>191.86562</v>
      </c>
      <c r="L28" s="2">
        <f t="shared" si="6"/>
        <v>213.16382</v>
      </c>
    </row>
    <row r="29" ht="14.25" spans="1:12">
      <c r="A29" s="2" t="s">
        <v>3</v>
      </c>
      <c r="B29" s="2">
        <f t="shared" ref="B29:L29" si="7">ABS(B28-B27)</f>
        <v>0.11818</v>
      </c>
      <c r="C29" s="2">
        <f t="shared" si="7"/>
        <v>0.0199800000000003</v>
      </c>
      <c r="D29" s="2">
        <f t="shared" si="7"/>
        <v>0.0782200000000017</v>
      </c>
      <c r="E29" s="2">
        <f t="shared" si="7"/>
        <v>0.0764199999999988</v>
      </c>
      <c r="F29" s="2">
        <f t="shared" si="7"/>
        <v>0.0746200000000101</v>
      </c>
      <c r="G29" s="2">
        <f t="shared" si="7"/>
        <v>0.0271800000000013</v>
      </c>
      <c r="H29" s="2">
        <f t="shared" si="7"/>
        <v>0.02897999999999</v>
      </c>
      <c r="I29" s="2">
        <f t="shared" si="7"/>
        <v>0.0307800000000213</v>
      </c>
      <c r="J29" s="2">
        <f t="shared" si="7"/>
        <v>0.0674199999999985</v>
      </c>
      <c r="K29" s="2">
        <f t="shared" si="7"/>
        <v>0.0343800000000272</v>
      </c>
      <c r="L29" s="2">
        <f t="shared" si="7"/>
        <v>0.0361800000000017</v>
      </c>
    </row>
    <row r="35" ht="14.25" spans="1:1">
      <c r="A35">
        <v>4</v>
      </c>
    </row>
    <row r="36" ht="14.25" spans="1:12">
      <c r="A36" s="5" t="s">
        <v>8</v>
      </c>
      <c r="B36" s="5">
        <v>-1</v>
      </c>
      <c r="C36" s="6">
        <v>-0.8</v>
      </c>
      <c r="D36" s="6">
        <v>-0.6</v>
      </c>
      <c r="E36" s="6">
        <v>-0.4</v>
      </c>
      <c r="F36" s="6">
        <v>-0.2</v>
      </c>
      <c r="G36" s="6">
        <v>0</v>
      </c>
      <c r="H36" s="6">
        <v>0.2</v>
      </c>
      <c r="I36" s="6">
        <v>0.4</v>
      </c>
      <c r="J36" s="6">
        <v>0.6</v>
      </c>
      <c r="K36" s="6">
        <v>0.8</v>
      </c>
      <c r="L36" s="6">
        <v>1</v>
      </c>
    </row>
    <row r="37" ht="14.25" spans="1:12">
      <c r="A37" s="7" t="s">
        <v>5</v>
      </c>
      <c r="B37" s="7">
        <v>-195.1</v>
      </c>
      <c r="C37" s="8">
        <v>-152.9</v>
      </c>
      <c r="D37" s="8">
        <v>-111.2</v>
      </c>
      <c r="E37" s="8">
        <v>-75.6</v>
      </c>
      <c r="F37" s="8">
        <v>-32.1</v>
      </c>
      <c r="G37" s="8">
        <v>-1.4</v>
      </c>
      <c r="H37" s="8">
        <v>46.5</v>
      </c>
      <c r="I37" s="8">
        <v>87.5</v>
      </c>
      <c r="J37" s="8">
        <v>128.8</v>
      </c>
      <c r="K37" s="8">
        <v>167.6</v>
      </c>
      <c r="L37" s="8">
        <v>207.3</v>
      </c>
    </row>
    <row r="38" ht="26.65" spans="1:12">
      <c r="A38" s="2" t="s">
        <v>2</v>
      </c>
      <c r="B38" s="2">
        <f>200.85455*B36+6.309909</f>
        <v>-194.544641</v>
      </c>
      <c r="C38" s="2">
        <f t="shared" ref="C38:L38" si="8">200.85455*C36+6.309909</f>
        <v>-154.373731</v>
      </c>
      <c r="D38" s="2">
        <f t="shared" si="8"/>
        <v>-114.202821</v>
      </c>
      <c r="E38" s="2">
        <f t="shared" si="8"/>
        <v>-74.031911</v>
      </c>
      <c r="F38" s="2">
        <f t="shared" si="8"/>
        <v>-33.861001</v>
      </c>
      <c r="G38" s="2">
        <f t="shared" si="8"/>
        <v>6.309909</v>
      </c>
      <c r="H38" s="2">
        <f t="shared" si="8"/>
        <v>46.480819</v>
      </c>
      <c r="I38" s="2">
        <f t="shared" si="8"/>
        <v>86.651729</v>
      </c>
      <c r="J38" s="2">
        <f t="shared" si="8"/>
        <v>126.822639</v>
      </c>
      <c r="K38" s="2">
        <f t="shared" si="8"/>
        <v>166.993549</v>
      </c>
      <c r="L38" s="2">
        <f t="shared" si="8"/>
        <v>207.164459</v>
      </c>
    </row>
    <row r="39" ht="14.25" spans="1:12">
      <c r="A39" s="2" t="s">
        <v>3</v>
      </c>
      <c r="B39" s="2">
        <f>ABS(B38-B37)</f>
        <v>0.55535900000001</v>
      </c>
      <c r="C39" s="2">
        <f>ABS(C38-C37)</f>
        <v>1.47373099999999</v>
      </c>
      <c r="D39" s="2">
        <f>ABS(D38-D37)</f>
        <v>3.00282099999998</v>
      </c>
      <c r="E39" s="2">
        <f>ABS(E38-E37)</f>
        <v>1.568089</v>
      </c>
      <c r="F39" s="2">
        <f>ABS(F38-F37)</f>
        <v>1.761001</v>
      </c>
      <c r="G39" s="2">
        <f>ABS(G38-G37)</f>
        <v>7.709909</v>
      </c>
      <c r="H39" s="2">
        <f>ABS(H38-H37)</f>
        <v>0.0191810000000032</v>
      </c>
      <c r="I39" s="2">
        <f>ABS(I38-I37)</f>
        <v>0.848270999999997</v>
      </c>
      <c r="J39" s="2">
        <f>ABS(J38-J37)</f>
        <v>1.97736100000002</v>
      </c>
      <c r="K39" s="2">
        <f>ABS(K38-K37)</f>
        <v>0.606450999999993</v>
      </c>
      <c r="L39" s="2">
        <f>ABS(L38-L37)</f>
        <v>0.135541000000018</v>
      </c>
    </row>
    <row r="47" spans="5:5">
      <c r="E47">
        <v>7.70904999999984</v>
      </c>
    </row>
  </sheetData>
  <sortState ref="B36:L39" columnSort="1">
    <sortCondition ref="B36:L36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WPS_381962391</cp:lastModifiedBy>
  <dcterms:created xsi:type="dcterms:W3CDTF">2021-05-28T07:30:46Z</dcterms:created>
  <dcterms:modified xsi:type="dcterms:W3CDTF">2021-05-28T14:09:40Z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287FE04755C94F18A76A8E00AD1E976A</vt:lpwstr>
  </property>
  <property fmtid="{D5CDD505-2E9C-101B-9397-08002B2CF9AE}" pid="3" name="KSOProductBuildVer">
    <vt:lpwstr>2052-11.1.0.10495</vt:lpwstr>
  </property>
</Properties>
</file>