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50" windowHeight="10620" tabRatio="853" firstSheet="2" activeTab="5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44525"/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  <comment ref="B15" authorId="1">
      <text>
        <r>
          <rPr>
            <b/>
            <sz val="9"/>
            <rFont val="Tahoma"/>
            <charset val="1"/>
          </rPr>
          <t>Amit Kanudia:</t>
        </r>
        <r>
          <rPr>
            <sz val="9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A1" authorId="0">
      <text>
        <r>
          <rPr>
            <b/>
            <sz val="9"/>
            <rFont val="Tahoma"/>
            <charset val="1"/>
          </rPr>
          <t>Amit Kanudia:</t>
        </r>
        <r>
          <rPr>
            <sz val="9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>
  <authors>
    <author>KanORS</author>
  </authors>
  <commentList>
    <comment ref="B37" authorId="0">
      <text>
        <r>
          <rPr>
            <b/>
            <sz val="8"/>
            <rFont val="Tahoma"/>
            <charset val="134"/>
          </rPr>
          <t>KanORS:</t>
        </r>
        <r>
          <rPr>
            <sz val="8"/>
            <rFont val="Tahoma"/>
            <charset val="134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>
  <authors>
    <author>KanORS</author>
  </authors>
  <commentList>
    <comment ref="B22" authorId="0">
      <text>
        <r>
          <rPr>
            <b/>
            <sz val="8"/>
            <rFont val="Tahoma"/>
            <charset val="134"/>
          </rPr>
          <t>KanORS:</t>
        </r>
        <r>
          <rPr>
            <sz val="8"/>
            <rFont val="Tahoma"/>
            <charset val="134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G6" authorId="0">
      <text>
        <r>
          <rPr>
            <sz val="8"/>
            <rFont val="Tahoma"/>
            <charset val="134"/>
          </rPr>
          <t xml:space="preserve">Possible definitions
</t>
        </r>
        <r>
          <rPr>
            <b/>
            <sz val="8"/>
            <rFont val="Tahoma"/>
            <charset val="134"/>
          </rPr>
          <t xml:space="preserve">Y </t>
        </r>
        <r>
          <rPr>
            <sz val="8"/>
            <rFont val="Tahoma"/>
            <charset val="134"/>
          </rPr>
          <t xml:space="preserve">or a </t>
        </r>
        <r>
          <rPr>
            <b/>
            <sz val="8"/>
            <rFont val="Tahoma"/>
            <charset val="134"/>
          </rPr>
          <t>positive number</t>
        </r>
        <r>
          <rPr>
            <sz val="8"/>
            <rFont val="Tahoma"/>
            <charset val="134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<sst xmlns="http://schemas.openxmlformats.org/spreadsheetml/2006/main" count="544" uniqueCount="303">
  <si>
    <t>AT,DE,FR,ES,IT,BE,NL,UK</t>
  </si>
  <si>
    <t>REG1,REG2</t>
  </si>
  <si>
    <t>~BookRegions_Map</t>
  </si>
  <si>
    <t>BookName</t>
  </si>
  <si>
    <t>Region</t>
  </si>
  <si>
    <t>Season</t>
  </si>
  <si>
    <t>Weekly</t>
  </si>
  <si>
    <t>DayNite</t>
  </si>
  <si>
    <t>REG1</t>
  </si>
  <si>
    <t>S</t>
  </si>
  <si>
    <t>D</t>
  </si>
  <si>
    <t>S: Summer</t>
  </si>
  <si>
    <t>REG2</t>
  </si>
  <si>
    <t>F</t>
  </si>
  <si>
    <t>N</t>
  </si>
  <si>
    <t>R: Spring</t>
  </si>
  <si>
    <t>EREG1</t>
  </si>
  <si>
    <t>AT</t>
  </si>
  <si>
    <t>W</t>
  </si>
  <si>
    <t>P</t>
  </si>
  <si>
    <t>F: Fall</t>
  </si>
  <si>
    <t>DE</t>
  </si>
  <si>
    <t>R</t>
  </si>
  <si>
    <t>W: Winter</t>
  </si>
  <si>
    <t>FR</t>
  </si>
  <si>
    <t>D: Day</t>
  </si>
  <si>
    <t>ES</t>
  </si>
  <si>
    <t>N: Night</t>
  </si>
  <si>
    <t>EREG2</t>
  </si>
  <si>
    <t>IT</t>
  </si>
  <si>
    <t>P: Peak</t>
  </si>
  <si>
    <t>BE</t>
  </si>
  <si>
    <t>NL</t>
  </si>
  <si>
    <t>UK</t>
  </si>
  <si>
    <t>ExtREG</t>
  </si>
  <si>
    <t>ExtREG1</t>
  </si>
  <si>
    <t>ExtREG2</t>
  </si>
  <si>
    <t>ExtREG3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</si>
  <si>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</si>
  <si>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</si>
  <si>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</si>
  <si>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</si>
  <si>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</si>
  <si>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</si>
  <si>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</si>
  <si>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</si>
  <si>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</si>
  <si>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</si>
  <si>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</si>
  <si>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</si>
  <si>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</si>
  <si>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</si>
  <si>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</si>
  <si>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</si>
  <si>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</si>
  <si>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</si>
  <si>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</si>
  <si>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</si>
  <si>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</si>
  <si>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</si>
  <si>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</si>
  <si>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</si>
  <si>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</si>
  <si>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</si>
  <si>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</si>
  <si>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</si>
  <si>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</si>
  <si>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</si>
  <si>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</si>
  <si>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</si>
  <si>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</si>
  <si>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</si>
  <si>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~StartYear</t>
  </si>
  <si>
    <t>~DefaultYear</t>
  </si>
  <si>
    <t>~ActivePDef</t>
  </si>
  <si>
    <t>~TimePeriods</t>
  </si>
  <si>
    <t>Pdef-1</t>
  </si>
  <si>
    <t>Pdef-5</t>
  </si>
  <si>
    <t>Pdef-11</t>
  </si>
  <si>
    <t>~Milestoneyears</t>
  </si>
  <si>
    <t>type</t>
  </si>
  <si>
    <t>Def1</t>
  </si>
  <si>
    <t>Def2</t>
  </si>
  <si>
    <t>Def3</t>
  </si>
  <si>
    <t>Def4</t>
  </si>
  <si>
    <t>Def5</t>
  </si>
  <si>
    <t>Def6</t>
  </si>
  <si>
    <t>Endyear</t>
  </si>
  <si>
    <t>milestoneyear</t>
  </si>
  <si>
    <t>TimeSlice</t>
  </si>
  <si>
    <t>LimType</t>
  </si>
  <si>
    <t>Attribute</t>
  </si>
  <si>
    <t>AllRegions</t>
  </si>
  <si>
    <t>Pset_PN</t>
  </si>
  <si>
    <t>UP</t>
  </si>
  <si>
    <t>ACT_BND</t>
  </si>
  <si>
    <t>Share-O</t>
  </si>
  <si>
    <t>Share-I</t>
  </si>
  <si>
    <t>*Set a default price or apply a factor for those IMPorts with "Z" in the name.</t>
  </si>
  <si>
    <t>Dummy Imp Prices</t>
  </si>
  <si>
    <t>~TFM_UPD</t>
  </si>
  <si>
    <t>Year</t>
  </si>
  <si>
    <t>Other_Indexes</t>
  </si>
  <si>
    <t>Pset_Set</t>
  </si>
  <si>
    <t>Pset_PD</t>
  </si>
  <si>
    <t>Pset_CI</t>
  </si>
  <si>
    <t>Pset_CO</t>
  </si>
  <si>
    <t>Cset_Set</t>
  </si>
  <si>
    <t>Cset_CN</t>
  </si>
  <si>
    <t>Cset_CD</t>
  </si>
  <si>
    <t>ACTCOST</t>
  </si>
  <si>
    <t>IRE</t>
  </si>
  <si>
    <t>IMP*Z</t>
  </si>
  <si>
    <t>IMPDEMZ</t>
  </si>
  <si>
    <t>PSET_CI</t>
  </si>
  <si>
    <t>PRC_PCG</t>
  </si>
  <si>
    <t>ELCSOL,ELCWIN</t>
  </si>
  <si>
    <t>NRGO</t>
  </si>
  <si>
    <t>* Define constants for the model</t>
  </si>
  <si>
    <t>~TFM_INS</t>
  </si>
  <si>
    <t>G_DYEAR</t>
  </si>
  <si>
    <t>Discount</t>
  </si>
  <si>
    <t>COM_IE</t>
  </si>
  <si>
    <t>ELC</t>
  </si>
  <si>
    <t>Time slices calculation</t>
  </si>
  <si>
    <t>RD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</si>
  <si>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</si>
  <si>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</si>
  <si>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</si>
  <si>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</si>
  <si>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</si>
  <si>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</si>
  <si>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</si>
  <si>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</si>
  <si>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</si>
  <si>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</si>
  <si>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</si>
  <si>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Spring Day</t>
  </si>
  <si>
    <t>Spring Night</t>
  </si>
  <si>
    <t>Spring Peak</t>
  </si>
  <si>
    <t>Summer Day</t>
  </si>
  <si>
    <t>Summer Night</t>
  </si>
  <si>
    <t>Summer Peak</t>
  </si>
  <si>
    <t>Fall Day</t>
  </si>
  <si>
    <t>Fall Night</t>
  </si>
  <si>
    <t>Fall Peak</t>
  </si>
  <si>
    <t>Winter Day</t>
  </si>
  <si>
    <t>Winter Night</t>
  </si>
  <si>
    <t>Winter Peak</t>
  </si>
  <si>
    <t>YRFR</t>
  </si>
  <si>
    <t>Seasons</t>
  </si>
  <si>
    <t>N. of Days</t>
  </si>
  <si>
    <t>Fraction</t>
  </si>
  <si>
    <t>DD/MM</t>
  </si>
  <si>
    <t>15/03-31/05</t>
  </si>
  <si>
    <t>01/06-30/08</t>
  </si>
  <si>
    <t>31/08-15/11</t>
  </si>
  <si>
    <t xml:space="preserve">W </t>
  </si>
  <si>
    <t>16/11-14/03</t>
  </si>
  <si>
    <t>Time of day</t>
  </si>
  <si>
    <t>Curr</t>
  </si>
  <si>
    <t>G_CUREX</t>
  </si>
  <si>
    <t>USD12</t>
  </si>
  <si>
    <t>MEuro05</t>
  </si>
  <si>
    <t>Time slices</t>
  </si>
  <si>
    <t>RPT_OPT</t>
  </si>
  <si>
    <t>NCAP~1</t>
  </si>
  <si>
    <t>FLO~1</t>
  </si>
  <si>
    <t>FLO~3</t>
  </si>
  <si>
    <t>FLO~5</t>
  </si>
  <si>
    <t>FLO~7</t>
  </si>
  <si>
    <t>COMPRD~1</t>
  </si>
  <si>
    <t>OBJ~1</t>
  </si>
  <si>
    <t>ELC~1</t>
  </si>
  <si>
    <t>ACT~2</t>
  </si>
  <si>
    <t>~Currencies</t>
  </si>
  <si>
    <t>~DefUnits</t>
  </si>
  <si>
    <t>Currency</t>
  </si>
  <si>
    <t>Option</t>
  </si>
  <si>
    <t>PRI</t>
  </si>
  <si>
    <t>IND</t>
  </si>
  <si>
    <t>RCA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</si>
  <si>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</si>
  <si>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</si>
  <si>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</si>
  <si>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</si>
  <si>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</si>
  <si>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</si>
  <si>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</si>
  <si>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</si>
  <si>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</si>
  <si>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~UnitConversion</t>
  </si>
  <si>
    <t>from_unit</t>
  </si>
  <si>
    <t>to_unit</t>
  </si>
  <si>
    <t>multiplier</t>
  </si>
  <si>
    <t>QBtu</t>
  </si>
  <si>
    <t>user selects original units. For conversion, we display all units where to_unit = &lt;to_unit of &lt;original units&gt;&gt;</t>
  </si>
  <si>
    <t>Billion Kwh</t>
  </si>
  <si>
    <t>Mt</t>
  </si>
  <si>
    <t>Kt</t>
  </si>
  <si>
    <t>if original units are Qbtu and display units are bcm, then mult factor will be 1055.55 / 37.68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</si>
  <si>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</si>
  <si>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</si>
  <si>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</si>
  <si>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</si>
  <si>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</si>
  <si>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</si>
  <si>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</si>
  <si>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</si>
  <si>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</si>
  <si>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</si>
  <si>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</si>
  <si>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</si>
  <si>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</si>
  <si>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</si>
  <si>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</si>
  <si>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</si>
  <si>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</si>
  <si>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</si>
  <si>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</si>
  <si>
    <t>* Define the explicit commodity groups needed</t>
  </si>
  <si>
    <t>User-Defined CG</t>
  </si>
  <si>
    <t>~TFM_COMGRP</t>
  </si>
  <si>
    <t>Name</t>
  </si>
  <si>
    <t>Description</t>
  </si>
  <si>
    <t>\I:Commodity Group Name</t>
  </si>
  <si>
    <t>Commodity Group Description</t>
  </si>
  <si>
    <t>G-INDELC</t>
  </si>
  <si>
    <t>INDELC Annual</t>
  </si>
  <si>
    <t>*ELC</t>
  </si>
  <si>
    <t>y</t>
  </si>
  <si>
    <t>G_INDELC</t>
  </si>
  <si>
    <t>INDELC</t>
  </si>
  <si>
    <t>testing use of UDCG as commodity</t>
  </si>
  <si>
    <t>~tfm_ins</t>
  </si>
  <si>
    <t>attribute</t>
  </si>
  <si>
    <t>cset_cn</t>
  </si>
  <si>
    <t>allregions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</si>
  <si>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</si>
  <si>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</si>
  <si>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</si>
  <si>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</si>
  <si>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</si>
  <si>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</si>
  <si>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</si>
  <si>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</si>
  <si>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NRG</t>
  </si>
  <si>
    <t>COA</t>
  </si>
  <si>
    <t>Solid Fuels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</si>
  <si>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</si>
  <si>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</si>
  <si>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</si>
  <si>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</si>
  <si>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</si>
  <si>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</si>
  <si>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</si>
  <si>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</si>
  <si>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</si>
  <si>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</si>
  <si>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</si>
  <si>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</si>
  <si>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</si>
  <si>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</si>
  <si>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</si>
  <si>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</si>
  <si>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</si>
  <si>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</si>
  <si>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</si>
  <si>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</si>
  <si>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</si>
  <si>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</si>
  <si>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</si>
  <si>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</si>
  <si>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</si>
  <si>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</si>
  <si>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</si>
  <si>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ENV</t>
  </si>
  <si>
    <t>TOTCO2</t>
  </si>
  <si>
    <t>Total CO2</t>
  </si>
  <si>
    <t>kt</t>
  </si>
  <si>
    <t>Electricity</t>
  </si>
  <si>
    <t>DAYNITE</t>
  </si>
  <si>
    <t>ELCCO2</t>
  </si>
  <si>
    <t>Electricity Plants Carbon dioxide</t>
  </si>
  <si>
    <t>CO2Captured</t>
  </si>
  <si>
    <t>CO2 captured</t>
  </si>
  <si>
    <t>FX</t>
  </si>
  <si>
    <t>ECurtWin</t>
  </si>
  <si>
    <t>curtailed wind</t>
  </si>
  <si>
    <t>ECurtSol</t>
  </si>
  <si>
    <t>curtailed solar</t>
  </si>
  <si>
    <t>DumGrid</t>
  </si>
  <si>
    <t>dummy comm for grid ext techs</t>
  </si>
  <si>
    <t>ComX</t>
  </si>
  <si>
    <t>commodity x in elc regions</t>
  </si>
  <si>
    <t>SEASON</t>
  </si>
  <si>
    <t>commodity x in non-elc regions</t>
  </si>
  <si>
    <t>ENVt</t>
  </si>
  <si>
    <t>NRGt</t>
  </si>
  <si>
    <t>MATt</t>
  </si>
  <si>
    <t>FINt</t>
  </si>
  <si>
    <t>mUSD</t>
  </si>
  <si>
    <t>DEMt</t>
  </si>
</sst>
</file>

<file path=xl/styles.xml><?xml version="1.0" encoding="utf-8"?>
<styleSheet xmlns="http://schemas.openxmlformats.org/spreadsheetml/2006/main">
  <numFmts count="20">
    <numFmt numFmtId="176" formatCode="0.0000"/>
    <numFmt numFmtId="177" formatCode="[&gt;0.5]#,##0;[&lt;-0.5]\-#,##0;\-"/>
    <numFmt numFmtId="42" formatCode="_ &quot;￥&quot;* #,##0_ ;_ &quot;￥&quot;* \-#,##0_ ;_ &quot;￥&quot;* &quot;-&quot;_ ;_ @_ "/>
    <numFmt numFmtId="178" formatCode="_([$€]* #,##0.00_);_([$€]* \(#,##0.00\);_([$€]* &quot;-&quot;??_);_(@_)"/>
    <numFmt numFmtId="179" formatCode="_(&quot;£&quot;* #,##0.00_);_(&quot;£&quot;* \(#,##0.00\);_(&quot;£&quot;* &quot;-&quot;??_);_(@_)"/>
    <numFmt numFmtId="180" formatCode="_-* #,##0.00\ &quot;F&quot;_-;\-* #,##0.00\ &quot;F&quot;_-;_-* &quot;-&quot;??\ &quot;F&quot;_-;_-@_-"/>
    <numFmt numFmtId="181" formatCode="_-* #,##0.00_-;\-* #,##0.00_-;_-* \-??_-;_-@_-"/>
    <numFmt numFmtId="182" formatCode="_-* #,##0\ _F_-;\-* #,##0\ _F_-;_-* &quot;-&quot;\ _F_-;_-@_-"/>
    <numFmt numFmtId="41" formatCode="_ * #,##0_ ;_ * \-#,##0_ ;_ * &quot;-&quot;_ ;_ @_ "/>
    <numFmt numFmtId="183" formatCode="_-* #,##0\ &quot;F&quot;_-;\-* #,##0\ &quot;F&quot;_-;_-* &quot;-&quot;\ &quot;F&quot;_-;_-@_-"/>
    <numFmt numFmtId="184" formatCode="_-* #,##0.00_-;\-* #,##0.00_-;_-* &quot;-&quot;??_-;_-@_-"/>
    <numFmt numFmtId="185" formatCode="0.000"/>
    <numFmt numFmtId="186" formatCode="_-[$€-2]* #,##0.00_-;\-[$€-2]* #,##0.00_-;_-[$€-2]* &quot;-&quot;??_-"/>
    <numFmt numFmtId="44" formatCode="_ &quot;￥&quot;* #,##0.00_ ;_ &quot;￥&quot;* \-#,##0.00_ ;_ &quot;￥&quot;* &quot;-&quot;??_ ;_ @_ "/>
    <numFmt numFmtId="43" formatCode="_ * #,##0.00_ ;_ * \-#,##0.00_ ;_ * &quot;-&quot;??_ ;_ @_ "/>
    <numFmt numFmtId="187" formatCode="\Te\x\t"/>
    <numFmt numFmtId="188" formatCode="_ &quot;kr&quot;\ * #,##0.00_ ;_ &quot;kr&quot;\ * \-#,##0.00_ ;_ &quot;kr&quot;\ * &quot;-&quot;??_ ;_ @_ "/>
    <numFmt numFmtId="189" formatCode="_-* #,##0.00\ _F_-;\-* #,##0.00\ _F_-;_-* &quot;-&quot;??\ _F_-;_-@_-"/>
    <numFmt numFmtId="190" formatCode="_ &quot;kr&quot;\ * #,##0_ ;_ &quot;kr&quot;\ * \-#,##0_ ;_ &quot;kr&quot;\ * &quot;-&quot;_ ;_ @_ "/>
    <numFmt numFmtId="191" formatCode="#,##0.0;\-#,##0.0;&quot;-&quot;"/>
  </numFmts>
  <fonts count="79">
    <font>
      <sz val="10"/>
      <name val="Arial"/>
      <charset val="134"/>
    </font>
    <font>
      <sz val="12"/>
      <color indexed="53"/>
      <name val="Arial"/>
      <charset val="134"/>
    </font>
    <font>
      <sz val="12"/>
      <color indexed="12"/>
      <name val="Arial"/>
      <charset val="134"/>
    </font>
    <font>
      <sz val="14"/>
      <color indexed="9"/>
      <name val="Arial"/>
      <charset val="134"/>
    </font>
    <font>
      <b/>
      <sz val="10"/>
      <color indexed="12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b/>
      <sz val="10"/>
      <color theme="4"/>
      <name val="Arial"/>
      <charset val="134"/>
    </font>
    <font>
      <b/>
      <sz val="10"/>
      <color rgb="FF0070C0"/>
      <name val="Arial"/>
      <charset val="134"/>
    </font>
    <font>
      <sz val="10"/>
      <color indexed="9"/>
      <name val="Arial"/>
      <charset val="134"/>
    </font>
    <font>
      <sz val="11"/>
      <name val="Arial"/>
      <charset val="134"/>
    </font>
    <font>
      <b/>
      <sz val="12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11"/>
      <color rgb="FF3F3F76"/>
      <name val="宋体"/>
      <charset val="134"/>
      <scheme val="minor"/>
    </font>
    <font>
      <sz val="11"/>
      <color indexed="8"/>
      <name val="Calibri"/>
      <charset val="134"/>
    </font>
    <font>
      <sz val="11"/>
      <color indexed="52"/>
      <name val="Calibri"/>
      <charset val="134"/>
    </font>
    <font>
      <b/>
      <sz val="11"/>
      <color theme="3"/>
      <name val="宋体"/>
      <charset val="134"/>
      <scheme val="minor"/>
    </font>
    <font>
      <sz val="11"/>
      <color indexed="9"/>
      <name val="Calibr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indexed="56"/>
      <name val="Calibri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Arial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Calibri"/>
      <charset val="134"/>
    </font>
    <font>
      <b/>
      <sz val="10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17"/>
      <name val="Calibri"/>
      <charset val="134"/>
    </font>
    <font>
      <sz val="10"/>
      <name val="Times New Roman"/>
      <charset val="134"/>
    </font>
    <font>
      <sz val="11"/>
      <color rgb="FFFF0000"/>
      <name val="宋体"/>
      <charset val="0"/>
      <scheme val="minor"/>
    </font>
    <font>
      <sz val="10"/>
      <name val="Arial Cyr"/>
      <charset val="134"/>
    </font>
    <font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7.5"/>
      <color indexed="12"/>
      <name val="Arial"/>
      <charset val="134"/>
    </font>
    <font>
      <b/>
      <sz val="15"/>
      <color theme="3"/>
      <name val="宋体"/>
      <charset val="134"/>
      <scheme val="minor"/>
    </font>
    <font>
      <sz val="9"/>
      <name val="Times New Roman"/>
      <charset val="134"/>
    </font>
    <font>
      <b/>
      <sz val="13"/>
      <color indexed="56"/>
      <name val="Calibri"/>
      <charset val="134"/>
    </font>
    <font>
      <b/>
      <sz val="11"/>
      <color indexed="9"/>
      <name val="Calibri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2"/>
      <name val="Calibri"/>
      <charset val="134"/>
    </font>
    <font>
      <b/>
      <i/>
      <sz val="11"/>
      <color rgb="FFFF0000"/>
      <name val="宋体"/>
      <charset val="134"/>
      <scheme val="minor"/>
    </font>
    <font>
      <sz val="10"/>
      <name val="Helv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Arial"/>
      <charset val="134"/>
    </font>
    <font>
      <sz val="14"/>
      <name val="Arial"/>
      <charset val="134"/>
    </font>
    <font>
      <b/>
      <sz val="9"/>
      <name val="Times New Roman"/>
      <charset val="134"/>
    </font>
    <font>
      <sz val="11"/>
      <color rgb="FF9C57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color rgb="FFFA7D00"/>
      <name val="宋体"/>
      <charset val="134"/>
      <scheme val="minor"/>
    </font>
    <font>
      <u/>
      <sz val="10"/>
      <color indexed="12"/>
      <name val="Tahoma"/>
      <charset val="134"/>
    </font>
    <font>
      <i/>
      <sz val="10"/>
      <name val="Arial"/>
      <charset val="134"/>
    </font>
    <font>
      <sz val="11"/>
      <color theme="0"/>
      <name val="宋体"/>
      <charset val="134"/>
      <scheme val="minor"/>
    </font>
    <font>
      <sz val="11"/>
      <color indexed="60"/>
      <name val="Calibri"/>
      <charset val="134"/>
    </font>
    <font>
      <u/>
      <sz val="10"/>
      <color indexed="12"/>
      <name val="Arial"/>
      <charset val="134"/>
    </font>
    <font>
      <i/>
      <sz val="11"/>
      <color indexed="23"/>
      <name val="Calibri"/>
      <charset val="134"/>
    </font>
    <font>
      <b/>
      <sz val="11"/>
      <color indexed="52"/>
      <name val="Calibri"/>
      <charset val="134"/>
    </font>
    <font>
      <sz val="8"/>
      <color indexed="9"/>
      <name val="Arial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sz val="10"/>
      <name val="Courier"/>
      <charset val="134"/>
    </font>
    <font>
      <sz val="11"/>
      <color indexed="10"/>
      <name val="Calibri"/>
      <charset val="134"/>
    </font>
    <font>
      <i/>
      <sz val="12"/>
      <name val="Times New Roman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</fonts>
  <fills count="7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2">
    <xf numFmtId="0" fontId="0" fillId="0" borderId="0"/>
    <xf numFmtId="42" fontId="29" fillId="0" borderId="0" applyFont="0" applyFill="0" applyBorder="0" applyAlignment="0" applyProtection="0">
      <alignment vertical="center"/>
    </xf>
    <xf numFmtId="0" fontId="42" fillId="0" borderId="0"/>
    <xf numFmtId="0" fontId="3" fillId="24" borderId="0">
      <alignment horizontal="left"/>
    </xf>
    <xf numFmtId="0" fontId="28" fillId="29" borderId="0" applyNumberFormat="0" applyBorder="0" applyAlignment="0" applyProtection="0">
      <alignment vertical="center"/>
    </xf>
    <xf numFmtId="0" fontId="5" fillId="0" borderId="0"/>
    <xf numFmtId="0" fontId="7" fillId="0" borderId="0"/>
    <xf numFmtId="0" fontId="16" fillId="10" borderId="15" applyNumberFormat="0" applyAlignment="0" applyProtection="0"/>
    <xf numFmtId="44" fontId="29" fillId="0" borderId="0" applyFont="0" applyFill="0" applyBorder="0" applyAlignment="0" applyProtection="0">
      <alignment vertical="center"/>
    </xf>
    <xf numFmtId="0" fontId="5" fillId="0" borderId="0"/>
    <xf numFmtId="41" fontId="29" fillId="0" borderId="0" applyFont="0" applyFill="0" applyBorder="0" applyAlignment="0" applyProtection="0">
      <alignment vertical="center"/>
    </xf>
    <xf numFmtId="0" fontId="53" fillId="45" borderId="25" applyNumberFormat="0" applyAlignment="0" applyProtection="0"/>
    <xf numFmtId="178" fontId="5" fillId="0" borderId="0" applyFont="0" applyFill="0" applyBorder="0" applyAlignment="0" applyProtection="0"/>
    <xf numFmtId="0" fontId="28" fillId="47" borderId="0" applyNumberFormat="0" applyBorder="0" applyAlignment="0" applyProtection="0">
      <alignment vertical="center"/>
    </xf>
    <xf numFmtId="0" fontId="5" fillId="0" borderId="0"/>
    <xf numFmtId="0" fontId="5" fillId="20" borderId="1">
      <alignment horizontal="center" vertical="center" wrapText="1"/>
    </xf>
    <xf numFmtId="0" fontId="51" fillId="4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0" fontId="5" fillId="0" borderId="0"/>
    <xf numFmtId="0" fontId="21" fillId="3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6" fillId="0" borderId="0" applyNumberFormat="0" applyFill="0" applyBorder="0" applyAlignment="0" applyProtection="0">
      <alignment vertical="center"/>
    </xf>
    <xf numFmtId="9" fontId="5" fillId="0" borderId="0" applyFill="0" applyBorder="0" applyAlignment="0" applyProtection="0"/>
    <xf numFmtId="11" fontId="5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8" fontId="55" fillId="0" borderId="0" applyFont="0" applyFill="0" applyBorder="0" applyAlignment="0" applyProtection="0"/>
    <xf numFmtId="0" fontId="29" fillId="40" borderId="22" applyNumberFormat="0" applyFont="0" applyAlignment="0" applyProtection="0">
      <alignment vertical="center"/>
    </xf>
    <xf numFmtId="0" fontId="5" fillId="0" borderId="2" applyNumberFormat="0" applyFill="0" applyProtection="0">
      <alignment horizontal="right"/>
    </xf>
    <xf numFmtId="0" fontId="17" fillId="14" borderId="0" applyNumberFormat="0" applyBorder="0" applyAlignment="0" applyProtection="0"/>
    <xf numFmtId="0" fontId="21" fillId="51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181" fontId="5" fillId="0" borderId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77" fontId="59" fillId="0" borderId="0">
      <alignment horizontal="left" vertical="center"/>
    </xf>
    <xf numFmtId="0" fontId="17" fillId="14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5" fillId="0" borderId="2" applyNumberFormat="0" applyFill="0" applyProtection="0">
      <alignment horizontal="right"/>
    </xf>
    <xf numFmtId="0" fontId="30" fillId="0" borderId="0" applyNumberFormat="0" applyFill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0" fillId="57" borderId="0" applyNumberFormat="0" applyBorder="0" applyAlignment="0" applyProtection="0"/>
    <xf numFmtId="0" fontId="21" fillId="49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5" fillId="0" borderId="0"/>
    <xf numFmtId="0" fontId="21" fillId="54" borderId="0" applyNumberFormat="0" applyBorder="0" applyAlignment="0" applyProtection="0">
      <alignment vertical="center"/>
    </xf>
    <xf numFmtId="0" fontId="22" fillId="18" borderId="18" applyNumberFormat="0" applyAlignment="0" applyProtection="0">
      <alignment vertical="center"/>
    </xf>
    <xf numFmtId="0" fontId="57" fillId="18" borderId="15" applyNumberFormat="0" applyAlignment="0" applyProtection="0">
      <alignment vertical="center"/>
    </xf>
    <xf numFmtId="0" fontId="17" fillId="46" borderId="0" applyNumberFormat="0" applyBorder="0" applyAlignment="0" applyProtection="0"/>
    <xf numFmtId="178" fontId="5" fillId="0" borderId="0" applyFont="0" applyFill="0" applyBorder="0" applyAlignment="0" applyProtection="0"/>
    <xf numFmtId="0" fontId="36" fillId="30" borderId="19" applyNumberFormat="0" applyAlignment="0" applyProtection="0">
      <alignment vertical="center"/>
    </xf>
    <xf numFmtId="0" fontId="23" fillId="0" borderId="0"/>
    <xf numFmtId="0" fontId="28" fillId="50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1" fillId="37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17" fillId="0" borderId="0"/>
    <xf numFmtId="0" fontId="17" fillId="25" borderId="0" applyNumberFormat="0" applyBorder="0" applyAlignment="0" applyProtection="0"/>
    <xf numFmtId="0" fontId="5" fillId="0" borderId="0"/>
    <xf numFmtId="0" fontId="23" fillId="0" borderId="0"/>
    <xf numFmtId="0" fontId="5" fillId="0" borderId="0"/>
    <xf numFmtId="0" fontId="23" fillId="0" borderId="0"/>
    <xf numFmtId="0" fontId="61" fillId="38" borderId="0" applyNumberFormat="0" applyBorder="0" applyAlignment="0" applyProtection="0"/>
    <xf numFmtId="43" fontId="17" fillId="0" borderId="0" applyFont="0" applyFill="0" applyBorder="0" applyAlignment="0" applyProtection="0"/>
    <xf numFmtId="0" fontId="62" fillId="0" borderId="28" applyNumberFormat="0" applyFill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/>
    <xf numFmtId="0" fontId="5" fillId="0" borderId="0"/>
    <xf numFmtId="0" fontId="23" fillId="19" borderId="0" applyNumberFormat="0" applyBorder="0" applyAlignment="0" applyProtection="0"/>
    <xf numFmtId="0" fontId="5" fillId="0" borderId="0"/>
    <xf numFmtId="0" fontId="28" fillId="58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/>
    <xf numFmtId="0" fontId="21" fillId="56" borderId="0" applyNumberFormat="0" applyBorder="0" applyAlignment="0" applyProtection="0">
      <alignment vertical="center"/>
    </xf>
    <xf numFmtId="0" fontId="5" fillId="0" borderId="0"/>
    <xf numFmtId="0" fontId="17" fillId="45" borderId="0" applyNumberFormat="0" applyBorder="0" applyAlignment="0" applyProtection="0"/>
    <xf numFmtId="0" fontId="28" fillId="19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/>
    <xf numFmtId="0" fontId="28" fillId="3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8" fillId="21" borderId="0" applyNumberFormat="0" applyBorder="0" applyAlignment="0" applyProtection="0">
      <alignment vertical="center"/>
    </xf>
    <xf numFmtId="0" fontId="8" fillId="0" borderId="0"/>
    <xf numFmtId="9" fontId="5" fillId="0" borderId="0" applyFont="0" applyFill="0" applyBorder="0" applyAlignment="0" applyProtection="0"/>
    <xf numFmtId="0" fontId="5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1" fillId="59" borderId="0" applyNumberFormat="0" applyBorder="0" applyAlignment="0" applyProtection="0">
      <alignment vertical="center"/>
    </xf>
    <xf numFmtId="0" fontId="17" fillId="60" borderId="0" applyNumberFormat="0" applyBorder="0" applyAlignment="0" applyProtection="0"/>
    <xf numFmtId="0" fontId="25" fillId="0" borderId="0" applyNumberFormat="0" applyFill="0" applyBorder="0" applyAlignment="0" applyProtection="0"/>
    <xf numFmtId="0" fontId="21" fillId="26" borderId="0" applyNumberFormat="0" applyBorder="0" applyAlignment="0" applyProtection="0">
      <alignment vertical="center"/>
    </xf>
    <xf numFmtId="0" fontId="5" fillId="0" borderId="0"/>
    <xf numFmtId="0" fontId="17" fillId="61" borderId="0" applyNumberFormat="0" applyBorder="0" applyAlignment="0" applyProtection="0"/>
    <xf numFmtId="0" fontId="23" fillId="0" borderId="0"/>
    <xf numFmtId="43" fontId="5" fillId="0" borderId="0" applyFont="0" applyFill="0" applyBorder="0" applyAlignment="0" applyProtection="0"/>
    <xf numFmtId="0" fontId="28" fillId="28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/>
    <xf numFmtId="0" fontId="28" fillId="22" borderId="0" applyNumberFormat="0" applyBorder="0" applyAlignment="0" applyProtection="0">
      <alignment vertical="center"/>
    </xf>
    <xf numFmtId="0" fontId="23" fillId="47" borderId="0" applyNumberFormat="0" applyBorder="0" applyAlignment="0" applyProtection="0"/>
    <xf numFmtId="0" fontId="5" fillId="0" borderId="2" applyNumberFormat="0" applyFill="0" applyProtection="0">
      <alignment horizontal="right"/>
    </xf>
    <xf numFmtId="0" fontId="25" fillId="0" borderId="0" applyNumberFormat="0" applyFill="0" applyBorder="0" applyAlignment="0" applyProtection="0"/>
    <xf numFmtId="0" fontId="21" fillId="62" borderId="0" applyNumberFormat="0" applyBorder="0" applyAlignment="0" applyProtection="0">
      <alignment vertical="center"/>
    </xf>
    <xf numFmtId="0" fontId="5" fillId="0" borderId="0"/>
    <xf numFmtId="0" fontId="5" fillId="20" borderId="8">
      <alignment horizontal="center" vertical="center" wrapText="1"/>
    </xf>
    <xf numFmtId="0" fontId="17" fillId="63" borderId="0" applyNumberFormat="0" applyBorder="0" applyAlignment="0" applyProtection="0"/>
    <xf numFmtId="178" fontId="5" fillId="0" borderId="0" applyFont="0" applyFill="0" applyBorder="0" applyAlignment="0" applyProtection="0"/>
    <xf numFmtId="0" fontId="28" fillId="39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5" fillId="0" borderId="0"/>
    <xf numFmtId="0" fontId="25" fillId="0" borderId="0" applyNumberFormat="0" applyFill="0" applyBorder="0" applyAlignment="0" applyProtection="0"/>
    <xf numFmtId="0" fontId="21" fillId="33" borderId="0" applyNumberFormat="0" applyBorder="0" applyAlignment="0" applyProtection="0">
      <alignment vertical="center"/>
    </xf>
    <xf numFmtId="0" fontId="27" fillId="0" borderId="27" applyNumberFormat="0" applyFill="0" applyAlignment="0" applyProtection="0"/>
    <xf numFmtId="0" fontId="28" fillId="6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0" borderId="0"/>
    <xf numFmtId="0" fontId="23" fillId="55" borderId="0" applyNumberFormat="0" applyBorder="0" applyAlignment="0" applyProtection="0"/>
    <xf numFmtId="0" fontId="23" fillId="29" borderId="0" applyNumberFormat="0" applyBorder="0" applyAlignment="0" applyProtection="0"/>
    <xf numFmtId="0" fontId="17" fillId="65" borderId="0" applyNumberFormat="0" applyBorder="0" applyAlignment="0" applyProtection="0"/>
    <xf numFmtId="0" fontId="23" fillId="28" borderId="0" applyNumberFormat="0" applyBorder="0" applyAlignment="0" applyProtection="0"/>
    <xf numFmtId="0" fontId="43" fillId="0" borderId="0"/>
    <xf numFmtId="0" fontId="17" fillId="65" borderId="0" applyNumberFormat="0" applyBorder="0" applyAlignment="0" applyProtection="0"/>
    <xf numFmtId="0" fontId="17" fillId="7" borderId="0" applyNumberFormat="0" applyBorder="0" applyAlignment="0" applyProtection="0"/>
    <xf numFmtId="0" fontId="6" fillId="67" borderId="2" applyNumberFormat="0" applyProtection="0">
      <alignment horizontal="left"/>
    </xf>
    <xf numFmtId="0" fontId="41" fillId="0" borderId="0" applyNumberFormat="0" applyFont="0" applyFill="0" applyBorder="0" applyProtection="0">
      <alignment horizontal="left" vertical="center" indent="5"/>
    </xf>
    <xf numFmtId="0" fontId="65" fillId="68" borderId="1">
      <alignment horizontal="center" vertical="center" wrapText="1"/>
    </xf>
    <xf numFmtId="0" fontId="41" fillId="0" borderId="0" applyNumberFormat="0" applyFont="0" applyFill="0" applyBorder="0" applyProtection="0">
      <alignment horizontal="left" vertical="center" indent="5"/>
    </xf>
    <xf numFmtId="0" fontId="20" fillId="69" borderId="0" applyNumberFormat="0" applyBorder="0" applyAlignment="0" applyProtection="0"/>
    <xf numFmtId="0" fontId="20" fillId="63" borderId="0" applyNumberFormat="0" applyBorder="0" applyAlignment="0" applyProtection="0"/>
    <xf numFmtId="178" fontId="5" fillId="0" borderId="0" applyFont="0" applyFill="0" applyBorder="0" applyAlignment="0" applyProtection="0"/>
    <xf numFmtId="0" fontId="20" fillId="60" borderId="0" applyNumberFormat="0" applyBorder="0" applyAlignment="0" applyProtection="0"/>
    <xf numFmtId="0" fontId="66" fillId="35" borderId="0" applyNumberFormat="0" applyBorder="0" applyAlignment="0" applyProtection="0"/>
    <xf numFmtId="0" fontId="20" fillId="32" borderId="0" applyNumberFormat="0" applyBorder="0" applyAlignment="0" applyProtection="0"/>
    <xf numFmtId="0" fontId="66" fillId="54" borderId="0" applyNumberFormat="0" applyBorder="0" applyAlignment="0" applyProtection="0"/>
    <xf numFmtId="0" fontId="20" fillId="16" borderId="0" applyNumberFormat="0" applyBorder="0" applyAlignment="0" applyProtection="0"/>
    <xf numFmtId="11" fontId="5" fillId="0" borderId="0" applyFont="0" applyFill="0" applyBorder="0" applyAlignment="0" applyProtection="0"/>
    <xf numFmtId="0" fontId="20" fillId="70" borderId="0" applyNumberFormat="0" applyBorder="0" applyAlignment="0" applyProtection="0"/>
    <xf numFmtId="11" fontId="5" fillId="0" borderId="0" applyFont="0" applyFill="0" applyBorder="0" applyAlignment="0" applyProtection="0"/>
    <xf numFmtId="0" fontId="66" fillId="17" borderId="0" applyNumberFormat="0" applyBorder="0" applyAlignment="0" applyProtection="0"/>
    <xf numFmtId="0" fontId="20" fillId="42" borderId="0" applyNumberFormat="0" applyBorder="0" applyAlignment="0" applyProtection="0"/>
    <xf numFmtId="11" fontId="5" fillId="0" borderId="0" applyFont="0" applyFill="0" applyBorder="0" applyAlignment="0" applyProtection="0"/>
    <xf numFmtId="1" fontId="23" fillId="53" borderId="0"/>
    <xf numFmtId="0" fontId="20" fillId="48" borderId="0" applyNumberFormat="0" applyBorder="0" applyAlignment="0" applyProtection="0"/>
    <xf numFmtId="0" fontId="20" fillId="71" borderId="0" applyNumberFormat="0" applyBorder="0" applyAlignment="0" applyProtection="0"/>
    <xf numFmtId="4" fontId="48" fillId="0" borderId="21">
      <alignment horizontal="right" vertical="center"/>
    </xf>
    <xf numFmtId="0" fontId="20" fillId="32" borderId="0" applyNumberFormat="0" applyBorder="0" applyAlignment="0" applyProtection="0"/>
    <xf numFmtId="0" fontId="20" fillId="16" borderId="0" applyNumberFormat="0" applyBorder="0" applyAlignment="0" applyProtection="0"/>
    <xf numFmtId="4" fontId="48" fillId="46" borderId="2">
      <alignment horizontal="right" vertical="center"/>
    </xf>
    <xf numFmtId="0" fontId="6" fillId="0" borderId="0">
      <alignment horizontal="center" vertical="center"/>
    </xf>
    <xf numFmtId="0" fontId="27" fillId="0" borderId="0" applyNumberFormat="0" applyFill="0" applyBorder="0" applyAlignment="0" applyProtection="0"/>
    <xf numFmtId="0" fontId="54" fillId="9" borderId="0"/>
    <xf numFmtId="0" fontId="6" fillId="15" borderId="4">
      <alignment horizontal="center" vertical="center" wrapText="1"/>
    </xf>
    <xf numFmtId="0" fontId="5" fillId="0" borderId="0"/>
    <xf numFmtId="0" fontId="5" fillId="15" borderId="4">
      <alignment horizontal="center" vertical="center" wrapText="1"/>
    </xf>
    <xf numFmtId="0" fontId="5" fillId="15" borderId="4">
      <alignment horizontal="center" vertical="center" wrapText="1"/>
    </xf>
    <xf numFmtId="0" fontId="5" fillId="15" borderId="4">
      <alignment horizontal="center" vertical="center" wrapText="1"/>
    </xf>
    <xf numFmtId="0" fontId="34" fillId="25" borderId="0" applyNumberFormat="0" applyBorder="0" applyAlignment="0" applyProtection="0"/>
    <xf numFmtId="4" fontId="60" fillId="0" borderId="6" applyFill="0" applyBorder="0" applyProtection="0">
      <alignment horizontal="right" vertical="center"/>
    </xf>
    <xf numFmtId="0" fontId="70" fillId="13" borderId="25" applyNumberFormat="0" applyAlignment="0" applyProtection="0"/>
    <xf numFmtId="0" fontId="44" fillId="27" borderId="15" applyNumberFormat="0" applyAlignment="0" applyProtection="0"/>
    <xf numFmtId="0" fontId="35" fillId="27" borderId="15" applyNumberFormat="0" applyAlignment="0" applyProtection="0"/>
    <xf numFmtId="1" fontId="23" fillId="52" borderId="0"/>
    <xf numFmtId="0" fontId="39" fillId="0" borderId="0"/>
    <xf numFmtId="0" fontId="50" fillId="36" borderId="24" applyNumberFormat="0" applyAlignment="0" applyProtection="0"/>
    <xf numFmtId="0" fontId="23" fillId="0" borderId="0"/>
    <xf numFmtId="0" fontId="23" fillId="0" borderId="0"/>
    <xf numFmtId="0" fontId="45" fillId="38" borderId="0" applyNumberFormat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/>
    <xf numFmtId="17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/>
    <xf numFmtId="18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18" fillId="0" borderId="16" applyNumberFormat="0" applyFill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1" fontId="5" fillId="0" borderId="0" applyFill="0" applyBorder="0" applyAlignment="0" applyProtection="0"/>
    <xf numFmtId="178" fontId="5" fillId="0" borderId="0" applyFont="0" applyFill="0" applyBorder="0" applyAlignment="0" applyProtection="0"/>
    <xf numFmtId="181" fontId="5" fillId="0" borderId="0" applyFill="0" applyBorder="0" applyAlignment="0" applyProtection="0"/>
    <xf numFmtId="0" fontId="17" fillId="72" borderId="29" applyNumberFormat="0" applyFont="0" applyAlignment="0" applyProtection="0"/>
    <xf numFmtId="0" fontId="5" fillId="0" borderId="0"/>
    <xf numFmtId="43" fontId="32" fillId="0" borderId="0" applyFont="0" applyFill="0" applyBorder="0" applyAlignment="0" applyProtection="0"/>
    <xf numFmtId="0" fontId="17" fillId="66" borderId="22" applyNumberFormat="0" applyFont="0" applyAlignment="0" applyProtection="0"/>
    <xf numFmtId="43" fontId="39" fillId="0" borderId="0" applyFont="0" applyFill="0" applyBorder="0" applyAlignment="0" applyProtection="0"/>
    <xf numFmtId="0" fontId="17" fillId="66" borderId="22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8" fillId="36" borderId="2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6" fillId="67" borderId="2" applyNumberFormat="0" applyProtection="0">
      <alignment horizontal="left"/>
    </xf>
    <xf numFmtId="43" fontId="58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8" fillId="4" borderId="0" applyNumberFormat="0" applyBorder="0" applyAlignment="0" applyProtection="0"/>
    <xf numFmtId="43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31" borderId="0"/>
    <xf numFmtId="43" fontId="5" fillId="0" borderId="0" applyFont="0" applyFill="0" applyBorder="0" applyAlignment="0" applyProtection="0"/>
    <xf numFmtId="0" fontId="5" fillId="0" borderId="0"/>
    <xf numFmtId="0" fontId="5" fillId="31" borderId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20" borderId="8">
      <alignment horizontal="center" vertical="center" wrapText="1"/>
    </xf>
    <xf numFmtId="190" fontId="55" fillId="0" borderId="0" applyFont="0" applyFill="0" applyBorder="0" applyAlignment="0" applyProtection="0"/>
    <xf numFmtId="0" fontId="5" fillId="0" borderId="0"/>
    <xf numFmtId="0" fontId="5" fillId="20" borderId="8">
      <alignment horizontal="center" vertical="center" wrapText="1"/>
    </xf>
    <xf numFmtId="0" fontId="5" fillId="0" borderId="0"/>
    <xf numFmtId="0" fontId="5" fillId="20" borderId="8">
      <alignment horizontal="center" vertical="center" wrapText="1"/>
    </xf>
    <xf numFmtId="0" fontId="5" fillId="0" borderId="0"/>
    <xf numFmtId="0" fontId="5" fillId="20" borderId="1">
      <alignment horizontal="center" vertical="center" wrapText="1"/>
    </xf>
    <xf numFmtId="0" fontId="5" fillId="0" borderId="0"/>
    <xf numFmtId="0" fontId="5" fillId="0" borderId="0"/>
    <xf numFmtId="0" fontId="5" fillId="20" borderId="1">
      <alignment horizontal="center" vertical="center" wrapText="1"/>
    </xf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32" fillId="0" borderId="0">
      <alignment vertical="top"/>
    </xf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71" fillId="42" borderId="0" applyNumberFormat="0" applyBorder="0" applyProtection="0">
      <alignment horizontal="left"/>
    </xf>
    <xf numFmtId="0" fontId="5" fillId="0" borderId="0"/>
    <xf numFmtId="178" fontId="5" fillId="0" borderId="0" applyFont="0" applyFill="0" applyBorder="0" applyAlignment="0" applyProtection="0"/>
    <xf numFmtId="0" fontId="23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17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72" fillId="0" borderId="30" applyNumberFormat="0" applyFill="0" applyAlignment="0" applyProtection="0"/>
    <xf numFmtId="0" fontId="49" fillId="0" borderId="23" applyNumberFormat="0" applyFill="0" applyAlignment="0" applyProtection="0"/>
    <xf numFmtId="0" fontId="6" fillId="0" borderId="11" applyNumberFormat="0">
      <alignment horizontal="center" wrapText="1"/>
    </xf>
    <xf numFmtId="0" fontId="6" fillId="0" borderId="11" applyNumberFormat="0">
      <alignment horizontal="center" wrapText="1"/>
    </xf>
    <xf numFmtId="0" fontId="6" fillId="0" borderId="11" applyNumberFormat="0">
      <alignment horizontal="center" wrapText="1"/>
    </xf>
    <xf numFmtId="0" fontId="3" fillId="24" borderId="0">
      <alignment horizontal="left"/>
    </xf>
    <xf numFmtId="189" fontId="5" fillId="0" borderId="0" applyFont="0" applyFill="0" applyBorder="0" applyAlignment="0" applyProtection="0"/>
    <xf numFmtId="177" fontId="59" fillId="0" borderId="0">
      <alignment horizontal="left" vertical="center"/>
    </xf>
    <xf numFmtId="0" fontId="5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73" fillId="13" borderId="31" applyNumberFormat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63" fillId="0" borderId="26" applyNumberFormat="0" applyFill="0" applyAlignment="0" applyProtection="0"/>
    <xf numFmtId="0" fontId="5" fillId="0" borderId="0"/>
    <xf numFmtId="18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23" fillId="0" borderId="0"/>
    <xf numFmtId="0" fontId="23" fillId="0" borderId="0"/>
    <xf numFmtId="0" fontId="67" fillId="3" borderId="0" applyNumberFormat="0" applyBorder="0" applyAlignment="0" applyProtection="0"/>
    <xf numFmtId="0" fontId="5" fillId="0" borderId="0"/>
    <xf numFmtId="4" fontId="48" fillId="0" borderId="0"/>
    <xf numFmtId="0" fontId="5" fillId="0" borderId="0"/>
    <xf numFmtId="0" fontId="5" fillId="0" borderId="0"/>
    <xf numFmtId="0" fontId="23" fillId="0" borderId="0"/>
    <xf numFmtId="0" fontId="58" fillId="0" borderId="0"/>
    <xf numFmtId="0" fontId="23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5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2" applyNumberFormat="0" applyFill="0" applyProtection="0">
      <alignment horizontal="right"/>
    </xf>
    <xf numFmtId="0" fontId="5" fillId="0" borderId="0"/>
    <xf numFmtId="0" fontId="23" fillId="0" borderId="0"/>
    <xf numFmtId="0" fontId="6" fillId="67" borderId="2" applyNumberFormat="0" applyProtection="0">
      <alignment horizontal="right"/>
    </xf>
    <xf numFmtId="0" fontId="5" fillId="0" borderId="0"/>
    <xf numFmtId="0" fontId="23" fillId="0" borderId="0"/>
    <xf numFmtId="0" fontId="12" fillId="67" borderId="0" applyNumberFormat="0" applyBorder="0" applyProtection="0">
      <alignment horizontal="left"/>
    </xf>
    <xf numFmtId="0" fontId="5" fillId="0" borderId="0"/>
    <xf numFmtId="0" fontId="42" fillId="0" borderId="0"/>
    <xf numFmtId="0" fontId="6" fillId="67" borderId="2" applyNumberFormat="0" applyProtection="0">
      <alignment horizontal="left"/>
    </xf>
    <xf numFmtId="0" fontId="5" fillId="0" borderId="0"/>
    <xf numFmtId="0" fontId="5" fillId="0" borderId="0"/>
    <xf numFmtId="0" fontId="6" fillId="67" borderId="2" applyNumberFormat="0" applyProtection="0">
      <alignment horizontal="left"/>
    </xf>
    <xf numFmtId="0" fontId="5" fillId="0" borderId="0"/>
    <xf numFmtId="0" fontId="5" fillId="0" borderId="2" applyNumberFormat="0" applyFill="0" applyProtection="0">
      <alignment horizontal="right"/>
    </xf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41" fillId="36" borderId="0" applyNumberFormat="0" applyFont="0" applyBorder="0" applyAlignment="0" applyProtection="0"/>
    <xf numFmtId="9" fontId="5" fillId="0" borderId="0" applyFill="0" applyBorder="0" applyAlignment="0" applyProtection="0"/>
    <xf numFmtId="0" fontId="41" fillId="36" borderId="0" applyNumberFormat="0" applyFont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177" fontId="39" fillId="0" borderId="0" applyFill="0" applyBorder="0" applyAlignment="0" applyProtection="0"/>
    <xf numFmtId="41" fontId="55" fillId="0" borderId="0" applyFont="0" applyFill="0" applyBorder="0" applyAlignment="0" applyProtection="0"/>
    <xf numFmtId="0" fontId="6" fillId="67" borderId="2" applyNumberFormat="0" applyProtection="0">
      <alignment horizontal="right"/>
    </xf>
    <xf numFmtId="0" fontId="76" fillId="0" borderId="0"/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6" fillId="67" borderId="2" applyNumberFormat="0" applyProtection="0">
      <alignment horizontal="right"/>
    </xf>
    <xf numFmtId="0" fontId="6" fillId="67" borderId="2" applyNumberFormat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5" fillId="0" borderId="2" applyNumberFormat="0" applyFill="0" applyProtection="0">
      <alignment horizontal="right"/>
    </xf>
    <xf numFmtId="0" fontId="8" fillId="0" borderId="0"/>
    <xf numFmtId="0" fontId="77" fillId="0" borderId="0" applyNumberFormat="0" applyFill="0" applyBorder="0" applyAlignment="0" applyProtection="0"/>
    <xf numFmtId="0" fontId="78" fillId="0" borderId="32" applyNumberFormat="0" applyFill="0" applyAlignment="0" applyProtection="0"/>
    <xf numFmtId="0" fontId="65" fillId="68" borderId="1">
      <alignment horizontal="center" vertical="center" wrapText="1"/>
    </xf>
    <xf numFmtId="0" fontId="65" fillId="68" borderId="1">
      <alignment vertical="center" wrapText="1"/>
    </xf>
    <xf numFmtId="0" fontId="75" fillId="0" borderId="0" applyNumberFormat="0" applyFill="0" applyBorder="0" applyAlignment="0" applyProtection="0"/>
  </cellStyleXfs>
  <cellXfs count="134">
    <xf numFmtId="0" fontId="0" fillId="0" borderId="0" xfId="0"/>
    <xf numFmtId="187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2" borderId="0" xfId="0" applyFont="1" applyFill="1" applyBorder="1" applyAlignment="1">
      <alignment horizontal="left"/>
    </xf>
    <xf numFmtId="0" fontId="4" fillId="0" borderId="0" xfId="0" applyFont="1"/>
    <xf numFmtId="0" fontId="5" fillId="3" borderId="1" xfId="0" applyFont="1" applyFill="1" applyBorder="1"/>
    <xf numFmtId="0" fontId="6" fillId="4" borderId="1" xfId="334" applyFont="1" applyFill="1" applyBorder="1" applyAlignment="1">
      <alignment horizontal="center" wrapText="1"/>
    </xf>
    <xf numFmtId="0" fontId="7" fillId="0" borderId="0" xfId="0" applyFont="1"/>
    <xf numFmtId="0" fontId="8" fillId="0" borderId="0" xfId="476"/>
    <xf numFmtId="0" fontId="0" fillId="5" borderId="1" xfId="0" applyFill="1" applyBorder="1"/>
    <xf numFmtId="0" fontId="5" fillId="6" borderId="1" xfId="0" applyFont="1" applyFill="1" applyBorder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0" fontId="5" fillId="0" borderId="0" xfId="0" applyFont="1" applyFill="1"/>
    <xf numFmtId="0" fontId="5" fillId="0" borderId="0" xfId="413"/>
    <xf numFmtId="0" fontId="9" fillId="0" borderId="0" xfId="413" applyFont="1"/>
    <xf numFmtId="0" fontId="6" fillId="6" borderId="0" xfId="413" applyFont="1" applyFill="1"/>
    <xf numFmtId="0" fontId="5" fillId="0" borderId="0" xfId="413" applyFont="1"/>
    <xf numFmtId="0" fontId="5" fillId="0" borderId="0" xfId="413" applyFill="1"/>
    <xf numFmtId="0" fontId="5" fillId="0" borderId="0" xfId="334"/>
    <xf numFmtId="0" fontId="5" fillId="0" borderId="0" xfId="415"/>
    <xf numFmtId="0" fontId="4" fillId="0" borderId="0" xfId="415" applyFont="1"/>
    <xf numFmtId="0" fontId="6" fillId="7" borderId="1" xfId="415" applyFont="1" applyFill="1" applyBorder="1"/>
    <xf numFmtId="2" fontId="5" fillId="0" borderId="0" xfId="415" applyNumberFormat="1"/>
    <xf numFmtId="176" fontId="5" fillId="0" borderId="0" xfId="415" applyNumberFormat="1"/>
    <xf numFmtId="0" fontId="3" fillId="2" borderId="0" xfId="374" applyFont="1" applyFill="1" applyBorder="1"/>
    <xf numFmtId="0" fontId="10" fillId="2" borderId="0" xfId="374" applyFont="1" applyFill="1" applyBorder="1"/>
    <xf numFmtId="0" fontId="5" fillId="0" borderId="0" xfId="374"/>
    <xf numFmtId="0" fontId="4" fillId="0" borderId="0" xfId="374" applyFont="1" applyBorder="1"/>
    <xf numFmtId="0" fontId="6" fillId="3" borderId="2" xfId="415" applyFont="1" applyFill="1" applyBorder="1" applyAlignment="1">
      <alignment horizontal="left" vertical="center" wrapText="1"/>
    </xf>
    <xf numFmtId="0" fontId="6" fillId="3" borderId="3" xfId="415" applyFont="1" applyFill="1" applyBorder="1" applyAlignment="1">
      <alignment horizontal="center"/>
    </xf>
    <xf numFmtId="0" fontId="6" fillId="3" borderId="4" xfId="415" applyFont="1" applyFill="1" applyBorder="1" applyAlignment="1">
      <alignment horizontal="center"/>
    </xf>
    <xf numFmtId="0" fontId="6" fillId="3" borderId="5" xfId="415" applyFont="1" applyFill="1" applyBorder="1" applyAlignment="1">
      <alignment horizontal="left" vertical="center" wrapText="1"/>
    </xf>
    <xf numFmtId="0" fontId="6" fillId="3" borderId="6" xfId="415" applyFont="1" applyFill="1" applyBorder="1" applyAlignment="1">
      <alignment horizontal="left" vertical="center" wrapText="1"/>
    </xf>
    <xf numFmtId="185" fontId="6" fillId="3" borderId="7" xfId="415" applyNumberFormat="1" applyFont="1" applyFill="1" applyBorder="1" applyAlignment="1">
      <alignment horizontal="center"/>
    </xf>
    <xf numFmtId="185" fontId="6" fillId="3" borderId="8" xfId="415" applyNumberFormat="1" applyFont="1" applyFill="1" applyBorder="1" applyAlignment="1">
      <alignment horizontal="center"/>
    </xf>
    <xf numFmtId="0" fontId="5" fillId="0" borderId="0" xfId="415" applyFill="1" applyBorder="1"/>
    <xf numFmtId="0" fontId="11" fillId="0" borderId="0" xfId="415" applyFont="1" applyFill="1" applyBorder="1"/>
    <xf numFmtId="0" fontId="4" fillId="0" borderId="0" xfId="415" applyFont="1" applyFill="1" applyBorder="1"/>
    <xf numFmtId="0" fontId="12" fillId="0" borderId="0" xfId="415" applyFont="1" applyFill="1" applyBorder="1" applyAlignment="1">
      <alignment horizontal="left"/>
    </xf>
    <xf numFmtId="0" fontId="6" fillId="3" borderId="2" xfId="415" applyFont="1" applyFill="1" applyBorder="1" applyAlignment="1">
      <alignment horizontal="center"/>
    </xf>
    <xf numFmtId="0" fontId="6" fillId="3" borderId="9" xfId="415" applyFont="1" applyFill="1" applyBorder="1" applyAlignment="1">
      <alignment horizontal="center"/>
    </xf>
    <xf numFmtId="0" fontId="5" fillId="0" borderId="0" xfId="415" applyFill="1"/>
    <xf numFmtId="0" fontId="6" fillId="3" borderId="5" xfId="415" applyFont="1" applyFill="1" applyBorder="1" applyAlignment="1">
      <alignment horizontal="left"/>
    </xf>
    <xf numFmtId="0" fontId="6" fillId="3" borderId="0" xfId="415" applyFont="1" applyFill="1" applyBorder="1" applyAlignment="1">
      <alignment horizontal="center"/>
    </xf>
    <xf numFmtId="185" fontId="5" fillId="3" borderId="10" xfId="415" applyNumberFormat="1" applyFill="1" applyBorder="1" applyAlignment="1">
      <alignment horizontal="center"/>
    </xf>
    <xf numFmtId="2" fontId="5" fillId="3" borderId="10" xfId="415" applyNumberFormat="1" applyFill="1" applyBorder="1" applyAlignment="1">
      <alignment horizontal="center"/>
    </xf>
    <xf numFmtId="0" fontId="5" fillId="3" borderId="10" xfId="415" applyFont="1" applyFill="1" applyBorder="1" applyAlignment="1">
      <alignment horizontal="center"/>
    </xf>
    <xf numFmtId="0" fontId="6" fillId="3" borderId="10" xfId="415" applyFont="1" applyFill="1" applyBorder="1" applyAlignment="1">
      <alignment horizontal="left"/>
    </xf>
    <xf numFmtId="0" fontId="6" fillId="3" borderId="6" xfId="415" applyFont="1" applyFill="1" applyBorder="1" applyAlignment="1">
      <alignment horizontal="left"/>
    </xf>
    <xf numFmtId="0" fontId="6" fillId="3" borderId="11" xfId="415" applyFont="1" applyFill="1" applyBorder="1" applyAlignment="1">
      <alignment horizontal="center"/>
    </xf>
    <xf numFmtId="185" fontId="5" fillId="3" borderId="6" xfId="415" applyNumberFormat="1" applyFill="1" applyBorder="1" applyAlignment="1">
      <alignment horizontal="center"/>
    </xf>
    <xf numFmtId="2" fontId="5" fillId="3" borderId="6" xfId="415" applyNumberFormat="1" applyFill="1" applyBorder="1" applyAlignment="1">
      <alignment horizontal="center"/>
    </xf>
    <xf numFmtId="0" fontId="5" fillId="3" borderId="6" xfId="415" applyFont="1" applyFill="1" applyBorder="1" applyAlignment="1">
      <alignment horizontal="center"/>
    </xf>
    <xf numFmtId="0" fontId="5" fillId="0" borderId="0" xfId="415" applyFill="1" applyAlignment="1">
      <alignment horizontal="center"/>
    </xf>
    <xf numFmtId="1" fontId="5" fillId="0" borderId="0" xfId="415" applyNumberFormat="1" applyFill="1" applyAlignment="1">
      <alignment horizontal="center"/>
    </xf>
    <xf numFmtId="2" fontId="5" fillId="0" borderId="0" xfId="415" applyNumberFormat="1" applyFill="1" applyAlignment="1">
      <alignment horizontal="center"/>
    </xf>
    <xf numFmtId="2" fontId="5" fillId="0" borderId="0" xfId="415" applyNumberFormat="1" applyFill="1" applyAlignment="1">
      <alignment horizontal="right"/>
    </xf>
    <xf numFmtId="0" fontId="6" fillId="3" borderId="5" xfId="415" applyFont="1" applyFill="1" applyBorder="1" applyAlignment="1">
      <alignment horizontal="center"/>
    </xf>
    <xf numFmtId="0" fontId="6" fillId="3" borderId="7" xfId="415" applyFont="1" applyFill="1" applyBorder="1" applyAlignment="1">
      <alignment horizontal="center"/>
    </xf>
    <xf numFmtId="0" fontId="6" fillId="3" borderId="12" xfId="415" applyFont="1" applyFill="1" applyBorder="1" applyAlignment="1">
      <alignment horizontal="center"/>
    </xf>
    <xf numFmtId="0" fontId="5" fillId="3" borderId="10" xfId="415" applyFill="1" applyBorder="1" applyAlignment="1">
      <alignment horizontal="center"/>
    </xf>
    <xf numFmtId="0" fontId="5" fillId="3" borderId="0" xfId="415" applyFill="1" applyBorder="1" applyAlignment="1">
      <alignment horizontal="center"/>
    </xf>
    <xf numFmtId="0" fontId="5" fillId="0" borderId="0" xfId="415" applyFill="1" applyBorder="1" applyAlignment="1">
      <alignment horizontal="center"/>
    </xf>
    <xf numFmtId="0" fontId="6" fillId="3" borderId="13" xfId="415" applyFont="1" applyFill="1" applyBorder="1" applyAlignment="1">
      <alignment horizontal="center"/>
    </xf>
    <xf numFmtId="0" fontId="5" fillId="3" borderId="6" xfId="415" applyFill="1" applyBorder="1" applyAlignment="1">
      <alignment horizontal="center"/>
    </xf>
    <xf numFmtId="0" fontId="5" fillId="3" borderId="11" xfId="415" applyFill="1" applyBorder="1" applyAlignment="1">
      <alignment horizontal="center"/>
    </xf>
    <xf numFmtId="0" fontId="6" fillId="0" borderId="0" xfId="415" applyFont="1" applyFill="1" applyBorder="1" applyAlignment="1">
      <alignment horizontal="center"/>
    </xf>
    <xf numFmtId="0" fontId="6" fillId="3" borderId="14" xfId="415" applyFont="1" applyFill="1" applyBorder="1" applyAlignment="1">
      <alignment horizontal="center"/>
    </xf>
    <xf numFmtId="185" fontId="6" fillId="3" borderId="9" xfId="415" applyNumberFormat="1" applyFont="1" applyFill="1" applyBorder="1" applyAlignment="1">
      <alignment horizontal="center"/>
    </xf>
    <xf numFmtId="0" fontId="4" fillId="0" borderId="0" xfId="334" applyFont="1"/>
    <xf numFmtId="0" fontId="5" fillId="8" borderId="1" xfId="0" applyFont="1" applyFill="1" applyBorder="1"/>
    <xf numFmtId="0" fontId="5" fillId="9" borderId="1" xfId="0" applyFont="1" applyFill="1" applyBorder="1"/>
    <xf numFmtId="0" fontId="5" fillId="0" borderId="0" xfId="334" applyFill="1"/>
    <xf numFmtId="2" fontId="5" fillId="0" borderId="0" xfId="334" applyNumberFormat="1" applyFill="1"/>
    <xf numFmtId="0" fontId="3" fillId="2" borderId="0" xfId="352" applyFont="1" applyFill="1" applyBorder="1"/>
    <xf numFmtId="0" fontId="10" fillId="2" borderId="0" xfId="352" applyFont="1" applyFill="1" applyBorder="1"/>
    <xf numFmtId="0" fontId="5" fillId="0" borderId="0" xfId="352"/>
    <xf numFmtId="0" fontId="5" fillId="0" borderId="0" xfId="334" applyFont="1" applyFill="1" applyBorder="1"/>
    <xf numFmtId="0" fontId="13" fillId="0" borderId="0" xfId="334" applyFont="1" applyFill="1" applyBorder="1" applyAlignment="1">
      <alignment horizontal="right"/>
    </xf>
    <xf numFmtId="0" fontId="5" fillId="0" borderId="0" xfId="334" applyBorder="1"/>
    <xf numFmtId="0" fontId="14" fillId="3" borderId="2" xfId="415" applyFont="1" applyFill="1" applyBorder="1" applyAlignment="1">
      <alignment horizontal="left" vertical="center" wrapText="1"/>
    </xf>
    <xf numFmtId="0" fontId="14" fillId="3" borderId="3" xfId="415" applyFont="1" applyFill="1" applyBorder="1" applyAlignment="1">
      <alignment horizontal="center"/>
    </xf>
    <xf numFmtId="0" fontId="14" fillId="3" borderId="4" xfId="415" applyFont="1" applyFill="1" applyBorder="1" applyAlignment="1">
      <alignment horizontal="center"/>
    </xf>
    <xf numFmtId="0" fontId="14" fillId="3" borderId="5" xfId="415" applyFont="1" applyFill="1" applyBorder="1" applyAlignment="1">
      <alignment horizontal="left" vertical="center" wrapText="1"/>
    </xf>
    <xf numFmtId="0" fontId="14" fillId="3" borderId="6" xfId="415" applyFont="1" applyFill="1" applyBorder="1" applyAlignment="1">
      <alignment horizontal="left" vertical="center" wrapText="1"/>
    </xf>
    <xf numFmtId="185" fontId="14" fillId="3" borderId="7" xfId="415" applyNumberFormat="1" applyFont="1" applyFill="1" applyBorder="1" applyAlignment="1">
      <alignment horizontal="center"/>
    </xf>
    <xf numFmtId="185" fontId="14" fillId="3" borderId="8" xfId="415" applyNumberFormat="1" applyFont="1" applyFill="1" applyBorder="1" applyAlignment="1">
      <alignment horizontal="center"/>
    </xf>
    <xf numFmtId="0" fontId="15" fillId="0" borderId="0" xfId="415" applyFont="1" applyFill="1" applyBorder="1"/>
    <xf numFmtId="0" fontId="14" fillId="0" borderId="0" xfId="415" applyFont="1" applyFill="1" applyBorder="1" applyAlignment="1">
      <alignment horizontal="left"/>
    </xf>
    <xf numFmtId="0" fontId="14" fillId="3" borderId="2" xfId="415" applyFont="1" applyFill="1" applyBorder="1" applyAlignment="1">
      <alignment horizontal="center"/>
    </xf>
    <xf numFmtId="0" fontId="14" fillId="3" borderId="9" xfId="415" applyFont="1" applyFill="1" applyBorder="1" applyAlignment="1">
      <alignment horizontal="center"/>
    </xf>
    <xf numFmtId="0" fontId="15" fillId="0" borderId="0" xfId="415" applyFont="1" applyFill="1"/>
    <xf numFmtId="0" fontId="14" fillId="3" borderId="5" xfId="415" applyFont="1" applyFill="1" applyBorder="1" applyAlignment="1">
      <alignment horizontal="left"/>
    </xf>
    <xf numFmtId="0" fontId="14" fillId="3" borderId="0" xfId="415" applyFont="1" applyFill="1" applyBorder="1" applyAlignment="1">
      <alignment horizontal="center"/>
    </xf>
    <xf numFmtId="185" fontId="15" fillId="3" borderId="10" xfId="415" applyNumberFormat="1" applyFont="1" applyFill="1" applyBorder="1" applyAlignment="1">
      <alignment horizontal="center"/>
    </xf>
    <xf numFmtId="2" fontId="15" fillId="3" borderId="10" xfId="415" applyNumberFormat="1" applyFont="1" applyFill="1" applyBorder="1" applyAlignment="1">
      <alignment horizontal="center"/>
    </xf>
    <xf numFmtId="0" fontId="15" fillId="3" borderId="10" xfId="415" applyFont="1" applyFill="1" applyBorder="1" applyAlignment="1">
      <alignment horizontal="center"/>
    </xf>
    <xf numFmtId="0" fontId="14" fillId="3" borderId="10" xfId="415" applyFont="1" applyFill="1" applyBorder="1" applyAlignment="1">
      <alignment horizontal="left"/>
    </xf>
    <xf numFmtId="0" fontId="14" fillId="3" borderId="6" xfId="415" applyFont="1" applyFill="1" applyBorder="1" applyAlignment="1">
      <alignment horizontal="left"/>
    </xf>
    <xf numFmtId="0" fontId="14" fillId="3" borderId="11" xfId="415" applyFont="1" applyFill="1" applyBorder="1" applyAlignment="1">
      <alignment horizontal="center"/>
    </xf>
    <xf numFmtId="185" fontId="15" fillId="3" borderId="6" xfId="415" applyNumberFormat="1" applyFont="1" applyFill="1" applyBorder="1" applyAlignment="1">
      <alignment horizontal="center"/>
    </xf>
    <xf numFmtId="2" fontId="15" fillId="3" borderId="6" xfId="415" applyNumberFormat="1" applyFont="1" applyFill="1" applyBorder="1" applyAlignment="1">
      <alignment horizontal="center"/>
    </xf>
    <xf numFmtId="0" fontId="15" fillId="3" borderId="6" xfId="415" applyFont="1" applyFill="1" applyBorder="1" applyAlignment="1">
      <alignment horizontal="center"/>
    </xf>
    <xf numFmtId="0" fontId="15" fillId="0" borderId="0" xfId="415" applyFont="1"/>
    <xf numFmtId="0" fontId="15" fillId="0" borderId="0" xfId="415" applyFont="1" applyFill="1" applyAlignment="1">
      <alignment horizontal="center"/>
    </xf>
    <xf numFmtId="1" fontId="15" fillId="0" borderId="0" xfId="415" applyNumberFormat="1" applyFont="1" applyFill="1" applyAlignment="1">
      <alignment horizontal="center"/>
    </xf>
    <xf numFmtId="2" fontId="15" fillId="0" borderId="0" xfId="415" applyNumberFormat="1" applyFont="1" applyFill="1" applyAlignment="1">
      <alignment horizontal="center"/>
    </xf>
    <xf numFmtId="2" fontId="15" fillId="0" borderId="0" xfId="415" applyNumberFormat="1" applyFont="1" applyFill="1" applyAlignment="1">
      <alignment horizontal="right"/>
    </xf>
    <xf numFmtId="0" fontId="14" fillId="3" borderId="5" xfId="415" applyFont="1" applyFill="1" applyBorder="1" applyAlignment="1">
      <alignment horizontal="center"/>
    </xf>
    <xf numFmtId="0" fontId="14" fillId="3" borderId="7" xfId="415" applyFont="1" applyFill="1" applyBorder="1" applyAlignment="1">
      <alignment horizontal="center"/>
    </xf>
    <xf numFmtId="0" fontId="15" fillId="3" borderId="5" xfId="415" applyFont="1" applyFill="1" applyBorder="1" applyAlignment="1">
      <alignment horizontal="center"/>
    </xf>
    <xf numFmtId="0" fontId="15" fillId="3" borderId="4" xfId="415" applyFont="1" applyFill="1" applyBorder="1" applyAlignment="1">
      <alignment horizontal="center"/>
    </xf>
    <xf numFmtId="0" fontId="14" fillId="3" borderId="12" xfId="415" applyFont="1" applyFill="1" applyBorder="1" applyAlignment="1">
      <alignment horizontal="center"/>
    </xf>
    <xf numFmtId="0" fontId="15" fillId="3" borderId="0" xfId="415" applyFont="1" applyFill="1" applyBorder="1" applyAlignment="1">
      <alignment horizontal="center"/>
    </xf>
    <xf numFmtId="0" fontId="15" fillId="0" borderId="0" xfId="415" applyFont="1" applyFill="1" applyBorder="1" applyAlignment="1">
      <alignment horizontal="center"/>
    </xf>
    <xf numFmtId="0" fontId="14" fillId="3" borderId="13" xfId="415" applyFont="1" applyFill="1" applyBorder="1" applyAlignment="1">
      <alignment horizontal="center"/>
    </xf>
    <xf numFmtId="0" fontId="15" fillId="3" borderId="11" xfId="415" applyFont="1" applyFill="1" applyBorder="1" applyAlignment="1">
      <alignment horizontal="center"/>
    </xf>
    <xf numFmtId="0" fontId="14" fillId="3" borderId="14" xfId="415" applyFont="1" applyFill="1" applyBorder="1" applyAlignment="1">
      <alignment horizontal="center"/>
    </xf>
    <xf numFmtId="185" fontId="14" fillId="3" borderId="9" xfId="415" applyNumberFormat="1" applyFont="1" applyFill="1" applyBorder="1" applyAlignment="1">
      <alignment horizontal="center"/>
    </xf>
    <xf numFmtId="0" fontId="16" fillId="10" borderId="15" xfId="7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2" borderId="0" xfId="0" applyFill="1"/>
    <xf numFmtId="0" fontId="6" fillId="6" borderId="0" xfId="0" applyFont="1" applyFill="1"/>
    <xf numFmtId="0" fontId="0" fillId="11" borderId="0" xfId="0" applyFill="1" applyBorder="1"/>
    <xf numFmtId="0" fontId="6" fillId="5" borderId="0" xfId="0" applyFont="1" applyFill="1"/>
    <xf numFmtId="0" fontId="0" fillId="13" borderId="0" xfId="0" applyFill="1"/>
    <xf numFmtId="0" fontId="5" fillId="13" borderId="0" xfId="0" applyFont="1" applyFill="1"/>
    <xf numFmtId="0" fontId="6" fillId="0" borderId="0" xfId="0" applyFont="1"/>
    <xf numFmtId="0" fontId="14" fillId="3" borderId="9" xfId="415" applyFont="1" applyFill="1" applyBorder="1" applyAlignment="1" quotePrefix="1">
      <alignment horizontal="center"/>
    </xf>
    <xf numFmtId="0" fontId="14" fillId="3" borderId="3" xfId="415" applyFont="1" applyFill="1" applyBorder="1" applyAlignment="1" quotePrefix="1">
      <alignment horizontal="center"/>
    </xf>
    <xf numFmtId="0" fontId="6" fillId="3" borderId="9" xfId="415" applyFont="1" applyFill="1" applyBorder="1" applyAlignment="1" quotePrefix="1">
      <alignment horizontal="center"/>
    </xf>
    <xf numFmtId="0" fontId="6" fillId="3" borderId="3" xfId="415" applyFont="1" applyFill="1" applyBorder="1" applyAlignment="1" quotePrefix="1">
      <alignment horizontal="center"/>
    </xf>
  </cellXfs>
  <cellStyles count="482">
    <cellStyle name="常规" xfId="0" builtinId="0"/>
    <cellStyle name="货币[0]" xfId="1" builtinId="7"/>
    <cellStyle name="Normal 3 2 2" xfId="2"/>
    <cellStyle name="Heading" xfId="3"/>
    <cellStyle name="20% - 强调文字颜色 3" xfId="4" builtinId="38"/>
    <cellStyle name="Refdb standard" xfId="5"/>
    <cellStyle name="Description" xfId="6"/>
    <cellStyle name="输入" xfId="7" builtinId="20"/>
    <cellStyle name="货币" xfId="8" builtinId="4"/>
    <cellStyle name="Normal 7 2" xfId="9"/>
    <cellStyle name="千位分隔[0]" xfId="10" builtinId="6"/>
    <cellStyle name="Input 2" xfId="11"/>
    <cellStyle name="Euro 13 3" xfId="12"/>
    <cellStyle name="40% - 强调文字颜色 3" xfId="13" builtinId="39"/>
    <cellStyle name="Normal 2 7" xfId="14"/>
    <cellStyle name="Desc 3" xfId="15"/>
    <cellStyle name="差" xfId="16" builtinId="27"/>
    <cellStyle name="Comma 3 2 4" xfId="17"/>
    <cellStyle name="千位分隔" xfId="18" builtinId="3"/>
    <cellStyle name="Normal 4 2 3 2" xfId="19"/>
    <cellStyle name="60% - 强调文字颜色 3" xfId="20" builtinId="40"/>
    <cellStyle name="Normal 9 2" xfId="21"/>
    <cellStyle name="Normal 2 2 7" xfId="22"/>
    <cellStyle name="超链接" xfId="23" builtinId="8"/>
    <cellStyle name="Percent 2 5" xfId="24"/>
    <cellStyle name="Float 3 3" xfId="25"/>
    <cellStyle name="百分比" xfId="26" builtinId="5"/>
    <cellStyle name="已访问的超链接" xfId="27" builtinId="9"/>
    <cellStyle name="Valuutta_Layo9704" xfId="28"/>
    <cellStyle name="注释" xfId="29" builtinId="10"/>
    <cellStyle name="Style 25 3" xfId="30"/>
    <cellStyle name="40% - Accent1 2" xfId="31"/>
    <cellStyle name="60% - 强调文字颜色 2" xfId="32" builtinId="36"/>
    <cellStyle name="Migliaia_tab emissioni" xfId="33"/>
    <cellStyle name="Comma 2" xfId="34"/>
    <cellStyle name="标题 4" xfId="35" builtinId="19"/>
    <cellStyle name="警告文本" xfId="36" builtinId="11"/>
    <cellStyle name="Heading 7" xfId="37"/>
    <cellStyle name="40% - Accent5 2" xfId="38"/>
    <cellStyle name="标题" xfId="39" builtinId="15"/>
    <cellStyle name="Style 21 3" xfId="40"/>
    <cellStyle name="解释性文本" xfId="41" builtinId="53"/>
    <cellStyle name="标题 1" xfId="42" builtinId="16"/>
    <cellStyle name="标题 2" xfId="43" builtinId="17"/>
    <cellStyle name="Accent6 2" xfId="44"/>
    <cellStyle name="60% - 强调文字颜色 1" xfId="45" builtinId="32"/>
    <cellStyle name="标题 3" xfId="46" builtinId="18"/>
    <cellStyle name="Normal 4 2 3 3" xfId="47"/>
    <cellStyle name="60% - 强调文字颜色 4" xfId="48" builtinId="44"/>
    <cellStyle name="输出" xfId="49" builtinId="21"/>
    <cellStyle name="计算" xfId="50" builtinId="22"/>
    <cellStyle name="20% - Accent5 2" xfId="51"/>
    <cellStyle name="Euro 6 2 2" xfId="52"/>
    <cellStyle name="检查单元格" xfId="53" builtinId="23"/>
    <cellStyle name="Normal 3 2 5" xfId="54"/>
    <cellStyle name="20% - 强调文字颜色 6" xfId="55" builtinId="50"/>
    <cellStyle name="Percent 2 2 2" xfId="56"/>
    <cellStyle name="Euro 12 2 3" xfId="57"/>
    <cellStyle name="强调文字颜色 2" xfId="58" builtinId="33"/>
    <cellStyle name="链接单元格" xfId="59" builtinId="24"/>
    <cellStyle name="Normal 4 5" xfId="60"/>
    <cellStyle name="20% - Accent2 2" xfId="61"/>
    <cellStyle name="Standard_Sce_D_Extraction" xfId="62"/>
    <cellStyle name="Normal 23" xfId="63"/>
    <cellStyle name="Normal 2 3 2 2" xfId="64"/>
    <cellStyle name="Normal 18" xfId="65"/>
    <cellStyle name="Neutral 3" xfId="66"/>
    <cellStyle name="Comma 10" xfId="67"/>
    <cellStyle name="汇总" xfId="68" builtinId="25"/>
    <cellStyle name="好" xfId="69" builtinId="26"/>
    <cellStyle name="适中" xfId="70" builtinId="28"/>
    <cellStyle name="20% - Accent3 2" xfId="71"/>
    <cellStyle name="Normal 3 6" xfId="72"/>
    <cellStyle name="20% - Accent1 3" xfId="73"/>
    <cellStyle name="Normal 3 2 4" xfId="74"/>
    <cellStyle name="20% - 强调文字颜色 5" xfId="75" builtinId="46"/>
    <cellStyle name="Euro 12 2 2" xfId="76"/>
    <cellStyle name="强调文字颜色 1" xfId="77" builtinId="29"/>
    <cellStyle name="Normal 8 5" xfId="78"/>
    <cellStyle name="20% - Accent6 2" xfId="79"/>
    <cellStyle name="20% - 强调文字颜色 1" xfId="80" builtinId="30"/>
    <cellStyle name="Comma 3 4" xfId="81"/>
    <cellStyle name="40% - 强调文字颜色 1" xfId="82" builtinId="31"/>
    <cellStyle name="20% - 强调文字颜色 2" xfId="83" builtinId="34"/>
    <cellStyle name="Euro 13 2" xfId="84"/>
    <cellStyle name="Comma 3 5" xfId="85"/>
    <cellStyle name="40% - 强调文字颜色 2" xfId="86" builtinId="35"/>
    <cellStyle name="Table heading" xfId="87"/>
    <cellStyle name="Percent 2 2 3" xfId="88"/>
    <cellStyle name="Normal 7 2 2" xfId="89"/>
    <cellStyle name="Hyperlink 2" xfId="90"/>
    <cellStyle name="强调文字颜色 3" xfId="91" builtinId="37"/>
    <cellStyle name="40% - Accent3 2" xfId="92"/>
    <cellStyle name="Hyperlink 3" xfId="93"/>
    <cellStyle name="强调文字颜色 4" xfId="94" builtinId="41"/>
    <cellStyle name="Normal 3 5" xfId="95"/>
    <cellStyle name="20% - Accent1 2" xfId="96"/>
    <cellStyle name="Normal 3 2 3" xfId="97"/>
    <cellStyle name="Comma 3 3 2" xfId="98"/>
    <cellStyle name="20% - 强调文字颜色 4" xfId="99" builtinId="42"/>
    <cellStyle name="Euro 6 2" xfId="100"/>
    <cellStyle name="40% - 强调文字颜色 4" xfId="101" builtinId="43"/>
    <cellStyle name="40% - Accent3 3" xfId="102"/>
    <cellStyle name="Style 25 2 2 2" xfId="103"/>
    <cellStyle name="Hyperlink 4" xfId="104"/>
    <cellStyle name="强调文字颜色 5" xfId="105" builtinId="45"/>
    <cellStyle name="Normal 2 9" xfId="106"/>
    <cellStyle name="Desc 5" xfId="107"/>
    <cellStyle name="40% - Accent2 2" xfId="108"/>
    <cellStyle name="Euro 6 3" xfId="109"/>
    <cellStyle name="40% - 强调文字颜色 5" xfId="110" builtinId="47"/>
    <cellStyle name="60% - 强调文字颜色 5" xfId="111" builtinId="48"/>
    <cellStyle name="Normal 7 3 2 2" xfId="112"/>
    <cellStyle name="Hyperlink 5" xfId="113"/>
    <cellStyle name="强调文字颜色 6" xfId="114" builtinId="49"/>
    <cellStyle name="Heading 3 2" xfId="115"/>
    <cellStyle name="40% - 强调文字颜色 6" xfId="116" builtinId="51"/>
    <cellStyle name="60% - 强调文字颜色 6" xfId="117" builtinId="52"/>
    <cellStyle name="Normal 4 6" xfId="118"/>
    <cellStyle name="20% - Accent2 3" xfId="119"/>
    <cellStyle name="20% - Accent3 3" xfId="120"/>
    <cellStyle name="20% - Accent4 2" xfId="121"/>
    <cellStyle name="20% - Accent4 3" xfId="122"/>
    <cellStyle name="Normal 4 9" xfId="123"/>
    <cellStyle name="40% - Accent4 2" xfId="124"/>
    <cellStyle name="40% - Accent6 2" xfId="125"/>
    <cellStyle name="Style 24 3" xfId="126"/>
    <cellStyle name="5x indented GHG Textfiels" xfId="127"/>
    <cellStyle name="Unit" xfId="128"/>
    <cellStyle name="5x indented GHG Textfiels 2" xfId="129"/>
    <cellStyle name="60% - Accent1 2" xfId="130"/>
    <cellStyle name="60% - Accent2 2" xfId="131"/>
    <cellStyle name="Euro 7 2 3" xfId="132"/>
    <cellStyle name="60% - Accent3 2" xfId="133"/>
    <cellStyle name="60% - Accent3 3" xfId="134"/>
    <cellStyle name="60% - Accent4 2" xfId="135"/>
    <cellStyle name="60% - Accent4 3" xfId="136"/>
    <cellStyle name="60% - Accent5 2" xfId="137"/>
    <cellStyle name="Float 2 2" xfId="138"/>
    <cellStyle name="60% - Accent6 2" xfId="139"/>
    <cellStyle name="Float 2 3" xfId="140"/>
    <cellStyle name="60% - Accent6 3" xfId="141"/>
    <cellStyle name="Accent1 2" xfId="142"/>
    <cellStyle name="Float" xfId="143"/>
    <cellStyle name="Data" xfId="144"/>
    <cellStyle name="Accent2 2" xfId="145"/>
    <cellStyle name="Accent3 2" xfId="146"/>
    <cellStyle name="InputCells12_BBorder_CRFReport-template" xfId="147"/>
    <cellStyle name="Accent4 2" xfId="148"/>
    <cellStyle name="Accent5 2" xfId="149"/>
    <cellStyle name="AggblueCels_1x" xfId="150"/>
    <cellStyle name="Assumption Heading" xfId="151"/>
    <cellStyle name="Heading 4 2" xfId="152"/>
    <cellStyle name="Assumptions" xfId="153"/>
    <cellStyle name="Attrib" xfId="154"/>
    <cellStyle name="Normal 4 7" xfId="155"/>
    <cellStyle name="Attrib 2" xfId="156"/>
    <cellStyle name="Attrib 2 2" xfId="157"/>
    <cellStyle name="Attrib 2 3" xfId="158"/>
    <cellStyle name="Bad 2" xfId="159"/>
    <cellStyle name="Bold GHG Numbers (0.00)" xfId="160"/>
    <cellStyle name="Calculation 2" xfId="161"/>
    <cellStyle name="Calculation 2 2" xfId="162"/>
    <cellStyle name="Calculation 2 3" xfId="163"/>
    <cellStyle name="Char" xfId="164"/>
    <cellStyle name="Normal 12" xfId="165"/>
    <cellStyle name="Check Cell 2" xfId="166"/>
    <cellStyle name="Normal 24" xfId="167"/>
    <cellStyle name="Normal 19" xfId="168"/>
    <cellStyle name="Neutral 4" xfId="169"/>
    <cellStyle name="Comma 11" xfId="170"/>
    <cellStyle name="Comma 2 2" xfId="171"/>
    <cellStyle name="Normal 10 5" xfId="172"/>
    <cellStyle name="Euro 9 3" xfId="173"/>
    <cellStyle name="Comma 2 2 2" xfId="174"/>
    <cellStyle name="Normal 10 6" xfId="175"/>
    <cellStyle name="Milliers [0]_03tabmat" xfId="176"/>
    <cellStyle name="Comma 2 2 3" xfId="177"/>
    <cellStyle name="Comma 2 3" xfId="178"/>
    <cellStyle name="Normal 2 2 3" xfId="179"/>
    <cellStyle name="Comma 2 3 2" xfId="180"/>
    <cellStyle name="Comma 2 4" xfId="181"/>
    <cellStyle name="Normal 2 3 3" xfId="182"/>
    <cellStyle name="Linked Cell 2" xfId="183"/>
    <cellStyle name="Comma 2 4 2" xfId="184"/>
    <cellStyle name="Euro 12 2" xfId="185"/>
    <cellStyle name="Comma 2 5" xfId="186"/>
    <cellStyle name="Euro 12 3" xfId="187"/>
    <cellStyle name="Comma 2 6" xfId="188"/>
    <cellStyle name="Note 2" xfId="189"/>
    <cellStyle name="Normal 3 4 2 2" xfId="190"/>
    <cellStyle name="Comma 3" xfId="191"/>
    <cellStyle name="Note 2 2" xfId="192"/>
    <cellStyle name="Comma 3 2" xfId="193"/>
    <cellStyle name="Note 2 2 2" xfId="194"/>
    <cellStyle name="Comma 3 2 2" xfId="195"/>
    <cellStyle name="Comma 3 2 2 2" xfId="196"/>
    <cellStyle name="Comma 3 2 3" xfId="197"/>
    <cellStyle name="Comma 3 3" xfId="198"/>
    <cellStyle name="Comma 9" xfId="199"/>
    <cellStyle name="Comma 3 4 2" xfId="200"/>
    <cellStyle name="Normal 2 2 4 2 2" xfId="201"/>
    <cellStyle name="Comma 4" xfId="202"/>
    <cellStyle name="Comma 4 2" xfId="203"/>
    <cellStyle name="Shade" xfId="204"/>
    <cellStyle name="Comma 4 2 2" xfId="205"/>
    <cellStyle name="Comma 4 2 3" xfId="206"/>
    <cellStyle name="Normal 2 9 2 2" xfId="207"/>
    <cellStyle name="Comma 4 3" xfId="208"/>
    <cellStyle name="Comma 4 4" xfId="209"/>
    <cellStyle name="Comma 4 4 2" xfId="210"/>
    <cellStyle name="Euro 14 2" xfId="211"/>
    <cellStyle name="Comma 4 5" xfId="212"/>
    <cellStyle name="Style 24 2 2" xfId="213"/>
    <cellStyle name="Comma 4 6" xfId="214"/>
    <cellStyle name="Euro 7 2" xfId="215"/>
    <cellStyle name="Comma 4 7" xfId="216"/>
    <cellStyle name="Euro 7 3" xfId="217"/>
    <cellStyle name="Comma 4 8" xfId="218"/>
    <cellStyle name="Comma 5" xfId="219"/>
    <cellStyle name="Good 2" xfId="220"/>
    <cellStyle name="Comma 6" xfId="221"/>
    <cellStyle name="Float 3" xfId="222"/>
    <cellStyle name="Comma 6 2" xfId="223"/>
    <cellStyle name="Percent 2 4" xfId="224"/>
    <cellStyle name="Float 3 2" xfId="225"/>
    <cellStyle name="Comma 6 2 2" xfId="226"/>
    <cellStyle name="Refdb standard 2" xfId="227"/>
    <cellStyle name="Float 4" xfId="228"/>
    <cellStyle name="Comma 6 3" xfId="229"/>
    <cellStyle name="Comma 7" xfId="230"/>
    <cellStyle name="Normal 3 3 2" xfId="231"/>
    <cellStyle name="Defn" xfId="232"/>
    <cellStyle name="Comma 8" xfId="233"/>
    <cellStyle name="Normal 3 3 2 2" xfId="234"/>
    <cellStyle name="Defn 2" xfId="235"/>
    <cellStyle name="Comma 8 2" xfId="236"/>
    <cellStyle name="Euro 8 2" xfId="237"/>
    <cellStyle name="Currency 2" xfId="238"/>
    <cellStyle name="Euro 8 2 2" xfId="239"/>
    <cellStyle name="Currency 2 2" xfId="240"/>
    <cellStyle name="Desc" xfId="241"/>
    <cellStyle name="Pyör. valuutta_Layo9704" xfId="242"/>
    <cellStyle name="Normal 2 6" xfId="243"/>
    <cellStyle name="Desc 2" xfId="244"/>
    <cellStyle name="Normal 2 6 2" xfId="245"/>
    <cellStyle name="Desc 2 2" xfId="246"/>
    <cellStyle name="Normal 2 7 2" xfId="247"/>
    <cellStyle name="Desc 3 2" xfId="248"/>
    <cellStyle name="Normal 35 2" xfId="249"/>
    <cellStyle name="Normal 2 8" xfId="250"/>
    <cellStyle name="Desc 4" xfId="251"/>
    <cellStyle name="Euro" xfId="252"/>
    <cellStyle name="Euro 10" xfId="253"/>
    <cellStyle name="Style 1" xfId="254"/>
    <cellStyle name="Euro 3" xfId="255"/>
    <cellStyle name="Euro 10 2" xfId="256"/>
    <cellStyle name="Euro 5" xfId="257"/>
    <cellStyle name="Euro 3 2" xfId="258"/>
    <cellStyle name="Euro 10 2 2" xfId="259"/>
    <cellStyle name="Euro 6" xfId="260"/>
    <cellStyle name="Euro 3 3" xfId="261"/>
    <cellStyle name="Euro 10 2 3" xfId="262"/>
    <cellStyle name="Euro 4" xfId="263"/>
    <cellStyle name="Euro 10 3" xfId="264"/>
    <cellStyle name="Normal 2 2 6 2" xfId="265"/>
    <cellStyle name="Euro 11" xfId="266"/>
    <cellStyle name="Normal 2 2 6 2 2" xfId="267"/>
    <cellStyle name="Euro 11 2" xfId="268"/>
    <cellStyle name="Euro 11 2 2" xfId="269"/>
    <cellStyle name="Percent 3 2" xfId="270"/>
    <cellStyle name="Euro 11 2 3" xfId="271"/>
    <cellStyle name="Euro 11 3" xfId="272"/>
    <cellStyle name="Euro 12" xfId="273"/>
    <cellStyle name="Euro 13" xfId="274"/>
    <cellStyle name="Euro 14" xfId="275"/>
    <cellStyle name="Euro 15" xfId="276"/>
    <cellStyle name="Euro 2" xfId="277"/>
    <cellStyle name="Euro 2 2" xfId="278"/>
    <cellStyle name="Style 26" xfId="279"/>
    <cellStyle name="Normal 35" xfId="280"/>
    <cellStyle name="Euro 2 2 2" xfId="281"/>
    <cellStyle name="Normal 36" xfId="282"/>
    <cellStyle name="Euro 2 2 3" xfId="283"/>
    <cellStyle name="Euro 2 3" xfId="284"/>
    <cellStyle name="Excel Built-in Normal" xfId="285"/>
    <cellStyle name="Euro 5 2" xfId="286"/>
    <cellStyle name="Euro 3 2 2" xfId="287"/>
    <cellStyle name="Euro 5 3" xfId="288"/>
    <cellStyle name="Euro 3 2 3" xfId="289"/>
    <cellStyle name="Euro 4 2" xfId="290"/>
    <cellStyle name="Euro 4 2 2" xfId="291"/>
    <cellStyle name="Float 2 2 2" xfId="292"/>
    <cellStyle name="Euro 4 2 3" xfId="293"/>
    <cellStyle name="Euro 4 3" xfId="294"/>
    <cellStyle name="Euro 5 2 2" xfId="295"/>
    <cellStyle name="Euro 5 2 3" xfId="296"/>
    <cellStyle name="Euro 6 2 3" xfId="297"/>
    <cellStyle name="Normal 5 2 2" xfId="298"/>
    <cellStyle name="Euro 7" xfId="299"/>
    <cellStyle name="Euro 7 2 2" xfId="300"/>
    <cellStyle name="Euro 8" xfId="301"/>
    <cellStyle name="Normal 10 2 2 2" xfId="302"/>
    <cellStyle name="Euro 8 2 3" xfId="303"/>
    <cellStyle name="Euro 8 3" xfId="304"/>
    <cellStyle name="Euro 9" xfId="305"/>
    <cellStyle name="Normal 10 4" xfId="306"/>
    <cellStyle name="Euro 9 2" xfId="307"/>
    <cellStyle name="Euro 9 2 2" xfId="308"/>
    <cellStyle name="Euro 9 2 3" xfId="309"/>
    <cellStyle name="Explanatory Text 2" xfId="310"/>
    <cellStyle name="Hyperlink 3 3" xfId="311"/>
    <cellStyle name="Float 2" xfId="312"/>
    <cellStyle name="Float 2 2 3" xfId="313"/>
    <cellStyle name="Heading 1 2" xfId="314"/>
    <cellStyle name="Heading 2 2" xfId="315"/>
    <cellStyle name="Heading 5" xfId="316"/>
    <cellStyle name="Heading 5 2" xfId="317"/>
    <cellStyle name="Heading 5 3" xfId="318"/>
    <cellStyle name="Heading 6" xfId="319"/>
    <cellStyle name="Milliers_03tabmat" xfId="320"/>
    <cellStyle name="Heading 8" xfId="321"/>
    <cellStyle name="Normal 7 2 2 2" xfId="322"/>
    <cellStyle name="Hyperlink 2 2" xfId="323"/>
    <cellStyle name="Output 2" xfId="324"/>
    <cellStyle name="Hyperlink 2 3" xfId="325"/>
    <cellStyle name="Hyperlink 3 2" xfId="326"/>
    <cellStyle name="Linked Cell 2 2" xfId="327"/>
    <cellStyle name="Normal 8 6" xfId="328"/>
    <cellStyle name="Monétaire [0]_03tabmat" xfId="329"/>
    <cellStyle name="Monétaire_03tabmat" xfId="330"/>
    <cellStyle name="Normal 22" xfId="331"/>
    <cellStyle name="Normal 17" xfId="332"/>
    <cellStyle name="Neutral 2" xfId="333"/>
    <cellStyle name="Normal 10" xfId="334"/>
    <cellStyle name="Обычный_2++_CRFReport-template" xfId="335"/>
    <cellStyle name="Normal 10 2" xfId="336"/>
    <cellStyle name="Normal 10 2 2" xfId="337"/>
    <cellStyle name="Normal 10 3" xfId="338"/>
    <cellStyle name="Normal 10 7" xfId="339"/>
    <cellStyle name="Normal 10 8" xfId="340"/>
    <cellStyle name="Normal 11" xfId="341"/>
    <cellStyle name="Normal 12 2" xfId="342"/>
    <cellStyle name="Normal 12 2 2" xfId="343"/>
    <cellStyle name="Normal 12 3" xfId="344"/>
    <cellStyle name="Normal 13" xfId="345"/>
    <cellStyle name="Normal 14" xfId="346"/>
    <cellStyle name="Normal 20" xfId="347"/>
    <cellStyle name="Normal 15" xfId="348"/>
    <cellStyle name="Normal 21" xfId="349"/>
    <cellStyle name="Normal 16" xfId="350"/>
    <cellStyle name="Normal 2 3 5" xfId="351"/>
    <cellStyle name="Normal 2" xfId="352"/>
    <cellStyle name="Normal 2 10" xfId="353"/>
    <cellStyle name="Normal 2 11" xfId="354"/>
    <cellStyle name="Normal 2 2" xfId="355"/>
    <cellStyle name="Normal 2 2 2" xfId="356"/>
    <cellStyle name="Normal 2 2 2 2" xfId="357"/>
    <cellStyle name="Normal 2 2 2 3" xfId="358"/>
    <cellStyle name="Normal 2 2 2 4" xfId="359"/>
    <cellStyle name="Normal 2 2 2 5" xfId="360"/>
    <cellStyle name="Normal 2 2 2 6" xfId="361"/>
    <cellStyle name="Normal 2 2 2 7" xfId="362"/>
    <cellStyle name="Normal 7" xfId="363"/>
    <cellStyle name="Normal 2 2 2 7 2" xfId="364"/>
    <cellStyle name="Normal 2 2 3 2" xfId="365"/>
    <cellStyle name="Normal 2 2 3 2 2" xfId="366"/>
    <cellStyle name="Normal 2 2 4" xfId="367"/>
    <cellStyle name="Normal 2 2 4 2" xfId="368"/>
    <cellStyle name="Normal 2 2 5" xfId="369"/>
    <cellStyle name="Normal 4 2 5" xfId="370"/>
    <cellStyle name="Normal 2 2 5 2" xfId="371"/>
    <cellStyle name="Normal 2 2 5 2 2" xfId="372"/>
    <cellStyle name="Normal 2 2 6" xfId="373"/>
    <cellStyle name="Normal 2 3" xfId="374"/>
    <cellStyle name="Normal 2 3 2" xfId="375"/>
    <cellStyle name="Normal 2 3 4" xfId="376"/>
    <cellStyle name="Normal 3" xfId="377"/>
    <cellStyle name="Normal 2 3 6" xfId="378"/>
    <cellStyle name="Normal 2 4" xfId="379"/>
    <cellStyle name="Normal 2 4 2" xfId="380"/>
    <cellStyle name="Normal 2 4 2 2" xfId="381"/>
    <cellStyle name="Normal 2 5" xfId="382"/>
    <cellStyle name="Normal 2 5 2" xfId="383"/>
    <cellStyle name="Normal 8 3" xfId="384"/>
    <cellStyle name="Normal 2 5 2 2" xfId="385"/>
    <cellStyle name="Normal 2 6 2 2" xfId="386"/>
    <cellStyle name="Normal 2 7 2 2" xfId="387"/>
    <cellStyle name="Normal 2 8 2" xfId="388"/>
    <cellStyle name="Normal 2 8 2 2" xfId="389"/>
    <cellStyle name="Normal 2 9 2" xfId="390"/>
    <cellStyle name="Style 21" xfId="391"/>
    <cellStyle name="Normal 30" xfId="392"/>
    <cellStyle name="Normal 25" xfId="393"/>
    <cellStyle name="Style 22" xfId="394"/>
    <cellStyle name="Normal 31" xfId="395"/>
    <cellStyle name="Normal 26" xfId="396"/>
    <cellStyle name="Style 23" xfId="397"/>
    <cellStyle name="Normal 32" xfId="398"/>
    <cellStyle name="Normal 27" xfId="399"/>
    <cellStyle name="Style 24" xfId="400"/>
    <cellStyle name="Normal 33" xfId="401"/>
    <cellStyle name="Normal 28" xfId="402"/>
    <cellStyle name="Style 24 2" xfId="403"/>
    <cellStyle name="Normal 28 2" xfId="404"/>
    <cellStyle name="Style 25" xfId="405"/>
    <cellStyle name="Normal 34" xfId="406"/>
    <cellStyle name="Normal 29" xfId="407"/>
    <cellStyle name="Normal 3 2" xfId="408"/>
    <cellStyle name="Normal 3 3" xfId="409"/>
    <cellStyle name="Normal 3 4" xfId="410"/>
    <cellStyle name="Normal 3 4 2" xfId="411"/>
    <cellStyle name="Normal 3 7" xfId="412"/>
    <cellStyle name="Normal 37" xfId="413"/>
    <cellStyle name="Normal 38" xfId="414"/>
    <cellStyle name="Normal 4" xfId="415"/>
    <cellStyle name="Normal 4 2" xfId="416"/>
    <cellStyle name="Normal 4 2 2" xfId="417"/>
    <cellStyle name="Normal 4 2 3" xfId="418"/>
    <cellStyle name="Normal 4 2 3 2 2" xfId="419"/>
    <cellStyle name="Normal 4 2 4" xfId="420"/>
    <cellStyle name="Normal 4 2 6" xfId="421"/>
    <cellStyle name="Pilkku_Layo9704" xfId="422"/>
    <cellStyle name="Normal 4 3" xfId="423"/>
    <cellStyle name="Normal 4 3 2" xfId="424"/>
    <cellStyle name="Normal 4 3 2 2" xfId="425"/>
    <cellStyle name="Normal 4 4" xfId="426"/>
    <cellStyle name="Normal 4 8" xfId="427"/>
    <cellStyle name="Normal 5" xfId="428"/>
    <cellStyle name="Normal 5 2" xfId="429"/>
    <cellStyle name="Normal 5 3" xfId="430"/>
    <cellStyle name="Normal 5 4" xfId="431"/>
    <cellStyle name="Normal 6" xfId="432"/>
    <cellStyle name="Normal 6 2" xfId="433"/>
    <cellStyle name="Normal 6 3" xfId="434"/>
    <cellStyle name="Normal 6 4" xfId="435"/>
    <cellStyle name="Normal 7 3" xfId="436"/>
    <cellStyle name="Percent 2 3 3" xfId="437"/>
    <cellStyle name="Normal 7 3 2" xfId="438"/>
    <cellStyle name="Normal 7 4" xfId="439"/>
    <cellStyle name="Normal 8" xfId="440"/>
    <cellStyle name="Normale_B2020" xfId="441"/>
    <cellStyle name="Normal 8 2" xfId="442"/>
    <cellStyle name="Normal 8 2 2" xfId="443"/>
    <cellStyle name="Normal 8 2 2 2" xfId="444"/>
    <cellStyle name="Normal 8 3 2" xfId="445"/>
    <cellStyle name="Normal 8 4" xfId="446"/>
    <cellStyle name="Normal 9" xfId="447"/>
    <cellStyle name="Normal GHG-Shade" xfId="448"/>
    <cellStyle name="Percent 2" xfId="449"/>
    <cellStyle name="Normal GHG-Shade 2" xfId="450"/>
    <cellStyle name="Number [0.0]" xfId="451"/>
    <cellStyle name="Number [0.0] 2" xfId="452"/>
    <cellStyle name="Percent 2 2" xfId="453"/>
    <cellStyle name="Percent 2 2 2 2" xfId="454"/>
    <cellStyle name="Percent 2 2 2 3" xfId="455"/>
    <cellStyle name="Percent 2 3" xfId="456"/>
    <cellStyle name="Percent 2 3 2" xfId="457"/>
    <cellStyle name="Percent 3" xfId="458"/>
    <cellStyle name="Percent 3 2 2" xfId="459"/>
    <cellStyle name="Percent 3 2 2 2" xfId="460"/>
    <cellStyle name="Percent 3 3" xfId="461"/>
    <cellStyle name="Percent 4" xfId="462"/>
    <cellStyle name="Publication_style" xfId="463"/>
    <cellStyle name="Pyör. luku_Layo9704" xfId="464"/>
    <cellStyle name="Style 22 2 2" xfId="465"/>
    <cellStyle name="Source" xfId="466"/>
    <cellStyle name="Style 21 2" xfId="467"/>
    <cellStyle name="Style 21 2 2" xfId="468"/>
    <cellStyle name="Style 21 2 2 2" xfId="469"/>
    <cellStyle name="Style 21 3 2" xfId="470"/>
    <cellStyle name="Style 22 2" xfId="471"/>
    <cellStyle name="Style 22 3" xfId="472"/>
    <cellStyle name="Style 25 2" xfId="473"/>
    <cellStyle name="Style 25 2 2" xfId="474"/>
    <cellStyle name="Style 25 3 2" xfId="475"/>
    <cellStyle name="Table" xfId="476"/>
    <cellStyle name="Title 2" xfId="477"/>
    <cellStyle name="Total 2" xfId="478"/>
    <cellStyle name="Unit 2" xfId="479"/>
    <cellStyle name="Unit 2 2" xfId="480"/>
    <cellStyle name="Warning Text 2" xfId="48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>
      <xdr:nvSpPr>
        <xdr:cNvPr id="2" name="TextBox 1"/>
        <xdr:cNvSpPr txBox="1"/>
      </xdr:nvSpPr>
      <xdr:spPr>
        <a:xfrm>
          <a:off x="675005" y="3891280"/>
          <a:ext cx="4213225" cy="1203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>
      <xdr:nvSpPr>
        <xdr:cNvPr id="3" name="TextBox 2"/>
        <xdr:cNvSpPr txBox="1"/>
      </xdr:nvSpPr>
      <xdr:spPr>
        <a:xfrm>
          <a:off x="4658995" y="2076450"/>
          <a:ext cx="3455670" cy="831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>
      <xdr:nvSpPr>
        <xdr:cNvPr id="2" name="TextBox 1"/>
        <xdr:cNvSpPr txBox="1"/>
      </xdr:nvSpPr>
      <xdr:spPr>
        <a:xfrm>
          <a:off x="5436235" y="41275"/>
          <a:ext cx="6730365" cy="18865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>
      <xdr:nvSpPr>
        <xdr:cNvPr id="2" name="TextBox 1"/>
        <xdr:cNvSpPr txBox="1"/>
      </xdr:nvSpPr>
      <xdr:spPr>
        <a:xfrm>
          <a:off x="6741160" y="185420"/>
          <a:ext cx="6149340" cy="25196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975" y="1444625"/>
          <a:ext cx="638111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>
      <xdr:nvSpPr>
        <xdr:cNvPr id="2" name="TextBox 1"/>
        <xdr:cNvSpPr txBox="1"/>
      </xdr:nvSpPr>
      <xdr:spPr>
        <a:xfrm>
          <a:off x="7237095" y="925195"/>
          <a:ext cx="6434455" cy="22555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84310" y="114300"/>
          <a:ext cx="4371975" cy="509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>
      <xdr:nvSpPr>
        <xdr:cNvPr id="2" name="TextBox 1"/>
        <xdr:cNvSpPr txBox="1"/>
      </xdr:nvSpPr>
      <xdr:spPr>
        <a:xfrm>
          <a:off x="5836920" y="323850"/>
          <a:ext cx="6137910" cy="11512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selection activeCell="A1" sqref="A1"/>
    </sheetView>
  </sheetViews>
  <sheetFormatPr defaultColWidth="9" defaultRowHeight="12.5"/>
  <cols>
    <col min="1" max="1" width="2.13636363636364" customWidth="1"/>
    <col min="2" max="2" width="19.1363636363636" customWidth="1"/>
    <col min="3" max="3" width="14.5727272727273" customWidth="1"/>
    <col min="7" max="7" width="3.42727272727273" customWidth="1"/>
    <col min="8" max="8" width="29.4272727272727" customWidth="1"/>
  </cols>
  <sheetData>
    <row r="1" spans="14:14">
      <c r="N1" t="s">
        <v>0</v>
      </c>
    </row>
    <row r="2" spans="14:14">
      <c r="N2" t="s">
        <v>1</v>
      </c>
    </row>
    <row r="3" ht="13" spans="1:10">
      <c r="A3" s="2"/>
      <c r="B3" s="6" t="s">
        <v>2</v>
      </c>
      <c r="H3" s="6"/>
      <c r="I3" s="133"/>
      <c r="J3" s="133"/>
    </row>
    <row r="4" ht="13" spans="1:10">
      <c r="A4" s="2"/>
      <c r="B4" s="130" t="s">
        <v>3</v>
      </c>
      <c r="C4" s="130" t="s">
        <v>4</v>
      </c>
      <c r="H4" s="130" t="s">
        <v>5</v>
      </c>
      <c r="I4" s="130" t="s">
        <v>6</v>
      </c>
      <c r="J4" s="130" t="s">
        <v>7</v>
      </c>
    </row>
    <row r="5" spans="1:14">
      <c r="A5" s="2"/>
      <c r="B5" s="16" t="s">
        <v>8</v>
      </c>
      <c r="C5" s="131" t="s">
        <v>8</v>
      </c>
      <c r="H5" s="2" t="s">
        <v>9</v>
      </c>
      <c r="I5" s="2"/>
      <c r="J5" s="2" t="s">
        <v>10</v>
      </c>
      <c r="N5" t="s">
        <v>11</v>
      </c>
    </row>
    <row r="6" spans="1:14">
      <c r="A6" s="2"/>
      <c r="B6" s="16" t="s">
        <v>12</v>
      </c>
      <c r="C6" s="132" t="s">
        <v>12</v>
      </c>
      <c r="H6" s="2" t="s">
        <v>13</v>
      </c>
      <c r="I6" s="2"/>
      <c r="J6" s="2" t="s">
        <v>14</v>
      </c>
      <c r="N6" t="s">
        <v>15</v>
      </c>
    </row>
    <row r="7" spans="1:14">
      <c r="A7" s="2"/>
      <c r="B7" s="16" t="s">
        <v>16</v>
      </c>
      <c r="C7" s="2" t="s">
        <v>17</v>
      </c>
      <c r="H7" s="2" t="s">
        <v>18</v>
      </c>
      <c r="J7" s="2" t="s">
        <v>19</v>
      </c>
      <c r="N7" t="s">
        <v>20</v>
      </c>
    </row>
    <row r="8" spans="1:14">
      <c r="A8" s="2"/>
      <c r="B8" s="2"/>
      <c r="C8" s="2" t="s">
        <v>21</v>
      </c>
      <c r="H8" s="2" t="s">
        <v>22</v>
      </c>
      <c r="N8" t="s">
        <v>23</v>
      </c>
    </row>
    <row r="9" spans="1:14">
      <c r="A9" s="2"/>
      <c r="B9" s="2"/>
      <c r="C9" s="2" t="s">
        <v>24</v>
      </c>
      <c r="N9" t="s">
        <v>25</v>
      </c>
    </row>
    <row r="10" spans="1:14">
      <c r="A10" s="2"/>
      <c r="B10" s="2"/>
      <c r="C10" s="2" t="s">
        <v>26</v>
      </c>
      <c r="N10" t="s">
        <v>27</v>
      </c>
    </row>
    <row r="11" spans="1:14">
      <c r="A11" s="2"/>
      <c r="B11" s="2" t="s">
        <v>28</v>
      </c>
      <c r="C11" s="2" t="s">
        <v>29</v>
      </c>
      <c r="N11" t="s">
        <v>30</v>
      </c>
    </row>
    <row r="12" spans="1:3">
      <c r="A12" s="2"/>
      <c r="B12" s="2"/>
      <c r="C12" s="2" t="s">
        <v>31</v>
      </c>
    </row>
    <row r="13" spans="1:3">
      <c r="A13" s="2"/>
      <c r="B13" s="2"/>
      <c r="C13" s="2" t="s">
        <v>32</v>
      </c>
    </row>
    <row r="14" spans="1:3">
      <c r="A14" s="2"/>
      <c r="B14" s="2"/>
      <c r="C14" s="2" t="s">
        <v>33</v>
      </c>
    </row>
    <row r="15" spans="1:3">
      <c r="A15" s="2"/>
      <c r="B15" s="2" t="s">
        <v>34</v>
      </c>
      <c r="C15" s="2" t="s">
        <v>35</v>
      </c>
    </row>
    <row r="16" spans="1:3">
      <c r="A16" s="2"/>
      <c r="B16" s="2"/>
      <c r="C16" s="2" t="s">
        <v>36</v>
      </c>
    </row>
    <row r="17" spans="1:3">
      <c r="A17" s="2"/>
      <c r="B17" s="2"/>
      <c r="C17" s="2" t="s">
        <v>37</v>
      </c>
    </row>
    <row r="18" spans="1:3">
      <c r="A18" s="2"/>
      <c r="B18" s="2"/>
      <c r="C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8"/>
  <sheetViews>
    <sheetView workbookViewId="0">
      <selection activeCell="C18" sqref="C18"/>
    </sheetView>
  </sheetViews>
  <sheetFormatPr defaultColWidth="9" defaultRowHeight="12.5"/>
  <cols>
    <col min="1" max="1" width="3.13636363636364" customWidth="1"/>
    <col min="2" max="2" width="48.5727272727273" customWidth="1"/>
    <col min="3" max="3" width="17.7090909090909" customWidth="1"/>
    <col min="4" max="4" width="11.2818181818182" customWidth="1"/>
    <col min="5" max="5" width="28.5727272727273" customWidth="1"/>
    <col min="6" max="6" width="8.42727272727273" customWidth="1"/>
    <col min="7" max="7" width="9.85454545454546" customWidth="1"/>
    <col min="8" max="8" width="6.70909090909091" customWidth="1"/>
    <col min="9" max="9" width="7.57272727272727" customWidth="1"/>
    <col min="10" max="11" width="11.8545454545455" customWidth="1"/>
  </cols>
  <sheetData>
    <row r="1" spans="2:8">
      <c r="B1" s="2"/>
      <c r="C1" s="2"/>
      <c r="D1" s="2"/>
      <c r="E1" s="2"/>
      <c r="F1" s="2"/>
      <c r="G1" s="2"/>
      <c r="H1" s="2"/>
    </row>
    <row r="2" ht="15.5" spans="2:8">
      <c r="B2" s="3" t="s">
        <v>220</v>
      </c>
      <c r="C2" s="4"/>
      <c r="D2" s="4"/>
      <c r="E2" s="4"/>
      <c r="F2" s="4"/>
      <c r="G2" s="4"/>
      <c r="H2" s="4"/>
    </row>
    <row r="4" ht="21" customHeight="1" spans="2:6">
      <c r="B4" s="5" t="s">
        <v>221</v>
      </c>
      <c r="C4" s="5"/>
      <c r="D4" s="5"/>
      <c r="E4" s="5"/>
      <c r="F4" s="5"/>
    </row>
    <row r="5" ht="18" customHeight="1" spans="2:2">
      <c r="B5" s="6" t="s">
        <v>222</v>
      </c>
    </row>
    <row r="6" ht="18.75" customHeight="1" spans="2:9">
      <c r="B6" s="7" t="s">
        <v>223</v>
      </c>
      <c r="C6" s="7" t="s">
        <v>224</v>
      </c>
      <c r="D6" s="7" t="s">
        <v>107</v>
      </c>
      <c r="E6" s="7" t="s">
        <v>108</v>
      </c>
      <c r="F6" s="7" t="s">
        <v>109</v>
      </c>
      <c r="G6" s="7" t="s">
        <v>92</v>
      </c>
      <c r="H6" s="7" t="s">
        <v>8</v>
      </c>
      <c r="I6" s="7" t="s">
        <v>12</v>
      </c>
    </row>
    <row r="7" ht="26.75" spans="2:9">
      <c r="B7" s="8" t="s">
        <v>225</v>
      </c>
      <c r="C7" s="8" t="s">
        <v>226</v>
      </c>
      <c r="D7" s="8"/>
      <c r="E7" s="8"/>
      <c r="F7" s="8"/>
      <c r="G7" s="8"/>
      <c r="H7" s="8"/>
      <c r="I7" s="8"/>
    </row>
    <row r="8" spans="2:9">
      <c r="B8" t="s">
        <v>227</v>
      </c>
      <c r="C8" t="s">
        <v>228</v>
      </c>
      <c r="E8" t="s">
        <v>229</v>
      </c>
      <c r="H8" t="s">
        <v>230</v>
      </c>
      <c r="I8" t="s">
        <v>230</v>
      </c>
    </row>
    <row r="9" spans="2:9">
      <c r="B9" t="s">
        <v>231</v>
      </c>
      <c r="C9" t="s">
        <v>228</v>
      </c>
      <c r="E9" t="s">
        <v>232</v>
      </c>
      <c r="H9" t="s">
        <v>230</v>
      </c>
      <c r="I9" t="s">
        <v>230</v>
      </c>
    </row>
    <row r="14" ht="13" spans="2:2">
      <c r="B14" s="9" t="s">
        <v>233</v>
      </c>
    </row>
    <row r="16" ht="13" spans="2:4">
      <c r="B16" s="10" t="s">
        <v>234</v>
      </c>
      <c r="C16" s="10"/>
      <c r="D16" s="10"/>
    </row>
    <row r="17" ht="13" spans="2:4">
      <c r="B17" s="10" t="s">
        <v>235</v>
      </c>
      <c r="C17" s="10" t="s">
        <v>236</v>
      </c>
      <c r="D17" s="10" t="s">
        <v>237</v>
      </c>
    </row>
    <row r="18" spans="2:4">
      <c r="B18" t="s">
        <v>122</v>
      </c>
      <c r="C18" t="str">
        <f>B8</f>
        <v>G-INDELC</v>
      </c>
      <c r="D18">
        <v>1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G24" sqref="G24"/>
    </sheetView>
  </sheetViews>
  <sheetFormatPr defaultColWidth="9" defaultRowHeight="12.5"/>
  <cols>
    <col min="1" max="1" width="3.13636363636364" customWidth="1"/>
    <col min="2" max="2" width="24.1363636363636" customWidth="1"/>
    <col min="3" max="3" width="5.85454545454545" customWidth="1"/>
    <col min="4" max="4" width="11.2818181818182" customWidth="1"/>
    <col min="5" max="5" width="40" customWidth="1"/>
    <col min="6" max="6" width="4.28181818181818" customWidth="1"/>
    <col min="7" max="7" width="8" customWidth="1"/>
    <col min="8" max="8" width="8.85454545454546" customWidth="1"/>
    <col min="9" max="9" width="7.57272727272727" customWidth="1"/>
    <col min="10" max="10" width="5.85454545454545" customWidth="1"/>
    <col min="11" max="11" width="11.8545454545455" customWidth="1"/>
  </cols>
  <sheetData>
    <row r="3" spans="2:10">
      <c r="B3" s="1" t="s">
        <v>238</v>
      </c>
      <c r="C3" s="1"/>
      <c r="D3" s="1"/>
      <c r="E3" s="1"/>
      <c r="F3" s="1"/>
      <c r="G3" s="1"/>
      <c r="H3" s="1"/>
      <c r="I3" s="1"/>
      <c r="J3" s="1"/>
    </row>
    <row r="4" spans="2:10">
      <c r="B4" t="s">
        <v>4</v>
      </c>
      <c r="C4" s="1" t="s">
        <v>239</v>
      </c>
      <c r="D4" s="1" t="s">
        <v>240</v>
      </c>
      <c r="E4" s="1" t="s">
        <v>241</v>
      </c>
      <c r="F4" s="1" t="s">
        <v>242</v>
      </c>
      <c r="G4" s="1" t="s">
        <v>90</v>
      </c>
      <c r="H4" s="1" t="s">
        <v>243</v>
      </c>
      <c r="I4" s="1" t="s">
        <v>244</v>
      </c>
      <c r="J4" s="1" t="s">
        <v>245</v>
      </c>
    </row>
    <row r="5" spans="3:10">
      <c r="C5" s="1" t="s">
        <v>246</v>
      </c>
      <c r="D5" s="1" t="s">
        <v>247</v>
      </c>
      <c r="E5" s="1" t="s">
        <v>248</v>
      </c>
      <c r="F5" s="1" t="s">
        <v>184</v>
      </c>
      <c r="G5" s="1"/>
      <c r="H5" s="1"/>
      <c r="I5" s="1"/>
      <c r="J5" s="1"/>
    </row>
    <row r="6" spans="3:10">
      <c r="C6" s="1" t="s">
        <v>246</v>
      </c>
      <c r="D6" s="1" t="s">
        <v>249</v>
      </c>
      <c r="E6" s="1" t="s">
        <v>250</v>
      </c>
      <c r="F6" s="1" t="s">
        <v>184</v>
      </c>
      <c r="G6" s="1"/>
      <c r="H6" s="1"/>
      <c r="I6" s="1"/>
      <c r="J6" s="1"/>
    </row>
    <row r="7" spans="3:10">
      <c r="C7" s="1" t="s">
        <v>246</v>
      </c>
      <c r="D7" s="1" t="s">
        <v>251</v>
      </c>
      <c r="E7" s="1" t="s">
        <v>252</v>
      </c>
      <c r="F7" s="1" t="s">
        <v>184</v>
      </c>
      <c r="G7" s="1"/>
      <c r="H7" s="1"/>
      <c r="I7" s="1"/>
      <c r="J7" s="1"/>
    </row>
    <row r="8" spans="3:10">
      <c r="C8" s="1" t="s">
        <v>246</v>
      </c>
      <c r="D8" s="1" t="s">
        <v>253</v>
      </c>
      <c r="E8" s="1" t="s">
        <v>254</v>
      </c>
      <c r="F8" s="1" t="s">
        <v>184</v>
      </c>
      <c r="G8" s="1"/>
      <c r="H8" s="1"/>
      <c r="I8" s="1"/>
      <c r="J8" s="1"/>
    </row>
    <row r="9" spans="3:10">
      <c r="C9" s="1" t="s">
        <v>246</v>
      </c>
      <c r="D9" s="1" t="s">
        <v>255</v>
      </c>
      <c r="E9" s="1" t="s">
        <v>256</v>
      </c>
      <c r="F9" s="1" t="s">
        <v>184</v>
      </c>
      <c r="G9" s="1"/>
      <c r="H9" s="1"/>
      <c r="I9" s="1"/>
      <c r="J9" s="1"/>
    </row>
    <row r="10" spans="3:10">
      <c r="C10" s="1" t="s">
        <v>246</v>
      </c>
      <c r="D10" s="1" t="s">
        <v>257</v>
      </c>
      <c r="E10" s="1" t="s">
        <v>258</v>
      </c>
      <c r="F10" s="1" t="s">
        <v>184</v>
      </c>
      <c r="G10" s="1"/>
      <c r="H10" s="1"/>
      <c r="I10" s="1"/>
      <c r="J10" s="1"/>
    </row>
    <row r="11" spans="3:10">
      <c r="C11" s="1" t="s">
        <v>246</v>
      </c>
      <c r="D11" s="1" t="s">
        <v>259</v>
      </c>
      <c r="E11" s="1" t="s">
        <v>260</v>
      </c>
      <c r="F11" s="1" t="s">
        <v>184</v>
      </c>
      <c r="G11" s="1"/>
      <c r="H11" s="1"/>
      <c r="I11" s="1"/>
      <c r="J11" s="1"/>
    </row>
    <row r="12" spans="3:10">
      <c r="C12" s="1" t="s">
        <v>246</v>
      </c>
      <c r="D12" s="1" t="s">
        <v>261</v>
      </c>
      <c r="E12" s="1" t="s">
        <v>262</v>
      </c>
      <c r="F12" s="1" t="s">
        <v>184</v>
      </c>
      <c r="G12" s="1"/>
      <c r="H12" s="1"/>
      <c r="I12" s="1"/>
      <c r="J12" s="1"/>
    </row>
    <row r="13" spans="3:10">
      <c r="C13" s="1" t="s">
        <v>246</v>
      </c>
      <c r="D13" s="1" t="s">
        <v>263</v>
      </c>
      <c r="E13" s="1" t="s">
        <v>264</v>
      </c>
      <c r="F13" s="1" t="s">
        <v>184</v>
      </c>
      <c r="G13" s="1"/>
      <c r="H13" s="1"/>
      <c r="I13" s="1"/>
      <c r="J13" s="1"/>
    </row>
    <row r="14" spans="3:10">
      <c r="C14" s="1" t="s">
        <v>246</v>
      </c>
      <c r="D14" s="1" t="s">
        <v>265</v>
      </c>
      <c r="E14" s="1" t="s">
        <v>266</v>
      </c>
      <c r="F14" s="1" t="s">
        <v>184</v>
      </c>
      <c r="G14" s="1"/>
      <c r="H14" s="1"/>
      <c r="I14" s="1"/>
      <c r="J14" s="1"/>
    </row>
    <row r="15" spans="3:10">
      <c r="C15" s="1" t="s">
        <v>246</v>
      </c>
      <c r="D15" s="1" t="s">
        <v>267</v>
      </c>
      <c r="E15" s="1" t="s">
        <v>268</v>
      </c>
      <c r="F15" s="1" t="s">
        <v>184</v>
      </c>
      <c r="G15" s="1"/>
      <c r="H15" s="1"/>
      <c r="I15" s="1"/>
      <c r="J15" s="1"/>
    </row>
    <row r="16" spans="3:10">
      <c r="C16" s="1" t="s">
        <v>246</v>
      </c>
      <c r="D16" s="1" t="s">
        <v>269</v>
      </c>
      <c r="E16" s="1" t="s">
        <v>270</v>
      </c>
      <c r="F16" s="1" t="s">
        <v>184</v>
      </c>
      <c r="G16" s="1"/>
      <c r="H16" s="1"/>
      <c r="I16" s="1"/>
      <c r="J16" s="1"/>
    </row>
    <row r="17" spans="3:10">
      <c r="C17" s="1" t="s">
        <v>246</v>
      </c>
      <c r="D17" s="1" t="s">
        <v>271</v>
      </c>
      <c r="E17" s="1" t="s">
        <v>271</v>
      </c>
      <c r="F17" s="1" t="s">
        <v>184</v>
      </c>
      <c r="G17" s="1"/>
      <c r="H17" s="1"/>
      <c r="I17" s="1"/>
      <c r="J17" s="1"/>
    </row>
    <row r="18" spans="3:10">
      <c r="C18" s="1" t="s">
        <v>246</v>
      </c>
      <c r="D18" s="1" t="s">
        <v>272</v>
      </c>
      <c r="E18" s="1" t="s">
        <v>273</v>
      </c>
      <c r="F18" s="1" t="s">
        <v>184</v>
      </c>
      <c r="G18" s="1"/>
      <c r="H18" s="1"/>
      <c r="I18" s="1"/>
      <c r="J18" s="1"/>
    </row>
    <row r="19" spans="3:10">
      <c r="C19" s="1" t="s">
        <v>246</v>
      </c>
      <c r="D19" s="1" t="s">
        <v>274</v>
      </c>
      <c r="E19" s="1" t="s">
        <v>275</v>
      </c>
      <c r="F19" s="1" t="s">
        <v>184</v>
      </c>
      <c r="G19" s="1"/>
      <c r="H19" s="1"/>
      <c r="I19" s="1"/>
      <c r="J19" s="1"/>
    </row>
    <row r="20" spans="3:10">
      <c r="C20" s="1" t="s">
        <v>276</v>
      </c>
      <c r="D20" s="1" t="s">
        <v>277</v>
      </c>
      <c r="E20" s="1" t="s">
        <v>278</v>
      </c>
      <c r="F20" s="1" t="s">
        <v>279</v>
      </c>
      <c r="G20" s="1"/>
      <c r="H20" s="1"/>
      <c r="I20" s="1"/>
      <c r="J20" s="1"/>
    </row>
    <row r="21" spans="3:10">
      <c r="C21" t="s">
        <v>246</v>
      </c>
      <c r="D21" t="s">
        <v>123</v>
      </c>
      <c r="E21" t="s">
        <v>280</v>
      </c>
      <c r="F21" t="s">
        <v>184</v>
      </c>
      <c r="H21" t="s">
        <v>281</v>
      </c>
      <c r="J21" t="s">
        <v>123</v>
      </c>
    </row>
    <row r="22" spans="3:6">
      <c r="C22" t="s">
        <v>276</v>
      </c>
      <c r="D22" t="s">
        <v>282</v>
      </c>
      <c r="E22" t="s">
        <v>283</v>
      </c>
      <c r="F22" t="s">
        <v>279</v>
      </c>
    </row>
    <row r="23" spans="3:7">
      <c r="C23" s="1" t="s">
        <v>276</v>
      </c>
      <c r="D23" s="1" t="s">
        <v>284</v>
      </c>
      <c r="E23" s="1" t="s">
        <v>285</v>
      </c>
      <c r="F23" t="s">
        <v>279</v>
      </c>
      <c r="G23" s="1" t="s">
        <v>286</v>
      </c>
    </row>
    <row r="24" spans="3:6">
      <c r="C24" s="1" t="s">
        <v>246</v>
      </c>
      <c r="D24" s="1" t="s">
        <v>287</v>
      </c>
      <c r="E24" s="1" t="s">
        <v>288</v>
      </c>
      <c r="F24" t="s">
        <v>184</v>
      </c>
    </row>
    <row r="25" spans="4:6">
      <c r="D25" s="1" t="s">
        <v>289</v>
      </c>
      <c r="E25" s="1" t="s">
        <v>290</v>
      </c>
      <c r="F25" t="s">
        <v>184</v>
      </c>
    </row>
    <row r="26" spans="3:6">
      <c r="C26" t="s">
        <v>276</v>
      </c>
      <c r="D26" s="1" t="s">
        <v>291</v>
      </c>
      <c r="E26" s="1" t="s">
        <v>292</v>
      </c>
      <c r="F26" t="s">
        <v>184</v>
      </c>
    </row>
    <row r="27" spans="2:8">
      <c r="B27" t="s">
        <v>0</v>
      </c>
      <c r="C27" t="s">
        <v>246</v>
      </c>
      <c r="D27" s="1" t="s">
        <v>293</v>
      </c>
      <c r="E27" s="1" t="s">
        <v>294</v>
      </c>
      <c r="F27" t="s">
        <v>184</v>
      </c>
      <c r="H27" t="s">
        <v>295</v>
      </c>
    </row>
    <row r="28" spans="2:6">
      <c r="B28" t="s">
        <v>1</v>
      </c>
      <c r="C28" t="s">
        <v>276</v>
      </c>
      <c r="D28" s="1" t="s">
        <v>293</v>
      </c>
      <c r="E28" s="1" t="s">
        <v>296</v>
      </c>
      <c r="F28" t="s">
        <v>279</v>
      </c>
    </row>
    <row r="29" spans="3:6">
      <c r="C29" t="str">
        <f>LEFT(D29,3)</f>
        <v>ENV</v>
      </c>
      <c r="D29" s="1" t="s">
        <v>297</v>
      </c>
      <c r="E29" t="str">
        <f>C29&amp;" commodity to test trade pcg"</f>
        <v>ENV commodity to test trade pcg</v>
      </c>
      <c r="F29" t="s">
        <v>279</v>
      </c>
    </row>
    <row r="30" spans="3:6">
      <c r="C30" t="str">
        <f t="shared" ref="C30:C33" si="0">LEFT(D30,3)</f>
        <v>NRG</v>
      </c>
      <c r="D30" s="1" t="s">
        <v>298</v>
      </c>
      <c r="E30" t="str">
        <f t="shared" ref="E30:E33" si="1">C30&amp;" commodity to test trade pcg"</f>
        <v>NRG commodity to test trade pcg</v>
      </c>
      <c r="F30" t="s">
        <v>184</v>
      </c>
    </row>
    <row r="31" spans="3:6">
      <c r="C31" t="str">
        <f t="shared" si="0"/>
        <v>MAT</v>
      </c>
      <c r="D31" s="1" t="s">
        <v>299</v>
      </c>
      <c r="E31" t="str">
        <f t="shared" si="1"/>
        <v>MAT commodity to test trade pcg</v>
      </c>
      <c r="F31" t="s">
        <v>279</v>
      </c>
    </row>
    <row r="32" spans="3:6">
      <c r="C32" t="str">
        <f t="shared" si="0"/>
        <v>FIN</v>
      </c>
      <c r="D32" s="1" t="s">
        <v>300</v>
      </c>
      <c r="E32" t="str">
        <f t="shared" si="1"/>
        <v>FIN commodity to test trade pcg</v>
      </c>
      <c r="F32" t="s">
        <v>301</v>
      </c>
    </row>
    <row r="33" spans="3:6">
      <c r="C33" t="str">
        <f t="shared" si="0"/>
        <v>DEM</v>
      </c>
      <c r="D33" s="1" t="s">
        <v>302</v>
      </c>
      <c r="E33" t="str">
        <f t="shared" si="1"/>
        <v>DEM commodity to test trade pcg</v>
      </c>
      <c r="F33" t="s">
        <v>184</v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1"/>
  <sheetViews>
    <sheetView workbookViewId="0">
      <selection activeCell="A1" sqref="A1"/>
    </sheetView>
  </sheetViews>
  <sheetFormatPr defaultColWidth="9" defaultRowHeight="12.5" outlineLevelCol="5"/>
  <cols>
    <col min="2" max="2" width="11" customWidth="1"/>
    <col min="3" max="3" width="7.28181818181818" customWidth="1"/>
    <col min="4" max="4" width="7.57272727272727" customWidth="1"/>
    <col min="5" max="5" width="8.28181818181818" customWidth="1"/>
    <col min="6" max="6" width="9.85454545454546" customWidth="1"/>
  </cols>
  <sheetData>
    <row r="2" spans="2:2">
      <c r="B2" t="s">
        <v>38</v>
      </c>
    </row>
    <row r="3" spans="2:6">
      <c r="B3" t="s">
        <v>5</v>
      </c>
      <c r="C3" t="s">
        <v>6</v>
      </c>
      <c r="D3" t="s">
        <v>7</v>
      </c>
      <c r="E3" t="s">
        <v>39</v>
      </c>
      <c r="F3" t="s">
        <v>40</v>
      </c>
    </row>
    <row r="4" spans="2:6">
      <c r="B4" t="s">
        <v>9</v>
      </c>
      <c r="C4" t="s">
        <v>41</v>
      </c>
      <c r="D4" t="s">
        <v>14</v>
      </c>
      <c r="E4" t="s">
        <v>42</v>
      </c>
      <c r="F4" t="s">
        <v>43</v>
      </c>
    </row>
    <row r="5" spans="2:6">
      <c r="B5" t="s">
        <v>13</v>
      </c>
      <c r="C5" t="s">
        <v>44</v>
      </c>
      <c r="D5" t="s">
        <v>45</v>
      </c>
      <c r="E5" t="s">
        <v>42</v>
      </c>
      <c r="F5" t="s">
        <v>43</v>
      </c>
    </row>
    <row r="6" spans="2:6">
      <c r="B6" t="s">
        <v>18</v>
      </c>
      <c r="C6" t="s">
        <v>46</v>
      </c>
      <c r="D6" t="s">
        <v>10</v>
      </c>
      <c r="E6" t="s">
        <v>9</v>
      </c>
      <c r="F6" t="s">
        <v>43</v>
      </c>
    </row>
    <row r="7" spans="2:6">
      <c r="B7" t="s">
        <v>22</v>
      </c>
      <c r="D7" t="s">
        <v>47</v>
      </c>
      <c r="F7" t="s">
        <v>43</v>
      </c>
    </row>
    <row r="8" spans="4:6">
      <c r="D8" t="s">
        <v>48</v>
      </c>
      <c r="F8" t="s">
        <v>46</v>
      </c>
    </row>
    <row r="9" spans="4:6">
      <c r="D9" t="s">
        <v>49</v>
      </c>
      <c r="F9" t="s">
        <v>46</v>
      </c>
    </row>
    <row r="10" spans="4:6">
      <c r="D10" t="s">
        <v>50</v>
      </c>
      <c r="F10" t="s">
        <v>46</v>
      </c>
    </row>
    <row r="11" spans="4:6">
      <c r="D11" t="s">
        <v>51</v>
      </c>
      <c r="F11" t="s">
        <v>46</v>
      </c>
    </row>
    <row r="12" spans="4:6">
      <c r="D12" t="s">
        <v>52</v>
      </c>
      <c r="F12" t="s">
        <v>46</v>
      </c>
    </row>
    <row r="13" spans="4:6">
      <c r="D13" t="s">
        <v>53</v>
      </c>
      <c r="F13" t="s">
        <v>46</v>
      </c>
    </row>
    <row r="14" spans="4:6">
      <c r="D14" t="s">
        <v>54</v>
      </c>
      <c r="F14" t="s">
        <v>46</v>
      </c>
    </row>
    <row r="15" spans="4:6">
      <c r="D15" t="s">
        <v>55</v>
      </c>
      <c r="F15" t="s">
        <v>46</v>
      </c>
    </row>
    <row r="16" spans="4:6">
      <c r="D16" t="s">
        <v>56</v>
      </c>
      <c r="F16" t="s">
        <v>46</v>
      </c>
    </row>
    <row r="17" spans="4:6">
      <c r="D17" t="s">
        <v>57</v>
      </c>
      <c r="F17" t="s">
        <v>46</v>
      </c>
    </row>
    <row r="18" spans="4:6">
      <c r="D18" t="s">
        <v>58</v>
      </c>
      <c r="F18" t="s">
        <v>46</v>
      </c>
    </row>
    <row r="19" spans="4:6">
      <c r="D19" t="s">
        <v>59</v>
      </c>
      <c r="F19" t="s">
        <v>46</v>
      </c>
    </row>
    <row r="20" spans="4:6">
      <c r="D20" t="s">
        <v>60</v>
      </c>
      <c r="F20" t="s">
        <v>46</v>
      </c>
    </row>
    <row r="21" spans="4:6">
      <c r="D21" t="s">
        <v>61</v>
      </c>
      <c r="F21" t="s">
        <v>46</v>
      </c>
    </row>
    <row r="22" spans="4:6">
      <c r="D22" t="s">
        <v>62</v>
      </c>
      <c r="F22" t="s">
        <v>46</v>
      </c>
    </row>
    <row r="23" spans="4:6">
      <c r="D23" t="s">
        <v>63</v>
      </c>
      <c r="F23" t="s">
        <v>46</v>
      </c>
    </row>
    <row r="24" spans="4:6">
      <c r="D24" t="s">
        <v>64</v>
      </c>
      <c r="F24" t="s">
        <v>46</v>
      </c>
    </row>
    <row r="25" spans="4:6">
      <c r="D25" t="s">
        <v>65</v>
      </c>
      <c r="F25" t="s">
        <v>46</v>
      </c>
    </row>
    <row r="26" spans="4:6">
      <c r="D26" t="s">
        <v>66</v>
      </c>
      <c r="F26" t="s">
        <v>46</v>
      </c>
    </row>
    <row r="27" spans="4:6">
      <c r="D27" t="s">
        <v>67</v>
      </c>
      <c r="F27" t="s">
        <v>46</v>
      </c>
    </row>
    <row r="28" spans="4:6">
      <c r="D28" t="s">
        <v>68</v>
      </c>
      <c r="F28" t="s">
        <v>46</v>
      </c>
    </row>
    <row r="29" spans="4:6">
      <c r="D29" t="s">
        <v>69</v>
      </c>
      <c r="F29" t="s">
        <v>46</v>
      </c>
    </row>
    <row r="30" spans="4:6">
      <c r="D30" t="s">
        <v>70</v>
      </c>
      <c r="F30" t="s">
        <v>46</v>
      </c>
    </row>
    <row r="31" spans="4:6">
      <c r="D31" t="s">
        <v>71</v>
      </c>
      <c r="F31" t="s">
        <v>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9"/>
  <sheetViews>
    <sheetView zoomScale="110" zoomScaleNormal="110" workbookViewId="0">
      <selection activeCell="G27" sqref="G27"/>
    </sheetView>
  </sheetViews>
  <sheetFormatPr defaultColWidth="9" defaultRowHeight="12.5" outlineLevelCol="6"/>
  <cols>
    <col min="1" max="1" width="16.8545454545455" customWidth="1"/>
    <col min="2" max="2" width="13.7090909090909" customWidth="1"/>
    <col min="3" max="3" width="6.70909090909091" customWidth="1"/>
    <col min="4" max="4" width="7.70909090909091" customWidth="1"/>
    <col min="5" max="5" width="11.7090909090909" customWidth="1"/>
    <col min="6" max="6" width="8.70909090909091" customWidth="1"/>
    <col min="8" max="8" width="11.8545454545455" customWidth="1"/>
  </cols>
  <sheetData>
    <row r="3" spans="2:5">
      <c r="B3" t="s">
        <v>72</v>
      </c>
      <c r="E3" t="s">
        <v>73</v>
      </c>
    </row>
    <row r="4" spans="2:5">
      <c r="B4">
        <v>2005</v>
      </c>
      <c r="E4">
        <v>2005</v>
      </c>
    </row>
    <row r="7" spans="2:2">
      <c r="B7" t="s">
        <v>74</v>
      </c>
    </row>
    <row r="8" spans="2:2">
      <c r="B8" t="str">
        <f>E27</f>
        <v>Def4</v>
      </c>
    </row>
    <row r="11" spans="2:2">
      <c r="B11" t="s">
        <v>75</v>
      </c>
    </row>
    <row r="12" spans="2:4">
      <c r="B12" s="124" t="s">
        <v>76</v>
      </c>
      <c r="C12" s="125" t="s">
        <v>77</v>
      </c>
      <c r="D12" s="126" t="s">
        <v>78</v>
      </c>
    </row>
    <row r="13" spans="2:4">
      <c r="B13" s="127">
        <v>1</v>
      </c>
      <c r="C13" s="127">
        <v>1</v>
      </c>
      <c r="D13" s="127">
        <v>1</v>
      </c>
    </row>
    <row r="14" spans="2:4">
      <c r="B14" s="127">
        <v>2</v>
      </c>
      <c r="C14" s="127">
        <v>2</v>
      </c>
      <c r="D14" s="127">
        <v>2</v>
      </c>
    </row>
    <row r="15" spans="2:4">
      <c r="B15" s="127"/>
      <c r="C15" s="127">
        <v>5</v>
      </c>
      <c r="D15" s="127">
        <v>5</v>
      </c>
    </row>
    <row r="16" spans="2:4">
      <c r="B16" s="127"/>
      <c r="C16" s="127">
        <v>5</v>
      </c>
      <c r="D16" s="127">
        <v>5</v>
      </c>
    </row>
    <row r="17" spans="2:4">
      <c r="B17" s="127"/>
      <c r="C17" s="127">
        <v>5</v>
      </c>
      <c r="D17" s="127">
        <v>5</v>
      </c>
    </row>
    <row r="18" spans="2:4">
      <c r="B18" s="127"/>
      <c r="C18" s="127"/>
      <c r="D18" s="127">
        <v>5</v>
      </c>
    </row>
    <row r="19" spans="2:4">
      <c r="B19" s="127"/>
      <c r="C19" s="127"/>
      <c r="D19" s="127">
        <v>5</v>
      </c>
    </row>
    <row r="20" spans="2:4">
      <c r="B20" s="127"/>
      <c r="C20" s="127"/>
      <c r="D20" s="127">
        <v>5</v>
      </c>
    </row>
    <row r="21" spans="2:4">
      <c r="B21" s="127"/>
      <c r="C21" s="127"/>
      <c r="D21" s="127">
        <v>5</v>
      </c>
    </row>
    <row r="22" spans="2:4">
      <c r="B22" s="127"/>
      <c r="C22" s="127"/>
      <c r="D22" s="127">
        <v>5</v>
      </c>
    </row>
    <row r="23" spans="2:4">
      <c r="B23" s="127"/>
      <c r="C23" s="127"/>
      <c r="D23" s="127">
        <v>5</v>
      </c>
    </row>
    <row r="26" ht="13" spans="1:1">
      <c r="A26" s="128" t="s">
        <v>79</v>
      </c>
    </row>
    <row r="27" spans="1:7">
      <c r="A27" t="s">
        <v>80</v>
      </c>
      <c r="B27" s="124" t="s">
        <v>81</v>
      </c>
      <c r="C27" s="124" t="s">
        <v>82</v>
      </c>
      <c r="D27" s="124" t="s">
        <v>83</v>
      </c>
      <c r="E27" s="124" t="s">
        <v>84</v>
      </c>
      <c r="F27" s="129" t="s">
        <v>85</v>
      </c>
      <c r="G27" s="129" t="s">
        <v>86</v>
      </c>
    </row>
    <row r="28" spans="1:4">
      <c r="A28" t="s">
        <v>87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88</v>
      </c>
      <c r="B29" s="127">
        <v>2005</v>
      </c>
      <c r="C29" s="127">
        <v>2005</v>
      </c>
      <c r="D29" s="127">
        <v>2005</v>
      </c>
      <c r="E29" s="127">
        <v>2005</v>
      </c>
      <c r="F29" s="127">
        <v>2005</v>
      </c>
      <c r="G29" s="127">
        <v>2005</v>
      </c>
    </row>
    <row r="30" spans="1:7">
      <c r="A30" t="s">
        <v>88</v>
      </c>
      <c r="B30" s="127">
        <v>2007</v>
      </c>
      <c r="C30" s="127">
        <v>2006</v>
      </c>
      <c r="D30" s="127">
        <v>2006</v>
      </c>
      <c r="E30" s="127">
        <v>2006</v>
      </c>
      <c r="F30" s="127">
        <v>2010</v>
      </c>
      <c r="G30" s="127">
        <v>2010</v>
      </c>
    </row>
    <row r="31" spans="1:7">
      <c r="A31" t="s">
        <v>88</v>
      </c>
      <c r="B31" s="127"/>
      <c r="C31" s="127">
        <v>2007</v>
      </c>
      <c r="D31" s="127">
        <v>2007</v>
      </c>
      <c r="E31" s="127">
        <v>2007</v>
      </c>
      <c r="F31" s="127">
        <v>2020</v>
      </c>
      <c r="G31" s="127">
        <v>2020</v>
      </c>
    </row>
    <row r="32" spans="1:7">
      <c r="A32" t="s">
        <v>88</v>
      </c>
      <c r="B32" s="127"/>
      <c r="C32" s="127">
        <v>2010</v>
      </c>
      <c r="D32" s="127">
        <v>2010</v>
      </c>
      <c r="E32" s="127">
        <v>2010</v>
      </c>
      <c r="F32" s="127">
        <v>2025</v>
      </c>
      <c r="G32" s="127">
        <v>2025</v>
      </c>
    </row>
    <row r="33" spans="1:7">
      <c r="A33" t="s">
        <v>88</v>
      </c>
      <c r="B33" s="127"/>
      <c r="C33" s="127">
        <v>2015</v>
      </c>
      <c r="D33" s="127">
        <v>2015</v>
      </c>
      <c r="E33" s="127">
        <v>2015</v>
      </c>
      <c r="F33" s="127">
        <v>2026</v>
      </c>
      <c r="G33" s="127">
        <v>2030</v>
      </c>
    </row>
    <row r="34" spans="1:7">
      <c r="A34" t="s">
        <v>88</v>
      </c>
      <c r="B34" s="127"/>
      <c r="C34" s="127"/>
      <c r="D34" s="127">
        <v>2020</v>
      </c>
      <c r="E34" s="127">
        <v>2020</v>
      </c>
      <c r="F34" s="127">
        <v>2027</v>
      </c>
      <c r="G34" s="127">
        <v>2035</v>
      </c>
    </row>
    <row r="35" spans="1:7">
      <c r="A35" t="s">
        <v>88</v>
      </c>
      <c r="B35" s="127"/>
      <c r="C35" s="127"/>
      <c r="D35" s="127">
        <v>2030</v>
      </c>
      <c r="E35" s="127">
        <v>2030</v>
      </c>
      <c r="F35" s="127">
        <v>2028</v>
      </c>
      <c r="G35" s="127">
        <v>2040</v>
      </c>
    </row>
    <row r="36" spans="1:7">
      <c r="A36" t="s">
        <v>88</v>
      </c>
      <c r="B36" s="127"/>
      <c r="C36" s="127"/>
      <c r="D36" s="127">
        <v>2050</v>
      </c>
      <c r="E36" s="127">
        <v>2050</v>
      </c>
      <c r="F36" s="127">
        <v>2029</v>
      </c>
      <c r="G36" s="127">
        <v>2045</v>
      </c>
    </row>
    <row r="37" spans="1:7">
      <c r="A37" t="s">
        <v>88</v>
      </c>
      <c r="B37" s="127"/>
      <c r="C37" s="127"/>
      <c r="D37" s="127"/>
      <c r="E37" s="127">
        <v>2060</v>
      </c>
      <c r="F37" s="127">
        <v>2030</v>
      </c>
      <c r="G37" s="127">
        <v>2050</v>
      </c>
    </row>
    <row r="38" spans="1:7">
      <c r="A38" t="s">
        <v>88</v>
      </c>
      <c r="B38" s="127"/>
      <c r="C38" s="127"/>
      <c r="D38" s="127"/>
      <c r="E38" s="127">
        <v>2075</v>
      </c>
      <c r="F38" s="127">
        <v>2040</v>
      </c>
      <c r="G38" s="127"/>
    </row>
    <row r="39" spans="1:7">
      <c r="A39" t="s">
        <v>88</v>
      </c>
      <c r="B39" s="127"/>
      <c r="C39" s="127"/>
      <c r="D39" s="127"/>
      <c r="E39" s="127">
        <v>2100</v>
      </c>
      <c r="F39" s="127">
        <v>2050</v>
      </c>
      <c r="G39" s="127"/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workbookViewId="0">
      <selection activeCell="F8" sqref="F8"/>
    </sheetView>
  </sheetViews>
  <sheetFormatPr defaultColWidth="9" defaultRowHeight="12.5"/>
  <cols>
    <col min="1" max="1" width="2.85454545454545" customWidth="1"/>
    <col min="4" max="4" width="9.70909090909091" customWidth="1"/>
    <col min="5" max="5" width="6.13636363636364" customWidth="1"/>
    <col min="6" max="6" width="9.57272727272727" customWidth="1"/>
    <col min="7" max="9" width="10.7090909090909" customWidth="1"/>
    <col min="13" max="13" width="9.28181818181818" customWidth="1"/>
  </cols>
  <sheetData>
    <row r="1" ht="14" spans="1:1">
      <c r="A1" s="123">
        <v>1</v>
      </c>
    </row>
    <row r="3" ht="13" spans="2:2">
      <c r="B3" s="6" t="str">
        <f>IF($A$1=1,"~TFM_MIG","~TFM_UPD")</f>
        <v>~TFM_MIG</v>
      </c>
    </row>
    <row r="4" ht="13.75" spans="2:7">
      <c r="B4" s="7" t="s">
        <v>89</v>
      </c>
      <c r="C4" s="7" t="s">
        <v>90</v>
      </c>
      <c r="D4" s="7" t="s">
        <v>91</v>
      </c>
      <c r="E4" s="6" t="str">
        <f>IF($A$1=1,"Year2","Year")</f>
        <v>Year2</v>
      </c>
      <c r="F4" s="7" t="s">
        <v>92</v>
      </c>
      <c r="G4" s="7" t="s">
        <v>93</v>
      </c>
    </row>
    <row r="5" spans="3:6">
      <c r="C5" t="s">
        <v>94</v>
      </c>
      <c r="D5" t="s">
        <v>95</v>
      </c>
      <c r="E5">
        <v>0</v>
      </c>
      <c r="F5">
        <v>5</v>
      </c>
    </row>
    <row r="6" spans="3:6">
      <c r="C6" t="s">
        <v>94</v>
      </c>
      <c r="D6" s="13" t="s">
        <v>96</v>
      </c>
      <c r="E6" s="13">
        <v>0</v>
      </c>
      <c r="F6">
        <v>5</v>
      </c>
    </row>
    <row r="7" spans="3:6">
      <c r="C7" t="s">
        <v>94</v>
      </c>
      <c r="D7" s="13" t="s">
        <v>97</v>
      </c>
      <c r="E7" s="13">
        <v>0</v>
      </c>
      <c r="F7">
        <v>3</v>
      </c>
    </row>
    <row r="18" ht="19.5" customHeight="1"/>
    <row r="19" ht="15.75" customHeight="1"/>
    <row r="30" ht="15.5" spans="2:2">
      <c r="B30" s="3" t="s">
        <v>98</v>
      </c>
    </row>
    <row r="32" ht="17.5" spans="2:4">
      <c r="B32" s="5" t="s">
        <v>99</v>
      </c>
      <c r="C32" s="5"/>
      <c r="D32" s="5"/>
    </row>
    <row r="33" ht="13" spans="2:2">
      <c r="B33" s="6" t="s">
        <v>100</v>
      </c>
    </row>
    <row r="34" ht="13.25" spans="2:17">
      <c r="B34" s="7" t="s">
        <v>89</v>
      </c>
      <c r="C34" s="7" t="s">
        <v>90</v>
      </c>
      <c r="D34" s="7" t="s">
        <v>91</v>
      </c>
      <c r="E34" s="7" t="s">
        <v>101</v>
      </c>
      <c r="F34" s="7" t="s">
        <v>102</v>
      </c>
      <c r="G34" s="7" t="s">
        <v>92</v>
      </c>
      <c r="H34" s="7" t="s">
        <v>8</v>
      </c>
      <c r="I34" s="7" t="s">
        <v>12</v>
      </c>
      <c r="J34" s="7" t="s">
        <v>103</v>
      </c>
      <c r="K34" s="7" t="s">
        <v>93</v>
      </c>
      <c r="L34" s="7" t="s">
        <v>104</v>
      </c>
      <c r="M34" s="7" t="s">
        <v>105</v>
      </c>
      <c r="N34" s="7" t="s">
        <v>106</v>
      </c>
      <c r="O34" s="7" t="s">
        <v>107</v>
      </c>
      <c r="P34" s="7" t="s">
        <v>108</v>
      </c>
      <c r="Q34" s="7" t="s">
        <v>109</v>
      </c>
    </row>
    <row r="35" spans="4:11">
      <c r="D35" t="s">
        <v>110</v>
      </c>
      <c r="E35" s="2"/>
      <c r="F35" s="2"/>
      <c r="G35" s="2">
        <v>2222</v>
      </c>
      <c r="H35" s="2"/>
      <c r="I35" s="2"/>
      <c r="J35" t="s">
        <v>111</v>
      </c>
      <c r="K35" t="s">
        <v>112</v>
      </c>
    </row>
    <row r="36" spans="4:11">
      <c r="D36" t="s">
        <v>110</v>
      </c>
      <c r="E36" s="2"/>
      <c r="F36" s="2"/>
      <c r="G36" s="2">
        <v>8888</v>
      </c>
      <c r="H36" s="2"/>
      <c r="I36" s="2"/>
      <c r="J36" t="s">
        <v>111</v>
      </c>
      <c r="K36" t="s">
        <v>113</v>
      </c>
    </row>
  </sheetData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E8"/>
  <sheetViews>
    <sheetView workbookViewId="0">
      <selection activeCell="A1" sqref="A1"/>
    </sheetView>
  </sheetViews>
  <sheetFormatPr defaultColWidth="9" defaultRowHeight="12.5" outlineLevelRow="7" outlineLevelCol="4"/>
  <cols>
    <col min="2" max="2" width="12.5727272727273" customWidth="1"/>
    <col min="3" max="3" width="10.1363636363636" customWidth="1"/>
    <col min="4" max="4" width="16.1363636363636" customWidth="1"/>
    <col min="5" max="5" width="9.85454545454546" customWidth="1"/>
    <col min="6" max="6" width="9" customWidth="1"/>
  </cols>
  <sheetData>
    <row r="6" ht="13" spans="3:3">
      <c r="C6" s="6" t="str">
        <f>IF(Interpol_Extrapol_Defaults!A1=1,"~TFM_INS-txt","~TFM_INS")</f>
        <v>~TFM_INS-txt</v>
      </c>
    </row>
    <row r="7" spans="3:5">
      <c r="C7" t="s">
        <v>91</v>
      </c>
      <c r="D7" t="s">
        <v>114</v>
      </c>
      <c r="E7" t="s">
        <v>92</v>
      </c>
    </row>
    <row r="8" spans="3:5">
      <c r="C8" t="s">
        <v>115</v>
      </c>
      <c r="D8" t="s">
        <v>116</v>
      </c>
      <c r="E8" t="s">
        <v>117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41"/>
  <sheetViews>
    <sheetView tabSelected="1" workbookViewId="0">
      <selection activeCell="G16" sqref="G16"/>
    </sheetView>
  </sheetViews>
  <sheetFormatPr defaultColWidth="9" defaultRowHeight="12.5"/>
  <cols>
    <col min="1" max="1" width="9.13636363636364" style="22"/>
    <col min="2" max="2" width="12.1363636363636" style="22" customWidth="1"/>
    <col min="3" max="3" width="10.8545454545455" style="22" customWidth="1"/>
    <col min="4" max="4" width="14" style="22" customWidth="1"/>
    <col min="5" max="6" width="10.4272727272727" style="22" customWidth="1"/>
    <col min="7" max="16384" width="9.13636363636364" style="22"/>
  </cols>
  <sheetData>
    <row r="3" ht="15.5" spans="2:2">
      <c r="B3" s="3" t="s">
        <v>118</v>
      </c>
    </row>
    <row r="5" ht="13" spans="2:2">
      <c r="B5" s="73" t="s">
        <v>119</v>
      </c>
    </row>
    <row r="6" ht="13.25" spans="2:8">
      <c r="B6" s="7" t="s">
        <v>89</v>
      </c>
      <c r="C6" s="7" t="s">
        <v>90</v>
      </c>
      <c r="D6" s="7" t="s">
        <v>91</v>
      </c>
      <c r="E6" s="74" t="s">
        <v>92</v>
      </c>
      <c r="F6" s="74" t="s">
        <v>8</v>
      </c>
      <c r="G6" s="74" t="s">
        <v>12</v>
      </c>
      <c r="H6" s="75" t="s">
        <v>108</v>
      </c>
    </row>
    <row r="7" spans="4:7">
      <c r="D7" s="22" t="s">
        <v>120</v>
      </c>
      <c r="E7" s="76">
        <v>2005</v>
      </c>
      <c r="F7" s="76"/>
      <c r="G7" s="76"/>
    </row>
    <row r="8" ht="13.5" customHeight="1" spans="4:7">
      <c r="D8" s="22" t="s">
        <v>121</v>
      </c>
      <c r="E8" s="76">
        <v>0.04</v>
      </c>
      <c r="F8" s="76"/>
      <c r="G8" s="76"/>
    </row>
    <row r="9" ht="13.5" customHeight="1" spans="4:8">
      <c r="D9" s="76" t="s">
        <v>122</v>
      </c>
      <c r="E9" s="76">
        <v>0.9</v>
      </c>
      <c r="F9" s="77"/>
      <c r="G9" s="77"/>
      <c r="H9" s="22" t="s">
        <v>123</v>
      </c>
    </row>
    <row r="10" spans="2:5">
      <c r="B10"/>
      <c r="C10"/>
      <c r="D10"/>
      <c r="E10"/>
    </row>
    <row r="11" spans="2:5">
      <c r="B11"/>
      <c r="C11"/>
      <c r="D11"/>
      <c r="E11"/>
    </row>
    <row r="12" spans="2:5">
      <c r="B12"/>
      <c r="C12"/>
      <c r="D12"/>
      <c r="E12"/>
    </row>
    <row r="13" spans="2:5">
      <c r="B13"/>
      <c r="C13"/>
      <c r="D13"/>
      <c r="E13"/>
    </row>
    <row r="14" spans="2:5">
      <c r="B14"/>
      <c r="C14"/>
      <c r="D14"/>
      <c r="E14"/>
    </row>
    <row r="15" spans="2:7">
      <c r="B15"/>
      <c r="C15"/>
      <c r="D15"/>
      <c r="E15"/>
      <c r="F15" s="77"/>
      <c r="G15" s="77"/>
    </row>
    <row r="16" spans="2:7">
      <c r="B16"/>
      <c r="C16"/>
      <c r="D16"/>
      <c r="E16"/>
      <c r="F16" s="77"/>
      <c r="G16" s="77"/>
    </row>
    <row r="17" spans="2:7">
      <c r="B17"/>
      <c r="C17"/>
      <c r="D17"/>
      <c r="E17"/>
      <c r="F17" s="76"/>
      <c r="G17" s="76"/>
    </row>
    <row r="18" spans="2:7">
      <c r="B18"/>
      <c r="C18"/>
      <c r="D18"/>
      <c r="E18"/>
      <c r="F18" s="76"/>
      <c r="G18" s="76"/>
    </row>
    <row r="19" spans="2:7">
      <c r="B19"/>
      <c r="C19"/>
      <c r="D19"/>
      <c r="E19"/>
      <c r="F19" s="76"/>
      <c r="G19" s="76"/>
    </row>
    <row r="20" spans="2:7">
      <c r="B20"/>
      <c r="C20"/>
      <c r="D20"/>
      <c r="E20"/>
      <c r="F20" s="76"/>
      <c r="G20" s="76"/>
    </row>
    <row r="21" spans="2:7">
      <c r="B21"/>
      <c r="C21"/>
      <c r="D21"/>
      <c r="E21"/>
      <c r="F21" s="76"/>
      <c r="G21" s="76"/>
    </row>
    <row r="22" spans="2:7">
      <c r="B22"/>
      <c r="C22"/>
      <c r="D22"/>
      <c r="E22" s="76"/>
      <c r="F22" s="76"/>
      <c r="G22" s="76"/>
    </row>
    <row r="23" spans="2:7">
      <c r="B23"/>
      <c r="C23"/>
      <c r="D23"/>
      <c r="E23" s="76"/>
      <c r="F23" s="76"/>
      <c r="G23" s="76"/>
    </row>
    <row r="24" ht="17.5" spans="2:7">
      <c r="B24" s="78" t="s">
        <v>124</v>
      </c>
      <c r="C24" s="79"/>
      <c r="D24" s="78"/>
      <c r="E24" s="80"/>
      <c r="F24" s="80"/>
      <c r="G24" s="80"/>
    </row>
    <row r="25" spans="2:6">
      <c r="B25" s="81"/>
      <c r="C25" s="82"/>
      <c r="D25" s="82"/>
      <c r="E25" s="83"/>
      <c r="F25" s="83"/>
    </row>
    <row r="26" spans="2:14">
      <c r="B26" s="84" t="s">
        <v>91</v>
      </c>
      <c r="C26" s="85" t="s">
        <v>125</v>
      </c>
      <c r="D26" s="86" t="s">
        <v>126</v>
      </c>
      <c r="E26" s="86" t="s">
        <v>127</v>
      </c>
      <c r="F26" s="86" t="s">
        <v>128</v>
      </c>
      <c r="G26" s="86" t="s">
        <v>129</v>
      </c>
      <c r="H26" s="86" t="s">
        <v>130</v>
      </c>
      <c r="I26" s="86" t="s">
        <v>131</v>
      </c>
      <c r="J26" s="86" t="s">
        <v>132</v>
      </c>
      <c r="K26" s="86" t="s">
        <v>133</v>
      </c>
      <c r="L26" s="86" t="s">
        <v>134</v>
      </c>
      <c r="M26" s="86" t="s">
        <v>135</v>
      </c>
      <c r="N26" s="121" t="s">
        <v>136</v>
      </c>
    </row>
    <row r="27" spans="2:14">
      <c r="B27" s="87"/>
      <c r="C27" s="85" t="s">
        <v>137</v>
      </c>
      <c r="D27" s="86" t="s">
        <v>138</v>
      </c>
      <c r="E27" s="86" t="s">
        <v>139</v>
      </c>
      <c r="F27" s="86" t="s">
        <v>140</v>
      </c>
      <c r="G27" s="86" t="s">
        <v>141</v>
      </c>
      <c r="H27" s="86" t="s">
        <v>142</v>
      </c>
      <c r="I27" s="86" t="s">
        <v>143</v>
      </c>
      <c r="J27" s="86" t="s">
        <v>144</v>
      </c>
      <c r="K27" s="86" t="s">
        <v>145</v>
      </c>
      <c r="L27" s="86" t="s">
        <v>146</v>
      </c>
      <c r="M27" s="86" t="s">
        <v>147</v>
      </c>
      <c r="N27" s="121" t="s">
        <v>148</v>
      </c>
    </row>
    <row r="28" spans="2:14">
      <c r="B28" s="88" t="s">
        <v>149</v>
      </c>
      <c r="C28" s="89">
        <f>C38/$F38*$D31</f>
        <v>0.0941780821917808</v>
      </c>
      <c r="D28" s="90">
        <f>D38/$F38*$D31</f>
        <v>0.102739726027397</v>
      </c>
      <c r="E28" s="90">
        <f>E38/$F38*$D31</f>
        <v>0.00856164383561644</v>
      </c>
      <c r="F28" s="90">
        <f>C39/$F39*$D32</f>
        <v>0.138356164383562</v>
      </c>
      <c r="G28" s="90">
        <f>D39/$F39*$D32</f>
        <v>0.126826484018265</v>
      </c>
      <c r="H28" s="90">
        <f>E39/$F39*$D32</f>
        <v>0.0115296803652968</v>
      </c>
      <c r="I28" s="90">
        <f>C40/$F40*$D33</f>
        <v>0.0992009132420091</v>
      </c>
      <c r="J28" s="90">
        <f>D40/$F40*$D33</f>
        <v>0.108219178082192</v>
      </c>
      <c r="K28" s="90">
        <f>E40/$F40*$D33</f>
        <v>0.00901826484018265</v>
      </c>
      <c r="L28" s="90">
        <f>C41/$F41*$D34</f>
        <v>0.138127853881279</v>
      </c>
      <c r="M28" s="90">
        <f>D41/$F41*$D34</f>
        <v>0.150684931506849</v>
      </c>
      <c r="N28" s="122">
        <f>E41/$F41*$D34</f>
        <v>0.0125570776255708</v>
      </c>
    </row>
    <row r="29" spans="2:14">
      <c r="B29" s="91"/>
      <c r="C29" s="91"/>
      <c r="D29" s="91"/>
      <c r="E29" s="91"/>
      <c r="F29" s="91"/>
      <c r="G29" s="91"/>
      <c r="H29" s="91"/>
      <c r="I29" s="107"/>
      <c r="J29" s="107"/>
      <c r="K29" s="107"/>
      <c r="L29" s="107"/>
      <c r="M29" s="107"/>
      <c r="N29" s="107"/>
    </row>
    <row r="30" spans="2:14">
      <c r="B30" s="92" t="s">
        <v>150</v>
      </c>
      <c r="C30" s="93" t="s">
        <v>151</v>
      </c>
      <c r="D30" s="134" t="s">
        <v>152</v>
      </c>
      <c r="E30" s="94" t="s">
        <v>153</v>
      </c>
      <c r="F30" s="94"/>
      <c r="G30" s="95"/>
      <c r="H30" s="95"/>
      <c r="I30" s="91"/>
      <c r="J30" s="107"/>
      <c r="K30" s="107"/>
      <c r="L30" s="107"/>
      <c r="M30" s="107"/>
      <c r="N30" s="107"/>
    </row>
    <row r="31" spans="2:14">
      <c r="B31" s="96" t="s">
        <v>22</v>
      </c>
      <c r="C31" s="97">
        <v>75</v>
      </c>
      <c r="D31" s="98">
        <f>C31/C35</f>
        <v>0.205479452054795</v>
      </c>
      <c r="E31" s="99" t="s">
        <v>154</v>
      </c>
      <c r="F31" s="100"/>
      <c r="G31" s="95"/>
      <c r="H31" s="95"/>
      <c r="I31" s="91"/>
      <c r="J31" s="107"/>
      <c r="K31" s="107"/>
      <c r="L31" s="107"/>
      <c r="M31" s="107"/>
      <c r="N31" s="107"/>
    </row>
    <row r="32" spans="2:14">
      <c r="B32" s="101" t="s">
        <v>9</v>
      </c>
      <c r="C32" s="97">
        <v>101</v>
      </c>
      <c r="D32" s="98">
        <f>C32/C35</f>
        <v>0.276712328767123</v>
      </c>
      <c r="E32" s="99" t="s">
        <v>155</v>
      </c>
      <c r="F32" s="100"/>
      <c r="G32" s="95"/>
      <c r="H32" s="95"/>
      <c r="I32" s="91"/>
      <c r="J32" s="107"/>
      <c r="K32" s="107"/>
      <c r="L32" s="107"/>
      <c r="M32" s="107"/>
      <c r="N32" s="107"/>
    </row>
    <row r="33" spans="2:14">
      <c r="B33" s="101" t="s">
        <v>13</v>
      </c>
      <c r="C33" s="97">
        <v>79</v>
      </c>
      <c r="D33" s="98">
        <f>C33/C35</f>
        <v>0.216438356164384</v>
      </c>
      <c r="E33" s="99" t="s">
        <v>156</v>
      </c>
      <c r="F33" s="100"/>
      <c r="G33" s="95"/>
      <c r="H33" s="95"/>
      <c r="I33" s="107"/>
      <c r="J33" s="107"/>
      <c r="K33" s="107"/>
      <c r="L33" s="107"/>
      <c r="M33" s="107"/>
      <c r="N33" s="107"/>
    </row>
    <row r="34" spans="2:14">
      <c r="B34" s="102" t="s">
        <v>157</v>
      </c>
      <c r="C34" s="103">
        <v>110</v>
      </c>
      <c r="D34" s="104">
        <f>C34/C35</f>
        <v>0.301369863013699</v>
      </c>
      <c r="E34" s="105" t="s">
        <v>158</v>
      </c>
      <c r="F34" s="106"/>
      <c r="G34" s="95"/>
      <c r="H34" s="95"/>
      <c r="I34" s="107"/>
      <c r="J34" s="107"/>
      <c r="K34" s="107"/>
      <c r="L34" s="107"/>
      <c r="M34" s="107"/>
      <c r="N34" s="107"/>
    </row>
    <row r="35" spans="2:14">
      <c r="B35" s="107"/>
      <c r="C35" s="108">
        <f>SUM(C31:C34)</f>
        <v>365</v>
      </c>
      <c r="D35" s="109">
        <f>SUM(D31:D34)</f>
        <v>1</v>
      </c>
      <c r="E35" s="110"/>
      <c r="F35" s="108"/>
      <c r="G35" s="95"/>
      <c r="H35" s="95"/>
      <c r="I35" s="107"/>
      <c r="J35" s="107"/>
      <c r="K35" s="107"/>
      <c r="L35" s="107"/>
      <c r="M35" s="107"/>
      <c r="N35" s="107"/>
    </row>
    <row r="36" spans="2:14">
      <c r="B36" s="107"/>
      <c r="C36" s="95"/>
      <c r="D36" s="111"/>
      <c r="E36" s="95"/>
      <c r="F36" s="95"/>
      <c r="G36" s="95"/>
      <c r="H36" s="95"/>
      <c r="I36" s="107"/>
      <c r="J36" s="107"/>
      <c r="K36" s="107"/>
      <c r="L36" s="107"/>
      <c r="M36" s="107"/>
      <c r="N36" s="107"/>
    </row>
    <row r="37" spans="2:14">
      <c r="B37" s="92" t="s">
        <v>159</v>
      </c>
      <c r="C37" s="112" t="s">
        <v>10</v>
      </c>
      <c r="D37" s="113" t="s">
        <v>14</v>
      </c>
      <c r="E37" s="93" t="s">
        <v>19</v>
      </c>
      <c r="F37" s="95"/>
      <c r="G37" s="95"/>
      <c r="H37" s="95"/>
      <c r="I37" s="107"/>
      <c r="J37" s="107"/>
      <c r="K37" s="107"/>
      <c r="L37" s="107"/>
      <c r="M37" s="107"/>
      <c r="N37" s="107"/>
    </row>
    <row r="38" spans="2:14">
      <c r="B38" s="135" t="s">
        <v>22</v>
      </c>
      <c r="C38" s="114">
        <v>11</v>
      </c>
      <c r="D38" s="115">
        <v>12</v>
      </c>
      <c r="E38" s="114">
        <v>1</v>
      </c>
      <c r="F38" s="108">
        <f>SUM(C38:E38)</f>
        <v>24</v>
      </c>
      <c r="G38" s="95"/>
      <c r="H38" s="95"/>
      <c r="I38" s="107"/>
      <c r="J38" s="107"/>
      <c r="K38" s="107"/>
      <c r="L38" s="107"/>
      <c r="M38" s="107"/>
      <c r="N38" s="107"/>
    </row>
    <row r="39" spans="2:14">
      <c r="B39" s="116" t="s">
        <v>9</v>
      </c>
      <c r="C39" s="100">
        <v>12</v>
      </c>
      <c r="D39" s="117">
        <v>11</v>
      </c>
      <c r="E39" s="100">
        <v>1</v>
      </c>
      <c r="F39" s="108">
        <f>SUM(C39:E39)</f>
        <v>24</v>
      </c>
      <c r="G39" s="108"/>
      <c r="H39" s="95"/>
      <c r="I39" s="107"/>
      <c r="J39" s="107"/>
      <c r="K39" s="107"/>
      <c r="L39" s="107"/>
      <c r="M39" s="107"/>
      <c r="N39" s="107"/>
    </row>
    <row r="40" spans="2:14">
      <c r="B40" s="116" t="s">
        <v>13</v>
      </c>
      <c r="C40" s="100">
        <v>11</v>
      </c>
      <c r="D40" s="117">
        <v>12</v>
      </c>
      <c r="E40" s="100">
        <v>1</v>
      </c>
      <c r="F40" s="118">
        <f>SUM(C40:E40)</f>
        <v>24</v>
      </c>
      <c r="G40" s="118"/>
      <c r="H40" s="95"/>
      <c r="I40" s="107"/>
      <c r="J40" s="107"/>
      <c r="K40" s="107"/>
      <c r="L40" s="107"/>
      <c r="M40" s="107"/>
      <c r="N40" s="107"/>
    </row>
    <row r="41" spans="2:14">
      <c r="B41" s="119" t="s">
        <v>157</v>
      </c>
      <c r="C41" s="106">
        <v>11</v>
      </c>
      <c r="D41" s="120">
        <v>12</v>
      </c>
      <c r="E41" s="106">
        <v>1</v>
      </c>
      <c r="F41" s="118">
        <f>SUM(C41:E41)</f>
        <v>24</v>
      </c>
      <c r="G41" s="118"/>
      <c r="H41" s="95"/>
      <c r="I41" s="107"/>
      <c r="J41" s="107"/>
      <c r="K41" s="107"/>
      <c r="L41" s="107"/>
      <c r="M41" s="107"/>
      <c r="N41" s="107"/>
    </row>
  </sheetData>
  <pageMargins left="0.7" right="0.7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7"/>
  <sheetViews>
    <sheetView workbookViewId="0">
      <selection activeCell="A1" sqref="A1"/>
    </sheetView>
  </sheetViews>
  <sheetFormatPr defaultColWidth="9" defaultRowHeight="12.5"/>
  <cols>
    <col min="1" max="1" width="2.70909090909091" style="23" customWidth="1"/>
    <col min="2" max="2" width="14.5727272727273" style="23" customWidth="1"/>
    <col min="3" max="3" width="12" style="23" customWidth="1"/>
    <col min="4" max="4" width="12.2818181818182" style="23" customWidth="1"/>
    <col min="5" max="5" width="12.1363636363636" style="23" customWidth="1"/>
    <col min="6" max="6" width="12.7090909090909" style="23" customWidth="1"/>
    <col min="7" max="7" width="14.1363636363636" style="23" customWidth="1"/>
    <col min="8" max="8" width="14" style="23" customWidth="1"/>
    <col min="9" max="12" width="12" style="23" customWidth="1"/>
    <col min="13" max="13" width="12.2818181818182" style="23" customWidth="1"/>
    <col min="14" max="14" width="12.1363636363636" style="23" customWidth="1"/>
    <col min="15" max="16384" width="9.13636363636364" style="23"/>
  </cols>
  <sheetData>
    <row r="2" ht="13" spans="2:2">
      <c r="B2" s="24" t="s">
        <v>119</v>
      </c>
    </row>
    <row r="3" ht="13.75" spans="2:8">
      <c r="B3" s="25" t="s">
        <v>89</v>
      </c>
      <c r="C3" s="25" t="s">
        <v>90</v>
      </c>
      <c r="D3" s="25" t="s">
        <v>91</v>
      </c>
      <c r="E3" s="25" t="s">
        <v>101</v>
      </c>
      <c r="F3" s="25" t="s">
        <v>92</v>
      </c>
      <c r="G3" s="23" t="s">
        <v>160</v>
      </c>
      <c r="H3" s="23" t="s">
        <v>102</v>
      </c>
    </row>
    <row r="4" spans="4:8">
      <c r="D4" s="23" t="s">
        <v>161</v>
      </c>
      <c r="F4" s="26">
        <v>0.8</v>
      </c>
      <c r="G4" s="23" t="s">
        <v>162</v>
      </c>
      <c r="H4" s="23" t="s">
        <v>163</v>
      </c>
    </row>
    <row r="6" spans="6:6">
      <c r="F6" s="27"/>
    </row>
    <row r="7" ht="17.5" spans="2:14">
      <c r="B7" s="28" t="s">
        <v>164</v>
      </c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ht="13" spans="2:14">
      <c r="B8" s="31"/>
      <c r="C8" s="31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ht="13" spans="2:14">
      <c r="B9" s="32" t="s">
        <v>91</v>
      </c>
      <c r="C9" s="33" t="s">
        <v>125</v>
      </c>
      <c r="D9" s="34" t="s">
        <v>126</v>
      </c>
      <c r="E9" s="34" t="s">
        <v>127</v>
      </c>
      <c r="F9" s="34" t="s">
        <v>128</v>
      </c>
      <c r="G9" s="34" t="s">
        <v>129</v>
      </c>
      <c r="H9" s="34" t="s">
        <v>130</v>
      </c>
      <c r="I9" s="34" t="s">
        <v>131</v>
      </c>
      <c r="J9" s="34" t="s">
        <v>132</v>
      </c>
      <c r="K9" s="34" t="s">
        <v>133</v>
      </c>
      <c r="L9" s="34" t="s">
        <v>134</v>
      </c>
      <c r="M9" s="34" t="s">
        <v>135</v>
      </c>
      <c r="N9" s="71" t="s">
        <v>136</v>
      </c>
    </row>
    <row r="10" ht="13" spans="2:14">
      <c r="B10" s="35"/>
      <c r="C10" s="33" t="s">
        <v>137</v>
      </c>
      <c r="D10" s="34" t="s">
        <v>138</v>
      </c>
      <c r="E10" s="34" t="s">
        <v>139</v>
      </c>
      <c r="F10" s="34" t="s">
        <v>140</v>
      </c>
      <c r="G10" s="34" t="s">
        <v>141</v>
      </c>
      <c r="H10" s="34" t="s">
        <v>142</v>
      </c>
      <c r="I10" s="34" t="s">
        <v>143</v>
      </c>
      <c r="J10" s="34" t="s">
        <v>144</v>
      </c>
      <c r="K10" s="34" t="s">
        <v>145</v>
      </c>
      <c r="L10" s="34" t="s">
        <v>146</v>
      </c>
      <c r="M10" s="34" t="s">
        <v>147</v>
      </c>
      <c r="N10" s="71" t="s">
        <v>148</v>
      </c>
    </row>
    <row r="11" ht="13" spans="2:14">
      <c r="B11" s="36" t="s">
        <v>149</v>
      </c>
      <c r="C11" s="37">
        <f>C23/$F23*$D15</f>
        <v>0.0941780821917808</v>
      </c>
      <c r="D11" s="38">
        <f>D23/$F23*$D15</f>
        <v>0.102739726027397</v>
      </c>
      <c r="E11" s="38">
        <f>E23/$F23*$D15</f>
        <v>0.00856164383561644</v>
      </c>
      <c r="F11" s="38">
        <f>C24/$F24*$D16</f>
        <v>0.126826484018265</v>
      </c>
      <c r="G11" s="38">
        <f>D24/$F24*$D16</f>
        <v>0.138356164383562</v>
      </c>
      <c r="H11" s="38">
        <f>E24/$F24*$D16</f>
        <v>0.0115296803652968</v>
      </c>
      <c r="I11" s="38">
        <f>C25/$F25*$D17</f>
        <v>0.0992009132420091</v>
      </c>
      <c r="J11" s="38">
        <f>D25/$F25*$D17</f>
        <v>0.108219178082192</v>
      </c>
      <c r="K11" s="38">
        <f>E25/$F25*$D17</f>
        <v>0.00901826484018265</v>
      </c>
      <c r="L11" s="38">
        <f>C26/$F26*$D18</f>
        <v>0.138127853881279</v>
      </c>
      <c r="M11" s="38">
        <f>D26/$F26*$D18</f>
        <v>0.150684931506849</v>
      </c>
      <c r="N11" s="72">
        <f>E26/$F26*$D18</f>
        <v>0.0125570776255708</v>
      </c>
    </row>
    <row r="12" ht="14" spans="2:8">
      <c r="B12" s="39"/>
      <c r="C12" s="39"/>
      <c r="D12" s="40"/>
      <c r="E12" s="40"/>
      <c r="F12" s="40"/>
      <c r="G12" s="40"/>
      <c r="H12" s="40"/>
    </row>
    <row r="13" ht="13" spans="2:8">
      <c r="B13" s="41"/>
      <c r="C13" s="41"/>
      <c r="D13" s="39"/>
      <c r="E13" s="39"/>
      <c r="F13" s="39"/>
      <c r="G13" s="39"/>
      <c r="H13" s="39"/>
    </row>
    <row r="14" ht="15.5" spans="2:9">
      <c r="B14" s="42" t="s">
        <v>150</v>
      </c>
      <c r="C14" s="43" t="s">
        <v>151</v>
      </c>
      <c r="D14" s="136" t="s">
        <v>152</v>
      </c>
      <c r="E14" s="44" t="s">
        <v>153</v>
      </c>
      <c r="F14" s="44"/>
      <c r="G14" s="45"/>
      <c r="H14" s="45"/>
      <c r="I14" s="39"/>
    </row>
    <row r="15" ht="13" spans="2:9">
      <c r="B15" s="46" t="s">
        <v>22</v>
      </c>
      <c r="C15" s="47">
        <v>75</v>
      </c>
      <c r="D15" s="48">
        <f>C15/C19</f>
        <v>0.205479452054795</v>
      </c>
      <c r="E15" s="49" t="s">
        <v>154</v>
      </c>
      <c r="F15" s="50"/>
      <c r="G15" s="45"/>
      <c r="H15" s="45"/>
      <c r="I15" s="39"/>
    </row>
    <row r="16" ht="13" spans="2:9">
      <c r="B16" s="51" t="s">
        <v>9</v>
      </c>
      <c r="C16" s="47">
        <v>101</v>
      </c>
      <c r="D16" s="48">
        <f>C16/C19</f>
        <v>0.276712328767123</v>
      </c>
      <c r="E16" s="49" t="s">
        <v>155</v>
      </c>
      <c r="F16" s="50"/>
      <c r="G16" s="45"/>
      <c r="H16" s="45"/>
      <c r="I16" s="39"/>
    </row>
    <row r="17" ht="13" spans="2:8">
      <c r="B17" s="51" t="s">
        <v>13</v>
      </c>
      <c r="C17" s="47">
        <v>79</v>
      </c>
      <c r="D17" s="48">
        <f>C17/C19</f>
        <v>0.216438356164384</v>
      </c>
      <c r="E17" s="49" t="s">
        <v>156</v>
      </c>
      <c r="F17" s="50"/>
      <c r="G17" s="45"/>
      <c r="H17" s="45"/>
    </row>
    <row r="18" ht="13" spans="2:8">
      <c r="B18" s="52" t="s">
        <v>157</v>
      </c>
      <c r="C18" s="53">
        <v>110</v>
      </c>
      <c r="D18" s="54">
        <f>C18/C19</f>
        <v>0.301369863013699</v>
      </c>
      <c r="E18" s="55" t="s">
        <v>158</v>
      </c>
      <c r="F18" s="56"/>
      <c r="G18" s="45"/>
      <c r="H18" s="45"/>
    </row>
    <row r="19" spans="3:8">
      <c r="C19" s="57">
        <f>SUM(C15:C18)</f>
        <v>365</v>
      </c>
      <c r="D19" s="58">
        <f>SUM(D15:D18)</f>
        <v>1</v>
      </c>
      <c r="E19" s="59"/>
      <c r="F19" s="57"/>
      <c r="G19" s="45"/>
      <c r="H19" s="45"/>
    </row>
    <row r="20" spans="3:8">
      <c r="C20" s="45"/>
      <c r="D20" s="58"/>
      <c r="E20" s="59"/>
      <c r="F20" s="57"/>
      <c r="G20" s="45"/>
      <c r="H20" s="45"/>
    </row>
    <row r="21" spans="3:8">
      <c r="C21" s="45"/>
      <c r="D21" s="60"/>
      <c r="E21" s="45"/>
      <c r="F21" s="45"/>
      <c r="G21" s="45"/>
      <c r="H21" s="45"/>
    </row>
    <row r="22" ht="15.5" spans="2:8">
      <c r="B22" s="42" t="s">
        <v>159</v>
      </c>
      <c r="C22" s="61" t="s">
        <v>10</v>
      </c>
      <c r="D22" s="62" t="s">
        <v>14</v>
      </c>
      <c r="E22" s="43" t="s">
        <v>19</v>
      </c>
      <c r="F22" s="45"/>
      <c r="G22" s="45"/>
      <c r="H22" s="45"/>
    </row>
    <row r="23" ht="13" spans="2:8">
      <c r="B23" s="137" t="s">
        <v>22</v>
      </c>
      <c r="C23" s="61">
        <v>11</v>
      </c>
      <c r="D23" s="34">
        <v>12</v>
      </c>
      <c r="E23" s="61">
        <v>1</v>
      </c>
      <c r="F23" s="57">
        <f>SUM(C23:E23)</f>
        <v>24</v>
      </c>
      <c r="G23" s="45"/>
      <c r="H23" s="45"/>
    </row>
    <row r="24" ht="13" spans="2:8">
      <c r="B24" s="63" t="s">
        <v>9</v>
      </c>
      <c r="C24" s="64">
        <v>11</v>
      </c>
      <c r="D24" s="65">
        <v>12</v>
      </c>
      <c r="E24" s="64">
        <v>1</v>
      </c>
      <c r="F24" s="57">
        <f>SUM(C24:E24)</f>
        <v>24</v>
      </c>
      <c r="G24" s="57"/>
      <c r="H24" s="45"/>
    </row>
    <row r="25" ht="13" spans="2:8">
      <c r="B25" s="63" t="s">
        <v>13</v>
      </c>
      <c r="C25" s="64">
        <v>11</v>
      </c>
      <c r="D25" s="65">
        <v>12</v>
      </c>
      <c r="E25" s="64">
        <v>1</v>
      </c>
      <c r="F25" s="66">
        <f>SUM(C25:E25)</f>
        <v>24</v>
      </c>
      <c r="G25" s="66"/>
      <c r="H25" s="45"/>
    </row>
    <row r="26" ht="13" spans="2:8">
      <c r="B26" s="67" t="s">
        <v>157</v>
      </c>
      <c r="C26" s="68">
        <v>11</v>
      </c>
      <c r="D26" s="69">
        <v>12</v>
      </c>
      <c r="E26" s="68">
        <v>1</v>
      </c>
      <c r="F26" s="66">
        <f>SUM(C26:E26)</f>
        <v>24</v>
      </c>
      <c r="G26" s="66"/>
      <c r="H26" s="45"/>
    </row>
    <row r="27" ht="13" spans="2:8">
      <c r="B27" s="70"/>
      <c r="C27" s="66"/>
      <c r="D27" s="66"/>
      <c r="E27" s="66"/>
      <c r="F27" s="66"/>
      <c r="G27" s="66"/>
      <c r="H27" s="45"/>
    </row>
  </sheetData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1"/>
  <sheetViews>
    <sheetView workbookViewId="0">
      <selection activeCell="E15" sqref="E15"/>
    </sheetView>
  </sheetViews>
  <sheetFormatPr defaultColWidth="9" defaultRowHeight="12.5"/>
  <cols>
    <col min="4" max="4" width="14.2818181818182" customWidth="1"/>
  </cols>
  <sheetData>
    <row r="4" ht="13" spans="2:5">
      <c r="B4" s="17"/>
      <c r="C4" s="18" t="s">
        <v>119</v>
      </c>
      <c r="D4" s="17"/>
      <c r="E4" s="17"/>
    </row>
    <row r="5" ht="13" spans="2:5">
      <c r="B5" s="17"/>
      <c r="C5" s="19" t="s">
        <v>91</v>
      </c>
      <c r="D5" s="19" t="s">
        <v>102</v>
      </c>
      <c r="E5" s="19" t="s">
        <v>92</v>
      </c>
    </row>
    <row r="6" spans="2:5">
      <c r="B6" s="17"/>
      <c r="C6" s="17" t="s">
        <v>165</v>
      </c>
      <c r="D6" s="20" t="s">
        <v>166</v>
      </c>
      <c r="E6" s="17">
        <v>1</v>
      </c>
    </row>
    <row r="7" spans="2:5">
      <c r="B7" s="17"/>
      <c r="C7" s="17" t="s">
        <v>165</v>
      </c>
      <c r="D7" s="17" t="s">
        <v>167</v>
      </c>
      <c r="E7" s="17">
        <v>1</v>
      </c>
    </row>
    <row r="8" spans="2:5">
      <c r="B8" s="17"/>
      <c r="C8" s="17" t="s">
        <v>165</v>
      </c>
      <c r="D8" s="17" t="s">
        <v>168</v>
      </c>
      <c r="E8" s="17">
        <v>1</v>
      </c>
    </row>
    <row r="9" spans="2:5">
      <c r="B9" s="17"/>
      <c r="C9" s="17" t="s">
        <v>165</v>
      </c>
      <c r="D9" s="17" t="s">
        <v>169</v>
      </c>
      <c r="E9" s="17">
        <v>1</v>
      </c>
    </row>
    <row r="10" spans="2:5">
      <c r="B10" s="17"/>
      <c r="C10" s="17" t="s">
        <v>165</v>
      </c>
      <c r="D10" s="17" t="s">
        <v>170</v>
      </c>
      <c r="E10" s="17">
        <v>0</v>
      </c>
    </row>
    <row r="11" spans="2:5">
      <c r="B11" s="17"/>
      <c r="C11" s="17" t="s">
        <v>165</v>
      </c>
      <c r="D11" s="17" t="s">
        <v>171</v>
      </c>
      <c r="E11" s="17">
        <v>1</v>
      </c>
    </row>
    <row r="12" spans="2:5">
      <c r="B12" s="17"/>
      <c r="C12" s="17" t="s">
        <v>165</v>
      </c>
      <c r="D12" s="17" t="s">
        <v>172</v>
      </c>
      <c r="E12" s="17">
        <v>1</v>
      </c>
    </row>
    <row r="13" spans="3:5">
      <c r="C13" s="17" t="s">
        <v>165</v>
      </c>
      <c r="D13" s="17" t="s">
        <v>173</v>
      </c>
      <c r="E13" s="17">
        <v>1</v>
      </c>
    </row>
    <row r="14" spans="3:5">
      <c r="C14" s="21" t="s">
        <v>165</v>
      </c>
      <c r="D14" s="21" t="s">
        <v>174</v>
      </c>
      <c r="E14" s="21">
        <v>-1</v>
      </c>
    </row>
    <row r="18" spans="10:10">
      <c r="J18" s="22"/>
    </row>
    <row r="19" spans="10:10">
      <c r="J19" s="17"/>
    </row>
    <row r="20" spans="10:10">
      <c r="J20" s="17"/>
    </row>
    <row r="21" spans="10:10">
      <c r="J21" s="17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3"/>
  <sheetViews>
    <sheetView workbookViewId="0">
      <selection activeCell="H26" sqref="H26"/>
    </sheetView>
  </sheetViews>
  <sheetFormatPr defaultColWidth="9" defaultRowHeight="12.5"/>
  <cols>
    <col min="2" max="2" width="14.1363636363636" customWidth="1"/>
    <col min="4" max="4" width="15.5727272727273" customWidth="1"/>
    <col min="5" max="5" width="4" customWidth="1"/>
    <col min="6" max="6" width="4.57272727272727" customWidth="1"/>
    <col min="7" max="7" width="4.28181818181818" customWidth="1"/>
    <col min="8" max="8" width="5" customWidth="1"/>
  </cols>
  <sheetData>
    <row r="2" ht="13" spans="2:4">
      <c r="B2" s="6" t="s">
        <v>175</v>
      </c>
      <c r="D2" s="6" t="s">
        <v>176</v>
      </c>
    </row>
    <row r="3" ht="13.25" spans="2:9">
      <c r="B3" s="11" t="s">
        <v>177</v>
      </c>
      <c r="D3" s="11" t="s">
        <v>178</v>
      </c>
      <c r="E3" s="12" t="s">
        <v>179</v>
      </c>
      <c r="F3" s="12" t="s">
        <v>123</v>
      </c>
      <c r="G3" s="12" t="s">
        <v>180</v>
      </c>
      <c r="H3" s="12" t="s">
        <v>181</v>
      </c>
      <c r="I3" s="12" t="s">
        <v>182</v>
      </c>
    </row>
    <row r="4" spans="2:9">
      <c r="B4" s="13" t="s">
        <v>163</v>
      </c>
      <c r="D4" t="s">
        <v>183</v>
      </c>
      <c r="E4" s="13" t="s">
        <v>184</v>
      </c>
      <c r="F4" s="13" t="s">
        <v>184</v>
      </c>
      <c r="G4" s="13" t="s">
        <v>184</v>
      </c>
      <c r="H4" s="13" t="s">
        <v>184</v>
      </c>
      <c r="I4" s="16" t="s">
        <v>185</v>
      </c>
    </row>
    <row r="5" spans="2:9">
      <c r="B5" s="2" t="s">
        <v>162</v>
      </c>
      <c r="D5" t="s">
        <v>186</v>
      </c>
      <c r="E5" s="13" t="s">
        <v>187</v>
      </c>
      <c r="F5" s="13" t="s">
        <v>188</v>
      </c>
      <c r="G5" s="13" t="s">
        <v>188</v>
      </c>
      <c r="H5" s="13" t="s">
        <v>187</v>
      </c>
      <c r="I5" s="16" t="s">
        <v>189</v>
      </c>
    </row>
    <row r="6" spans="2:9">
      <c r="B6" s="2"/>
      <c r="D6" t="s">
        <v>190</v>
      </c>
      <c r="E6" t="s">
        <v>184</v>
      </c>
      <c r="F6" t="s">
        <v>184</v>
      </c>
      <c r="G6" t="s">
        <v>184</v>
      </c>
      <c r="H6" t="s">
        <v>184</v>
      </c>
      <c r="I6" s="16" t="s">
        <v>185</v>
      </c>
    </row>
    <row r="7" spans="2:2">
      <c r="B7" s="2"/>
    </row>
    <row r="13" spans="2:3">
      <c r="B13" s="14" t="s">
        <v>191</v>
      </c>
      <c r="C13" s="14"/>
    </row>
    <row r="14" spans="2:4">
      <c r="B14" s="14" t="s">
        <v>192</v>
      </c>
      <c r="C14" s="14" t="s">
        <v>193</v>
      </c>
      <c r="D14" s="15" t="s">
        <v>194</v>
      </c>
    </row>
    <row r="15" ht="13" spans="2:11">
      <c r="B15" s="14" t="s">
        <v>195</v>
      </c>
      <c r="C15" s="14" t="s">
        <v>184</v>
      </c>
      <c r="D15" s="15">
        <v>1055.55</v>
      </c>
      <c r="K15" s="9" t="s">
        <v>196</v>
      </c>
    </row>
    <row r="16" spans="2:4">
      <c r="B16" s="14" t="s">
        <v>197</v>
      </c>
      <c r="C16" s="14" t="s">
        <v>184</v>
      </c>
      <c r="D16" s="15">
        <v>3.6</v>
      </c>
    </row>
    <row r="17" ht="13" spans="2:11">
      <c r="B17" s="14" t="s">
        <v>198</v>
      </c>
      <c r="C17" s="14" t="s">
        <v>199</v>
      </c>
      <c r="D17" s="15">
        <v>1000</v>
      </c>
      <c r="K17" s="9" t="s">
        <v>200</v>
      </c>
    </row>
    <row r="18" spans="2:4">
      <c r="B18" s="14" t="s">
        <v>201</v>
      </c>
      <c r="C18" s="14" t="s">
        <v>202</v>
      </c>
      <c r="D18" s="15">
        <v>1000</v>
      </c>
    </row>
    <row r="19" spans="2:4">
      <c r="B19" s="14" t="s">
        <v>203</v>
      </c>
      <c r="C19" s="14" t="s">
        <v>184</v>
      </c>
      <c r="D19" s="15">
        <v>1.05555</v>
      </c>
    </row>
    <row r="20" spans="2:4">
      <c r="B20" s="14" t="s">
        <v>204</v>
      </c>
      <c r="C20" s="14" t="s">
        <v>184</v>
      </c>
      <c r="D20" s="15">
        <v>0.041868</v>
      </c>
    </row>
    <row r="21" spans="2:4">
      <c r="B21" s="14" t="s">
        <v>205</v>
      </c>
      <c r="C21" s="14" t="s">
        <v>184</v>
      </c>
      <c r="D21" s="15">
        <v>41.868</v>
      </c>
    </row>
    <row r="22" spans="2:4">
      <c r="B22" s="14" t="s">
        <v>206</v>
      </c>
      <c r="C22" s="14" t="s">
        <v>184</v>
      </c>
      <c r="D22" s="15">
        <v>0.0036</v>
      </c>
    </row>
    <row r="23" spans="2:4">
      <c r="B23" s="14" t="s">
        <v>207</v>
      </c>
      <c r="C23" s="14" t="s">
        <v>199</v>
      </c>
      <c r="D23" s="15">
        <v>1000000</v>
      </c>
    </row>
    <row r="24" spans="2:4">
      <c r="B24" s="14" t="s">
        <v>208</v>
      </c>
      <c r="C24" s="14" t="s">
        <v>209</v>
      </c>
      <c r="D24" s="15">
        <v>1000</v>
      </c>
    </row>
    <row r="25" spans="2:4">
      <c r="B25" s="14" t="s">
        <v>210</v>
      </c>
      <c r="C25" s="14" t="s">
        <v>211</v>
      </c>
      <c r="D25" s="15">
        <v>0.153846</v>
      </c>
    </row>
    <row r="26" spans="2:4">
      <c r="B26" s="14" t="s">
        <v>212</v>
      </c>
      <c r="C26" s="14" t="s">
        <v>213</v>
      </c>
      <c r="D26" s="15">
        <v>-0.001</v>
      </c>
    </row>
    <row r="27" spans="2:4">
      <c r="B27" s="14" t="s">
        <v>214</v>
      </c>
      <c r="C27" s="14" t="s">
        <v>184</v>
      </c>
      <c r="D27" s="15">
        <v>1000</v>
      </c>
    </row>
    <row r="28" spans="2:4">
      <c r="B28" s="14" t="s">
        <v>215</v>
      </c>
      <c r="C28" s="14" t="s">
        <v>184</v>
      </c>
      <c r="D28" s="15">
        <v>37.6812</v>
      </c>
    </row>
    <row r="29" spans="2:4">
      <c r="B29" s="14" t="s">
        <v>216</v>
      </c>
      <c r="C29" s="14" t="s">
        <v>184</v>
      </c>
      <c r="D29" s="15">
        <v>2299</v>
      </c>
    </row>
    <row r="30" spans="2:4">
      <c r="B30" s="14" t="s">
        <v>217</v>
      </c>
      <c r="C30" s="14" t="s">
        <v>211</v>
      </c>
      <c r="D30" s="15">
        <v>2.777777</v>
      </c>
    </row>
    <row r="31" spans="2:4">
      <c r="B31" s="14" t="s">
        <v>218</v>
      </c>
      <c r="C31" s="14" t="s">
        <v>184</v>
      </c>
      <c r="D31" s="15">
        <v>3.6</v>
      </c>
    </row>
    <row r="32" spans="2:4">
      <c r="B32" s="14" t="s">
        <v>184</v>
      </c>
      <c r="C32" s="14" t="s">
        <v>184</v>
      </c>
      <c r="D32" s="15">
        <v>1</v>
      </c>
    </row>
    <row r="33" spans="2:4">
      <c r="B33" s="14" t="s">
        <v>188</v>
      </c>
      <c r="C33" s="14" t="s">
        <v>219</v>
      </c>
      <c r="D33" s="15">
        <v>1000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雪</cp:lastModifiedBy>
  <dcterms:created xsi:type="dcterms:W3CDTF">2001-09-28T18:48:00Z</dcterms:created>
  <cp:lastPrinted>2001-09-28T20:39:00Z</cp:lastPrinted>
  <dcterms:modified xsi:type="dcterms:W3CDTF">2022-03-04T01:11:31Z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606456965496832</vt:r8>
  </property>
  <property fmtid="{D5CDD505-2E9C-101B-9397-08002B2CF9AE}" pid="3" name="KSOProductBuildVer">
    <vt:lpwstr>2052-11.8.2.8053</vt:lpwstr>
  </property>
</Properties>
</file>