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核相关基础实验\光泵磁共振\"/>
    </mc:Choice>
  </mc:AlternateContent>
  <xr:revisionPtr revIDLastSave="0" documentId="13_ncr:1_{49DF3EDC-2E4A-4B11-9DC8-3C54160D8009}" xr6:coauthVersionLast="47" xr6:coauthVersionMax="47" xr10:uidLastSave="{00000000-0000-0000-0000-000000000000}"/>
  <bookViews>
    <workbookView xWindow="-11664" yWindow="5652" windowWidth="17280" windowHeight="8964" xr2:uid="{D2114FC3-E21D-4B33-9A47-C8FFEE614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9" i="1"/>
  <c r="I8" i="1"/>
  <c r="I7" i="1"/>
  <c r="I3" i="1"/>
  <c r="I4" i="1"/>
  <c r="I2" i="1"/>
  <c r="G9" i="1"/>
  <c r="G8" i="1"/>
  <c r="G7" i="1"/>
  <c r="G3" i="1"/>
  <c r="G4" i="1"/>
  <c r="G2" i="1"/>
  <c r="D12" i="1"/>
  <c r="E12" i="1"/>
  <c r="F12" i="1"/>
  <c r="D13" i="1"/>
  <c r="E13" i="1"/>
  <c r="F13" i="1"/>
  <c r="D14" i="1"/>
  <c r="E14" i="1"/>
  <c r="F14" i="1"/>
  <c r="E17" i="1"/>
  <c r="F17" i="1"/>
  <c r="E18" i="1"/>
  <c r="F18" i="1"/>
  <c r="E19" i="1"/>
  <c r="F19" i="1"/>
  <c r="D17" i="1"/>
  <c r="D18" i="1"/>
  <c r="D19" i="1"/>
  <c r="C9" i="1"/>
  <c r="C8" i="1"/>
  <c r="C7" i="1"/>
  <c r="C2" i="1"/>
  <c r="C3" i="1"/>
  <c r="C4" i="1"/>
  <c r="H2" i="1" l="1"/>
  <c r="H7" i="1"/>
</calcChain>
</file>

<file path=xl/sharedStrings.xml><?xml version="1.0" encoding="utf-8"?>
<sst xmlns="http://schemas.openxmlformats.org/spreadsheetml/2006/main" count="18" uniqueCount="10">
  <si>
    <t>共振频率1</t>
    <phoneticPr fontId="1" type="noConversion"/>
  </si>
  <si>
    <t>共振频率2</t>
  </si>
  <si>
    <t>共振频率3</t>
  </si>
  <si>
    <t>87Rb</t>
    <phoneticPr fontId="1" type="noConversion"/>
  </si>
  <si>
    <t>85Rb</t>
    <phoneticPr fontId="1" type="noConversion"/>
  </si>
  <si>
    <t>水平场电流/A</t>
    <phoneticPr fontId="1" type="noConversion"/>
  </si>
  <si>
    <t>水平场大小/uT</t>
    <phoneticPr fontId="1" type="noConversion"/>
  </si>
  <si>
    <t>g因子的测量</t>
    <phoneticPr fontId="1" type="noConversion"/>
  </si>
  <si>
    <t>g_F平均值</t>
    <phoneticPr fontId="1" type="noConversion"/>
  </si>
  <si>
    <t>地磁场的测量/uT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</si>
</sst>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_ "/>
    <numFmt numFmtId="178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79C6-B907-4982-B016-343607792625}">
  <dimension ref="A1:Q19"/>
  <sheetViews>
    <sheetView tabSelected="1" topLeftCell="G1" zoomScale="103" workbookViewId="0">
      <selection activeCell="I12" sqref="I12"/>
    </sheetView>
  </sheetViews>
  <sheetFormatPr defaultColWidth="19.88671875" defaultRowHeight="23.4" customHeight="1" x14ac:dyDescent="0.25"/>
  <sheetData>
    <row r="1" spans="1:17" ht="23.4" customHeight="1" x14ac:dyDescent="0.25">
      <c r="A1" s="1" t="s">
        <v>4</v>
      </c>
      <c r="B1" s="7" t="s">
        <v>5</v>
      </c>
      <c r="C1" s="7" t="s">
        <v>6</v>
      </c>
      <c r="D1" t="s">
        <v>0</v>
      </c>
      <c r="E1" t="s">
        <v>1</v>
      </c>
      <c r="F1" t="s">
        <v>2</v>
      </c>
      <c r="G1" s="7" t="s">
        <v>7</v>
      </c>
      <c r="H1" s="7" t="s">
        <v>8</v>
      </c>
      <c r="I1" s="7" t="s">
        <v>9</v>
      </c>
    </row>
    <row r="2" spans="1:17" ht="23.4" customHeight="1" x14ac:dyDescent="0.25">
      <c r="A2" s="1"/>
      <c r="B2">
        <v>0.3</v>
      </c>
      <c r="C2" s="4">
        <f>B2*457.0843</f>
        <v>137.12528999999998</v>
      </c>
      <c r="D2">
        <v>1768</v>
      </c>
      <c r="E2">
        <v>188</v>
      </c>
      <c r="F2">
        <v>1391</v>
      </c>
      <c r="G2" s="2">
        <f>(D2+E2)*1000/2/(C2*0.000001)/9.274E-24*6.626E-34</f>
        <v>0.50957209314263952</v>
      </c>
      <c r="H2" s="5">
        <f>AVERAGE(G2:G4)</f>
        <v>0.51060113699126586</v>
      </c>
      <c r="I2" s="3">
        <f>(D2-F2)*1000/2/G2/9.274E-24*6.626E-34*1000000</f>
        <v>26.429567653374225</v>
      </c>
      <c r="P2" s="6"/>
      <c r="Q2" s="6"/>
    </row>
    <row r="3" spans="1:17" ht="23.4" customHeight="1" x14ac:dyDescent="0.25">
      <c r="A3" s="1"/>
      <c r="B3">
        <v>0.4</v>
      </c>
      <c r="C3" s="4">
        <f>B3*457.0843</f>
        <v>182.83372</v>
      </c>
      <c r="D3">
        <v>2091</v>
      </c>
      <c r="E3">
        <v>520</v>
      </c>
      <c r="F3">
        <v>1725</v>
      </c>
      <c r="G3" s="2">
        <f t="shared" ref="G3:G4" si="0">(D3+E3)*1000/2/(C3*0.000001)/9.274E-24*6.626E-34</f>
        <v>0.51015825736021148</v>
      </c>
      <c r="H3" s="5"/>
      <c r="I3" s="3">
        <f t="shared" ref="I3:I4" si="1">(D3-F3)*1000/2/G3/9.274E-24*6.626E-34*1000000</f>
        <v>25.628932026043657</v>
      </c>
      <c r="P3" s="6"/>
      <c r="Q3" s="6"/>
    </row>
    <row r="4" spans="1:17" ht="23.4" customHeight="1" x14ac:dyDescent="0.25">
      <c r="A4" s="1"/>
      <c r="B4">
        <v>0.5</v>
      </c>
      <c r="C4" s="4">
        <f>B4*457.0843</f>
        <v>228.54214999999999</v>
      </c>
      <c r="D4">
        <v>2421</v>
      </c>
      <c r="E4">
        <v>855</v>
      </c>
      <c r="F4">
        <v>2045</v>
      </c>
      <c r="G4" s="2">
        <f t="shared" si="0"/>
        <v>0.51207306047094681</v>
      </c>
      <c r="H4" s="5"/>
      <c r="I4" s="3">
        <f t="shared" si="1"/>
        <v>26.230722954822955</v>
      </c>
      <c r="P4" s="6"/>
      <c r="Q4" s="6"/>
    </row>
    <row r="5" spans="1:17" ht="23.4" customHeight="1" x14ac:dyDescent="0.25">
      <c r="C5" s="2"/>
      <c r="D5" s="1"/>
      <c r="E5" s="1"/>
      <c r="F5" s="1"/>
      <c r="M5" s="2"/>
      <c r="O5" s="3"/>
    </row>
    <row r="6" spans="1:17" ht="23.4" customHeight="1" x14ac:dyDescent="0.25">
      <c r="A6" s="1" t="s">
        <v>3</v>
      </c>
      <c r="B6" s="7" t="s">
        <v>5</v>
      </c>
      <c r="C6" s="7" t="s">
        <v>6</v>
      </c>
      <c r="D6" t="s">
        <v>0</v>
      </c>
      <c r="E6" t="s">
        <v>1</v>
      </c>
      <c r="F6" t="s">
        <v>2</v>
      </c>
      <c r="G6" s="7" t="s">
        <v>7</v>
      </c>
      <c r="H6" s="7" t="s">
        <v>8</v>
      </c>
      <c r="I6" s="7" t="s">
        <v>9</v>
      </c>
    </row>
    <row r="7" spans="1:17" ht="23.4" customHeight="1" x14ac:dyDescent="0.25">
      <c r="A7" s="1"/>
      <c r="B7">
        <v>0.3</v>
      </c>
      <c r="C7" s="4">
        <f>B7*457.0843</f>
        <v>137.12528999999998</v>
      </c>
      <c r="D7">
        <v>1178</v>
      </c>
      <c r="E7">
        <v>125</v>
      </c>
      <c r="F7">
        <v>929</v>
      </c>
      <c r="G7" s="2">
        <f>(D7+E7)*1000/2/(C7*0.000001)/9.274E-24*6.626E-34</f>
        <v>0.33945421133172765</v>
      </c>
      <c r="H7" s="5">
        <f>AVERAGE(G7:G9)</f>
        <v>0.34036168037967252</v>
      </c>
      <c r="I7" s="3">
        <f>(D7-F7)*1000/2/G7/9.274E-24*6.626E-34*1000000</f>
        <v>26.204295633154249</v>
      </c>
    </row>
    <row r="8" spans="1:17" ht="23.4" customHeight="1" x14ac:dyDescent="0.25">
      <c r="A8" s="1"/>
      <c r="B8">
        <v>0.4</v>
      </c>
      <c r="C8" s="4">
        <f>B8*457.0843</f>
        <v>182.83372</v>
      </c>
      <c r="D8">
        <v>1396</v>
      </c>
      <c r="E8">
        <v>347</v>
      </c>
      <c r="F8">
        <v>1146</v>
      </c>
      <c r="G8" s="2">
        <f t="shared" ref="G8:G9" si="2">(D8+E8)*1000/2/(C8*0.000001)/9.274E-24*6.626E-34</f>
        <v>0.34056141040936366</v>
      </c>
      <c r="H8" s="5"/>
      <c r="I8" s="3">
        <f t="shared" ref="I8:I9" si="3">(D8-F8)*1000/2/G8/9.274E-24*6.626E-34*1000000</f>
        <v>26.223998852553066</v>
      </c>
    </row>
    <row r="9" spans="1:17" ht="23.4" customHeight="1" x14ac:dyDescent="0.25">
      <c r="A9" s="1"/>
      <c r="B9">
        <v>0.5</v>
      </c>
      <c r="C9" s="4">
        <f>B9*457.0843</f>
        <v>228.54214999999999</v>
      </c>
      <c r="D9">
        <v>1613</v>
      </c>
      <c r="E9">
        <v>569</v>
      </c>
      <c r="F9">
        <v>1365</v>
      </c>
      <c r="G9" s="2">
        <f t="shared" si="2"/>
        <v>0.34106941939792618</v>
      </c>
      <c r="H9" s="5"/>
      <c r="I9" s="3">
        <f t="shared" si="3"/>
        <v>25.975459761686519</v>
      </c>
    </row>
    <row r="11" spans="1:17" ht="23.4" customHeight="1" x14ac:dyDescent="0.25">
      <c r="I11" s="3">
        <f>AVERAGE(I2:I4,I7:I9)</f>
        <v>26.115496146939108</v>
      </c>
    </row>
    <row r="12" spans="1:17" ht="23.4" customHeight="1" x14ac:dyDescent="0.25">
      <c r="D12">
        <f>D2/1000</f>
        <v>1.768</v>
      </c>
      <c r="E12">
        <f t="shared" ref="E12:F12" si="4">E2/1000</f>
        <v>0.188</v>
      </c>
      <c r="F12">
        <f t="shared" si="4"/>
        <v>1.391</v>
      </c>
    </row>
    <row r="13" spans="1:17" ht="23.4" customHeight="1" x14ac:dyDescent="0.25">
      <c r="D13">
        <f t="shared" ref="D13:F21" si="5">D3/1000</f>
        <v>2.0910000000000002</v>
      </c>
      <c r="E13">
        <f t="shared" si="5"/>
        <v>0.52</v>
      </c>
      <c r="F13">
        <f t="shared" si="5"/>
        <v>1.7250000000000001</v>
      </c>
    </row>
    <row r="14" spans="1:17" ht="23.4" customHeight="1" x14ac:dyDescent="0.25">
      <c r="D14">
        <f t="shared" si="5"/>
        <v>2.4209999999999998</v>
      </c>
      <c r="E14">
        <f t="shared" si="5"/>
        <v>0.85499999999999998</v>
      </c>
      <c r="F14">
        <f t="shared" si="5"/>
        <v>2.0449999999999999</v>
      </c>
    </row>
    <row r="17" spans="4:6" ht="23.4" customHeight="1" x14ac:dyDescent="0.25">
      <c r="D17">
        <f t="shared" si="5"/>
        <v>1.1779999999999999</v>
      </c>
      <c r="E17">
        <f t="shared" si="5"/>
        <v>0.125</v>
      </c>
      <c r="F17">
        <f t="shared" si="5"/>
        <v>0.92900000000000005</v>
      </c>
    </row>
    <row r="18" spans="4:6" ht="23.4" customHeight="1" x14ac:dyDescent="0.25">
      <c r="D18">
        <f t="shared" si="5"/>
        <v>1.3959999999999999</v>
      </c>
      <c r="E18">
        <f t="shared" si="5"/>
        <v>0.34699999999999998</v>
      </c>
      <c r="F18">
        <f t="shared" si="5"/>
        <v>1.1459999999999999</v>
      </c>
    </row>
    <row r="19" spans="4:6" ht="23.4" customHeight="1" x14ac:dyDescent="0.25">
      <c r="D19">
        <f t="shared" si="5"/>
        <v>1.613</v>
      </c>
      <c r="E19">
        <f t="shared" si="5"/>
        <v>0.56899999999999995</v>
      </c>
      <c r="F19">
        <f t="shared" si="5"/>
        <v>1.365</v>
      </c>
    </row>
  </sheetData>
  <mergeCells count="5">
    <mergeCell ref="A1:A4"/>
    <mergeCell ref="A6:A9"/>
    <mergeCell ref="H7:H9"/>
    <mergeCell ref="H2:H4"/>
    <mergeCell ref="D5:F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 轩</dc:creator>
  <cp:lastModifiedBy>张 轩</cp:lastModifiedBy>
  <dcterms:created xsi:type="dcterms:W3CDTF">2023-12-10T23:13:29Z</dcterms:created>
  <dcterms:modified xsi:type="dcterms:W3CDTF">2023-12-11T12:03:59Z</dcterms:modified>
</cp:coreProperties>
</file>