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核相关基础实验II\Experiment-2\"/>
    </mc:Choice>
  </mc:AlternateContent>
  <xr:revisionPtr revIDLastSave="0" documentId="13_ncr:1_{A00AB392-DC12-4EA1-88D0-650A3CD33D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1" sheetId="1" r:id="rId1"/>
    <sheet name="Al2" sheetId="3" r:id="rId2"/>
    <sheet name="C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K2" i="1"/>
  <c r="H10" i="1"/>
  <c r="H9" i="1"/>
  <c r="H8" i="1"/>
  <c r="H7" i="1"/>
  <c r="H6" i="1"/>
  <c r="H5" i="1"/>
  <c r="H4" i="1"/>
  <c r="H3" i="1"/>
  <c r="H2" i="1"/>
  <c r="K3" i="3"/>
  <c r="K4" i="3"/>
  <c r="K5" i="3"/>
  <c r="K6" i="3"/>
  <c r="K7" i="3"/>
  <c r="K8" i="3"/>
  <c r="K9" i="3"/>
  <c r="K10" i="3"/>
  <c r="K11" i="3"/>
  <c r="K2" i="3"/>
  <c r="H3" i="3"/>
  <c r="H4" i="3"/>
  <c r="H5" i="3"/>
  <c r="H6" i="3"/>
  <c r="H7" i="3"/>
  <c r="H8" i="3"/>
  <c r="H9" i="3"/>
  <c r="H10" i="3"/>
  <c r="H11" i="3"/>
  <c r="H2" i="3"/>
  <c r="G2" i="3"/>
  <c r="J2" i="1"/>
  <c r="I10" i="1"/>
  <c r="J10" i="1" s="1"/>
  <c r="G10" i="1"/>
  <c r="I9" i="1"/>
  <c r="J9" i="1" s="1"/>
  <c r="G9" i="1"/>
  <c r="I8" i="1"/>
  <c r="J8" i="1" s="1"/>
  <c r="G8" i="1"/>
  <c r="I7" i="1"/>
  <c r="J7" i="1" s="1"/>
  <c r="G7" i="1"/>
  <c r="J6" i="1"/>
  <c r="I6" i="1"/>
  <c r="G6" i="1"/>
  <c r="J5" i="1"/>
  <c r="I5" i="1"/>
  <c r="G5" i="1"/>
  <c r="J4" i="1"/>
  <c r="I4" i="1"/>
  <c r="G4" i="1"/>
  <c r="I3" i="1"/>
  <c r="J3" i="1" s="1"/>
  <c r="G3" i="1"/>
  <c r="I2" i="1"/>
  <c r="G2" i="1"/>
  <c r="G3" i="3"/>
  <c r="G4" i="3"/>
  <c r="G5" i="3"/>
  <c r="G6" i="3"/>
  <c r="G7" i="3"/>
  <c r="G8" i="3"/>
  <c r="G9" i="3"/>
  <c r="G10" i="3"/>
  <c r="G11" i="3"/>
  <c r="D11" i="3"/>
  <c r="F11" i="3"/>
  <c r="I11" i="3" s="1"/>
  <c r="J11" i="3" s="1"/>
  <c r="F3" i="1"/>
  <c r="F4" i="1"/>
  <c r="F5" i="1"/>
  <c r="F6" i="1"/>
  <c r="F7" i="1"/>
  <c r="F8" i="1"/>
  <c r="F9" i="1"/>
  <c r="F10" i="1"/>
  <c r="F10" i="3"/>
  <c r="D10" i="3"/>
  <c r="F9" i="3"/>
  <c r="I9" i="3" s="1"/>
  <c r="D9" i="3"/>
  <c r="F8" i="3"/>
  <c r="I8" i="3" s="1"/>
  <c r="J8" i="3" s="1"/>
  <c r="D8" i="3"/>
  <c r="F7" i="3"/>
  <c r="I7" i="3" s="1"/>
  <c r="J7" i="3" s="1"/>
  <c r="D7" i="3"/>
  <c r="F6" i="3"/>
  <c r="I6" i="3" s="1"/>
  <c r="J6" i="3" s="1"/>
  <c r="D6" i="3"/>
  <c r="F5" i="3"/>
  <c r="I5" i="3" s="1"/>
  <c r="J5" i="3" s="1"/>
  <c r="D5" i="3"/>
  <c r="F4" i="3"/>
  <c r="I4" i="3" s="1"/>
  <c r="J4" i="3" s="1"/>
  <c r="D4" i="3"/>
  <c r="F3" i="3"/>
  <c r="I3" i="3" s="1"/>
  <c r="J3" i="3" s="1"/>
  <c r="D3" i="3"/>
  <c r="F2" i="3"/>
  <c r="I2" i="3" s="1"/>
  <c r="J2" i="3" s="1"/>
  <c r="D2" i="3"/>
  <c r="F2" i="1"/>
  <c r="F3" i="2"/>
  <c r="F4" i="2"/>
  <c r="F5" i="2"/>
  <c r="F6" i="2"/>
  <c r="F7" i="2"/>
  <c r="F8" i="2"/>
  <c r="F9" i="2"/>
  <c r="F10" i="2"/>
  <c r="F11" i="2"/>
  <c r="F2" i="2"/>
  <c r="E2" i="2"/>
  <c r="D3" i="2"/>
  <c r="D4" i="2"/>
  <c r="D5" i="2"/>
  <c r="D6" i="2"/>
  <c r="D7" i="2"/>
  <c r="D8" i="2"/>
  <c r="D9" i="2"/>
  <c r="D10" i="2"/>
  <c r="D11" i="2"/>
  <c r="D2" i="2"/>
  <c r="D3" i="1"/>
  <c r="D4" i="1"/>
  <c r="D5" i="1"/>
  <c r="D6" i="1"/>
  <c r="D7" i="1"/>
  <c r="D8" i="1"/>
  <c r="D9" i="1"/>
  <c r="D10" i="1"/>
  <c r="D2" i="1"/>
  <c r="I10" i="3" l="1"/>
  <c r="J10" i="3" s="1"/>
  <c r="J9" i="3"/>
</calcChain>
</file>

<file path=xl/sharedStrings.xml><?xml version="1.0" encoding="utf-8"?>
<sst xmlns="http://schemas.openxmlformats.org/spreadsheetml/2006/main" count="26" uniqueCount="14">
  <si>
    <t>mass density</t>
    <phoneticPr fontId="1" type="noConversion"/>
  </si>
  <si>
    <t>mass density incresement</t>
    <phoneticPr fontId="1" type="noConversion"/>
  </si>
  <si>
    <t>Total Count</t>
    <phoneticPr fontId="1" type="noConversion"/>
  </si>
  <si>
    <t>Total time</t>
    <phoneticPr fontId="1" type="noConversion"/>
  </si>
  <si>
    <t>Background</t>
    <phoneticPr fontId="1" type="noConversion"/>
  </si>
  <si>
    <t>净计数</t>
    <phoneticPr fontId="1" type="noConversion"/>
  </si>
  <si>
    <t>Time(s)</t>
    <phoneticPr fontId="1" type="noConversion"/>
  </si>
  <si>
    <t>count</t>
    <phoneticPr fontId="1" type="noConversion"/>
  </si>
  <si>
    <t>count rate</t>
    <phoneticPr fontId="1" type="noConversion"/>
  </si>
  <si>
    <t>count error</t>
    <phoneticPr fontId="1" type="noConversion"/>
  </si>
  <si>
    <t>count rate error</t>
    <phoneticPr fontId="1" type="noConversion"/>
  </si>
  <si>
    <t>net count</t>
    <phoneticPr fontId="1" type="noConversion"/>
  </si>
  <si>
    <t>relative error</t>
    <phoneticPr fontId="1" type="noConversion"/>
  </si>
  <si>
    <t>rate relative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</si>
</sst>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D1" zoomScale="130" zoomScaleNormal="130" workbookViewId="0">
      <selection activeCell="K17" sqref="K17"/>
    </sheetView>
  </sheetViews>
  <sheetFormatPr defaultColWidth="16.109375" defaultRowHeight="13.8" x14ac:dyDescent="0.25"/>
  <sheetData>
    <row r="1" spans="1:11" x14ac:dyDescent="0.25">
      <c r="A1" t="s">
        <v>6</v>
      </c>
      <c r="B1" t="s">
        <v>4</v>
      </c>
      <c r="C1" t="s">
        <v>1</v>
      </c>
      <c r="D1" t="s">
        <v>0</v>
      </c>
      <c r="E1" t="s">
        <v>7</v>
      </c>
      <c r="F1" t="s">
        <v>11</v>
      </c>
      <c r="G1" t="s">
        <v>9</v>
      </c>
      <c r="H1" t="s">
        <v>12</v>
      </c>
      <c r="I1" t="s">
        <v>8</v>
      </c>
      <c r="J1" t="s">
        <v>10</v>
      </c>
      <c r="K1" t="s">
        <v>13</v>
      </c>
    </row>
    <row r="2" spans="1:11" x14ac:dyDescent="0.25">
      <c r="A2">
        <v>200</v>
      </c>
      <c r="B2">
        <v>3341</v>
      </c>
      <c r="C2">
        <v>0</v>
      </c>
      <c r="D2">
        <f>SUM($C$2:C2)</f>
        <v>0</v>
      </c>
      <c r="E2">
        <v>169574</v>
      </c>
      <c r="F2">
        <f>E2-$B$2</f>
        <v>166233</v>
      </c>
      <c r="G2">
        <f>SQRT(F2)</f>
        <v>407.71681348700838</v>
      </c>
      <c r="H2">
        <f>G2/F2</f>
        <v>2.4526827614673886E-3</v>
      </c>
      <c r="I2">
        <f>F2/$A$2</f>
        <v>831.16499999999996</v>
      </c>
      <c r="J2">
        <f>SQRT(I2/$A$2)</f>
        <v>2.0385840674350422</v>
      </c>
      <c r="K2">
        <f>J2/I2</f>
        <v>2.452682761467389E-3</v>
      </c>
    </row>
    <row r="3" spans="1:11" x14ac:dyDescent="0.25">
      <c r="C3">
        <v>2.0350000000000001</v>
      </c>
      <c r="D3">
        <f>SUM($C$2:C3)</f>
        <v>2.0350000000000001</v>
      </c>
      <c r="E3">
        <v>144764</v>
      </c>
      <c r="F3">
        <f t="shared" ref="F3:F10" si="0">E3-$B$2</f>
        <v>141423</v>
      </c>
      <c r="G3">
        <f t="shared" ref="G3:G10" si="1">SQRT(F3)</f>
        <v>376.06249480638189</v>
      </c>
      <c r="H3">
        <f t="shared" ref="H3:H11" si="2">G3/F3</f>
        <v>2.6591324947595643E-3</v>
      </c>
      <c r="I3">
        <f>F3/$A$2</f>
        <v>707.11500000000001</v>
      </c>
      <c r="J3">
        <f t="shared" ref="J3:J10" si="3">SQRT(I3/$A$2)</f>
        <v>1.8803124740319095</v>
      </c>
      <c r="K3">
        <f t="shared" ref="K3:K11" si="4">J3/I3</f>
        <v>2.6591324947595647E-3</v>
      </c>
    </row>
    <row r="4" spans="1:11" x14ac:dyDescent="0.25">
      <c r="C4">
        <v>2.0430000000000001</v>
      </c>
      <c r="D4">
        <f>SUM($C$2:C4)</f>
        <v>4.0780000000000003</v>
      </c>
      <c r="E4">
        <v>122997</v>
      </c>
      <c r="F4">
        <f t="shared" si="0"/>
        <v>119656</v>
      </c>
      <c r="G4">
        <f t="shared" si="1"/>
        <v>345.91328393110319</v>
      </c>
      <c r="H4">
        <f t="shared" si="2"/>
        <v>2.8908979401877314E-3</v>
      </c>
      <c r="I4">
        <f>F4/$A$2</f>
        <v>598.28</v>
      </c>
      <c r="J4">
        <f t="shared" si="3"/>
        <v>1.7295664196555158</v>
      </c>
      <c r="K4">
        <f t="shared" si="4"/>
        <v>2.8908979401877314E-3</v>
      </c>
    </row>
    <row r="5" spans="1:11" x14ac:dyDescent="0.25">
      <c r="C5">
        <v>2.0510000000000002</v>
      </c>
      <c r="D5">
        <f>SUM($C$2:C5)</f>
        <v>6.1290000000000004</v>
      </c>
      <c r="E5">
        <v>105339</v>
      </c>
      <c r="F5">
        <f t="shared" si="0"/>
        <v>101998</v>
      </c>
      <c r="G5">
        <f t="shared" si="1"/>
        <v>319.37125731662201</v>
      </c>
      <c r="H5">
        <f t="shared" si="2"/>
        <v>3.1311521531463557E-3</v>
      </c>
      <c r="I5">
        <f>F5/$A$2</f>
        <v>509.99</v>
      </c>
      <c r="J5">
        <f t="shared" si="3"/>
        <v>1.5968562865831102</v>
      </c>
      <c r="K5">
        <f t="shared" si="4"/>
        <v>3.1311521531463562E-3</v>
      </c>
    </row>
    <row r="6" spans="1:11" x14ac:dyDescent="0.25">
      <c r="C6">
        <v>2.0430000000000001</v>
      </c>
      <c r="D6">
        <f>SUM($C$2:C6)</f>
        <v>8.1720000000000006</v>
      </c>
      <c r="E6">
        <v>89889</v>
      </c>
      <c r="F6">
        <f t="shared" si="0"/>
        <v>86548</v>
      </c>
      <c r="G6">
        <f t="shared" si="1"/>
        <v>294.19041452773405</v>
      </c>
      <c r="H6">
        <f t="shared" si="2"/>
        <v>3.3991590161267047E-3</v>
      </c>
      <c r="I6">
        <f>F6/$A$2</f>
        <v>432.74</v>
      </c>
      <c r="J6">
        <f t="shared" si="3"/>
        <v>1.4709520726386702</v>
      </c>
      <c r="K6">
        <f t="shared" si="4"/>
        <v>3.3991590161267047E-3</v>
      </c>
    </row>
    <row r="7" spans="1:11" x14ac:dyDescent="0.25">
      <c r="C7">
        <v>2.0289999999999999</v>
      </c>
      <c r="D7">
        <f>SUM($C$2:C7)</f>
        <v>10.201000000000001</v>
      </c>
      <c r="E7">
        <v>76784</v>
      </c>
      <c r="F7">
        <f t="shared" si="0"/>
        <v>73443</v>
      </c>
      <c r="G7">
        <f t="shared" si="1"/>
        <v>271.00369001177825</v>
      </c>
      <c r="H7">
        <f t="shared" si="2"/>
        <v>3.6899866564788783E-3</v>
      </c>
      <c r="I7">
        <f>F7/$A$2</f>
        <v>367.21499999999997</v>
      </c>
      <c r="J7">
        <f t="shared" si="3"/>
        <v>1.3550184500588913</v>
      </c>
      <c r="K7">
        <f t="shared" si="4"/>
        <v>3.6899866564788788E-3</v>
      </c>
    </row>
    <row r="8" spans="1:11" x14ac:dyDescent="0.25">
      <c r="C8">
        <v>2.0510000000000002</v>
      </c>
      <c r="D8">
        <f>SUM($C$2:C8)</f>
        <v>12.252000000000001</v>
      </c>
      <c r="E8">
        <v>66151</v>
      </c>
      <c r="F8">
        <f t="shared" si="0"/>
        <v>62810</v>
      </c>
      <c r="G8">
        <f t="shared" si="1"/>
        <v>250.61923310073391</v>
      </c>
      <c r="H8">
        <f t="shared" si="2"/>
        <v>3.9901167505291182E-3</v>
      </c>
      <c r="I8">
        <f>F8/$A$2</f>
        <v>314.05</v>
      </c>
      <c r="J8">
        <f t="shared" si="3"/>
        <v>1.2530961655036696</v>
      </c>
      <c r="K8">
        <f t="shared" si="4"/>
        <v>3.9901167505291182E-3</v>
      </c>
    </row>
    <row r="9" spans="1:11" x14ac:dyDescent="0.25">
      <c r="C9">
        <v>2.0510000000000002</v>
      </c>
      <c r="D9">
        <f>SUM($C$2:C9)</f>
        <v>14.303000000000001</v>
      </c>
      <c r="E9">
        <v>48928</v>
      </c>
      <c r="F9">
        <f t="shared" si="0"/>
        <v>45587</v>
      </c>
      <c r="G9">
        <f t="shared" si="1"/>
        <v>213.51112383199148</v>
      </c>
      <c r="H9">
        <f t="shared" si="2"/>
        <v>4.6835967234516744E-3</v>
      </c>
      <c r="I9">
        <f>F9/$A$2</f>
        <v>227.935</v>
      </c>
      <c r="J9">
        <f t="shared" si="3"/>
        <v>1.0675556191599573</v>
      </c>
      <c r="K9">
        <f t="shared" si="4"/>
        <v>4.6835967234516744E-3</v>
      </c>
    </row>
    <row r="10" spans="1:11" x14ac:dyDescent="0.25">
      <c r="C10">
        <v>1.9750000000000001</v>
      </c>
      <c r="D10">
        <f>SUM($C$2:C10)</f>
        <v>16.278000000000002</v>
      </c>
      <c r="E10">
        <v>41862</v>
      </c>
      <c r="F10">
        <f t="shared" si="0"/>
        <v>38521</v>
      </c>
      <c r="G10">
        <f t="shared" si="1"/>
        <v>196.2676743633551</v>
      </c>
      <c r="H10">
        <f t="shared" si="2"/>
        <v>5.095082535846813E-3</v>
      </c>
      <c r="I10">
        <f>F10/$A$2</f>
        <v>192.60499999999999</v>
      </c>
      <c r="J10">
        <f t="shared" si="3"/>
        <v>0.98133837181677552</v>
      </c>
      <c r="K10">
        <f t="shared" si="4"/>
        <v>5.0950825358468139E-3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8EF1-0273-4007-B7F2-4353F13A55E0}">
  <dimension ref="A1:K11"/>
  <sheetViews>
    <sheetView topLeftCell="C1" zoomScale="130" zoomScaleNormal="130" workbookViewId="0">
      <selection activeCell="K1" sqref="K1:K1048576"/>
    </sheetView>
  </sheetViews>
  <sheetFormatPr defaultColWidth="16.109375" defaultRowHeight="13.8" x14ac:dyDescent="0.25"/>
  <sheetData>
    <row r="1" spans="1:11" x14ac:dyDescent="0.25">
      <c r="A1" t="s">
        <v>6</v>
      </c>
      <c r="B1" t="s">
        <v>4</v>
      </c>
      <c r="C1" t="s">
        <v>1</v>
      </c>
      <c r="D1" t="s">
        <v>0</v>
      </c>
      <c r="E1" t="s">
        <v>7</v>
      </c>
      <c r="F1" t="s">
        <v>11</v>
      </c>
      <c r="G1" t="s">
        <v>9</v>
      </c>
      <c r="H1" t="s">
        <v>12</v>
      </c>
      <c r="I1" t="s">
        <v>8</v>
      </c>
      <c r="J1" t="s">
        <v>10</v>
      </c>
      <c r="K1" t="s">
        <v>13</v>
      </c>
    </row>
    <row r="2" spans="1:11" x14ac:dyDescent="0.25">
      <c r="A2">
        <v>200</v>
      </c>
      <c r="B2">
        <v>3341</v>
      </c>
      <c r="C2">
        <v>0</v>
      </c>
      <c r="D2">
        <f>SUM($C$2:C2)</f>
        <v>0</v>
      </c>
      <c r="E2">
        <v>169574</v>
      </c>
      <c r="F2">
        <f>E2-$B$2</f>
        <v>166233</v>
      </c>
      <c r="G2">
        <f>SQRT(F2)</f>
        <v>407.71681348700838</v>
      </c>
      <c r="H2">
        <f>G2/F2</f>
        <v>2.4526827614673886E-3</v>
      </c>
      <c r="I2">
        <f>F2/$A$2</f>
        <v>831.16499999999996</v>
      </c>
      <c r="J2">
        <f>SQRT(I2/$A$2)</f>
        <v>2.0385840674350422</v>
      </c>
      <c r="K2">
        <f>J2/I2</f>
        <v>2.452682761467389E-3</v>
      </c>
    </row>
    <row r="3" spans="1:11" x14ac:dyDescent="0.25">
      <c r="C3">
        <v>2.0350000000000001</v>
      </c>
      <c r="D3">
        <f>SUM($C$2:C3)</f>
        <v>2.0350000000000001</v>
      </c>
      <c r="E3">
        <v>145679</v>
      </c>
      <c r="F3">
        <f t="shared" ref="F3:F11" si="0">E3-$B$2</f>
        <v>142338</v>
      </c>
      <c r="G3">
        <f t="shared" ref="G3:G11" si="1">SQRT(F3)</f>
        <v>377.27708650274536</v>
      </c>
      <c r="H3">
        <f t="shared" ref="H3:H11" si="2">G3/F3</f>
        <v>2.6505717833800206E-3</v>
      </c>
      <c r="I3">
        <f>F3/$A$2</f>
        <v>711.69</v>
      </c>
      <c r="J3">
        <f t="shared" ref="J3:J11" si="3">SQRT(I3/$A$2)</f>
        <v>1.8863854325137268</v>
      </c>
      <c r="K3">
        <f t="shared" ref="K3:K11" si="4">J3/I3</f>
        <v>2.6505717833800201E-3</v>
      </c>
    </row>
    <row r="4" spans="1:11" x14ac:dyDescent="0.25">
      <c r="C4">
        <v>2.0430000000000001</v>
      </c>
      <c r="D4">
        <f>SUM($C$2:C4)</f>
        <v>4.0780000000000003</v>
      </c>
      <c r="E4">
        <v>125088</v>
      </c>
      <c r="F4">
        <f t="shared" si="0"/>
        <v>121747</v>
      </c>
      <c r="G4">
        <f t="shared" si="1"/>
        <v>348.92262752650481</v>
      </c>
      <c r="H4">
        <f t="shared" si="2"/>
        <v>2.8659648905230094E-3</v>
      </c>
      <c r="I4">
        <f>F4/$A$2</f>
        <v>608.73500000000001</v>
      </c>
      <c r="J4">
        <f t="shared" si="3"/>
        <v>1.744613137632524</v>
      </c>
      <c r="K4">
        <f t="shared" si="4"/>
        <v>2.865964890523009E-3</v>
      </c>
    </row>
    <row r="5" spans="1:11" x14ac:dyDescent="0.25">
      <c r="C5">
        <v>2.0510000000000002</v>
      </c>
      <c r="D5">
        <f>SUM($C$2:C5)</f>
        <v>6.1290000000000004</v>
      </c>
      <c r="E5">
        <v>110330</v>
      </c>
      <c r="F5">
        <f t="shared" si="0"/>
        <v>106989</v>
      </c>
      <c r="G5">
        <f t="shared" si="1"/>
        <v>327.09173025315084</v>
      </c>
      <c r="H5">
        <f t="shared" si="2"/>
        <v>3.0572463547948931E-3</v>
      </c>
      <c r="I5">
        <f>F5/$A$2</f>
        <v>534.94500000000005</v>
      </c>
      <c r="J5">
        <f t="shared" si="3"/>
        <v>1.6354586512657543</v>
      </c>
      <c r="K5">
        <f t="shared" si="4"/>
        <v>3.0572463547948931E-3</v>
      </c>
    </row>
    <row r="6" spans="1:11" x14ac:dyDescent="0.25">
      <c r="C6">
        <v>2.0430000000000001</v>
      </c>
      <c r="D6">
        <f>SUM($C$2:C6)</f>
        <v>8.1720000000000006</v>
      </c>
      <c r="E6">
        <v>95759</v>
      </c>
      <c r="F6">
        <f t="shared" si="0"/>
        <v>92418</v>
      </c>
      <c r="G6">
        <f t="shared" si="1"/>
        <v>304.00328945588728</v>
      </c>
      <c r="H6">
        <f t="shared" si="2"/>
        <v>3.289438090587194E-3</v>
      </c>
      <c r="I6">
        <f>F6/$A$2</f>
        <v>462.09</v>
      </c>
      <c r="J6">
        <f t="shared" si="3"/>
        <v>1.5200164472794364</v>
      </c>
      <c r="K6">
        <f t="shared" si="4"/>
        <v>3.289438090587194E-3</v>
      </c>
    </row>
    <row r="7" spans="1:11" x14ac:dyDescent="0.25">
      <c r="C7">
        <v>2.0289999999999999</v>
      </c>
      <c r="D7">
        <f>SUM($C$2:C7)</f>
        <v>10.201000000000001</v>
      </c>
      <c r="E7">
        <v>82236</v>
      </c>
      <c r="F7">
        <f t="shared" si="0"/>
        <v>78895</v>
      </c>
      <c r="G7">
        <f t="shared" si="1"/>
        <v>280.88253772707196</v>
      </c>
      <c r="H7">
        <f t="shared" si="2"/>
        <v>3.5602070819072433E-3</v>
      </c>
      <c r="I7">
        <f>F7/$A$2</f>
        <v>394.47500000000002</v>
      </c>
      <c r="J7">
        <f t="shared" si="3"/>
        <v>1.4044126886353598</v>
      </c>
      <c r="K7">
        <f t="shared" si="4"/>
        <v>3.5602070819072433E-3</v>
      </c>
    </row>
    <row r="8" spans="1:11" x14ac:dyDescent="0.25">
      <c r="C8">
        <v>2.0510000000000002</v>
      </c>
      <c r="D8">
        <f>SUM($C$2:C8)</f>
        <v>12.252000000000001</v>
      </c>
      <c r="E8">
        <v>71228</v>
      </c>
      <c r="F8">
        <f t="shared" si="0"/>
        <v>67887</v>
      </c>
      <c r="G8">
        <f t="shared" si="1"/>
        <v>260.55133851124236</v>
      </c>
      <c r="H8">
        <f t="shared" si="2"/>
        <v>3.8380152092630749E-3</v>
      </c>
      <c r="I8">
        <f>F8/$A$2</f>
        <v>339.435</v>
      </c>
      <c r="J8">
        <f t="shared" si="3"/>
        <v>1.3027566925562117</v>
      </c>
      <c r="K8">
        <f t="shared" si="4"/>
        <v>3.8380152092630745E-3</v>
      </c>
    </row>
    <row r="9" spans="1:11" x14ac:dyDescent="0.25">
      <c r="C9">
        <v>2.0510000000000002</v>
      </c>
      <c r="D9">
        <f>SUM($C$2:C9)</f>
        <v>14.303000000000001</v>
      </c>
      <c r="E9">
        <v>60638</v>
      </c>
      <c r="F9">
        <f t="shared" si="0"/>
        <v>57297</v>
      </c>
      <c r="G9">
        <f t="shared" si="1"/>
        <v>239.36791764979699</v>
      </c>
      <c r="H9">
        <f t="shared" si="2"/>
        <v>4.1776692959456336E-3</v>
      </c>
      <c r="I9">
        <f>F9/$A$2</f>
        <v>286.48500000000001</v>
      </c>
      <c r="J9">
        <f t="shared" si="3"/>
        <v>1.1968395882489851</v>
      </c>
      <c r="K9">
        <f t="shared" si="4"/>
        <v>4.1776692959456345E-3</v>
      </c>
    </row>
    <row r="10" spans="1:11" x14ac:dyDescent="0.25">
      <c r="C10">
        <v>1.9750000000000001</v>
      </c>
      <c r="D10">
        <f>SUM($C$2:C10)</f>
        <v>16.278000000000002</v>
      </c>
      <c r="E10">
        <v>53949</v>
      </c>
      <c r="F10">
        <f t="shared" si="0"/>
        <v>50608</v>
      </c>
      <c r="G10">
        <f t="shared" si="1"/>
        <v>224.96221905022185</v>
      </c>
      <c r="H10">
        <f t="shared" si="2"/>
        <v>4.4451908601450731E-3</v>
      </c>
      <c r="I10">
        <f>F10/$A$2</f>
        <v>253.04</v>
      </c>
      <c r="J10">
        <f t="shared" si="3"/>
        <v>1.1248110952511092</v>
      </c>
      <c r="K10">
        <f t="shared" si="4"/>
        <v>4.4451908601450731E-3</v>
      </c>
    </row>
    <row r="11" spans="1:11" x14ac:dyDescent="0.25">
      <c r="C11">
        <v>2.0270000000000001</v>
      </c>
      <c r="D11">
        <f>SUM($C$2:C11)</f>
        <v>18.305000000000003</v>
      </c>
      <c r="E11">
        <v>40598</v>
      </c>
      <c r="F11">
        <f t="shared" si="0"/>
        <v>37257</v>
      </c>
      <c r="G11">
        <f t="shared" si="1"/>
        <v>193.0207242759181</v>
      </c>
      <c r="H11">
        <f t="shared" si="2"/>
        <v>5.1807908386589932E-3</v>
      </c>
      <c r="I11">
        <f>F11/$A$2</f>
        <v>186.285</v>
      </c>
      <c r="J11">
        <f t="shared" si="3"/>
        <v>0.96510362137959049</v>
      </c>
      <c r="K11">
        <f t="shared" si="4"/>
        <v>5.1807908386589932E-3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F4F2-59F2-4BBC-ADBC-832A735B5C60}">
  <dimension ref="B1:F11"/>
  <sheetViews>
    <sheetView zoomScale="160" zoomScaleNormal="160" workbookViewId="0">
      <selection activeCell="G2" sqref="G2"/>
    </sheetView>
  </sheetViews>
  <sheetFormatPr defaultRowHeight="13.8" x14ac:dyDescent="0.25"/>
  <sheetData>
    <row r="1" spans="2:6" x14ac:dyDescent="0.25">
      <c r="B1" t="s">
        <v>2</v>
      </c>
      <c r="C1" t="s">
        <v>3</v>
      </c>
      <c r="E1" t="s">
        <v>4</v>
      </c>
      <c r="F1" t="s">
        <v>5</v>
      </c>
    </row>
    <row r="2" spans="2:6" x14ac:dyDescent="0.25">
      <c r="B2">
        <v>8422</v>
      </c>
      <c r="C2">
        <v>10</v>
      </c>
      <c r="D2">
        <f>B2/C2</f>
        <v>842.2</v>
      </c>
      <c r="E2">
        <f>3341/200</f>
        <v>16.704999999999998</v>
      </c>
      <c r="F2">
        <f>D2-$E$2</f>
        <v>825.495</v>
      </c>
    </row>
    <row r="3" spans="2:6" x14ac:dyDescent="0.25">
      <c r="B3">
        <v>6446</v>
      </c>
      <c r="C3">
        <v>10</v>
      </c>
      <c r="D3">
        <f t="shared" ref="D3:D11" si="0">B3/C3</f>
        <v>644.6</v>
      </c>
      <c r="F3">
        <f t="shared" ref="F3:F11" si="1">D3-$E$2</f>
        <v>627.89499999999998</v>
      </c>
    </row>
    <row r="4" spans="2:6" x14ac:dyDescent="0.25">
      <c r="B4">
        <v>5165</v>
      </c>
      <c r="C4">
        <v>10</v>
      </c>
      <c r="D4">
        <f t="shared" si="0"/>
        <v>516.5</v>
      </c>
      <c r="F4">
        <f t="shared" si="1"/>
        <v>499.79500000000002</v>
      </c>
    </row>
    <row r="5" spans="2:6" x14ac:dyDescent="0.25">
      <c r="B5">
        <v>4064</v>
      </c>
      <c r="C5">
        <v>10</v>
      </c>
      <c r="D5">
        <f t="shared" si="0"/>
        <v>406.4</v>
      </c>
      <c r="F5">
        <f t="shared" si="1"/>
        <v>389.69499999999999</v>
      </c>
    </row>
    <row r="6" spans="2:6" x14ac:dyDescent="0.25">
      <c r="B6">
        <v>3094</v>
      </c>
      <c r="C6">
        <v>10</v>
      </c>
      <c r="D6">
        <f t="shared" si="0"/>
        <v>309.39999999999998</v>
      </c>
      <c r="F6">
        <f t="shared" si="1"/>
        <v>292.69499999999999</v>
      </c>
    </row>
    <row r="7" spans="2:6" x14ac:dyDescent="0.25">
      <c r="B7">
        <v>2511</v>
      </c>
      <c r="C7">
        <v>10</v>
      </c>
      <c r="D7">
        <f t="shared" si="0"/>
        <v>251.1</v>
      </c>
      <c r="F7">
        <f t="shared" si="1"/>
        <v>234.39499999999998</v>
      </c>
    </row>
    <row r="8" spans="2:6" x14ac:dyDescent="0.25">
      <c r="B8">
        <v>3733</v>
      </c>
      <c r="C8">
        <v>20</v>
      </c>
      <c r="D8">
        <f t="shared" si="0"/>
        <v>186.65</v>
      </c>
      <c r="F8">
        <f t="shared" si="1"/>
        <v>169.94499999999999</v>
      </c>
    </row>
    <row r="9" spans="2:6" x14ac:dyDescent="0.25">
      <c r="B9">
        <v>3036</v>
      </c>
      <c r="C9">
        <v>20</v>
      </c>
      <c r="D9">
        <f t="shared" si="0"/>
        <v>151.80000000000001</v>
      </c>
      <c r="F9">
        <f t="shared" si="1"/>
        <v>135.09500000000003</v>
      </c>
    </row>
    <row r="10" spans="2:6" x14ac:dyDescent="0.25">
      <c r="B10">
        <v>3691</v>
      </c>
      <c r="C10">
        <v>30</v>
      </c>
      <c r="D10">
        <f t="shared" si="0"/>
        <v>123.03333333333333</v>
      </c>
      <c r="F10">
        <f t="shared" si="1"/>
        <v>106.32833333333333</v>
      </c>
    </row>
    <row r="11" spans="2:6" x14ac:dyDescent="0.25">
      <c r="B11">
        <v>2961</v>
      </c>
      <c r="C11">
        <v>30</v>
      </c>
      <c r="D11">
        <f t="shared" si="0"/>
        <v>98.7</v>
      </c>
      <c r="F11">
        <f t="shared" si="1"/>
        <v>81.995000000000005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Al1</vt:lpstr>
      <vt:lpstr>Al2</vt:lpstr>
      <vt:lpstr>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</dc:creator>
  <cp:lastModifiedBy>张 轩</cp:lastModifiedBy>
  <dcterms:created xsi:type="dcterms:W3CDTF">2015-06-05T18:19:34Z</dcterms:created>
  <dcterms:modified xsi:type="dcterms:W3CDTF">2024-04-09T18:34:53Z</dcterms:modified>
</cp:coreProperties>
</file>