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yinquan\Desktop\2019 MCM\"/>
    </mc:Choice>
  </mc:AlternateContent>
  <xr:revisionPtr revIDLastSave="0" documentId="13_ncr:1_{0F3E5E94-1AE6-4F8F-A0C3-27F4431809AF}" xr6:coauthVersionLast="40" xr6:coauthVersionMax="40" xr10:uidLastSave="{00000000-0000-0000-0000-000000000000}"/>
  <bookViews>
    <workbookView xWindow="10" yWindow="80" windowWidth="19190" windowHeight="10120" activeTab="3" xr2:uid="{00000000-000D-0000-FFFF-FFFF00000000}"/>
  </bookViews>
  <sheets>
    <sheet name="Heroin" sheetId="1" r:id="rId1"/>
    <sheet name="Commonly Prescribed Opioids" sheetId="2" r:id="rId2"/>
    <sheet name="Other Synthetic Opioids" sheetId="3" r:id="rId3"/>
    <sheet name="Trend" sheetId="6" r:id="rId4"/>
  </sheets>
  <externalReferences>
    <externalReference r:id="rId5"/>
    <externalReference r:id="rId6"/>
  </externalReferences>
  <calcPr calcId="181029"/>
</workbook>
</file>

<file path=xl/calcChain.xml><?xml version="1.0" encoding="utf-8"?>
<calcChain xmlns="http://schemas.openxmlformats.org/spreadsheetml/2006/main">
  <c r="G12" i="6" l="1"/>
  <c r="F12" i="6"/>
  <c r="E12" i="6"/>
  <c r="D12" i="6"/>
  <c r="C12" i="6"/>
  <c r="B12" i="6"/>
  <c r="A12" i="6"/>
  <c r="G8" i="6"/>
  <c r="F8" i="6"/>
  <c r="D8" i="6"/>
  <c r="E8" i="6"/>
  <c r="C8" i="6"/>
  <c r="B8" i="6"/>
  <c r="A8" i="6"/>
  <c r="G4" i="6"/>
  <c r="F4" i="6"/>
  <c r="E4" i="6"/>
  <c r="D4" i="6"/>
  <c r="C4" i="6"/>
  <c r="B4" i="6"/>
  <c r="A4" i="6"/>
  <c r="C65" i="1" l="1"/>
  <c r="D65" i="1"/>
  <c r="E65" i="1"/>
  <c r="F65" i="1"/>
  <c r="G65" i="1"/>
  <c r="H65" i="1"/>
  <c r="I65" i="1"/>
  <c r="B65" i="1"/>
  <c r="C64" i="1"/>
  <c r="D64" i="1"/>
  <c r="E64" i="1"/>
  <c r="F64" i="1"/>
  <c r="G64" i="1"/>
  <c r="H64" i="1"/>
  <c r="I64" i="1"/>
  <c r="B64" i="1"/>
  <c r="B40" i="3"/>
  <c r="B39" i="3" s="1"/>
  <c r="C40" i="3"/>
  <c r="C39" i="3" s="1"/>
  <c r="D40" i="3"/>
  <c r="D39" i="3" s="1"/>
  <c r="E40" i="3"/>
  <c r="E39" i="3" s="1"/>
  <c r="F40" i="3"/>
  <c r="F39" i="3" s="1"/>
  <c r="G40" i="3"/>
  <c r="G39" i="3" s="1"/>
  <c r="H40" i="3"/>
  <c r="H39" i="3" s="1"/>
  <c r="I40" i="3"/>
  <c r="I39" i="3" s="1"/>
  <c r="C37" i="2"/>
  <c r="D37" i="2"/>
  <c r="E37" i="2"/>
  <c r="F37" i="2"/>
  <c r="G37" i="2"/>
  <c r="H37" i="2"/>
  <c r="I37" i="2"/>
  <c r="B37" i="2"/>
  <c r="C39" i="2"/>
  <c r="D39" i="2"/>
  <c r="E39" i="2"/>
  <c r="F39" i="2"/>
  <c r="G39" i="2"/>
  <c r="H39" i="2"/>
  <c r="I39" i="2"/>
  <c r="B39" i="2"/>
  <c r="C39" i="1"/>
  <c r="C41" i="1" s="1"/>
  <c r="D39" i="1"/>
  <c r="D41" i="1" s="1"/>
  <c r="E39" i="1"/>
  <c r="E41" i="1" s="1"/>
  <c r="F39" i="1"/>
  <c r="F41" i="1" s="1"/>
  <c r="G39" i="1"/>
  <c r="G41" i="1" s="1"/>
  <c r="H39" i="1"/>
  <c r="H41" i="1" s="1"/>
  <c r="I39" i="1"/>
  <c r="I41" i="1" s="1"/>
  <c r="B39" i="1"/>
  <c r="B41" i="1" s="1"/>
  <c r="B32" i="1" l="1"/>
  <c r="H32" i="1"/>
  <c r="D32" i="1"/>
  <c r="F32" i="1"/>
  <c r="I32" i="1"/>
  <c r="E32" i="1"/>
  <c r="G32" i="1"/>
  <c r="C32" i="1"/>
</calcChain>
</file>

<file path=xl/sharedStrings.xml><?xml version="1.0" encoding="utf-8"?>
<sst xmlns="http://schemas.openxmlformats.org/spreadsheetml/2006/main" count="84" uniqueCount="25">
  <si>
    <t>β0</t>
    <phoneticPr fontId="2" type="noConversion"/>
  </si>
  <si>
    <r>
      <rPr>
        <sz val="12"/>
        <color theme="1"/>
        <rFont val="Calibri"/>
        <family val="2"/>
      </rPr>
      <t>β</t>
    </r>
    <r>
      <rPr>
        <sz val="12"/>
        <color theme="1"/>
        <rFont val="宋体"/>
        <family val="3"/>
        <charset val="134"/>
      </rPr>
      <t>1</t>
    </r>
    <phoneticPr fontId="2" type="noConversion"/>
  </si>
  <si>
    <t>γ</t>
    <phoneticPr fontId="2" type="noConversion"/>
  </si>
  <si>
    <r>
      <rPr>
        <sz val="12"/>
        <color theme="1"/>
        <rFont val="Calibri"/>
        <family val="2"/>
      </rPr>
      <t>α</t>
    </r>
    <r>
      <rPr>
        <sz val="12"/>
        <color theme="1"/>
        <rFont val="宋体"/>
        <family val="3"/>
        <charset val="134"/>
        <scheme val="minor"/>
      </rPr>
      <t>1</t>
    </r>
    <phoneticPr fontId="2" type="noConversion"/>
  </si>
  <si>
    <t>α0</t>
    <phoneticPr fontId="2" type="noConversion"/>
  </si>
  <si>
    <t>R0</t>
    <phoneticPr fontId="2" type="noConversion"/>
  </si>
  <si>
    <t>ρ</t>
    <phoneticPr fontId="2" type="noConversion"/>
  </si>
  <si>
    <t>修正后的U1+U2</t>
    <phoneticPr fontId="2" type="noConversion"/>
  </si>
  <si>
    <t>Y</t>
    <phoneticPr fontId="2" type="noConversion"/>
  </si>
  <si>
    <t>修正后的U0+U1+</t>
    <phoneticPr fontId="2" type="noConversion"/>
  </si>
  <si>
    <t>修正后除去Y的吸毒人数</t>
    <phoneticPr fontId="2" type="noConversion"/>
  </si>
  <si>
    <t>未修正模型的总吸毒人数</t>
    <phoneticPr fontId="2" type="noConversion"/>
  </si>
  <si>
    <t>参数</t>
    <phoneticPr fontId="2" type="noConversion"/>
  </si>
  <si>
    <t>C</t>
    <phoneticPr fontId="2" type="noConversion"/>
  </si>
  <si>
    <t>Q</t>
    <phoneticPr fontId="2" type="noConversion"/>
  </si>
  <si>
    <t>D</t>
    <phoneticPr fontId="2" type="noConversion"/>
  </si>
  <si>
    <t>Region1</t>
    <phoneticPr fontId="2" type="noConversion"/>
  </si>
  <si>
    <t>Region2</t>
    <phoneticPr fontId="2" type="noConversion"/>
  </si>
  <si>
    <t>Region3</t>
    <phoneticPr fontId="2" type="noConversion"/>
  </si>
  <si>
    <t>Region4</t>
    <phoneticPr fontId="2" type="noConversion"/>
  </si>
  <si>
    <t>Region5</t>
    <phoneticPr fontId="2" type="noConversion"/>
  </si>
  <si>
    <t>Region6</t>
    <phoneticPr fontId="2" type="noConversion"/>
  </si>
  <si>
    <t>Region7</t>
    <phoneticPr fontId="2" type="noConversion"/>
  </si>
  <si>
    <t>Improved</t>
    <phoneticPr fontId="2" type="noConversion"/>
  </si>
  <si>
    <t>Actual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</si>
</sst>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b/>
      <sz val="11"/>
      <name val="Calibri"/>
    </font>
    <font>
      <sz val="9"/>
      <name val="宋体"/>
      <family val="3"/>
      <charset val="134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12"/>
      <color theme="1"/>
      <name val="宋体"/>
      <family val="2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rgb="FF008000"/>
      </top>
      <bottom style="medium">
        <color rgb="FF008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3" fillId="0" borderId="1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Actual Data, </a:t>
            </a:r>
            <a:r>
              <a:rPr lang="en-US" altLang="zh-CN"/>
              <a:t>Heroin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399768790715905E-2"/>
          <c:y val="0.11839892364614869"/>
          <c:w val="0.92620640638256702"/>
          <c:h val="0.757567715740880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Heroin!$A$2</c:f>
              <c:strCache>
                <c:ptCount val="1"/>
                <c:pt idx="0">
                  <c:v>Region1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Heroin!$B$1:$I$1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Heroin!$B$2:$I$2</c:f>
              <c:numCache>
                <c:formatCode>General</c:formatCode>
                <c:ptCount val="8"/>
                <c:pt idx="0">
                  <c:v>-4.5056365037023056</c:v>
                </c:pt>
                <c:pt idx="1">
                  <c:v>-2.8248148468008201</c:v>
                </c:pt>
                <c:pt idx="2">
                  <c:v>-3.631983062681535</c:v>
                </c:pt>
                <c:pt idx="3">
                  <c:v>-3.473215653107534</c:v>
                </c:pt>
                <c:pt idx="4">
                  <c:v>-3.2399397893241009</c:v>
                </c:pt>
                <c:pt idx="5">
                  <c:v>-10.28428632664016</c:v>
                </c:pt>
                <c:pt idx="6">
                  <c:v>-4.8128573727033697</c:v>
                </c:pt>
                <c:pt idx="7">
                  <c:v>-10.43596869107855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451-BBAD-89088C077F3D}"/>
            </c:ext>
          </c:extLst>
        </c:ser>
        <c:ser>
          <c:idx val="1"/>
          <c:order val="1"/>
          <c:tx>
            <c:strRef>
              <c:f>Heroin!$A$3</c:f>
              <c:strCache>
                <c:ptCount val="1"/>
                <c:pt idx="0">
                  <c:v>Region2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Heroin!$B$1:$I$1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Heroin!$B$3:$I$3</c:f>
              <c:numCache>
                <c:formatCode>General</c:formatCode>
                <c:ptCount val="8"/>
                <c:pt idx="0">
                  <c:v>22.536774575242209</c:v>
                </c:pt>
                <c:pt idx="1">
                  <c:v>21.99504564105985</c:v>
                </c:pt>
                <c:pt idx="2">
                  <c:v>21.63151106282422</c:v>
                </c:pt>
                <c:pt idx="3">
                  <c:v>23.796223292650051</c:v>
                </c:pt>
                <c:pt idx="4">
                  <c:v>22.119963307305611</c:v>
                </c:pt>
                <c:pt idx="5">
                  <c:v>22.23682691526189</c:v>
                </c:pt>
                <c:pt idx="6">
                  <c:v>18.350217060150051</c:v>
                </c:pt>
                <c:pt idx="7">
                  <c:v>11.9733482194204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451-BBAD-89088C077F3D}"/>
            </c:ext>
          </c:extLst>
        </c:ser>
        <c:ser>
          <c:idx val="2"/>
          <c:order val="2"/>
          <c:tx>
            <c:strRef>
              <c:f>Heroin!$A$4</c:f>
              <c:strCache>
                <c:ptCount val="1"/>
                <c:pt idx="0">
                  <c:v>Region3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Heroin!$B$1:$I$1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Heroin!$B$4:$I$4</c:f>
              <c:numCache>
                <c:formatCode>General</c:formatCode>
                <c:ptCount val="8"/>
                <c:pt idx="0">
                  <c:v>15.031560171693069</c:v>
                </c:pt>
                <c:pt idx="1">
                  <c:v>6.9732673527538811</c:v>
                </c:pt>
                <c:pt idx="2">
                  <c:v>3.8012667857062721</c:v>
                </c:pt>
                <c:pt idx="3">
                  <c:v>18.95979387180758</c:v>
                </c:pt>
                <c:pt idx="4">
                  <c:v>12.166018624633001</c:v>
                </c:pt>
                <c:pt idx="5">
                  <c:v>8.917757713367088</c:v>
                </c:pt>
                <c:pt idx="6">
                  <c:v>11.671856832426981</c:v>
                </c:pt>
                <c:pt idx="7">
                  <c:v>17.11930058059832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65-4451-BBAD-89088C077F3D}"/>
            </c:ext>
          </c:extLst>
        </c:ser>
        <c:ser>
          <c:idx val="3"/>
          <c:order val="3"/>
          <c:tx>
            <c:strRef>
              <c:f>Heroin!$A$5</c:f>
              <c:strCache>
                <c:ptCount val="1"/>
                <c:pt idx="0">
                  <c:v>Region4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Heroin!$B$1:$I$1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Heroin!$B$5:$I$5</c:f>
              <c:numCache>
                <c:formatCode>General</c:formatCode>
                <c:ptCount val="8"/>
                <c:pt idx="0">
                  <c:v>7.9356884073998621</c:v>
                </c:pt>
                <c:pt idx="1">
                  <c:v>8.3628338167029099</c:v>
                </c:pt>
                <c:pt idx="2">
                  <c:v>8.7823042885348457</c:v>
                </c:pt>
                <c:pt idx="3">
                  <c:v>4.5675175445824792</c:v>
                </c:pt>
                <c:pt idx="4">
                  <c:v>5.590668476038454</c:v>
                </c:pt>
                <c:pt idx="5">
                  <c:v>10.33277284331075</c:v>
                </c:pt>
                <c:pt idx="6">
                  <c:v>2.114615019185853</c:v>
                </c:pt>
                <c:pt idx="7">
                  <c:v>4.8478444699489867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451-BBAD-89088C077F3D}"/>
            </c:ext>
          </c:extLst>
        </c:ser>
        <c:ser>
          <c:idx val="4"/>
          <c:order val="4"/>
          <c:tx>
            <c:strRef>
              <c:f>Heroin!$A$6</c:f>
              <c:strCache>
                <c:ptCount val="1"/>
                <c:pt idx="0">
                  <c:v>Region5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Heroin!$B$1:$I$1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Heroin!$B$6:$I$6</c:f>
              <c:numCache>
                <c:formatCode>General</c:formatCode>
                <c:ptCount val="8"/>
                <c:pt idx="0">
                  <c:v>0.71804392821264518</c:v>
                </c:pt>
                <c:pt idx="1">
                  <c:v>2.8730414705888641</c:v>
                </c:pt>
                <c:pt idx="2">
                  <c:v>1.878412007517904</c:v>
                </c:pt>
                <c:pt idx="3">
                  <c:v>3.4517418711519099</c:v>
                </c:pt>
                <c:pt idx="4">
                  <c:v>6.8134316996101782</c:v>
                </c:pt>
                <c:pt idx="5">
                  <c:v>3.0116389849665599</c:v>
                </c:pt>
                <c:pt idx="6">
                  <c:v>6.0688751295323788</c:v>
                </c:pt>
                <c:pt idx="7">
                  <c:v>7.7341128631628209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451-BBAD-89088C077F3D}"/>
            </c:ext>
          </c:extLst>
        </c:ser>
        <c:ser>
          <c:idx val="5"/>
          <c:order val="5"/>
          <c:tx>
            <c:strRef>
              <c:f>Heroin!$A$7</c:f>
              <c:strCache>
                <c:ptCount val="1"/>
                <c:pt idx="0">
                  <c:v>Region6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Heroin!$B$1:$I$1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Heroin!$B$7:$I$7</c:f>
              <c:numCache>
                <c:formatCode>General</c:formatCode>
                <c:ptCount val="8"/>
                <c:pt idx="0">
                  <c:v>5.9003269351425551</c:v>
                </c:pt>
                <c:pt idx="1">
                  <c:v>-1.5904246815444301</c:v>
                </c:pt>
                <c:pt idx="2">
                  <c:v>3.8777913245933631</c:v>
                </c:pt>
                <c:pt idx="3">
                  <c:v>6.8480976558304487</c:v>
                </c:pt>
                <c:pt idx="4">
                  <c:v>10.599705975452199</c:v>
                </c:pt>
                <c:pt idx="5">
                  <c:v>4.9998041365473078</c:v>
                </c:pt>
                <c:pt idx="6">
                  <c:v>7.5959576210407009</c:v>
                </c:pt>
                <c:pt idx="7">
                  <c:v>7.5946677043623714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5-4451-BBAD-89088C077F3D}"/>
            </c:ext>
          </c:extLst>
        </c:ser>
        <c:ser>
          <c:idx val="6"/>
          <c:order val="6"/>
          <c:tx>
            <c:strRef>
              <c:f>Heroin!$A$8</c:f>
              <c:strCache>
                <c:ptCount val="1"/>
                <c:pt idx="0">
                  <c:v>Region7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Heroin!$B$1:$I$1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Heroin!$B$8:$I$8</c:f>
              <c:numCache>
                <c:formatCode>General</c:formatCode>
                <c:ptCount val="8"/>
                <c:pt idx="0">
                  <c:v>5.0640408909320183</c:v>
                </c:pt>
                <c:pt idx="1">
                  <c:v>1.780723483291986</c:v>
                </c:pt>
                <c:pt idx="2">
                  <c:v>0.1036691756426595</c:v>
                </c:pt>
                <c:pt idx="3">
                  <c:v>3.638031753908574</c:v>
                </c:pt>
                <c:pt idx="4">
                  <c:v>5.0445560299790682</c:v>
                </c:pt>
                <c:pt idx="5">
                  <c:v>2.942200714093699</c:v>
                </c:pt>
                <c:pt idx="6">
                  <c:v>7.1175747971335879</c:v>
                </c:pt>
                <c:pt idx="7">
                  <c:v>4.2681484763783368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65-4451-BBAD-89088C07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27775"/>
        <c:axId val="326128959"/>
      </c:scatterChart>
      <c:valAx>
        <c:axId val="33712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28959"/>
        <c:crosses val="autoZero"/>
        <c:crossBetween val="midCat"/>
      </c:valAx>
      <c:valAx>
        <c:axId val="3261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12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Female, Region</a:t>
            </a:r>
            <a:r>
              <a:rPr lang="en-US" altLang="zh-CN" baseline="0"/>
              <a:t> 4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[1]R4!$A$5</c:f>
              <c:strCache>
                <c:ptCount val="1"/>
                <c:pt idx="0">
                  <c:v>totalFemale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[1]R4!$B$1:$H$1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[1]R4!$B$5:$H$5</c:f>
              <c:numCache>
                <c:formatCode>General</c:formatCode>
                <c:ptCount val="7"/>
                <c:pt idx="0">
                  <c:v>913262</c:v>
                </c:pt>
                <c:pt idx="1">
                  <c:v>913774</c:v>
                </c:pt>
                <c:pt idx="2">
                  <c:v>913809</c:v>
                </c:pt>
                <c:pt idx="3">
                  <c:v>913842</c:v>
                </c:pt>
                <c:pt idx="4">
                  <c:v>913575</c:v>
                </c:pt>
                <c:pt idx="5">
                  <c:v>912459</c:v>
                </c:pt>
                <c:pt idx="6">
                  <c:v>910538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6-457F-9989-868F320A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43792"/>
        <c:axId val="1885538048"/>
      </c:scatterChart>
      <c:valAx>
        <c:axId val="18790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538048"/>
        <c:crosses val="autoZero"/>
        <c:crossBetween val="midCat"/>
      </c:valAx>
      <c:valAx>
        <c:axId val="18855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0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Actual Data, </a:t>
            </a:r>
            <a:r>
              <a:rPr lang="en-US" altLang="zh-CN"/>
              <a:t>Other</a:t>
            </a:r>
            <a:r>
              <a:rPr lang="en-US" altLang="zh-CN" baseline="0"/>
              <a:t> Synthetic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'Other Synthetic Opioids'!$A$2</c:f>
              <c:strCache>
                <c:ptCount val="1"/>
                <c:pt idx="0">
                  <c:v>Region1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'Other Synthetic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Opioids'!$B$2:$I$2</c:f>
              <c:numCache>
                <c:formatCode>General</c:formatCode>
                <c:ptCount val="8"/>
                <c:pt idx="0">
                  <c:v>32.686811696142982</c:v>
                </c:pt>
                <c:pt idx="1">
                  <c:v>15.860788063515971</c:v>
                </c:pt>
                <c:pt idx="2">
                  <c:v>-8.2878288226371808</c:v>
                </c:pt>
                <c:pt idx="3">
                  <c:v>8.6648947793265876</c:v>
                </c:pt>
                <c:pt idx="4">
                  <c:v>-76.269981792741547</c:v>
                </c:pt>
                <c:pt idx="5">
                  <c:v>-136.5638048349492</c:v>
                </c:pt>
                <c:pt idx="6">
                  <c:v>-188.93952564903859</c:v>
                </c:pt>
                <c:pt idx="7">
                  <c:v>-315.50664200173122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F-4D3C-87B0-E7B83348CF01}"/>
            </c:ext>
          </c:extLst>
        </c:ser>
        <c:ser>
          <c:idx val="1"/>
          <c:order val="1"/>
          <c:tx>
            <c:strRef>
              <c:f>'Other Synthetic Opioids'!$A$3</c:f>
              <c:strCache>
                <c:ptCount val="1"/>
                <c:pt idx="0">
                  <c:v>Region2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'Other Synthetic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Opioids'!$B$3:$I$3</c:f>
              <c:numCache>
                <c:formatCode>General</c:formatCode>
                <c:ptCount val="8"/>
                <c:pt idx="0">
                  <c:v>43.273740398455573</c:v>
                </c:pt>
                <c:pt idx="1">
                  <c:v>44.031218941308111</c:v>
                </c:pt>
                <c:pt idx="2">
                  <c:v>56.382896064117837</c:v>
                </c:pt>
                <c:pt idx="3">
                  <c:v>90.679676696158651</c:v>
                </c:pt>
                <c:pt idx="4">
                  <c:v>66.051967833966529</c:v>
                </c:pt>
                <c:pt idx="5">
                  <c:v>67.668569236517186</c:v>
                </c:pt>
                <c:pt idx="6">
                  <c:v>86.396862620596607</c:v>
                </c:pt>
                <c:pt idx="7">
                  <c:v>94.697425801484755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F-4D3C-87B0-E7B83348CF01}"/>
            </c:ext>
          </c:extLst>
        </c:ser>
        <c:ser>
          <c:idx val="2"/>
          <c:order val="2"/>
          <c:tx>
            <c:strRef>
              <c:f>'Other Synthetic Opioids'!$A$4</c:f>
              <c:strCache>
                <c:ptCount val="1"/>
                <c:pt idx="0">
                  <c:v>Region3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'Other Synthetic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Opioids'!$B$4:$I$4</c:f>
              <c:numCache>
                <c:formatCode>General</c:formatCode>
                <c:ptCount val="8"/>
                <c:pt idx="0">
                  <c:v>78.809852776276102</c:v>
                </c:pt>
                <c:pt idx="1">
                  <c:v>25.692107478668291</c:v>
                </c:pt>
                <c:pt idx="2">
                  <c:v>32.486907196902948</c:v>
                </c:pt>
                <c:pt idx="3">
                  <c:v>86.72979466755578</c:v>
                </c:pt>
                <c:pt idx="4">
                  <c:v>59.839625693509063</c:v>
                </c:pt>
                <c:pt idx="5">
                  <c:v>38.374153612901019</c:v>
                </c:pt>
                <c:pt idx="6">
                  <c:v>77.311923221463758</c:v>
                </c:pt>
                <c:pt idx="7">
                  <c:v>91.419463612652152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9F-4D3C-87B0-E7B83348CF01}"/>
            </c:ext>
          </c:extLst>
        </c:ser>
        <c:ser>
          <c:idx val="3"/>
          <c:order val="3"/>
          <c:tx>
            <c:strRef>
              <c:f>'Other Synthetic Opioids'!$A$5</c:f>
              <c:strCache>
                <c:ptCount val="1"/>
                <c:pt idx="0">
                  <c:v>Region4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'Other Synthetic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Opioids'!$B$5:$I$5</c:f>
              <c:numCache>
                <c:formatCode>General</c:formatCode>
                <c:ptCount val="8"/>
                <c:pt idx="0">
                  <c:v>50.024231248580058</c:v>
                </c:pt>
                <c:pt idx="1">
                  <c:v>29.10745626698878</c:v>
                </c:pt>
                <c:pt idx="2">
                  <c:v>26.001154240085899</c:v>
                </c:pt>
                <c:pt idx="3">
                  <c:v>21.72612984844169</c:v>
                </c:pt>
                <c:pt idx="4">
                  <c:v>48.150844848785617</c:v>
                </c:pt>
                <c:pt idx="5">
                  <c:v>67.677445225888277</c:v>
                </c:pt>
                <c:pt idx="6">
                  <c:v>87.858406570899916</c:v>
                </c:pt>
                <c:pt idx="7">
                  <c:v>101.9253361720484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9F-4D3C-87B0-E7B83348CF01}"/>
            </c:ext>
          </c:extLst>
        </c:ser>
        <c:ser>
          <c:idx val="4"/>
          <c:order val="4"/>
          <c:tx>
            <c:strRef>
              <c:f>'Other Synthetic Opioids'!$A$6</c:f>
              <c:strCache>
                <c:ptCount val="1"/>
                <c:pt idx="0">
                  <c:v>Region5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'Other Synthetic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Opioids'!$B$6:$I$6</c:f>
              <c:numCache>
                <c:formatCode>General</c:formatCode>
                <c:ptCount val="8"/>
                <c:pt idx="0">
                  <c:v>27.92721168813587</c:v>
                </c:pt>
                <c:pt idx="1">
                  <c:v>20.60257429737484</c:v>
                </c:pt>
                <c:pt idx="2">
                  <c:v>16.583715306680599</c:v>
                </c:pt>
                <c:pt idx="3">
                  <c:v>20.983766979053009</c:v>
                </c:pt>
                <c:pt idx="4">
                  <c:v>34.803350902706143</c:v>
                </c:pt>
                <c:pt idx="5">
                  <c:v>24.998641657700951</c:v>
                </c:pt>
                <c:pt idx="6">
                  <c:v>26.680289811651239</c:v>
                </c:pt>
                <c:pt idx="7">
                  <c:v>48.487045113417111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9F-4D3C-87B0-E7B83348CF01}"/>
            </c:ext>
          </c:extLst>
        </c:ser>
        <c:ser>
          <c:idx val="5"/>
          <c:order val="5"/>
          <c:tx>
            <c:strRef>
              <c:f>'Other Synthetic Opioids'!$A$7</c:f>
              <c:strCache>
                <c:ptCount val="1"/>
                <c:pt idx="0">
                  <c:v>Region6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'Other Synthetic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Opioids'!$B$7:$I$7</c:f>
              <c:numCache>
                <c:formatCode>General</c:formatCode>
                <c:ptCount val="8"/>
                <c:pt idx="0">
                  <c:v>22.05717989164641</c:v>
                </c:pt>
                <c:pt idx="1">
                  <c:v>-6.4068007469373232</c:v>
                </c:pt>
                <c:pt idx="2">
                  <c:v>24.761416875956371</c:v>
                </c:pt>
                <c:pt idx="3">
                  <c:v>14.17329411617067</c:v>
                </c:pt>
                <c:pt idx="4">
                  <c:v>34.209475835721499</c:v>
                </c:pt>
                <c:pt idx="5">
                  <c:v>-0.90589888438351451</c:v>
                </c:pt>
                <c:pt idx="6">
                  <c:v>30.973210117142749</c:v>
                </c:pt>
                <c:pt idx="7">
                  <c:v>-10.331357300346591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9F-4D3C-87B0-E7B83348CF01}"/>
            </c:ext>
          </c:extLst>
        </c:ser>
        <c:ser>
          <c:idx val="6"/>
          <c:order val="6"/>
          <c:tx>
            <c:strRef>
              <c:f>'Other Synthetic Opioids'!$A$8</c:f>
              <c:strCache>
                <c:ptCount val="1"/>
                <c:pt idx="0">
                  <c:v>Region7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'Other Synthetic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Opioids'!$B$8:$I$8</c:f>
              <c:numCache>
                <c:formatCode>General</c:formatCode>
                <c:ptCount val="8"/>
                <c:pt idx="0">
                  <c:v>-0.26755984932575722</c:v>
                </c:pt>
                <c:pt idx="1">
                  <c:v>19.860127715495722</c:v>
                </c:pt>
                <c:pt idx="2">
                  <c:v>-2.8726934922495242</c:v>
                </c:pt>
                <c:pt idx="3">
                  <c:v>0.55422695039143122</c:v>
                </c:pt>
                <c:pt idx="4">
                  <c:v>19.056798888558781</c:v>
                </c:pt>
                <c:pt idx="5">
                  <c:v>18.04323381102984</c:v>
                </c:pt>
                <c:pt idx="6">
                  <c:v>46.624321439007083</c:v>
                </c:pt>
                <c:pt idx="7">
                  <c:v>13.50451221957263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9F-4D3C-87B0-E7B83348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6416"/>
        <c:axId val="87157888"/>
      </c:scatterChart>
      <c:valAx>
        <c:axId val="1632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57888"/>
        <c:crosses val="autoZero"/>
        <c:crossBetween val="midCat"/>
      </c:valAx>
      <c:valAx>
        <c:axId val="87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8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Traditional Spreading Model, </a:t>
            </a:r>
            <a:r>
              <a:rPr lang="en-US" altLang="zh-CN" baseline="0"/>
              <a:t>Other Synthetic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'Other Synthetic Opioids'!$A$13</c:f>
              <c:strCache>
                <c:ptCount val="1"/>
                <c:pt idx="0">
                  <c:v>Region1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'Other Synthetic Opioids'!$B$13:$J$13</c:f>
              <c:numCache>
                <c:formatCode>General</c:formatCode>
                <c:ptCount val="9"/>
                <c:pt idx="0">
                  <c:v>30.686811696143</c:v>
                </c:pt>
                <c:pt idx="1">
                  <c:v>17.860788063516001</c:v>
                </c:pt>
                <c:pt idx="2">
                  <c:v>0.28782882263718002</c:v>
                </c:pt>
                <c:pt idx="3">
                  <c:v>-25.664894779326499</c:v>
                </c:pt>
                <c:pt idx="4">
                  <c:v>-70.269981792741504</c:v>
                </c:pt>
                <c:pt idx="5">
                  <c:v>-120.563804834949</c:v>
                </c:pt>
                <c:pt idx="6">
                  <c:v>-150.93952564903901</c:v>
                </c:pt>
                <c:pt idx="7">
                  <c:v>-200.506642001731</c:v>
                </c:pt>
                <c:pt idx="8">
                  <c:v>-250.489657132567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0-47F4-BC02-53676E5D7E27}"/>
            </c:ext>
          </c:extLst>
        </c:ser>
        <c:ser>
          <c:idx val="1"/>
          <c:order val="1"/>
          <c:tx>
            <c:strRef>
              <c:f>'Other Synthetic Opioids'!$A$14</c:f>
              <c:strCache>
                <c:ptCount val="1"/>
                <c:pt idx="0">
                  <c:v>Region2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'Other Synthetic Opioids'!$B$14:$J$14</c:f>
              <c:numCache>
                <c:formatCode>General</c:formatCode>
                <c:ptCount val="9"/>
                <c:pt idx="0">
                  <c:v>40.273740398455601</c:v>
                </c:pt>
                <c:pt idx="1">
                  <c:v>45.031218941308097</c:v>
                </c:pt>
                <c:pt idx="2">
                  <c:v>58.382896064117801</c:v>
                </c:pt>
                <c:pt idx="3">
                  <c:v>87.679676696158694</c:v>
                </c:pt>
                <c:pt idx="4">
                  <c:v>75.051967833966501</c:v>
                </c:pt>
                <c:pt idx="5">
                  <c:v>64.6685692365172</c:v>
                </c:pt>
                <c:pt idx="6">
                  <c:v>60.3968626205966</c:v>
                </c:pt>
                <c:pt idx="7">
                  <c:v>58.697425801484798</c:v>
                </c:pt>
                <c:pt idx="8">
                  <c:v>55.412356789482601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10-47F4-BC02-53676E5D7E27}"/>
            </c:ext>
          </c:extLst>
        </c:ser>
        <c:ser>
          <c:idx val="2"/>
          <c:order val="2"/>
          <c:tx>
            <c:strRef>
              <c:f>'Other Synthetic Opioids'!$A$15</c:f>
              <c:strCache>
                <c:ptCount val="1"/>
                <c:pt idx="0">
                  <c:v>Region3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'Other Synthetic Opioids'!$B$15:$J$15</c:f>
              <c:numCache>
                <c:formatCode>General</c:formatCode>
                <c:ptCount val="9"/>
                <c:pt idx="0">
                  <c:v>75.809852776276102</c:v>
                </c:pt>
                <c:pt idx="1">
                  <c:v>24.692107478668301</c:v>
                </c:pt>
                <c:pt idx="2">
                  <c:v>30.486907196902902</c:v>
                </c:pt>
                <c:pt idx="3">
                  <c:v>80.729794667555794</c:v>
                </c:pt>
                <c:pt idx="4">
                  <c:v>91.839625693509106</c:v>
                </c:pt>
                <c:pt idx="5">
                  <c:v>89.374153612900997</c:v>
                </c:pt>
                <c:pt idx="6">
                  <c:v>93.3119232214638</c:v>
                </c:pt>
                <c:pt idx="7">
                  <c:v>94.419463612652194</c:v>
                </c:pt>
                <c:pt idx="8">
                  <c:v>96.485917954658404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10-47F4-BC02-53676E5D7E27}"/>
            </c:ext>
          </c:extLst>
        </c:ser>
        <c:ser>
          <c:idx val="3"/>
          <c:order val="3"/>
          <c:tx>
            <c:strRef>
              <c:f>'Other Synthetic Opioids'!$A$16</c:f>
              <c:strCache>
                <c:ptCount val="1"/>
                <c:pt idx="0">
                  <c:v>Region4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'Other Synthetic Opioids'!$B$16:$J$16</c:f>
              <c:numCache>
                <c:formatCode>General</c:formatCode>
                <c:ptCount val="9"/>
                <c:pt idx="0">
                  <c:v>47.024231248580101</c:v>
                </c:pt>
                <c:pt idx="1">
                  <c:v>35.107456266988798</c:v>
                </c:pt>
                <c:pt idx="2">
                  <c:v>30.001154240085899</c:v>
                </c:pt>
                <c:pt idx="3">
                  <c:v>26.726129848441701</c:v>
                </c:pt>
                <c:pt idx="4">
                  <c:v>40.150844848785603</c:v>
                </c:pt>
                <c:pt idx="5">
                  <c:v>52.677445225888299</c:v>
                </c:pt>
                <c:pt idx="6">
                  <c:v>77.858406570899902</c:v>
                </c:pt>
                <c:pt idx="7">
                  <c:v>95.925336172048006</c:v>
                </c:pt>
                <c:pt idx="8">
                  <c:v>104.546824136975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10-47F4-BC02-53676E5D7E27}"/>
            </c:ext>
          </c:extLst>
        </c:ser>
        <c:ser>
          <c:idx val="4"/>
          <c:order val="4"/>
          <c:tx>
            <c:strRef>
              <c:f>'Other Synthetic Opioids'!$A$17</c:f>
              <c:strCache>
                <c:ptCount val="1"/>
                <c:pt idx="0">
                  <c:v>Region5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'Other Synthetic Opioids'!$B$17:$J$17</c:f>
              <c:numCache>
                <c:formatCode>General</c:formatCode>
                <c:ptCount val="9"/>
                <c:pt idx="0">
                  <c:v>24.927211688135898</c:v>
                </c:pt>
                <c:pt idx="1">
                  <c:v>22.602574297374801</c:v>
                </c:pt>
                <c:pt idx="2">
                  <c:v>18.583715306680599</c:v>
                </c:pt>
                <c:pt idx="3">
                  <c:v>22.983766979053001</c:v>
                </c:pt>
                <c:pt idx="4">
                  <c:v>24.8033509027061</c:v>
                </c:pt>
                <c:pt idx="5">
                  <c:v>25.998641657701</c:v>
                </c:pt>
                <c:pt idx="6">
                  <c:v>28.6802898116512</c:v>
                </c:pt>
                <c:pt idx="7">
                  <c:v>37.487045113417103</c:v>
                </c:pt>
                <c:pt idx="8">
                  <c:v>48.542168972552602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10-47F4-BC02-53676E5D7E27}"/>
            </c:ext>
          </c:extLst>
        </c:ser>
        <c:ser>
          <c:idx val="5"/>
          <c:order val="5"/>
          <c:tx>
            <c:strRef>
              <c:f>'Other Synthetic Opioids'!$A$18</c:f>
              <c:strCache>
                <c:ptCount val="1"/>
                <c:pt idx="0">
                  <c:v>Region6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'Other Synthetic Opioids'!$B$18:$J$18</c:f>
              <c:numCache>
                <c:formatCode>General</c:formatCode>
                <c:ptCount val="9"/>
                <c:pt idx="0">
                  <c:v>12.057179891646401</c:v>
                </c:pt>
                <c:pt idx="1">
                  <c:v>14.4068007469373</c:v>
                </c:pt>
                <c:pt idx="2">
                  <c:v>20.7614168759564</c:v>
                </c:pt>
                <c:pt idx="3">
                  <c:v>24.173294116170698</c:v>
                </c:pt>
                <c:pt idx="4">
                  <c:v>28.209475835721499</c:v>
                </c:pt>
                <c:pt idx="5">
                  <c:v>18.9058988843835</c:v>
                </c:pt>
                <c:pt idx="6">
                  <c:v>15.973210117142701</c:v>
                </c:pt>
                <c:pt idx="7">
                  <c:v>10.3313573003466</c:v>
                </c:pt>
                <c:pt idx="8">
                  <c:v>4.3651458975228001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10-47F4-BC02-53676E5D7E27}"/>
            </c:ext>
          </c:extLst>
        </c:ser>
        <c:ser>
          <c:idx val="6"/>
          <c:order val="6"/>
          <c:tx>
            <c:strRef>
              <c:f>'Other Synthetic Opioids'!$A$19</c:f>
              <c:strCache>
                <c:ptCount val="1"/>
                <c:pt idx="0">
                  <c:v>Region7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'Other Synthetic Opioids'!$B$19:$J$19</c:f>
              <c:numCache>
                <c:formatCode>General</c:formatCode>
                <c:ptCount val="9"/>
                <c:pt idx="0">
                  <c:v>-2.2675598493257501</c:v>
                </c:pt>
                <c:pt idx="1">
                  <c:v>8.8601277154957003</c:v>
                </c:pt>
                <c:pt idx="2">
                  <c:v>12.8726934922495</c:v>
                </c:pt>
                <c:pt idx="3">
                  <c:v>15.554226950391399</c:v>
                </c:pt>
                <c:pt idx="4">
                  <c:v>19.056798888558781</c:v>
                </c:pt>
                <c:pt idx="5">
                  <c:v>23.043233811029801</c:v>
                </c:pt>
                <c:pt idx="6">
                  <c:v>40.624321439007097</c:v>
                </c:pt>
                <c:pt idx="7">
                  <c:v>26.5045122195726</c:v>
                </c:pt>
                <c:pt idx="8">
                  <c:v>18.451298563258899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10-47F4-BC02-53676E5D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5184"/>
        <c:axId val="87169120"/>
      </c:scatterChart>
      <c:valAx>
        <c:axId val="853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69120"/>
        <c:crosses val="autoZero"/>
        <c:crossBetween val="midCat"/>
      </c:valAx>
      <c:valAx>
        <c:axId val="871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Native, Region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[1]R3!$A$7</c:f>
              <c:strCache>
                <c:ptCount val="1"/>
                <c:pt idx="0">
                  <c:v>native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[1]R3!$B$1:$H$1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[1]R3!$B$7:$H$7</c:f>
              <c:numCache>
                <c:formatCode>General</c:formatCode>
                <c:ptCount val="7"/>
                <c:pt idx="0">
                  <c:v>44899</c:v>
                </c:pt>
                <c:pt idx="1">
                  <c:v>44566</c:v>
                </c:pt>
                <c:pt idx="2">
                  <c:v>45827</c:v>
                </c:pt>
                <c:pt idx="3">
                  <c:v>47081</c:v>
                </c:pt>
                <c:pt idx="4">
                  <c:v>47111</c:v>
                </c:pt>
                <c:pt idx="5">
                  <c:v>48873</c:v>
                </c:pt>
                <c:pt idx="6">
                  <c:v>51431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3-4B5A-AC36-A02C7540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317280"/>
        <c:axId val="1885546368"/>
      </c:scatterChart>
      <c:valAx>
        <c:axId val="18793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546368"/>
        <c:crosses val="autoZero"/>
        <c:crossBetween val="midCat"/>
      </c:valAx>
      <c:valAx>
        <c:axId val="18855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3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Improved</a:t>
            </a:r>
            <a:r>
              <a:rPr lang="en-US" altLang="zh-CN" baseline="0"/>
              <a:t> Model, Other Synthetic, Region 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'Other Synthetic Opioids'!$A$33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Opioids'!$B$32:$I$32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Opioids'!$B$33:$I$33</c:f>
              <c:numCache>
                <c:formatCode>General</c:formatCode>
                <c:ptCount val="8"/>
                <c:pt idx="0">
                  <c:v>78.809852776276102</c:v>
                </c:pt>
                <c:pt idx="1">
                  <c:v>25.692107478668291</c:v>
                </c:pt>
                <c:pt idx="2">
                  <c:v>32.486907196902948</c:v>
                </c:pt>
                <c:pt idx="3">
                  <c:v>86.72979466755578</c:v>
                </c:pt>
                <c:pt idx="4">
                  <c:v>59.839625693509063</c:v>
                </c:pt>
                <c:pt idx="5">
                  <c:v>38.374153612901019</c:v>
                </c:pt>
                <c:pt idx="6">
                  <c:v>77.311923221463758</c:v>
                </c:pt>
                <c:pt idx="7">
                  <c:v>91.419463612652152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7C-4FF2-9C2B-AC4C0165799F}"/>
            </c:ext>
          </c:extLst>
        </c:ser>
        <c:ser>
          <c:idx val="1"/>
          <c:order val="1"/>
          <c:tx>
            <c:strRef>
              <c:f>'Other Synthetic Opioids'!$A$34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Opioids'!$B$32:$I$32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Opioids'!$B$34:$I$34</c:f>
              <c:numCache>
                <c:formatCode>General</c:formatCode>
                <c:ptCount val="8"/>
                <c:pt idx="0">
                  <c:v>60.809985300000001</c:v>
                </c:pt>
                <c:pt idx="1">
                  <c:v>20.692107</c:v>
                </c:pt>
                <c:pt idx="2">
                  <c:v>40.486907000000002</c:v>
                </c:pt>
                <c:pt idx="3">
                  <c:v>83.729794999999996</c:v>
                </c:pt>
                <c:pt idx="4">
                  <c:v>47.839626000000003</c:v>
                </c:pt>
                <c:pt idx="5">
                  <c:v>25.374154000000001</c:v>
                </c:pt>
                <c:pt idx="6">
                  <c:v>93.311922999999993</c:v>
                </c:pt>
                <c:pt idx="7">
                  <c:v>94.419464000000005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7C-4FF2-9C2B-AC4C0165799F}"/>
            </c:ext>
          </c:extLst>
        </c:ser>
        <c:ser>
          <c:idx val="2"/>
          <c:order val="2"/>
          <c:tx>
            <c:strRef>
              <c:f>'Other Synthetic Opioids'!$A$35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Opioids'!$B$32:$I$32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Opioids'!$B$35:$I$35</c:f>
              <c:numCache>
                <c:formatCode>General</c:formatCode>
                <c:ptCount val="8"/>
                <c:pt idx="0">
                  <c:v>-10.269951000000001</c:v>
                </c:pt>
                <c:pt idx="1">
                  <c:v>-17.2307025</c:v>
                </c:pt>
                <c:pt idx="2">
                  <c:v>-30.162302</c:v>
                </c:pt>
                <c:pt idx="3">
                  <c:v>7.9099320000000004</c:v>
                </c:pt>
                <c:pt idx="4">
                  <c:v>-2.6132086000000001</c:v>
                </c:pt>
                <c:pt idx="5">
                  <c:v>-21.20862</c:v>
                </c:pt>
                <c:pt idx="6">
                  <c:v>15.103973999999999</c:v>
                </c:pt>
                <c:pt idx="7">
                  <c:v>39.473154999999998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7C-4FF2-9C2B-AC4C0165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935216"/>
        <c:axId val="1885525984"/>
      </c:scatterChart>
      <c:valAx>
        <c:axId val="18789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525984"/>
        <c:crosses val="autoZero"/>
        <c:crossBetween val="midCat"/>
      </c:valAx>
      <c:valAx>
        <c:axId val="18855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9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Improved</a:t>
            </a:r>
            <a:r>
              <a:rPr lang="en-US" altLang="zh-CN" baseline="0"/>
              <a:t> Model, Other Synthetic, Region 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'Other Synthetic Opioids'!$A$55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Opioids'!$B$54:$I$54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Opioids'!$B$55:$I$55</c:f>
              <c:numCache>
                <c:formatCode>General</c:formatCode>
                <c:ptCount val="8"/>
                <c:pt idx="0">
                  <c:v>50.024231248580058</c:v>
                </c:pt>
                <c:pt idx="1">
                  <c:v>29.10745626698878</c:v>
                </c:pt>
                <c:pt idx="2">
                  <c:v>26.001154240085899</c:v>
                </c:pt>
                <c:pt idx="3">
                  <c:v>21.72612984844169</c:v>
                </c:pt>
                <c:pt idx="4">
                  <c:v>48.150844848785617</c:v>
                </c:pt>
                <c:pt idx="5">
                  <c:v>67.677445225888277</c:v>
                </c:pt>
                <c:pt idx="6">
                  <c:v>87.858406570899916</c:v>
                </c:pt>
                <c:pt idx="7">
                  <c:v>101.9253361720484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5-4765-8A48-2F0B5F4C1D91}"/>
            </c:ext>
          </c:extLst>
        </c:ser>
        <c:ser>
          <c:idx val="1"/>
          <c:order val="1"/>
          <c:tx>
            <c:strRef>
              <c:f>'Other Synthetic Opioids'!$A$56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'Other Synthetic Opioids'!$B$54:$I$54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'Other Synthetic Opioids'!$B$56:$I$56</c:f>
              <c:numCache>
                <c:formatCode>General</c:formatCode>
                <c:ptCount val="8"/>
                <c:pt idx="0">
                  <c:v>17.024231248580101</c:v>
                </c:pt>
                <c:pt idx="1">
                  <c:v>20.107456266988802</c:v>
                </c:pt>
                <c:pt idx="2">
                  <c:v>23.001154240085899</c:v>
                </c:pt>
                <c:pt idx="3">
                  <c:v>26.726129848441701</c:v>
                </c:pt>
                <c:pt idx="4">
                  <c:v>40.150844848785603</c:v>
                </c:pt>
                <c:pt idx="5">
                  <c:v>59.677445225888299</c:v>
                </c:pt>
                <c:pt idx="6">
                  <c:v>77.858406570899902</c:v>
                </c:pt>
                <c:pt idx="7">
                  <c:v>95.925336172048006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5-4765-8A48-2F0B5F4C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35696"/>
        <c:axId val="1879943120"/>
      </c:scatterChart>
      <c:valAx>
        <c:axId val="20109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943120"/>
        <c:crosses val="autoZero"/>
        <c:crossBetween val="midCat"/>
      </c:valAx>
      <c:valAx>
        <c:axId val="18799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93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Houses, Region</a:t>
            </a:r>
            <a:r>
              <a:rPr lang="en-US" altLang="zh-CN" baseline="0"/>
              <a:t> 4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[2]R4!$A$2</c:f>
              <c:strCache>
                <c:ptCount val="1"/>
                <c:pt idx="0">
                  <c:v>totalHouses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[2]R4!$B$1:$H$1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[2]R4!$B$2:$H$2</c:f>
              <c:numCache>
                <c:formatCode>General</c:formatCode>
                <c:ptCount val="7"/>
                <c:pt idx="0">
                  <c:v>874507</c:v>
                </c:pt>
                <c:pt idx="1">
                  <c:v>876329</c:v>
                </c:pt>
                <c:pt idx="2">
                  <c:v>877045</c:v>
                </c:pt>
                <c:pt idx="3">
                  <c:v>877618</c:v>
                </c:pt>
                <c:pt idx="4">
                  <c:v>879637</c:v>
                </c:pt>
                <c:pt idx="5">
                  <c:v>881965</c:v>
                </c:pt>
                <c:pt idx="6">
                  <c:v>881569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C-4FF6-AF02-A2CDE32F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39199"/>
        <c:axId val="1919396799"/>
      </c:scatterChart>
      <c:valAx>
        <c:axId val="18676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396799"/>
        <c:crosses val="autoZero"/>
        <c:crossBetween val="midCat"/>
      </c:valAx>
      <c:valAx>
        <c:axId val="19193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6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Traditional Spreading</a:t>
            </a:r>
            <a:r>
              <a:rPr lang="en-US" altLang="zh-CN" baseline="0"/>
              <a:t> M</a:t>
            </a:r>
            <a:r>
              <a:rPr lang="en-US" altLang="zh-CN"/>
              <a:t>odel</a:t>
            </a:r>
            <a:r>
              <a:rPr lang="en-US" altLang="zh-CN" baseline="0"/>
              <a:t>, Heroin</a:t>
            </a:r>
            <a:endParaRPr lang="zh-CN" altLang="en-US"/>
          </a:p>
        </c:rich>
      </c:tx>
      <c:layout>
        <c:manualLayout>
          <c:xMode val="edge"/>
          <c:yMode val="edge"/>
          <c:x val="0.12410861111111113"/>
          <c:y val="6.0268888888888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450780622023752E-2"/>
          <c:y val="0.16819477505500288"/>
          <c:w val="0.92146440934647467"/>
          <c:h val="0.682652924669791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Heroin!$A$12</c:f>
              <c:strCache>
                <c:ptCount val="1"/>
                <c:pt idx="0">
                  <c:v>Region1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Heroin!$B$11:$J$11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Heroin!$B$12:$J$12</c:f>
              <c:numCache>
                <c:formatCode>General</c:formatCode>
                <c:ptCount val="9"/>
                <c:pt idx="0">
                  <c:v>-4.2056365037023102</c:v>
                </c:pt>
                <c:pt idx="1">
                  <c:v>-4.3248148468008196</c:v>
                </c:pt>
                <c:pt idx="2">
                  <c:v>-4.4319830626815397</c:v>
                </c:pt>
                <c:pt idx="3">
                  <c:v>-4.4732156531075304</c:v>
                </c:pt>
                <c:pt idx="4">
                  <c:v>-4.5399397893240998</c:v>
                </c:pt>
                <c:pt idx="5">
                  <c:v>-5.6842863266402004</c:v>
                </c:pt>
                <c:pt idx="6">
                  <c:v>-7.6128573727033704</c:v>
                </c:pt>
                <c:pt idx="7">
                  <c:v>-9.4359686910785001</c:v>
                </c:pt>
                <c:pt idx="8">
                  <c:v>-10.5462135987456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0-4B57-962F-153B4470F0E9}"/>
            </c:ext>
          </c:extLst>
        </c:ser>
        <c:ser>
          <c:idx val="1"/>
          <c:order val="1"/>
          <c:tx>
            <c:strRef>
              <c:f>Heroin!$A$13</c:f>
              <c:strCache>
                <c:ptCount val="1"/>
                <c:pt idx="0">
                  <c:v>Region2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Heroin!$B$11:$J$11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Heroin!$B$13:$J$13</c:f>
              <c:numCache>
                <c:formatCode>General</c:formatCode>
                <c:ptCount val="9"/>
                <c:pt idx="0">
                  <c:v>22.236774575242201</c:v>
                </c:pt>
                <c:pt idx="1">
                  <c:v>22.195045641059799</c:v>
                </c:pt>
                <c:pt idx="2">
                  <c:v>22.631511062824199</c:v>
                </c:pt>
                <c:pt idx="3">
                  <c:v>22.796223292650101</c:v>
                </c:pt>
                <c:pt idx="4">
                  <c:v>23.1199633073056</c:v>
                </c:pt>
                <c:pt idx="5">
                  <c:v>22.4368269152619</c:v>
                </c:pt>
                <c:pt idx="6">
                  <c:v>21.350217060150101</c:v>
                </c:pt>
                <c:pt idx="7">
                  <c:v>19.973348219420402</c:v>
                </c:pt>
                <c:pt idx="8">
                  <c:v>17.4214567525975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50-4B57-962F-153B4470F0E9}"/>
            </c:ext>
          </c:extLst>
        </c:ser>
        <c:ser>
          <c:idx val="2"/>
          <c:order val="2"/>
          <c:tx>
            <c:strRef>
              <c:f>Heroin!$A$14</c:f>
              <c:strCache>
                <c:ptCount val="1"/>
                <c:pt idx="0">
                  <c:v>Region3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Heroin!$B$11:$J$11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Heroin!$B$14:$J$14</c:f>
              <c:numCache>
                <c:formatCode>General</c:formatCode>
                <c:ptCount val="9"/>
                <c:pt idx="0">
                  <c:v>14.0315601716931</c:v>
                </c:pt>
                <c:pt idx="1">
                  <c:v>8.9732673527538793</c:v>
                </c:pt>
                <c:pt idx="2">
                  <c:v>5.8012667857062699</c:v>
                </c:pt>
                <c:pt idx="3">
                  <c:v>8.0597541236578003</c:v>
                </c:pt>
                <c:pt idx="4">
                  <c:v>11.166018624633001</c:v>
                </c:pt>
                <c:pt idx="5">
                  <c:v>13.917757713366999</c:v>
                </c:pt>
                <c:pt idx="6">
                  <c:v>16.171856832427</c:v>
                </c:pt>
                <c:pt idx="7">
                  <c:v>18.519300580598301</c:v>
                </c:pt>
                <c:pt idx="8">
                  <c:v>19.541626488564201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50-4B57-962F-153B4470F0E9}"/>
            </c:ext>
          </c:extLst>
        </c:ser>
        <c:ser>
          <c:idx val="3"/>
          <c:order val="3"/>
          <c:tx>
            <c:strRef>
              <c:f>Heroin!$A$15</c:f>
              <c:strCache>
                <c:ptCount val="1"/>
                <c:pt idx="0">
                  <c:v>Region4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Heroin!$B$11:$J$11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Heroin!$B$15:$J$15</c:f>
              <c:numCache>
                <c:formatCode>General</c:formatCode>
                <c:ptCount val="9"/>
                <c:pt idx="0">
                  <c:v>8.1356884073998597</c:v>
                </c:pt>
                <c:pt idx="1">
                  <c:v>8.2228338167029094</c:v>
                </c:pt>
                <c:pt idx="2">
                  <c:v>8.0023042885348499</c:v>
                </c:pt>
                <c:pt idx="3">
                  <c:v>7.56751754458248</c:v>
                </c:pt>
                <c:pt idx="4">
                  <c:v>7.3906684760384502</c:v>
                </c:pt>
                <c:pt idx="5">
                  <c:v>7.1027728433107002</c:v>
                </c:pt>
                <c:pt idx="6">
                  <c:v>6.1146150191858499</c:v>
                </c:pt>
                <c:pt idx="7">
                  <c:v>5.8478444699489902</c:v>
                </c:pt>
                <c:pt idx="8">
                  <c:v>4.3564897541252998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50-4B57-962F-153B4470F0E9}"/>
            </c:ext>
          </c:extLst>
        </c:ser>
        <c:ser>
          <c:idx val="4"/>
          <c:order val="4"/>
          <c:tx>
            <c:strRef>
              <c:f>Heroin!$A$16</c:f>
              <c:strCache>
                <c:ptCount val="1"/>
                <c:pt idx="0">
                  <c:v>Region5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Heroin!$B$11:$J$11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Heroin!$B$16:$J$16</c:f>
              <c:numCache>
                <c:formatCode>General</c:formatCode>
                <c:ptCount val="9"/>
                <c:pt idx="0">
                  <c:v>0.71804392821264518</c:v>
                </c:pt>
                <c:pt idx="1">
                  <c:v>1.2730414705888</c:v>
                </c:pt>
                <c:pt idx="2">
                  <c:v>1.9584120075178999</c:v>
                </c:pt>
                <c:pt idx="3">
                  <c:v>2.4517418711519099</c:v>
                </c:pt>
                <c:pt idx="4">
                  <c:v>4.4134316996101797</c:v>
                </c:pt>
                <c:pt idx="5">
                  <c:v>5.0116389849665604</c:v>
                </c:pt>
                <c:pt idx="6">
                  <c:v>5.5688751295323797</c:v>
                </c:pt>
                <c:pt idx="7">
                  <c:v>6.73411286316282</c:v>
                </c:pt>
                <c:pt idx="8">
                  <c:v>8.2646464513639994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50-4B57-962F-153B4470F0E9}"/>
            </c:ext>
          </c:extLst>
        </c:ser>
        <c:ser>
          <c:idx val="5"/>
          <c:order val="5"/>
          <c:tx>
            <c:strRef>
              <c:f>Heroin!$A$17</c:f>
              <c:strCache>
                <c:ptCount val="1"/>
                <c:pt idx="0">
                  <c:v>Region6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Heroin!$B$11:$J$11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Heroin!$B$17:$J$17</c:f>
              <c:numCache>
                <c:formatCode>General</c:formatCode>
                <c:ptCount val="9"/>
                <c:pt idx="0">
                  <c:v>1.90032693514256</c:v>
                </c:pt>
                <c:pt idx="1">
                  <c:v>2.5904246815444298</c:v>
                </c:pt>
                <c:pt idx="2">
                  <c:v>3.6777913245933598</c:v>
                </c:pt>
                <c:pt idx="3">
                  <c:v>5.5480976558304498</c:v>
                </c:pt>
                <c:pt idx="4">
                  <c:v>7.5997059754522001</c:v>
                </c:pt>
                <c:pt idx="5">
                  <c:v>8.9998041365473096</c:v>
                </c:pt>
                <c:pt idx="6">
                  <c:v>9.5959576210407</c:v>
                </c:pt>
                <c:pt idx="7">
                  <c:v>10.594667704362299</c:v>
                </c:pt>
                <c:pt idx="8">
                  <c:v>11.264646451363999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50-4B57-962F-153B4470F0E9}"/>
            </c:ext>
          </c:extLst>
        </c:ser>
        <c:ser>
          <c:idx val="6"/>
          <c:order val="6"/>
          <c:tx>
            <c:strRef>
              <c:f>Heroin!$A$18</c:f>
              <c:strCache>
                <c:ptCount val="1"/>
                <c:pt idx="0">
                  <c:v>Region7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Heroin!$B$11:$J$11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Heroin!$B$18:$J$18</c:f>
              <c:numCache>
                <c:formatCode>General</c:formatCode>
                <c:ptCount val="9"/>
                <c:pt idx="0">
                  <c:v>2.06404089093202</c:v>
                </c:pt>
                <c:pt idx="1">
                  <c:v>2.78072348329199</c:v>
                </c:pt>
                <c:pt idx="2">
                  <c:v>3.1036691756426502</c:v>
                </c:pt>
                <c:pt idx="3">
                  <c:v>3.4380317539085699</c:v>
                </c:pt>
                <c:pt idx="4">
                  <c:v>4.0445560299790699</c:v>
                </c:pt>
                <c:pt idx="5">
                  <c:v>5.9422007140937003</c:v>
                </c:pt>
                <c:pt idx="6">
                  <c:v>7.6175747971335896</c:v>
                </c:pt>
                <c:pt idx="7">
                  <c:v>8.8681484763783391</c:v>
                </c:pt>
                <c:pt idx="8">
                  <c:v>10.264646451363999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50-4B57-962F-153B4470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7376"/>
        <c:axId val="87156640"/>
      </c:scatterChart>
      <c:valAx>
        <c:axId val="902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56640"/>
        <c:crosses val="autoZero"/>
        <c:crossBetween val="midCat"/>
      </c:valAx>
      <c:valAx>
        <c:axId val="871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3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Improved</a:t>
            </a:r>
            <a:r>
              <a:rPr lang="en-US" altLang="zh-CN" baseline="0"/>
              <a:t> Model, Heroin, Region 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Heroin!$A$31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Heroin!$B$30:$I$30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Heroin!$B$31:$I$31</c:f>
              <c:numCache>
                <c:formatCode>General</c:formatCode>
                <c:ptCount val="8"/>
                <c:pt idx="0">
                  <c:v>22.536774575242209</c:v>
                </c:pt>
                <c:pt idx="1">
                  <c:v>21.99504564105985</c:v>
                </c:pt>
                <c:pt idx="2">
                  <c:v>21.63151106282422</c:v>
                </c:pt>
                <c:pt idx="3">
                  <c:v>23.796223292650051</c:v>
                </c:pt>
                <c:pt idx="4">
                  <c:v>22.119963307305611</c:v>
                </c:pt>
                <c:pt idx="5">
                  <c:v>22.23682691526189</c:v>
                </c:pt>
                <c:pt idx="6">
                  <c:v>18.350217060150051</c:v>
                </c:pt>
                <c:pt idx="7">
                  <c:v>11.9733482194204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5-424C-AE2F-F68A38F493E6}"/>
            </c:ext>
          </c:extLst>
        </c:ser>
        <c:ser>
          <c:idx val="1"/>
          <c:order val="1"/>
          <c:tx>
            <c:strRef>
              <c:f>Heroin!$A$32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Heroin!$B$30:$I$30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Heroin!$B$32:$I$32</c:f>
              <c:numCache>
                <c:formatCode>General</c:formatCode>
                <c:ptCount val="8"/>
                <c:pt idx="0">
                  <c:v>25.536774583494804</c:v>
                </c:pt>
                <c:pt idx="1">
                  <c:v>24.995045594039865</c:v>
                </c:pt>
                <c:pt idx="2">
                  <c:v>24.631511041882799</c:v>
                </c:pt>
                <c:pt idx="3">
                  <c:v>24.296223295100067</c:v>
                </c:pt>
                <c:pt idx="4">
                  <c:v>24.119963271537067</c:v>
                </c:pt>
                <c:pt idx="5">
                  <c:v>22.236826910174599</c:v>
                </c:pt>
                <c:pt idx="6">
                  <c:v>18.350217040100066</c:v>
                </c:pt>
                <c:pt idx="7">
                  <c:v>11.973348479613602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5-424C-AE2F-F68A38F493E6}"/>
            </c:ext>
          </c:extLst>
        </c:ser>
        <c:ser>
          <c:idx val="2"/>
          <c:order val="2"/>
          <c:tx>
            <c:strRef>
              <c:f>Heroin!$A$33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Heroin!$B$30:$I$30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Heroin!$B$33:$I$33</c:f>
              <c:numCache>
                <c:formatCode>General</c:formatCode>
                <c:ptCount val="8"/>
                <c:pt idx="0">
                  <c:v>10.712258200000001</c:v>
                </c:pt>
                <c:pt idx="1">
                  <c:v>10.1983485</c:v>
                </c:pt>
                <c:pt idx="2">
                  <c:v>9.5438369999999999</c:v>
                </c:pt>
                <c:pt idx="3">
                  <c:v>9.0987410999999998</c:v>
                </c:pt>
                <c:pt idx="4">
                  <c:v>8.7066543999999997</c:v>
                </c:pt>
                <c:pt idx="5">
                  <c:v>7.2789422999999998</c:v>
                </c:pt>
                <c:pt idx="6">
                  <c:v>4.1167389999999999</c:v>
                </c:pt>
                <c:pt idx="7">
                  <c:v>-1.342217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5-424C-AE2F-F68A38F4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56016"/>
        <c:axId val="2011082912"/>
      </c:scatterChart>
      <c:valAx>
        <c:axId val="1697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082912"/>
        <c:crosses val="autoZero"/>
        <c:crossBetween val="midCat"/>
      </c:valAx>
      <c:valAx>
        <c:axId val="2011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65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Improved Model, Heroin, Region 6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Heroin!$A$58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Heroin!$B$57:$I$57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Heroin!$B$58:$I$58</c:f>
              <c:numCache>
                <c:formatCode>General</c:formatCode>
                <c:ptCount val="8"/>
                <c:pt idx="0">
                  <c:v>5.9003269351425551</c:v>
                </c:pt>
                <c:pt idx="1">
                  <c:v>-1.5904246815444301</c:v>
                </c:pt>
                <c:pt idx="2">
                  <c:v>3.8777913245933631</c:v>
                </c:pt>
                <c:pt idx="3">
                  <c:v>6.8480976558304487</c:v>
                </c:pt>
                <c:pt idx="4">
                  <c:v>10.599705975452199</c:v>
                </c:pt>
                <c:pt idx="5">
                  <c:v>4.9998041365473078</c:v>
                </c:pt>
                <c:pt idx="6">
                  <c:v>7.5959576210407009</c:v>
                </c:pt>
                <c:pt idx="7">
                  <c:v>7.5946677043623714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3-440C-9611-731345AB0756}"/>
            </c:ext>
          </c:extLst>
        </c:ser>
        <c:ser>
          <c:idx val="1"/>
          <c:order val="1"/>
          <c:tx>
            <c:strRef>
              <c:f>Heroin!$A$59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Heroin!$B$57:$I$57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Heroin!$B$59:$I$59</c:f>
              <c:numCache>
                <c:formatCode>General</c:formatCode>
                <c:ptCount val="8"/>
                <c:pt idx="0">
                  <c:v>1.90032</c:v>
                </c:pt>
                <c:pt idx="1">
                  <c:v>0.59042470000000002</c:v>
                </c:pt>
                <c:pt idx="2">
                  <c:v>3.1777913</c:v>
                </c:pt>
                <c:pt idx="3">
                  <c:v>5.5480976999999996</c:v>
                </c:pt>
                <c:pt idx="4">
                  <c:v>7.5997060000000003</c:v>
                </c:pt>
                <c:pt idx="5">
                  <c:v>8.9998041000000004</c:v>
                </c:pt>
                <c:pt idx="6">
                  <c:v>5.5959576000000002</c:v>
                </c:pt>
                <c:pt idx="7">
                  <c:v>10.594668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13-440C-9611-731345AB0756}"/>
            </c:ext>
          </c:extLst>
        </c:ser>
        <c:ser>
          <c:idx val="2"/>
          <c:order val="2"/>
          <c:tx>
            <c:strRef>
              <c:f>Heroin!$A$60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Heroin!$B$57:$I$57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Heroin!$B$60:$I$60</c:f>
              <c:numCache>
                <c:formatCode>General</c:formatCode>
                <c:ptCount val="8"/>
                <c:pt idx="0">
                  <c:v>0.63344230000000001</c:v>
                </c:pt>
                <c:pt idx="1">
                  <c:v>0.86347490000000005</c:v>
                </c:pt>
                <c:pt idx="2">
                  <c:v>1.2259304</c:v>
                </c:pt>
                <c:pt idx="3">
                  <c:v>1.8493659</c:v>
                </c:pt>
                <c:pt idx="4">
                  <c:v>2.5332352999999999</c:v>
                </c:pt>
                <c:pt idx="5">
                  <c:v>2.9999346999999998</c:v>
                </c:pt>
                <c:pt idx="6">
                  <c:v>3.1986525000000001</c:v>
                </c:pt>
                <c:pt idx="7">
                  <c:v>3.5155590000000001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13-440C-9611-731345AB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81568"/>
        <c:axId val="1954668768"/>
      </c:scatterChart>
      <c:valAx>
        <c:axId val="19685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668768"/>
        <c:crosses val="autoZero"/>
        <c:crossBetween val="midCat"/>
      </c:valAx>
      <c:valAx>
        <c:axId val="19546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58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Disabled, Region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[1]R6!$C$13</c:f>
              <c:strCache>
                <c:ptCount val="1"/>
                <c:pt idx="0">
                  <c:v>disable1865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[1]R6!$D$12:$H$12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[1]R6!$D$13:$H$13</c:f>
              <c:numCache>
                <c:formatCode>General</c:formatCode>
                <c:ptCount val="5"/>
                <c:pt idx="0">
                  <c:v>136292</c:v>
                </c:pt>
                <c:pt idx="1">
                  <c:v>136243</c:v>
                </c:pt>
                <c:pt idx="2">
                  <c:v>135552</c:v>
                </c:pt>
                <c:pt idx="3">
                  <c:v>134584</c:v>
                </c:pt>
                <c:pt idx="4">
                  <c:v>134036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9-471C-B9C0-8B17CF1C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031440"/>
        <c:axId val="1885522656"/>
      </c:scatterChart>
      <c:valAx>
        <c:axId val="16950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522656"/>
        <c:crosses val="autoZero"/>
        <c:crossBetween val="midCat"/>
      </c:valAx>
      <c:valAx>
        <c:axId val="18855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0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School Enrollment, Region</a:t>
            </a:r>
            <a:r>
              <a:rPr lang="en-US" altLang="zh-CN" baseline="0"/>
              <a:t> 2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[1]R2!$A$3</c:f>
              <c:strCache>
                <c:ptCount val="1"/>
                <c:pt idx="0">
                  <c:v>totalSchoolEnrollment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[1]R2!$B$1:$H$1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[1]R2!$B$3:$H$3</c:f>
              <c:numCache>
                <c:formatCode>General</c:formatCode>
                <c:ptCount val="7"/>
                <c:pt idx="0">
                  <c:v>127273</c:v>
                </c:pt>
                <c:pt idx="1">
                  <c:v>127185</c:v>
                </c:pt>
                <c:pt idx="2">
                  <c:v>125784</c:v>
                </c:pt>
                <c:pt idx="3">
                  <c:v>124568</c:v>
                </c:pt>
                <c:pt idx="4">
                  <c:v>122984</c:v>
                </c:pt>
                <c:pt idx="5">
                  <c:v>121676</c:v>
                </c:pt>
                <c:pt idx="6">
                  <c:v>120431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1-42F1-AA88-61271735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40432"/>
        <c:axId val="1954609696"/>
      </c:scatterChart>
      <c:valAx>
        <c:axId val="18854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609696"/>
        <c:crosses val="autoZero"/>
        <c:crossBetween val="midCat"/>
      </c:valAx>
      <c:valAx>
        <c:axId val="19546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4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Actual Data, </a:t>
            </a:r>
            <a:r>
              <a:rPr lang="en-US" altLang="zh-CN"/>
              <a:t>Commonly</a:t>
            </a:r>
            <a:r>
              <a:rPr lang="en-US" altLang="zh-CN" baseline="0"/>
              <a:t> Prescribed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'Commonly Prescribed Opioids'!$A$2</c:f>
              <c:strCache>
                <c:ptCount val="1"/>
                <c:pt idx="0">
                  <c:v>Region1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'Commonly Prescribed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Opioids'!$B$2:$I$2</c:f>
              <c:numCache>
                <c:formatCode>General</c:formatCode>
                <c:ptCount val="8"/>
                <c:pt idx="0">
                  <c:v>41.697453301186201</c:v>
                </c:pt>
                <c:pt idx="1">
                  <c:v>35.389337504682963</c:v>
                </c:pt>
                <c:pt idx="2">
                  <c:v>12.614066759695399</c:v>
                </c:pt>
                <c:pt idx="3">
                  <c:v>32.033584675125468</c:v>
                </c:pt>
                <c:pt idx="4">
                  <c:v>-19.2122164720024</c:v>
                </c:pt>
                <c:pt idx="5">
                  <c:v>-25.69207092511239</c:v>
                </c:pt>
                <c:pt idx="6">
                  <c:v>-52.151403993490959</c:v>
                </c:pt>
                <c:pt idx="7">
                  <c:v>-53.198617222156408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3-4F77-B5C4-A406C6CBA862}"/>
            </c:ext>
          </c:extLst>
        </c:ser>
        <c:ser>
          <c:idx val="1"/>
          <c:order val="1"/>
          <c:tx>
            <c:strRef>
              <c:f>'Commonly Prescribed Opioids'!$A$3</c:f>
              <c:strCache>
                <c:ptCount val="1"/>
                <c:pt idx="0">
                  <c:v>Region2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'Commonly Prescribed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Opioids'!$B$3:$I$3</c:f>
              <c:numCache>
                <c:formatCode>General</c:formatCode>
                <c:ptCount val="8"/>
                <c:pt idx="0">
                  <c:v>41.912614684621587</c:v>
                </c:pt>
                <c:pt idx="1">
                  <c:v>59.823712575470978</c:v>
                </c:pt>
                <c:pt idx="2">
                  <c:v>73.969007460595634</c:v>
                </c:pt>
                <c:pt idx="3">
                  <c:v>99.802957500942298</c:v>
                </c:pt>
                <c:pt idx="4">
                  <c:v>77.709569503964303</c:v>
                </c:pt>
                <c:pt idx="5">
                  <c:v>57.153815951592883</c:v>
                </c:pt>
                <c:pt idx="6">
                  <c:v>48.13505764274008</c:v>
                </c:pt>
                <c:pt idx="7">
                  <c:v>42.356851708972798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53-4F77-B5C4-A406C6CBA862}"/>
            </c:ext>
          </c:extLst>
        </c:ser>
        <c:ser>
          <c:idx val="2"/>
          <c:order val="2"/>
          <c:tx>
            <c:strRef>
              <c:f>'Commonly Prescribed Opioids'!$A$4</c:f>
              <c:strCache>
                <c:ptCount val="1"/>
                <c:pt idx="0">
                  <c:v>Region3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'Commonly Prescribed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Opioids'!$B$4:$I$4</c:f>
              <c:numCache>
                <c:formatCode>General</c:formatCode>
                <c:ptCount val="8"/>
                <c:pt idx="0">
                  <c:v>85.288631423605068</c:v>
                </c:pt>
                <c:pt idx="1">
                  <c:v>44.894633823611628</c:v>
                </c:pt>
                <c:pt idx="2">
                  <c:v>59.442641367308632</c:v>
                </c:pt>
                <c:pt idx="3">
                  <c:v>108.5500952025336</c:v>
                </c:pt>
                <c:pt idx="4">
                  <c:v>65.359311417658574</c:v>
                </c:pt>
                <c:pt idx="5">
                  <c:v>52.268770019780938</c:v>
                </c:pt>
                <c:pt idx="6">
                  <c:v>60.982444497487492</c:v>
                </c:pt>
                <c:pt idx="7">
                  <c:v>81.906512909622052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53-4F77-B5C4-A406C6CBA862}"/>
            </c:ext>
          </c:extLst>
        </c:ser>
        <c:ser>
          <c:idx val="3"/>
          <c:order val="3"/>
          <c:tx>
            <c:strRef>
              <c:f>'Commonly Prescribed Opioids'!$A$5</c:f>
              <c:strCache>
                <c:ptCount val="1"/>
                <c:pt idx="0">
                  <c:v>Region4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'Commonly Prescribed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Opioids'!$B$5:$I$5</c:f>
              <c:numCache>
                <c:formatCode>General</c:formatCode>
                <c:ptCount val="8"/>
                <c:pt idx="0">
                  <c:v>27.488817357657581</c:v>
                </c:pt>
                <c:pt idx="1">
                  <c:v>49.383019777601433</c:v>
                </c:pt>
                <c:pt idx="2">
                  <c:v>19.838617409487679</c:v>
                </c:pt>
                <c:pt idx="3">
                  <c:v>30.907705231448681</c:v>
                </c:pt>
                <c:pt idx="4">
                  <c:v>40.829613756251419</c:v>
                </c:pt>
                <c:pt idx="5">
                  <c:v>51.999218336313938</c:v>
                </c:pt>
                <c:pt idx="6">
                  <c:v>32.911430768496928</c:v>
                </c:pt>
                <c:pt idx="7">
                  <c:v>18.023700913304118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53-4F77-B5C4-A406C6CBA862}"/>
            </c:ext>
          </c:extLst>
        </c:ser>
        <c:ser>
          <c:idx val="4"/>
          <c:order val="4"/>
          <c:tx>
            <c:strRef>
              <c:f>'Commonly Prescribed Opioids'!$A$6</c:f>
              <c:strCache>
                <c:ptCount val="1"/>
                <c:pt idx="0">
                  <c:v>Region5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'Commonly Prescribed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Opioids'!$B$6:$I$6</c:f>
              <c:numCache>
                <c:formatCode>General</c:formatCode>
                <c:ptCount val="8"/>
                <c:pt idx="0">
                  <c:v>25.331737984861789</c:v>
                </c:pt>
                <c:pt idx="1">
                  <c:v>23.065766007452659</c:v>
                </c:pt>
                <c:pt idx="2">
                  <c:v>10.691050057347219</c:v>
                </c:pt>
                <c:pt idx="3">
                  <c:v>9.3411114172556324</c:v>
                </c:pt>
                <c:pt idx="4">
                  <c:v>30.8600223338102</c:v>
                </c:pt>
                <c:pt idx="5">
                  <c:v>22.19970138028976</c:v>
                </c:pt>
                <c:pt idx="6">
                  <c:v>18.45221530366079</c:v>
                </c:pt>
                <c:pt idx="7">
                  <c:v>26.533342196472919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53-4F77-B5C4-A406C6CBA862}"/>
            </c:ext>
          </c:extLst>
        </c:ser>
        <c:ser>
          <c:idx val="5"/>
          <c:order val="5"/>
          <c:tx>
            <c:strRef>
              <c:f>'Commonly Prescribed Opioids'!$A$7</c:f>
              <c:strCache>
                <c:ptCount val="1"/>
                <c:pt idx="0">
                  <c:v>Region6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'Commonly Prescribed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Opioids'!$B$7:$I$7</c:f>
              <c:numCache>
                <c:formatCode>General</c:formatCode>
                <c:ptCount val="8"/>
                <c:pt idx="0">
                  <c:v>32.846290243463017</c:v>
                </c:pt>
                <c:pt idx="1">
                  <c:v>5.0093968396386739</c:v>
                </c:pt>
                <c:pt idx="2">
                  <c:v>26.462082830348521</c:v>
                </c:pt>
                <c:pt idx="3">
                  <c:v>17.109138111647589</c:v>
                </c:pt>
                <c:pt idx="4">
                  <c:v>39.559029031946821</c:v>
                </c:pt>
                <c:pt idx="5">
                  <c:v>11.98196786776931</c:v>
                </c:pt>
                <c:pt idx="6">
                  <c:v>27.17840409653612</c:v>
                </c:pt>
                <c:pt idx="7">
                  <c:v>16.536850676514021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53-4F77-B5C4-A406C6CBA862}"/>
            </c:ext>
          </c:extLst>
        </c:ser>
        <c:ser>
          <c:idx val="6"/>
          <c:order val="6"/>
          <c:tx>
            <c:strRef>
              <c:f>'Commonly Prescribed Opioids'!$A$8</c:f>
              <c:strCache>
                <c:ptCount val="1"/>
                <c:pt idx="0">
                  <c:v>Region7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'Commonly Prescribed Opioids'!$B$1:$I$1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Opioids'!$B$8:$I$8</c:f>
              <c:numCache>
                <c:formatCode>General</c:formatCode>
                <c:ptCount val="8"/>
                <c:pt idx="0">
                  <c:v>11.76605704150681</c:v>
                </c:pt>
                <c:pt idx="1">
                  <c:v>17.67896247034863</c:v>
                </c:pt>
                <c:pt idx="2">
                  <c:v>22.168923055942219</c:v>
                </c:pt>
                <c:pt idx="3">
                  <c:v>16.52952620884221</c:v>
                </c:pt>
                <c:pt idx="4">
                  <c:v>19.74301715887546</c:v>
                </c:pt>
                <c:pt idx="5">
                  <c:v>11.253844302539971</c:v>
                </c:pt>
                <c:pt idx="6">
                  <c:v>25.054305573956519</c:v>
                </c:pt>
                <c:pt idx="7">
                  <c:v>10.811714100509979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53-4F77-B5C4-A406C6CBA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45984"/>
        <c:axId val="87154144"/>
      </c:scatterChart>
      <c:valAx>
        <c:axId val="853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54144"/>
        <c:crosses val="autoZero"/>
        <c:crossBetween val="midCat"/>
      </c:valAx>
      <c:valAx>
        <c:axId val="87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4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Traditional Spreading Model, </a:t>
            </a:r>
            <a:r>
              <a:rPr lang="en-US" altLang="zh-CN"/>
              <a:t>Commonly Prescribed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'Commonly Prescribed Opioids'!$A$13</c:f>
              <c:strCache>
                <c:ptCount val="1"/>
                <c:pt idx="0">
                  <c:v>Region1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'Commonly Prescribed Opioids'!$B$13:$J$13</c:f>
              <c:numCache>
                <c:formatCode>General</c:formatCode>
                <c:ptCount val="9"/>
                <c:pt idx="0">
                  <c:v>40.697453301186201</c:v>
                </c:pt>
                <c:pt idx="1">
                  <c:v>32.389337504682999</c:v>
                </c:pt>
                <c:pt idx="2">
                  <c:v>30.614066759695401</c:v>
                </c:pt>
                <c:pt idx="3">
                  <c:v>20.0335846751255</c:v>
                </c:pt>
                <c:pt idx="4">
                  <c:v>-12.2122164720024</c:v>
                </c:pt>
                <c:pt idx="5">
                  <c:v>-25.6920709251124</c:v>
                </c:pt>
                <c:pt idx="6">
                  <c:v>-42.151403993491002</c:v>
                </c:pt>
                <c:pt idx="7">
                  <c:v>-49.1986172221564</c:v>
                </c:pt>
                <c:pt idx="8">
                  <c:v>-52.564897532145302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7-458B-8BE3-65AFF52A4C09}"/>
            </c:ext>
          </c:extLst>
        </c:ser>
        <c:ser>
          <c:idx val="1"/>
          <c:order val="1"/>
          <c:tx>
            <c:strRef>
              <c:f>'Commonly Prescribed Opioids'!$A$14</c:f>
              <c:strCache>
                <c:ptCount val="1"/>
                <c:pt idx="0">
                  <c:v>Region2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'Commonly Prescribed Opioids'!$B$14:$J$14</c:f>
              <c:numCache>
                <c:formatCode>General</c:formatCode>
                <c:ptCount val="9"/>
                <c:pt idx="0">
                  <c:v>40.912614684621602</c:v>
                </c:pt>
                <c:pt idx="1">
                  <c:v>60.823712575470999</c:v>
                </c:pt>
                <c:pt idx="2">
                  <c:v>79.969007460595606</c:v>
                </c:pt>
                <c:pt idx="3">
                  <c:v>97.802957500942298</c:v>
                </c:pt>
                <c:pt idx="4">
                  <c:v>79.709569503964303</c:v>
                </c:pt>
                <c:pt idx="5">
                  <c:v>63.153815951592897</c:v>
                </c:pt>
                <c:pt idx="6">
                  <c:v>50.135057642740101</c:v>
                </c:pt>
                <c:pt idx="7">
                  <c:v>45.356851708972798</c:v>
                </c:pt>
                <c:pt idx="8">
                  <c:v>43.676565645334499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7-458B-8BE3-65AFF52A4C09}"/>
            </c:ext>
          </c:extLst>
        </c:ser>
        <c:ser>
          <c:idx val="2"/>
          <c:order val="2"/>
          <c:tx>
            <c:strRef>
              <c:f>'Commonly Prescribed Opioids'!$A$15</c:f>
              <c:strCache>
                <c:ptCount val="1"/>
                <c:pt idx="0">
                  <c:v>Region3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'Commonly Prescribed Opioids'!$B$15:$J$15</c:f>
              <c:numCache>
                <c:formatCode>General</c:formatCode>
                <c:ptCount val="9"/>
                <c:pt idx="0">
                  <c:v>80.288631423605096</c:v>
                </c:pt>
                <c:pt idx="1">
                  <c:v>47.894633823611599</c:v>
                </c:pt>
                <c:pt idx="2">
                  <c:v>60.442641367308603</c:v>
                </c:pt>
                <c:pt idx="3">
                  <c:v>75.550095202533996</c:v>
                </c:pt>
                <c:pt idx="4">
                  <c:v>83.359311417658603</c:v>
                </c:pt>
                <c:pt idx="5">
                  <c:v>88.268770019780902</c:v>
                </c:pt>
                <c:pt idx="6">
                  <c:v>90.982444497487506</c:v>
                </c:pt>
                <c:pt idx="7">
                  <c:v>92.906512909622094</c:v>
                </c:pt>
                <c:pt idx="8">
                  <c:v>95.877643534455899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7-458B-8BE3-65AFF52A4C09}"/>
            </c:ext>
          </c:extLst>
        </c:ser>
        <c:ser>
          <c:idx val="3"/>
          <c:order val="3"/>
          <c:tx>
            <c:strRef>
              <c:f>'Commonly Prescribed Opioids'!$A$16</c:f>
              <c:strCache>
                <c:ptCount val="1"/>
                <c:pt idx="0">
                  <c:v>Region4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'Commonly Prescribed Opioids'!$B$16:$J$16</c:f>
              <c:numCache>
                <c:formatCode>General</c:formatCode>
                <c:ptCount val="9"/>
                <c:pt idx="0">
                  <c:v>35.488817357657602</c:v>
                </c:pt>
                <c:pt idx="1">
                  <c:v>30.383019777601401</c:v>
                </c:pt>
                <c:pt idx="2">
                  <c:v>22.8386174094877</c:v>
                </c:pt>
                <c:pt idx="3">
                  <c:v>27.907705231448698</c:v>
                </c:pt>
                <c:pt idx="4">
                  <c:v>37.829613756251398</c:v>
                </c:pt>
                <c:pt idx="5">
                  <c:v>49.999218336313902</c:v>
                </c:pt>
                <c:pt idx="6">
                  <c:v>52.911430768496899</c:v>
                </c:pt>
                <c:pt idx="7">
                  <c:v>53.232757873954199</c:v>
                </c:pt>
                <c:pt idx="8">
                  <c:v>54.634637583455202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7-458B-8BE3-65AFF52A4C09}"/>
            </c:ext>
          </c:extLst>
        </c:ser>
        <c:ser>
          <c:idx val="4"/>
          <c:order val="4"/>
          <c:tx>
            <c:strRef>
              <c:f>'Commonly Prescribed Opioids'!$A$17</c:f>
              <c:strCache>
                <c:ptCount val="1"/>
                <c:pt idx="0">
                  <c:v>Region5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'Commonly Prescribed Opioids'!$B$17:$J$17</c:f>
              <c:numCache>
                <c:formatCode>General</c:formatCode>
                <c:ptCount val="9"/>
                <c:pt idx="0">
                  <c:v>22.3317379848618</c:v>
                </c:pt>
                <c:pt idx="1">
                  <c:v>21.065766007452702</c:v>
                </c:pt>
                <c:pt idx="2">
                  <c:v>15.6910500573472</c:v>
                </c:pt>
                <c:pt idx="3">
                  <c:v>10.3411114172556</c:v>
                </c:pt>
                <c:pt idx="4">
                  <c:v>17.8600223338102</c:v>
                </c:pt>
                <c:pt idx="5">
                  <c:v>19.199701380289799</c:v>
                </c:pt>
                <c:pt idx="6">
                  <c:v>21.4522153036608</c:v>
                </c:pt>
                <c:pt idx="7">
                  <c:v>24.533342196472901</c:v>
                </c:pt>
                <c:pt idx="8">
                  <c:v>23.763446346755401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7-458B-8BE3-65AFF52A4C09}"/>
            </c:ext>
          </c:extLst>
        </c:ser>
        <c:ser>
          <c:idx val="5"/>
          <c:order val="5"/>
          <c:tx>
            <c:strRef>
              <c:f>'Commonly Prescribed Opioids'!$A$18</c:f>
              <c:strCache>
                <c:ptCount val="1"/>
                <c:pt idx="0">
                  <c:v>Region6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'Commonly Prescribed Opioids'!$B$18:$J$18</c:f>
              <c:numCache>
                <c:formatCode>General</c:formatCode>
                <c:ptCount val="9"/>
                <c:pt idx="0">
                  <c:v>25.846290243462999</c:v>
                </c:pt>
                <c:pt idx="1">
                  <c:v>15.009396839638599</c:v>
                </c:pt>
                <c:pt idx="2">
                  <c:v>20.4620828303485</c:v>
                </c:pt>
                <c:pt idx="3">
                  <c:v>22.109138111647599</c:v>
                </c:pt>
                <c:pt idx="4">
                  <c:v>25.5590290319468</c:v>
                </c:pt>
                <c:pt idx="5">
                  <c:v>26.981967867769299</c:v>
                </c:pt>
                <c:pt idx="6">
                  <c:v>28.178404096536099</c:v>
                </c:pt>
                <c:pt idx="7">
                  <c:v>30.536850676514</c:v>
                </c:pt>
                <c:pt idx="8">
                  <c:v>31.678282755648201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7-458B-8BE3-65AFF52A4C09}"/>
            </c:ext>
          </c:extLst>
        </c:ser>
        <c:ser>
          <c:idx val="6"/>
          <c:order val="6"/>
          <c:tx>
            <c:strRef>
              <c:f>'Commonly Prescribed Opioids'!$A$19</c:f>
              <c:strCache>
                <c:ptCount val="1"/>
                <c:pt idx="0">
                  <c:v>Region7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Opioids'!$B$12:$J$12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'Commonly Prescribed Opioids'!$B$19:$J$19</c:f>
              <c:numCache>
                <c:formatCode>General</c:formatCode>
                <c:ptCount val="9"/>
                <c:pt idx="0">
                  <c:v>12.7660570415068</c:v>
                </c:pt>
                <c:pt idx="1">
                  <c:v>15.678962470348599</c:v>
                </c:pt>
                <c:pt idx="2">
                  <c:v>17.168923055942201</c:v>
                </c:pt>
                <c:pt idx="3">
                  <c:v>20.529526208842199</c:v>
                </c:pt>
                <c:pt idx="4">
                  <c:v>21.743017158875499</c:v>
                </c:pt>
                <c:pt idx="5">
                  <c:v>23.253844302539999</c:v>
                </c:pt>
                <c:pt idx="6">
                  <c:v>25.054305573956519</c:v>
                </c:pt>
                <c:pt idx="7">
                  <c:v>17.811714100509999</c:v>
                </c:pt>
                <c:pt idx="8">
                  <c:v>15.456782844154599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7-458B-8BE3-65AFF52A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7504"/>
        <c:axId val="85071968"/>
      </c:scatterChart>
      <c:valAx>
        <c:axId val="793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71968"/>
        <c:crosses val="autoZero"/>
        <c:crossBetween val="midCat"/>
      </c:valAx>
      <c:valAx>
        <c:axId val="850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5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Improved Model</a:t>
            </a:r>
            <a:r>
              <a:rPr lang="en-US" altLang="zh-CN" baseline="0"/>
              <a:t>, Commonly Prescribed, Region 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'Commonly Prescribed Opioids'!$A$33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Opioids'!$B$32:$I$32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Opioids'!$B$33:$I$33</c:f>
              <c:numCache>
                <c:formatCode>General</c:formatCode>
                <c:ptCount val="8"/>
                <c:pt idx="0">
                  <c:v>27.488817357657581</c:v>
                </c:pt>
                <c:pt idx="1">
                  <c:v>49.383019777601433</c:v>
                </c:pt>
                <c:pt idx="2">
                  <c:v>19.838617409487679</c:v>
                </c:pt>
                <c:pt idx="3">
                  <c:v>30.907705231448681</c:v>
                </c:pt>
                <c:pt idx="4">
                  <c:v>40.829613756251419</c:v>
                </c:pt>
                <c:pt idx="5">
                  <c:v>51.999218336313938</c:v>
                </c:pt>
                <c:pt idx="6">
                  <c:v>32.911430768496928</c:v>
                </c:pt>
                <c:pt idx="7">
                  <c:v>18.023700913304118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4-4AF6-BE8F-CA3C4961FF5D}"/>
            </c:ext>
          </c:extLst>
        </c:ser>
        <c:ser>
          <c:idx val="1"/>
          <c:order val="1"/>
          <c:tx>
            <c:strRef>
              <c:f>'Commonly Prescribed Opioids'!$A$34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Opioids'!$B$32:$I$32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Opioids'!$B$34:$I$34</c:f>
              <c:numCache>
                <c:formatCode>General</c:formatCode>
                <c:ptCount val="8"/>
                <c:pt idx="0">
                  <c:v>45.488817357657602</c:v>
                </c:pt>
                <c:pt idx="1">
                  <c:v>30.383019777601401</c:v>
                </c:pt>
                <c:pt idx="2">
                  <c:v>22.8386174094877</c:v>
                </c:pt>
                <c:pt idx="3">
                  <c:v>27.907705231448698</c:v>
                </c:pt>
                <c:pt idx="4">
                  <c:v>37.829613756251398</c:v>
                </c:pt>
                <c:pt idx="5">
                  <c:v>49.999218336313902</c:v>
                </c:pt>
                <c:pt idx="6">
                  <c:v>52.911430768496899</c:v>
                </c:pt>
                <c:pt idx="7">
                  <c:v>53.232757873954199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4-4AF6-BE8F-CA3C4961FF5D}"/>
            </c:ext>
          </c:extLst>
        </c:ser>
        <c:ser>
          <c:idx val="2"/>
          <c:order val="2"/>
          <c:tx>
            <c:strRef>
              <c:f>'Commonly Prescribed Opioids'!$A$35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'Commonly Prescribed Opioids'!$B$32:$I$32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'Commonly Prescribed Opioids'!$B$35:$I$35</c:f>
              <c:numCache>
                <c:formatCode>General</c:formatCode>
                <c:ptCount val="8"/>
                <c:pt idx="0">
                  <c:v>35</c:v>
                </c:pt>
                <c:pt idx="1">
                  <c:v>12</c:v>
                </c:pt>
                <c:pt idx="2">
                  <c:v>-6</c:v>
                </c:pt>
                <c:pt idx="3">
                  <c:v>4</c:v>
                </c:pt>
                <c:pt idx="4">
                  <c:v>13</c:v>
                </c:pt>
                <c:pt idx="5">
                  <c:v>2</c:v>
                </c:pt>
                <c:pt idx="6">
                  <c:v>-16</c:v>
                </c:pt>
                <c:pt idx="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4-4AF6-BE8F-CA3C4961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22688"/>
        <c:axId val="1879938128"/>
      </c:scatterChart>
      <c:valAx>
        <c:axId val="18512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938128"/>
        <c:crosses val="autoZero"/>
        <c:crossBetween val="midCat"/>
      </c:valAx>
      <c:valAx>
        <c:axId val="18799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122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232900</xdr:colOff>
      <xdr:row>1</xdr:row>
      <xdr:rowOff>59765</xdr:rowOff>
    </xdr:from>
    <xdr:to>
      <xdr:col>16</xdr:col>
      <xdr:colOff>157370</xdr:colOff>
      <xdr:row>20</xdr:row>
      <xdr:rowOff>111236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BF5CC0-B338-475D-8920-25D048EE3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267074</xdr:colOff>
      <xdr:row>1</xdr:row>
      <xdr:rowOff>74707</xdr:rowOff>
    </xdr:from>
    <xdr:to>
      <xdr:col>22</xdr:col>
      <xdr:colOff>191545</xdr:colOff>
      <xdr:row>20</xdr:row>
      <xdr:rowOff>126178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6B55F2D-05A7-4D1A-B407-2D12E31C4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162485</xdr:colOff>
      <xdr:row>37</xdr:row>
      <xdr:rowOff>6724</xdr:rowOff>
    </xdr:from>
    <xdr:to>
      <xdr:col>13</xdr:col>
      <xdr:colOff>633132</xdr:colOff>
      <xdr:row>53</xdr:row>
      <xdr:rowOff>60512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B26C11A-1DCF-4325-AD7A-B93A782CB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252132</xdr:colOff>
      <xdr:row>61</xdr:row>
      <xdr:rowOff>96370</xdr:rowOff>
    </xdr:from>
    <xdr:to>
      <xdr:col>14</xdr:col>
      <xdr:colOff>39220</xdr:colOff>
      <xdr:row>77</xdr:row>
      <xdr:rowOff>150158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9F6467A-5ACF-4A7A-AF6D-F75E4A356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123265</xdr:colOff>
      <xdr:row>61</xdr:row>
      <xdr:rowOff>22412</xdr:rowOff>
    </xdr:from>
    <xdr:to>
      <xdr:col>6</xdr:col>
      <xdr:colOff>593912</xdr:colOff>
      <xdr:row>77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7AB3424-78A2-4374-BD39-B27668FEC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168089</xdr:colOff>
      <xdr:row>37</xdr:row>
      <xdr:rowOff>0</xdr:rowOff>
    </xdr:from>
    <xdr:to>
      <xdr:col>6</xdr:col>
      <xdr:colOff>638736</xdr:colOff>
      <xdr:row>53</xdr:row>
      <xdr:rowOff>53788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34C0525-0EAF-40E3-BF7D-1C97ECB9B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608012</xdr:colOff>
      <xdr:row>1</xdr:row>
      <xdr:rowOff>61912</xdr:rowOff>
    </xdr:from>
    <xdr:to>
      <xdr:col>16</xdr:col>
      <xdr:colOff>532482</xdr:colOff>
      <xdr:row>20</xdr:row>
      <xdr:rowOff>143265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7FBD72-B584-4DC7-B307-134545CD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339632</xdr:colOff>
      <xdr:row>1</xdr:row>
      <xdr:rowOff>52759</xdr:rowOff>
    </xdr:from>
    <xdr:to>
      <xdr:col>23</xdr:col>
      <xdr:colOff>264103</xdr:colOff>
      <xdr:row>20</xdr:row>
      <xdr:rowOff>134112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EE393EC-6238-4909-97EB-5FDA4433D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569631</xdr:colOff>
      <xdr:row>32</xdr:row>
      <xdr:rowOff>129987</xdr:rowOff>
    </xdr:from>
    <xdr:to>
      <xdr:col>23</xdr:col>
      <xdr:colOff>494102</xdr:colOff>
      <xdr:row>52</xdr:row>
      <xdr:rowOff>144105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004D4F-A6B9-4A32-80ED-9EF9B4D36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179294</xdr:colOff>
      <xdr:row>32</xdr:row>
      <xdr:rowOff>123264</xdr:rowOff>
    </xdr:from>
    <xdr:to>
      <xdr:col>17</xdr:col>
      <xdr:colOff>103765</xdr:colOff>
      <xdr:row>52</xdr:row>
      <xdr:rowOff>137382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8B4177B-F499-4D56-9758-744C54009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357187</xdr:colOff>
      <xdr:row>0</xdr:row>
      <xdr:rowOff>166686</xdr:rowOff>
    </xdr:from>
    <xdr:to>
      <xdr:col>17</xdr:col>
      <xdr:colOff>281657</xdr:colOff>
      <xdr:row>20</xdr:row>
      <xdr:rowOff>61274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A7E105-D37E-4033-8EE6-65F09A0C8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484933</xdr:colOff>
      <xdr:row>0</xdr:row>
      <xdr:rowOff>149132</xdr:rowOff>
    </xdr:from>
    <xdr:to>
      <xdr:col>23</xdr:col>
      <xdr:colOff>409404</xdr:colOff>
      <xdr:row>20</xdr:row>
      <xdr:rowOff>43720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F57CC31-9384-411F-A20B-6A54DD8C8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134471</xdr:rowOff>
    </xdr:from>
    <xdr:to>
      <xdr:col>6</xdr:col>
      <xdr:colOff>280147</xdr:colOff>
      <xdr:row>51</xdr:row>
      <xdr:rowOff>20171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8BFB826-7DE3-4A24-A3EA-4C689ABA2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36</xdr:row>
      <xdr:rowOff>96370</xdr:rowOff>
    </xdr:from>
    <xdr:to>
      <xdr:col>13</xdr:col>
      <xdr:colOff>72838</xdr:colOff>
      <xdr:row>51</xdr:row>
      <xdr:rowOff>150159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99D0A6-6A1D-49AE-8F97-E6676F967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397808</xdr:colOff>
      <xdr:row>57</xdr:row>
      <xdr:rowOff>129989</xdr:rowOff>
    </xdr:from>
    <xdr:to>
      <xdr:col>15</xdr:col>
      <xdr:colOff>184897</xdr:colOff>
      <xdr:row>74</xdr:row>
      <xdr:rowOff>15689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9CC425-2E70-4F81-A2F1-BDD08DB4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392206</xdr:colOff>
      <xdr:row>57</xdr:row>
      <xdr:rowOff>11206</xdr:rowOff>
    </xdr:from>
    <xdr:to>
      <xdr:col>8</xdr:col>
      <xdr:colOff>179294</xdr:colOff>
      <xdr:row>73</xdr:row>
      <xdr:rowOff>64994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C23383-5F74-42E7-8D0B-30062AB2C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QQ&#25991;&#26723;\1643422003\FileRecv\RegionSocioEconom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jh/Desktop/&#32654;&#36187;/RegionSocioEconom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R5"/>
      <sheetName val="R6"/>
      <sheetName val="R7"/>
    </sheetNames>
    <sheetDataSet>
      <sheetData sheetId="0">
        <row r="1">
          <cell r="B1">
            <v>0</v>
          </cell>
        </row>
      </sheetData>
      <sheetData sheetId="1">
        <row r="1">
          <cell r="B1">
            <v>2010</v>
          </cell>
          <cell r="C1">
            <v>2011</v>
          </cell>
          <cell r="D1">
            <v>2012</v>
          </cell>
          <cell r="E1">
            <v>2013</v>
          </cell>
          <cell r="F1">
            <v>2014</v>
          </cell>
          <cell r="G1">
            <v>2015</v>
          </cell>
          <cell r="H1">
            <v>2016</v>
          </cell>
        </row>
        <row r="3">
          <cell r="A3" t="str">
            <v>totalSchoolEnrollment</v>
          </cell>
          <cell r="B3">
            <v>127273</v>
          </cell>
          <cell r="C3">
            <v>127185</v>
          </cell>
          <cell r="D3">
            <v>125784</v>
          </cell>
          <cell r="E3">
            <v>124568</v>
          </cell>
          <cell r="F3">
            <v>122984</v>
          </cell>
          <cell r="G3">
            <v>121676</v>
          </cell>
          <cell r="H3">
            <v>120431</v>
          </cell>
        </row>
      </sheetData>
      <sheetData sheetId="2">
        <row r="1">
          <cell r="B1">
            <v>2010</v>
          </cell>
          <cell r="C1">
            <v>2011</v>
          </cell>
          <cell r="D1">
            <v>2012</v>
          </cell>
          <cell r="E1">
            <v>2013</v>
          </cell>
          <cell r="F1">
            <v>2014</v>
          </cell>
          <cell r="G1">
            <v>2015</v>
          </cell>
          <cell r="H1">
            <v>2016</v>
          </cell>
        </row>
        <row r="7">
          <cell r="A7" t="str">
            <v>native</v>
          </cell>
          <cell r="B7">
            <v>44899</v>
          </cell>
          <cell r="C7">
            <v>44566</v>
          </cell>
          <cell r="D7">
            <v>45827</v>
          </cell>
          <cell r="E7">
            <v>47081</v>
          </cell>
          <cell r="F7">
            <v>47111</v>
          </cell>
          <cell r="G7">
            <v>48873</v>
          </cell>
          <cell r="H7">
            <v>51431</v>
          </cell>
        </row>
      </sheetData>
      <sheetData sheetId="3">
        <row r="1">
          <cell r="B1">
            <v>2010</v>
          </cell>
          <cell r="C1">
            <v>2011</v>
          </cell>
          <cell r="D1">
            <v>2012</v>
          </cell>
          <cell r="E1">
            <v>2013</v>
          </cell>
          <cell r="F1">
            <v>2014</v>
          </cell>
          <cell r="G1">
            <v>2015</v>
          </cell>
          <cell r="H1">
            <v>2016</v>
          </cell>
        </row>
        <row r="5">
          <cell r="A5" t="str">
            <v>totalFemale</v>
          </cell>
          <cell r="B5">
            <v>913262</v>
          </cell>
          <cell r="C5">
            <v>913774</v>
          </cell>
          <cell r="D5">
            <v>913809</v>
          </cell>
          <cell r="E5">
            <v>913842</v>
          </cell>
          <cell r="F5">
            <v>913575</v>
          </cell>
          <cell r="G5">
            <v>912459</v>
          </cell>
          <cell r="H5">
            <v>910538</v>
          </cell>
        </row>
      </sheetData>
      <sheetData sheetId="4"/>
      <sheetData sheetId="5">
        <row r="12">
          <cell r="D12">
            <v>2012</v>
          </cell>
          <cell r="E12">
            <v>2013</v>
          </cell>
          <cell r="F12">
            <v>2014</v>
          </cell>
          <cell r="G12">
            <v>2015</v>
          </cell>
          <cell r="H12">
            <v>2016</v>
          </cell>
        </row>
        <row r="13">
          <cell r="C13" t="str">
            <v>disable1865</v>
          </cell>
          <cell r="D13">
            <v>136292</v>
          </cell>
          <cell r="E13">
            <v>136243</v>
          </cell>
          <cell r="F13">
            <v>135552</v>
          </cell>
          <cell r="G13">
            <v>134584</v>
          </cell>
          <cell r="H13">
            <v>134036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R5"/>
      <sheetName val="R6"/>
      <sheetName val="R7"/>
    </sheetNames>
    <sheetDataSet>
      <sheetData sheetId="0"/>
      <sheetData sheetId="1"/>
      <sheetData sheetId="2"/>
      <sheetData sheetId="3">
        <row r="1">
          <cell r="B1">
            <v>2010</v>
          </cell>
          <cell r="C1">
            <v>2011</v>
          </cell>
          <cell r="D1">
            <v>2012</v>
          </cell>
          <cell r="E1">
            <v>2013</v>
          </cell>
          <cell r="F1">
            <v>2014</v>
          </cell>
          <cell r="G1">
            <v>2015</v>
          </cell>
          <cell r="H1">
            <v>2016</v>
          </cell>
        </row>
        <row r="2">
          <cell r="A2" t="str">
            <v>totalHouses</v>
          </cell>
          <cell r="B2">
            <v>874507</v>
          </cell>
          <cell r="C2">
            <v>876329</v>
          </cell>
          <cell r="D2">
            <v>877045</v>
          </cell>
          <cell r="E2">
            <v>877618</v>
          </cell>
          <cell r="F2">
            <v>879637</v>
          </cell>
          <cell r="G2">
            <v>881965</v>
          </cell>
          <cell r="H2">
            <v>881569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opLeftCell="A64" zoomScale="85" zoomScaleNormal="85" workbookViewId="0">
      <selection activeCell="Q76" sqref="Q76"/>
    </sheetView>
  </sheetViews>
  <sheetFormatPr defaultRowHeight="14" x14ac:dyDescent="0.25"/>
  <sheetData>
    <row r="1" spans="1:10" ht="14.5" x14ac:dyDescent="0.25"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</row>
    <row r="2" spans="1:10" ht="14.5" x14ac:dyDescent="0.25">
      <c r="A2" s="10" t="s">
        <v>16</v>
      </c>
      <c r="B2">
        <v>-4.5056365037023056</v>
      </c>
      <c r="C2">
        <v>-2.8248148468008201</v>
      </c>
      <c r="D2">
        <v>-3.631983062681535</v>
      </c>
      <c r="E2">
        <v>-3.473215653107534</v>
      </c>
      <c r="F2">
        <v>-3.2399397893241009</v>
      </c>
      <c r="G2">
        <v>-10.28428632664016</v>
      </c>
      <c r="H2">
        <v>-4.8128573727033697</v>
      </c>
      <c r="I2">
        <v>-10.43596869107855</v>
      </c>
    </row>
    <row r="3" spans="1:10" ht="14.5" x14ac:dyDescent="0.25">
      <c r="A3" s="10" t="s">
        <v>17</v>
      </c>
      <c r="B3">
        <v>22.536774575242209</v>
      </c>
      <c r="C3">
        <v>21.99504564105985</v>
      </c>
      <c r="D3">
        <v>21.63151106282422</v>
      </c>
      <c r="E3">
        <v>23.796223292650051</v>
      </c>
      <c r="F3">
        <v>22.119963307305611</v>
      </c>
      <c r="G3">
        <v>22.23682691526189</v>
      </c>
      <c r="H3">
        <v>18.350217060150051</v>
      </c>
      <c r="I3">
        <v>11.9733482194204</v>
      </c>
    </row>
    <row r="4" spans="1:10" ht="14.5" x14ac:dyDescent="0.25">
      <c r="A4" s="10" t="s">
        <v>18</v>
      </c>
      <c r="B4">
        <v>15.031560171693069</v>
      </c>
      <c r="C4">
        <v>6.9732673527538811</v>
      </c>
      <c r="D4">
        <v>3.8012667857062721</v>
      </c>
      <c r="E4">
        <v>18.95979387180758</v>
      </c>
      <c r="F4">
        <v>12.166018624633001</v>
      </c>
      <c r="G4">
        <v>8.917757713367088</v>
      </c>
      <c r="H4">
        <v>11.671856832426981</v>
      </c>
      <c r="I4">
        <v>17.11930058059832</v>
      </c>
    </row>
    <row r="5" spans="1:10" ht="14.5" x14ac:dyDescent="0.25">
      <c r="A5" s="10" t="s">
        <v>19</v>
      </c>
      <c r="B5">
        <v>7.9356884073998621</v>
      </c>
      <c r="C5">
        <v>8.3628338167029099</v>
      </c>
      <c r="D5">
        <v>8.7823042885348457</v>
      </c>
      <c r="E5">
        <v>4.5675175445824792</v>
      </c>
      <c r="F5">
        <v>5.590668476038454</v>
      </c>
      <c r="G5">
        <v>10.33277284331075</v>
      </c>
      <c r="H5">
        <v>2.114615019185853</v>
      </c>
      <c r="I5">
        <v>4.8478444699489867</v>
      </c>
    </row>
    <row r="6" spans="1:10" ht="14.5" x14ac:dyDescent="0.25">
      <c r="A6" s="10" t="s">
        <v>20</v>
      </c>
      <c r="B6">
        <v>0.71804392821264518</v>
      </c>
      <c r="C6">
        <v>2.8730414705888641</v>
      </c>
      <c r="D6">
        <v>1.878412007517904</v>
      </c>
      <c r="E6">
        <v>3.4517418711519099</v>
      </c>
      <c r="F6">
        <v>6.8134316996101782</v>
      </c>
      <c r="G6">
        <v>3.0116389849665599</v>
      </c>
      <c r="H6">
        <v>6.0688751295323788</v>
      </c>
      <c r="I6">
        <v>7.7341128631628209</v>
      </c>
    </row>
    <row r="7" spans="1:10" ht="14.5" x14ac:dyDescent="0.25">
      <c r="A7" s="10" t="s">
        <v>21</v>
      </c>
      <c r="B7">
        <v>5.9003269351425551</v>
      </c>
      <c r="C7">
        <v>-1.5904246815444301</v>
      </c>
      <c r="D7">
        <v>3.8777913245933631</v>
      </c>
      <c r="E7">
        <v>6.8480976558304487</v>
      </c>
      <c r="F7">
        <v>10.599705975452199</v>
      </c>
      <c r="G7">
        <v>4.9998041365473078</v>
      </c>
      <c r="H7">
        <v>7.5959576210407009</v>
      </c>
      <c r="I7">
        <v>7.5946677043623714</v>
      </c>
    </row>
    <row r="8" spans="1:10" ht="14.5" x14ac:dyDescent="0.25">
      <c r="A8" s="10" t="s">
        <v>22</v>
      </c>
      <c r="B8">
        <v>5.0640408909320183</v>
      </c>
      <c r="C8">
        <v>1.780723483291986</v>
      </c>
      <c r="D8">
        <v>0.1036691756426595</v>
      </c>
      <c r="E8">
        <v>3.638031753908574</v>
      </c>
      <c r="F8">
        <v>5.0445560299790682</v>
      </c>
      <c r="G8">
        <v>2.942200714093699</v>
      </c>
      <c r="H8">
        <v>7.1175747971335879</v>
      </c>
      <c r="I8">
        <v>4.2681484763783368</v>
      </c>
    </row>
    <row r="11" spans="1:10" ht="14.5" x14ac:dyDescent="0.25">
      <c r="B11" s="1">
        <v>2010</v>
      </c>
      <c r="C11" s="1">
        <v>2011</v>
      </c>
      <c r="D11" s="1">
        <v>2012</v>
      </c>
      <c r="E11" s="1">
        <v>2013</v>
      </c>
      <c r="F11" s="1">
        <v>2014</v>
      </c>
      <c r="G11" s="1">
        <v>2015</v>
      </c>
      <c r="H11" s="1">
        <v>2016</v>
      </c>
      <c r="I11" s="1">
        <v>2017</v>
      </c>
      <c r="J11" s="2">
        <v>2018</v>
      </c>
    </row>
    <row r="12" spans="1:10" ht="14.5" x14ac:dyDescent="0.25">
      <c r="A12" s="10" t="s">
        <v>16</v>
      </c>
      <c r="B12">
        <v>-4.2056365037023102</v>
      </c>
      <c r="C12">
        <v>-4.3248148468008196</v>
      </c>
      <c r="D12">
        <v>-4.4319830626815397</v>
      </c>
      <c r="E12">
        <v>-4.4732156531075304</v>
      </c>
      <c r="F12">
        <v>-4.5399397893240998</v>
      </c>
      <c r="G12">
        <v>-5.6842863266402004</v>
      </c>
      <c r="H12">
        <v>-7.6128573727033704</v>
      </c>
      <c r="I12">
        <v>-9.4359686910785001</v>
      </c>
      <c r="J12">
        <v>-10.5462135987456</v>
      </c>
    </row>
    <row r="13" spans="1:10" ht="14.5" x14ac:dyDescent="0.25">
      <c r="A13" s="10" t="s">
        <v>17</v>
      </c>
      <c r="B13">
        <v>22.236774575242201</v>
      </c>
      <c r="C13">
        <v>22.195045641059799</v>
      </c>
      <c r="D13">
        <v>22.631511062824199</v>
      </c>
      <c r="E13">
        <v>22.796223292650101</v>
      </c>
      <c r="F13">
        <v>23.1199633073056</v>
      </c>
      <c r="G13">
        <v>22.4368269152619</v>
      </c>
      <c r="H13">
        <v>21.350217060150101</v>
      </c>
      <c r="I13">
        <v>19.973348219420402</v>
      </c>
      <c r="J13">
        <v>17.4214567525975</v>
      </c>
    </row>
    <row r="14" spans="1:10" ht="14.5" x14ac:dyDescent="0.25">
      <c r="A14" s="10" t="s">
        <v>18</v>
      </c>
      <c r="B14">
        <v>14.0315601716931</v>
      </c>
      <c r="C14">
        <v>8.9732673527538793</v>
      </c>
      <c r="D14">
        <v>5.8012667857062699</v>
      </c>
      <c r="E14">
        <v>8.0597541236578003</v>
      </c>
      <c r="F14">
        <v>11.166018624633001</v>
      </c>
      <c r="G14">
        <v>13.917757713366999</v>
      </c>
      <c r="H14">
        <v>16.171856832427</v>
      </c>
      <c r="I14">
        <v>18.519300580598301</v>
      </c>
      <c r="J14">
        <v>19.541626488564201</v>
      </c>
    </row>
    <row r="15" spans="1:10" ht="14.5" x14ac:dyDescent="0.25">
      <c r="A15" s="10" t="s">
        <v>19</v>
      </c>
      <c r="B15">
        <v>8.1356884073998597</v>
      </c>
      <c r="C15">
        <v>8.2228338167029094</v>
      </c>
      <c r="D15">
        <v>8.0023042885348499</v>
      </c>
      <c r="E15">
        <v>7.56751754458248</v>
      </c>
      <c r="F15">
        <v>7.3906684760384502</v>
      </c>
      <c r="G15">
        <v>7.1027728433107002</v>
      </c>
      <c r="H15">
        <v>6.1146150191858499</v>
      </c>
      <c r="I15">
        <v>5.8478444699489902</v>
      </c>
      <c r="J15">
        <v>4.3564897541252998</v>
      </c>
    </row>
    <row r="16" spans="1:10" ht="14.5" x14ac:dyDescent="0.25">
      <c r="A16" s="10" t="s">
        <v>20</v>
      </c>
      <c r="B16">
        <v>0.71804392821264518</v>
      </c>
      <c r="C16">
        <v>1.2730414705888</v>
      </c>
      <c r="D16">
        <v>1.9584120075178999</v>
      </c>
      <c r="E16">
        <v>2.4517418711519099</v>
      </c>
      <c r="F16">
        <v>4.4134316996101797</v>
      </c>
      <c r="G16">
        <v>5.0116389849665604</v>
      </c>
      <c r="H16">
        <v>5.5688751295323797</v>
      </c>
      <c r="I16">
        <v>6.73411286316282</v>
      </c>
      <c r="J16">
        <v>8.2646464513639994</v>
      </c>
    </row>
    <row r="17" spans="1:10" ht="14.5" x14ac:dyDescent="0.25">
      <c r="A17" s="10" t="s">
        <v>21</v>
      </c>
      <c r="B17">
        <v>1.90032693514256</v>
      </c>
      <c r="C17">
        <v>2.5904246815444298</v>
      </c>
      <c r="D17">
        <v>3.6777913245933598</v>
      </c>
      <c r="E17">
        <v>5.5480976558304498</v>
      </c>
      <c r="F17">
        <v>7.5997059754522001</v>
      </c>
      <c r="G17">
        <v>8.9998041365473096</v>
      </c>
      <c r="H17">
        <v>9.5959576210407</v>
      </c>
      <c r="I17">
        <v>10.594667704362299</v>
      </c>
      <c r="J17">
        <v>11.264646451363999</v>
      </c>
    </row>
    <row r="18" spans="1:10" ht="14.5" x14ac:dyDescent="0.25">
      <c r="A18" s="10" t="s">
        <v>22</v>
      </c>
      <c r="B18">
        <v>2.06404089093202</v>
      </c>
      <c r="C18">
        <v>2.78072348329199</v>
      </c>
      <c r="D18">
        <v>3.1036691756426502</v>
      </c>
      <c r="E18">
        <v>3.4380317539085699</v>
      </c>
      <c r="F18">
        <v>4.0445560299790699</v>
      </c>
      <c r="G18">
        <v>5.9422007140937003</v>
      </c>
      <c r="H18">
        <v>7.6175747971335896</v>
      </c>
      <c r="I18">
        <v>8.8681484763783391</v>
      </c>
      <c r="J18">
        <v>10.264646451363999</v>
      </c>
    </row>
    <row r="20" spans="1:10" ht="16.5" x14ac:dyDescent="0.4"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/>
      <c r="J20" s="6"/>
    </row>
    <row r="21" spans="1:10" ht="15.5" x14ac:dyDescent="0.35">
      <c r="A21" s="3" t="s">
        <v>0</v>
      </c>
      <c r="B21">
        <v>0.34599999999999997</v>
      </c>
      <c r="C21">
        <v>0.28699999999999998</v>
      </c>
      <c r="D21" s="8">
        <v>0.30099999999999999</v>
      </c>
      <c r="E21">
        <v>0.23499999999999999</v>
      </c>
      <c r="F21">
        <v>0.35599999999999998</v>
      </c>
      <c r="G21">
        <v>0.20300000000000001</v>
      </c>
      <c r="H21">
        <v>0.312</v>
      </c>
    </row>
    <row r="22" spans="1:10" ht="16" x14ac:dyDescent="0.35">
      <c r="A22" s="4" t="s">
        <v>1</v>
      </c>
      <c r="B22">
        <v>1.4999999999999999E-2</v>
      </c>
      <c r="C22">
        <v>1.9E-2</v>
      </c>
      <c r="D22" s="8">
        <v>1.2999999999999999E-2</v>
      </c>
      <c r="E22">
        <v>1.4E-2</v>
      </c>
      <c r="F22">
        <v>1.7000000000000001E-2</v>
      </c>
      <c r="G22">
        <v>1.4E-2</v>
      </c>
      <c r="H22">
        <v>1.6E-2</v>
      </c>
    </row>
    <row r="23" spans="1:10" ht="15.5" x14ac:dyDescent="0.35">
      <c r="A23" s="3" t="s">
        <v>2</v>
      </c>
      <c r="B23">
        <v>0.08</v>
      </c>
      <c r="C23">
        <v>7.4999999999999997E-2</v>
      </c>
      <c r="D23">
        <v>8.4000000000000005E-2</v>
      </c>
      <c r="E23">
        <v>8.2000000000000003E-2</v>
      </c>
      <c r="F23">
        <v>8.7999999999999995E-2</v>
      </c>
      <c r="G23">
        <v>8.3000000000000004E-2</v>
      </c>
      <c r="H23">
        <v>7.5999999999999998E-2</v>
      </c>
    </row>
    <row r="24" spans="1:10" ht="15.5" x14ac:dyDescent="0.35">
      <c r="A24" s="3" t="s">
        <v>6</v>
      </c>
      <c r="B24">
        <v>0.31</v>
      </c>
      <c r="C24">
        <v>0.27</v>
      </c>
      <c r="D24">
        <v>1.4E-2</v>
      </c>
      <c r="E24">
        <v>0.21</v>
      </c>
      <c r="F24">
        <v>6.3E-2</v>
      </c>
      <c r="G24">
        <v>5.3999999999999999E-2</v>
      </c>
      <c r="H24">
        <v>9.1999999999999998E-2</v>
      </c>
    </row>
    <row r="25" spans="1:10" ht="15.5" x14ac:dyDescent="0.35">
      <c r="A25" s="3" t="s">
        <v>4</v>
      </c>
      <c r="B25">
        <v>2.3E-2</v>
      </c>
      <c r="C25">
        <v>1.4999999999999999E-2</v>
      </c>
      <c r="D25">
        <v>1.2E-2</v>
      </c>
      <c r="E25">
        <v>1.9E-2</v>
      </c>
      <c r="F25">
        <v>1.2999999999999999E-2</v>
      </c>
      <c r="G25">
        <v>8.9999999999999993E-3</v>
      </c>
      <c r="H25">
        <v>1.4999999999999999E-2</v>
      </c>
    </row>
    <row r="26" spans="1:10" ht="16" x14ac:dyDescent="0.35">
      <c r="A26" s="5" t="s">
        <v>3</v>
      </c>
      <c r="B26">
        <v>2.7E-2</v>
      </c>
      <c r="C26">
        <v>1.9E-2</v>
      </c>
      <c r="D26">
        <v>1.0999999999999999E-2</v>
      </c>
      <c r="E26">
        <v>1.7000000000000001E-2</v>
      </c>
      <c r="F26">
        <v>1.4E-2</v>
      </c>
      <c r="G26">
        <v>7.0000000000000001E-3</v>
      </c>
      <c r="H26">
        <v>0.02</v>
      </c>
    </row>
    <row r="27" spans="1:10" ht="15" x14ac:dyDescent="0.25">
      <c r="A27" s="7" t="s">
        <v>5</v>
      </c>
      <c r="B27">
        <v>0.83779999999999999</v>
      </c>
      <c r="C27">
        <v>0.79720000000000002</v>
      </c>
      <c r="D27">
        <v>2.8395999999999999</v>
      </c>
      <c r="E27">
        <v>0.78069999999999995</v>
      </c>
      <c r="F27">
        <v>2.2111999999999998</v>
      </c>
      <c r="G27">
        <v>1.4397</v>
      </c>
      <c r="H27">
        <v>1.7238</v>
      </c>
    </row>
    <row r="30" spans="1:10" ht="14.5" x14ac:dyDescent="0.25">
      <c r="B30" s="1">
        <v>2010</v>
      </c>
      <c r="C30" s="1">
        <v>2011</v>
      </c>
      <c r="D30" s="1">
        <v>2012</v>
      </c>
      <c r="E30" s="1">
        <v>2013</v>
      </c>
      <c r="F30" s="1">
        <v>2014</v>
      </c>
      <c r="G30" s="1">
        <v>2015</v>
      </c>
      <c r="H30" s="1">
        <v>2016</v>
      </c>
      <c r="I30" s="1">
        <v>2017</v>
      </c>
    </row>
    <row r="31" spans="1:10" x14ac:dyDescent="0.25">
      <c r="A31" t="s">
        <v>24</v>
      </c>
      <c r="B31">
        <v>22.536774575242209</v>
      </c>
      <c r="C31">
        <v>21.99504564105985</v>
      </c>
      <c r="D31">
        <v>21.63151106282422</v>
      </c>
      <c r="E31">
        <v>23.796223292650051</v>
      </c>
      <c r="F31">
        <v>22.119963307305611</v>
      </c>
      <c r="G31">
        <v>22.23682691526189</v>
      </c>
      <c r="H31">
        <v>18.350217060150051</v>
      </c>
      <c r="I31">
        <v>11.9733482194204</v>
      </c>
    </row>
    <row r="32" spans="1:10" x14ac:dyDescent="0.25">
      <c r="A32" t="s">
        <v>23</v>
      </c>
      <c r="B32">
        <f t="shared" ref="B32:I32" si="0">B39+B33</f>
        <v>25.536774583494804</v>
      </c>
      <c r="C32">
        <f t="shared" si="0"/>
        <v>24.995045594039865</v>
      </c>
      <c r="D32">
        <f t="shared" si="0"/>
        <v>24.631511041882799</v>
      </c>
      <c r="E32">
        <f t="shared" si="0"/>
        <v>24.296223295100067</v>
      </c>
      <c r="F32">
        <f t="shared" si="0"/>
        <v>24.119963271537067</v>
      </c>
      <c r="G32">
        <f t="shared" si="0"/>
        <v>22.236826910174599</v>
      </c>
      <c r="H32">
        <f t="shared" si="0"/>
        <v>18.350217040100066</v>
      </c>
      <c r="I32">
        <f t="shared" si="0"/>
        <v>11.973348479613602</v>
      </c>
    </row>
    <row r="33" spans="1:9" x14ac:dyDescent="0.25">
      <c r="A33" t="s">
        <v>8</v>
      </c>
      <c r="B33">
        <v>10.712258200000001</v>
      </c>
      <c r="C33">
        <v>10.1983485</v>
      </c>
      <c r="D33">
        <v>9.5438369999999999</v>
      </c>
      <c r="E33">
        <v>9.0987410999999998</v>
      </c>
      <c r="F33">
        <v>8.7066543999999997</v>
      </c>
      <c r="G33">
        <v>7.2789422999999998</v>
      </c>
      <c r="H33">
        <v>4.1167389999999999</v>
      </c>
      <c r="I33">
        <v>-1.342217</v>
      </c>
    </row>
    <row r="35" spans="1:9" x14ac:dyDescent="0.25">
      <c r="A35" t="s">
        <v>12</v>
      </c>
    </row>
    <row r="39" spans="1:9" x14ac:dyDescent="0.25">
      <c r="A39" t="s">
        <v>10</v>
      </c>
      <c r="B39">
        <f t="shared" ref="B39:I39" si="1">B40*2/3</f>
        <v>14.824516383494801</v>
      </c>
      <c r="C39">
        <f t="shared" si="1"/>
        <v>14.796697094039866</v>
      </c>
      <c r="D39">
        <f t="shared" si="1"/>
        <v>15.087674041882799</v>
      </c>
      <c r="E39">
        <f t="shared" si="1"/>
        <v>15.197482195100067</v>
      </c>
      <c r="F39">
        <f t="shared" si="1"/>
        <v>15.413308871537067</v>
      </c>
      <c r="G39">
        <f t="shared" si="1"/>
        <v>14.957884610174601</v>
      </c>
      <c r="H39">
        <f t="shared" si="1"/>
        <v>14.233478040100067</v>
      </c>
      <c r="I39">
        <f t="shared" si="1"/>
        <v>13.315565479613602</v>
      </c>
    </row>
    <row r="40" spans="1:9" x14ac:dyDescent="0.25">
      <c r="A40" t="s">
        <v>11</v>
      </c>
      <c r="B40">
        <v>22.236774575242201</v>
      </c>
      <c r="C40">
        <v>22.195045641059799</v>
      </c>
      <c r="D40">
        <v>22.631511062824199</v>
      </c>
      <c r="E40">
        <v>22.796223292650101</v>
      </c>
      <c r="F40">
        <v>23.1199633073056</v>
      </c>
      <c r="G40">
        <v>22.4368269152619</v>
      </c>
      <c r="H40">
        <v>21.350217060150101</v>
      </c>
      <c r="I40">
        <v>19.973348219420402</v>
      </c>
    </row>
    <row r="41" spans="1:9" x14ac:dyDescent="0.25">
      <c r="B41">
        <f t="shared" ref="B41:I41" si="2">B31-B39</f>
        <v>7.7122581917474076</v>
      </c>
      <c r="C41">
        <f t="shared" si="2"/>
        <v>7.1983485470199842</v>
      </c>
      <c r="D41">
        <f t="shared" si="2"/>
        <v>6.5438370209414209</v>
      </c>
      <c r="E41">
        <f t="shared" si="2"/>
        <v>8.5987410975499845</v>
      </c>
      <c r="F41">
        <f t="shared" si="2"/>
        <v>6.7066544357685434</v>
      </c>
      <c r="G41">
        <f t="shared" si="2"/>
        <v>7.2789423050872895</v>
      </c>
      <c r="H41">
        <f t="shared" si="2"/>
        <v>4.1167390200499838</v>
      </c>
      <c r="I41">
        <f t="shared" si="2"/>
        <v>-1.3422172601932019</v>
      </c>
    </row>
    <row r="57" spans="1:9" ht="14.5" x14ac:dyDescent="0.25">
      <c r="B57" s="1">
        <v>2010</v>
      </c>
      <c r="C57" s="1">
        <v>2011</v>
      </c>
      <c r="D57" s="1">
        <v>2012</v>
      </c>
      <c r="E57" s="1">
        <v>2013</v>
      </c>
      <c r="F57" s="1">
        <v>2014</v>
      </c>
      <c r="G57" s="1">
        <v>2015</v>
      </c>
      <c r="H57" s="1">
        <v>2016</v>
      </c>
      <c r="I57" s="1">
        <v>2017</v>
      </c>
    </row>
    <row r="58" spans="1:9" x14ac:dyDescent="0.25">
      <c r="A58" t="s">
        <v>24</v>
      </c>
      <c r="B58">
        <v>5.9003269351425551</v>
      </c>
      <c r="C58">
        <v>-1.5904246815444301</v>
      </c>
      <c r="D58">
        <v>3.8777913245933631</v>
      </c>
      <c r="E58">
        <v>6.8480976558304487</v>
      </c>
      <c r="F58">
        <v>10.599705975452199</v>
      </c>
      <c r="G58">
        <v>4.9998041365473078</v>
      </c>
      <c r="H58">
        <v>7.5959576210407009</v>
      </c>
      <c r="I58">
        <v>7.5946677043623714</v>
      </c>
    </row>
    <row r="59" spans="1:9" x14ac:dyDescent="0.25">
      <c r="A59" t="s">
        <v>23</v>
      </c>
      <c r="B59">
        <v>1.90032</v>
      </c>
      <c r="C59">
        <v>0.59042470000000002</v>
      </c>
      <c r="D59">
        <v>3.1777913</v>
      </c>
      <c r="E59">
        <v>5.5480976999999996</v>
      </c>
      <c r="F59">
        <v>7.5997060000000003</v>
      </c>
      <c r="G59">
        <v>8.9998041000000004</v>
      </c>
      <c r="H59">
        <v>5.5959576000000002</v>
      </c>
      <c r="I59">
        <v>10.594668</v>
      </c>
    </row>
    <row r="60" spans="1:9" x14ac:dyDescent="0.25">
      <c r="A60" t="s">
        <v>15</v>
      </c>
      <c r="B60">
        <v>0.63344230000000001</v>
      </c>
      <c r="C60">
        <v>0.86347490000000005</v>
      </c>
      <c r="D60">
        <v>1.2259304</v>
      </c>
      <c r="E60">
        <v>1.8493659</v>
      </c>
      <c r="F60">
        <v>2.5332352999999999</v>
      </c>
      <c r="G60">
        <v>2.9999346999999998</v>
      </c>
      <c r="H60">
        <v>3.1986525000000001</v>
      </c>
      <c r="I60">
        <v>3.5155590000000001</v>
      </c>
    </row>
    <row r="63" spans="1:9" x14ac:dyDescent="0.25">
      <c r="B63">
        <v>1.90032693514256</v>
      </c>
      <c r="C63">
        <v>2.5904246815444298</v>
      </c>
      <c r="D63">
        <v>3.6777913245933598</v>
      </c>
      <c r="E63">
        <v>5.5480976558304498</v>
      </c>
      <c r="F63">
        <v>7.5997059754522001</v>
      </c>
      <c r="G63">
        <v>8.9998041365473096</v>
      </c>
      <c r="H63">
        <v>9.5959576210407</v>
      </c>
      <c r="I63">
        <v>10.594667704362299</v>
      </c>
    </row>
    <row r="64" spans="1:9" x14ac:dyDescent="0.25">
      <c r="B64">
        <f>B63*2/3</f>
        <v>1.2668846234283733</v>
      </c>
      <c r="C64">
        <f t="shared" ref="C64:I64" si="3">C63*2/3</f>
        <v>1.7269497876962865</v>
      </c>
      <c r="D64">
        <f t="shared" si="3"/>
        <v>2.4518608830622397</v>
      </c>
      <c r="E64">
        <f t="shared" si="3"/>
        <v>3.6987317705536333</v>
      </c>
      <c r="F64">
        <f t="shared" si="3"/>
        <v>5.0664706503014667</v>
      </c>
      <c r="G64">
        <f t="shared" si="3"/>
        <v>5.9998694243648734</v>
      </c>
      <c r="H64">
        <f t="shared" si="3"/>
        <v>6.3973050806938003</v>
      </c>
      <c r="I64">
        <f t="shared" si="3"/>
        <v>7.0631118029081996</v>
      </c>
    </row>
    <row r="65" spans="2:9" x14ac:dyDescent="0.25">
      <c r="B65">
        <f>B63-B64</f>
        <v>0.63344231171418675</v>
      </c>
      <c r="C65">
        <f t="shared" ref="C65:I65" si="4">C63-C64</f>
        <v>0.86347489384814335</v>
      </c>
      <c r="D65">
        <f t="shared" si="4"/>
        <v>1.2259304415311201</v>
      </c>
      <c r="E65">
        <f t="shared" si="4"/>
        <v>1.8493658852768164</v>
      </c>
      <c r="F65">
        <f t="shared" si="4"/>
        <v>2.5332353251507334</v>
      </c>
      <c r="G65">
        <f t="shared" si="4"/>
        <v>2.9999347121824362</v>
      </c>
      <c r="H65">
        <f t="shared" si="4"/>
        <v>3.1986525403468997</v>
      </c>
      <c r="I65">
        <f t="shared" si="4"/>
        <v>3.5315559014540998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5B91-60E4-434D-BDAF-19A4705C6E0E}">
  <dimension ref="A1:J39"/>
  <sheetViews>
    <sheetView topLeftCell="C10" zoomScale="85" zoomScaleNormal="85" workbookViewId="0">
      <selection activeCell="A33" sqref="A33"/>
    </sheetView>
  </sheetViews>
  <sheetFormatPr defaultRowHeight="14" x14ac:dyDescent="0.25"/>
  <sheetData>
    <row r="1" spans="1:10" ht="14.5" x14ac:dyDescent="0.25"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</row>
    <row r="2" spans="1:10" ht="14.5" x14ac:dyDescent="0.25">
      <c r="A2" s="10" t="s">
        <v>16</v>
      </c>
      <c r="B2">
        <v>41.697453301186201</v>
      </c>
      <c r="C2">
        <v>35.389337504682963</v>
      </c>
      <c r="D2">
        <v>12.614066759695399</v>
      </c>
      <c r="E2">
        <v>32.033584675125468</v>
      </c>
      <c r="F2">
        <v>-19.2122164720024</v>
      </c>
      <c r="G2">
        <v>-25.69207092511239</v>
      </c>
      <c r="H2">
        <v>-52.151403993490959</v>
      </c>
      <c r="I2">
        <v>-53.198617222156408</v>
      </c>
    </row>
    <row r="3" spans="1:10" ht="14.5" x14ac:dyDescent="0.25">
      <c r="A3" s="10" t="s">
        <v>17</v>
      </c>
      <c r="B3">
        <v>41.912614684621587</v>
      </c>
      <c r="C3">
        <v>59.823712575470978</v>
      </c>
      <c r="D3">
        <v>73.969007460595634</v>
      </c>
      <c r="E3">
        <v>99.802957500942298</v>
      </c>
      <c r="F3">
        <v>77.709569503964303</v>
      </c>
      <c r="G3">
        <v>57.153815951592883</v>
      </c>
      <c r="H3">
        <v>48.13505764274008</v>
      </c>
      <c r="I3">
        <v>42.356851708972798</v>
      </c>
    </row>
    <row r="4" spans="1:10" ht="14.5" x14ac:dyDescent="0.25">
      <c r="A4" s="10" t="s">
        <v>18</v>
      </c>
      <c r="B4">
        <v>85.288631423605068</v>
      </c>
      <c r="C4">
        <v>44.894633823611628</v>
      </c>
      <c r="D4">
        <v>59.442641367308632</v>
      </c>
      <c r="E4">
        <v>108.5500952025336</v>
      </c>
      <c r="F4">
        <v>65.359311417658574</v>
      </c>
      <c r="G4">
        <v>52.268770019780938</v>
      </c>
      <c r="H4">
        <v>60.982444497487492</v>
      </c>
      <c r="I4">
        <v>81.906512909622052</v>
      </c>
    </row>
    <row r="5" spans="1:10" ht="14.5" x14ac:dyDescent="0.25">
      <c r="A5" s="10" t="s">
        <v>19</v>
      </c>
      <c r="B5">
        <v>27.488817357657581</v>
      </c>
      <c r="C5">
        <v>49.383019777601433</v>
      </c>
      <c r="D5">
        <v>19.838617409487679</v>
      </c>
      <c r="E5">
        <v>30.907705231448681</v>
      </c>
      <c r="F5">
        <v>40.829613756251419</v>
      </c>
      <c r="G5">
        <v>51.999218336313938</v>
      </c>
      <c r="H5">
        <v>32.911430768496928</v>
      </c>
      <c r="I5">
        <v>18.023700913304118</v>
      </c>
    </row>
    <row r="6" spans="1:10" ht="14.5" x14ac:dyDescent="0.25">
      <c r="A6" s="10" t="s">
        <v>20</v>
      </c>
      <c r="B6">
        <v>25.331737984861789</v>
      </c>
      <c r="C6">
        <v>23.065766007452659</v>
      </c>
      <c r="D6">
        <v>10.691050057347219</v>
      </c>
      <c r="E6">
        <v>9.3411114172556324</v>
      </c>
      <c r="F6">
        <v>30.8600223338102</v>
      </c>
      <c r="G6">
        <v>22.19970138028976</v>
      </c>
      <c r="H6">
        <v>18.45221530366079</v>
      </c>
      <c r="I6">
        <v>26.533342196472919</v>
      </c>
    </row>
    <row r="7" spans="1:10" ht="14.5" x14ac:dyDescent="0.25">
      <c r="A7" s="10" t="s">
        <v>21</v>
      </c>
      <c r="B7">
        <v>32.846290243463017</v>
      </c>
      <c r="C7">
        <v>5.0093968396386739</v>
      </c>
      <c r="D7">
        <v>26.462082830348521</v>
      </c>
      <c r="E7">
        <v>17.109138111647589</v>
      </c>
      <c r="F7">
        <v>39.559029031946821</v>
      </c>
      <c r="G7">
        <v>11.98196786776931</v>
      </c>
      <c r="H7">
        <v>27.17840409653612</v>
      </c>
      <c r="I7">
        <v>16.536850676514021</v>
      </c>
    </row>
    <row r="8" spans="1:10" ht="14.5" x14ac:dyDescent="0.25">
      <c r="A8" s="10" t="s">
        <v>22</v>
      </c>
      <c r="B8">
        <v>11.76605704150681</v>
      </c>
      <c r="C8">
        <v>17.67896247034863</v>
      </c>
      <c r="D8">
        <v>22.168923055942219</v>
      </c>
      <c r="E8">
        <v>16.52952620884221</v>
      </c>
      <c r="F8">
        <v>19.74301715887546</v>
      </c>
      <c r="G8">
        <v>11.253844302539971</v>
      </c>
      <c r="H8">
        <v>25.054305573956519</v>
      </c>
      <c r="I8">
        <v>10.811714100509979</v>
      </c>
    </row>
    <row r="12" spans="1:10" ht="14.5" x14ac:dyDescent="0.25">
      <c r="B12" s="1">
        <v>2010</v>
      </c>
      <c r="C12" s="1">
        <v>2011</v>
      </c>
      <c r="D12" s="1">
        <v>2012</v>
      </c>
      <c r="E12" s="1">
        <v>2013</v>
      </c>
      <c r="F12" s="1">
        <v>2014</v>
      </c>
      <c r="G12" s="1">
        <v>2015</v>
      </c>
      <c r="H12" s="1">
        <v>2016</v>
      </c>
      <c r="I12" s="1">
        <v>2017</v>
      </c>
      <c r="J12" s="1">
        <v>2018</v>
      </c>
    </row>
    <row r="13" spans="1:10" ht="14.5" x14ac:dyDescent="0.25">
      <c r="A13" s="10" t="s">
        <v>16</v>
      </c>
      <c r="B13">
        <v>40.697453301186201</v>
      </c>
      <c r="C13">
        <v>32.389337504682999</v>
      </c>
      <c r="D13">
        <v>30.614066759695401</v>
      </c>
      <c r="E13">
        <v>20.0335846751255</v>
      </c>
      <c r="F13">
        <v>-12.2122164720024</v>
      </c>
      <c r="G13">
        <v>-25.6920709251124</v>
      </c>
      <c r="H13">
        <v>-42.151403993491002</v>
      </c>
      <c r="I13">
        <v>-49.1986172221564</v>
      </c>
      <c r="J13">
        <v>-52.564897532145302</v>
      </c>
    </row>
    <row r="14" spans="1:10" ht="14.5" x14ac:dyDescent="0.25">
      <c r="A14" s="10" t="s">
        <v>17</v>
      </c>
      <c r="B14">
        <v>40.912614684621602</v>
      </c>
      <c r="C14">
        <v>60.823712575470999</v>
      </c>
      <c r="D14">
        <v>79.969007460595606</v>
      </c>
      <c r="E14">
        <v>97.802957500942298</v>
      </c>
      <c r="F14">
        <v>79.709569503964303</v>
      </c>
      <c r="G14">
        <v>63.153815951592897</v>
      </c>
      <c r="H14">
        <v>50.135057642740101</v>
      </c>
      <c r="I14">
        <v>45.356851708972798</v>
      </c>
      <c r="J14">
        <v>43.676565645334499</v>
      </c>
    </row>
    <row r="15" spans="1:10" ht="14.5" x14ac:dyDescent="0.25">
      <c r="A15" s="10" t="s">
        <v>18</v>
      </c>
      <c r="B15">
        <v>80.288631423605096</v>
      </c>
      <c r="C15">
        <v>47.894633823611599</v>
      </c>
      <c r="D15">
        <v>60.442641367308603</v>
      </c>
      <c r="E15">
        <v>75.550095202533996</v>
      </c>
      <c r="F15">
        <v>83.359311417658603</v>
      </c>
      <c r="G15">
        <v>88.268770019780902</v>
      </c>
      <c r="H15">
        <v>90.982444497487506</v>
      </c>
      <c r="I15">
        <v>92.906512909622094</v>
      </c>
      <c r="J15">
        <v>95.877643534455899</v>
      </c>
    </row>
    <row r="16" spans="1:10" ht="14.5" x14ac:dyDescent="0.25">
      <c r="A16" s="10" t="s">
        <v>19</v>
      </c>
      <c r="B16">
        <v>35.488817357657602</v>
      </c>
      <c r="C16">
        <v>30.383019777601401</v>
      </c>
      <c r="D16">
        <v>22.8386174094877</v>
      </c>
      <c r="E16">
        <v>27.907705231448698</v>
      </c>
      <c r="F16">
        <v>37.829613756251398</v>
      </c>
      <c r="G16">
        <v>49.999218336313902</v>
      </c>
      <c r="H16">
        <v>52.911430768496899</v>
      </c>
      <c r="I16">
        <v>53.232757873954199</v>
      </c>
      <c r="J16">
        <v>54.634637583455202</v>
      </c>
    </row>
    <row r="17" spans="1:10" ht="14.5" x14ac:dyDescent="0.25">
      <c r="A17" s="10" t="s">
        <v>20</v>
      </c>
      <c r="B17">
        <v>22.3317379848618</v>
      </c>
      <c r="C17">
        <v>21.065766007452702</v>
      </c>
      <c r="D17">
        <v>15.6910500573472</v>
      </c>
      <c r="E17">
        <v>10.3411114172556</v>
      </c>
      <c r="F17">
        <v>17.8600223338102</v>
      </c>
      <c r="G17">
        <v>19.199701380289799</v>
      </c>
      <c r="H17">
        <v>21.4522153036608</v>
      </c>
      <c r="I17">
        <v>24.533342196472901</v>
      </c>
      <c r="J17">
        <v>23.763446346755401</v>
      </c>
    </row>
    <row r="18" spans="1:10" ht="14.5" x14ac:dyDescent="0.25">
      <c r="A18" s="10" t="s">
        <v>21</v>
      </c>
      <c r="B18">
        <v>25.846290243462999</v>
      </c>
      <c r="C18">
        <v>15.009396839638599</v>
      </c>
      <c r="D18">
        <v>20.4620828303485</v>
      </c>
      <c r="E18">
        <v>22.109138111647599</v>
      </c>
      <c r="F18">
        <v>25.5590290319468</v>
      </c>
      <c r="G18">
        <v>26.981967867769299</v>
      </c>
      <c r="H18">
        <v>28.178404096536099</v>
      </c>
      <c r="I18">
        <v>30.536850676514</v>
      </c>
      <c r="J18">
        <v>31.678282755648201</v>
      </c>
    </row>
    <row r="19" spans="1:10" ht="14.5" x14ac:dyDescent="0.25">
      <c r="A19" s="10" t="s">
        <v>22</v>
      </c>
      <c r="B19">
        <v>12.7660570415068</v>
      </c>
      <c r="C19">
        <v>15.678962470348599</v>
      </c>
      <c r="D19">
        <v>17.168923055942201</v>
      </c>
      <c r="E19">
        <v>20.529526208842199</v>
      </c>
      <c r="F19">
        <v>21.743017158875499</v>
      </c>
      <c r="G19">
        <v>23.253844302539999</v>
      </c>
      <c r="H19">
        <v>25.054305573956519</v>
      </c>
      <c r="I19">
        <v>17.811714100509999</v>
      </c>
      <c r="J19">
        <v>15.456782844154599</v>
      </c>
    </row>
    <row r="22" spans="1:10" ht="16.5" x14ac:dyDescent="0.4">
      <c r="B22" s="6">
        <v>1</v>
      </c>
      <c r="C22" s="6">
        <v>2</v>
      </c>
      <c r="D22" s="6">
        <v>3</v>
      </c>
      <c r="E22" s="6">
        <v>4</v>
      </c>
      <c r="F22" s="6">
        <v>5</v>
      </c>
      <c r="G22" s="6">
        <v>6</v>
      </c>
      <c r="H22" s="6">
        <v>7</v>
      </c>
    </row>
    <row r="23" spans="1:10" ht="15.5" x14ac:dyDescent="0.35">
      <c r="A23" s="3" t="s">
        <v>0</v>
      </c>
      <c r="B23" s="8">
        <v>0.214</v>
      </c>
      <c r="C23">
        <v>0.36299999999999999</v>
      </c>
      <c r="D23">
        <v>0.33100000000000002</v>
      </c>
      <c r="E23">
        <v>0.314</v>
      </c>
      <c r="F23">
        <v>0.36299999999999999</v>
      </c>
      <c r="G23" s="8">
        <v>0.32600000000000001</v>
      </c>
      <c r="H23">
        <v>0.32400000000000001</v>
      </c>
    </row>
    <row r="24" spans="1:10" ht="16" x14ac:dyDescent="0.35">
      <c r="A24" s="4" t="s">
        <v>1</v>
      </c>
      <c r="B24" s="8">
        <v>2.8000000000000001E-2</v>
      </c>
      <c r="C24">
        <v>2.5000000000000001E-2</v>
      </c>
      <c r="D24">
        <v>1.4E-2</v>
      </c>
      <c r="E24">
        <v>2.7E-2</v>
      </c>
      <c r="F24">
        <v>2.5000000000000001E-2</v>
      </c>
      <c r="G24" s="8">
        <v>2.1000000000000001E-2</v>
      </c>
      <c r="H24">
        <v>1.9E-2</v>
      </c>
    </row>
    <row r="25" spans="1:10" ht="15.5" x14ac:dyDescent="0.35">
      <c r="A25" s="3" t="s">
        <v>2</v>
      </c>
      <c r="B25" s="8">
        <v>8.6999999999999994E-2</v>
      </c>
      <c r="C25">
        <v>8.1000000000000003E-2</v>
      </c>
      <c r="D25">
        <v>8.8999999999999996E-2</v>
      </c>
      <c r="E25">
        <v>8.2000000000000003E-2</v>
      </c>
      <c r="F25">
        <v>8.5000000000000006E-2</v>
      </c>
      <c r="G25" s="8">
        <v>7.9000000000000001E-2</v>
      </c>
      <c r="H25">
        <v>7.5999999999999998E-2</v>
      </c>
    </row>
    <row r="26" spans="1:10" ht="15.5" x14ac:dyDescent="0.35">
      <c r="A26" s="3" t="s">
        <v>6</v>
      </c>
      <c r="B26" s="8">
        <v>0.42</v>
      </c>
      <c r="C26">
        <v>0.19700000000000001</v>
      </c>
      <c r="D26">
        <v>9.1999999999999998E-2</v>
      </c>
      <c r="E26">
        <v>7.2999999999999995E-2</v>
      </c>
      <c r="F26">
        <v>9.7000000000000003E-2</v>
      </c>
      <c r="G26" s="8">
        <v>8.7999999999999995E-2</v>
      </c>
      <c r="H26">
        <v>0.37</v>
      </c>
    </row>
    <row r="27" spans="1:10" ht="15.5" x14ac:dyDescent="0.35">
      <c r="A27" s="3" t="s">
        <v>4</v>
      </c>
      <c r="B27" s="8">
        <v>3.3000000000000002E-2</v>
      </c>
      <c r="C27">
        <v>2.3E-2</v>
      </c>
      <c r="D27">
        <v>3.1E-2</v>
      </c>
      <c r="E27">
        <v>2.7E-2</v>
      </c>
      <c r="F27">
        <v>2.3E-2</v>
      </c>
      <c r="G27" s="8">
        <v>2.4E-2</v>
      </c>
      <c r="H27">
        <v>2.5999999999999999E-2</v>
      </c>
    </row>
    <row r="28" spans="1:10" ht="16" x14ac:dyDescent="0.35">
      <c r="A28" s="5" t="s">
        <v>3</v>
      </c>
      <c r="B28" s="8">
        <v>3.5999999999999997E-2</v>
      </c>
      <c r="C28">
        <v>0.61699999999999999</v>
      </c>
      <c r="D28">
        <v>2.7E-2</v>
      </c>
      <c r="E28">
        <v>3.1E-2</v>
      </c>
      <c r="F28">
        <v>1.7000000000000001E-2</v>
      </c>
      <c r="G28" s="8">
        <v>3.5000000000000003E-2</v>
      </c>
      <c r="H28">
        <v>2.5000000000000001E-2</v>
      </c>
    </row>
    <row r="29" spans="1:10" ht="15" x14ac:dyDescent="0.25">
      <c r="A29" s="7" t="s">
        <v>5</v>
      </c>
      <c r="B29" s="8">
        <v>0.39629999999999999</v>
      </c>
      <c r="C29">
        <v>1.206</v>
      </c>
      <c r="D29">
        <v>1.5612999999999999</v>
      </c>
      <c r="E29">
        <v>1.7253000000000001</v>
      </c>
      <c r="F29">
        <v>1.7706999999999999</v>
      </c>
      <c r="G29" s="8">
        <v>1.7068000000000001</v>
      </c>
      <c r="H29">
        <v>0.68640000000000001</v>
      </c>
    </row>
    <row r="32" spans="1:10" ht="14.5" x14ac:dyDescent="0.25">
      <c r="B32" s="1">
        <v>2010</v>
      </c>
      <c r="C32" s="1">
        <v>2011</v>
      </c>
      <c r="D32" s="1">
        <v>2012</v>
      </c>
      <c r="E32" s="1">
        <v>2013</v>
      </c>
      <c r="F32" s="1">
        <v>2014</v>
      </c>
      <c r="G32" s="1">
        <v>2015</v>
      </c>
      <c r="H32" s="1">
        <v>2016</v>
      </c>
      <c r="I32" s="1">
        <v>2017</v>
      </c>
      <c r="J32" s="1">
        <v>2018</v>
      </c>
    </row>
    <row r="33" spans="1:10" x14ac:dyDescent="0.25">
      <c r="A33" t="s">
        <v>24</v>
      </c>
      <c r="B33">
        <v>27.488817357657581</v>
      </c>
      <c r="C33">
        <v>49.383019777601433</v>
      </c>
      <c r="D33">
        <v>19.838617409487679</v>
      </c>
      <c r="E33">
        <v>30.907705231448681</v>
      </c>
      <c r="F33">
        <v>40.829613756251419</v>
      </c>
      <c r="G33">
        <v>51.999218336313938</v>
      </c>
      <c r="H33">
        <v>32.911430768496928</v>
      </c>
      <c r="I33">
        <v>18.023700913304118</v>
      </c>
    </row>
    <row r="34" spans="1:10" x14ac:dyDescent="0.25">
      <c r="A34" t="s">
        <v>23</v>
      </c>
      <c r="B34">
        <v>45.488817357657602</v>
      </c>
      <c r="C34">
        <v>30.383019777601401</v>
      </c>
      <c r="D34">
        <v>22.8386174094877</v>
      </c>
      <c r="E34">
        <v>27.907705231448698</v>
      </c>
      <c r="F34">
        <v>37.829613756251398</v>
      </c>
      <c r="G34">
        <v>49.999218336313902</v>
      </c>
      <c r="H34">
        <v>52.911430768496899</v>
      </c>
      <c r="I34">
        <v>53.232757873954199</v>
      </c>
    </row>
    <row r="35" spans="1:10" x14ac:dyDescent="0.25">
      <c r="A35" t="s">
        <v>13</v>
      </c>
      <c r="B35">
        <v>35</v>
      </c>
      <c r="C35">
        <v>12</v>
      </c>
      <c r="D35">
        <v>-6</v>
      </c>
      <c r="E35">
        <v>4</v>
      </c>
      <c r="F35">
        <v>13</v>
      </c>
      <c r="G35">
        <v>2</v>
      </c>
      <c r="H35">
        <v>-16</v>
      </c>
      <c r="I35">
        <v>-35</v>
      </c>
    </row>
    <row r="37" spans="1:10" x14ac:dyDescent="0.25">
      <c r="B37">
        <f>B33-B34</f>
        <v>-18.000000000000021</v>
      </c>
      <c r="C37">
        <f t="shared" ref="C37:I37" si="0">C33-C34</f>
        <v>19.000000000000032</v>
      </c>
      <c r="D37">
        <f t="shared" si="0"/>
        <v>-3.0000000000000213</v>
      </c>
      <c r="E37">
        <f t="shared" si="0"/>
        <v>2.9999999999999822</v>
      </c>
      <c r="F37">
        <f t="shared" si="0"/>
        <v>3.0000000000000213</v>
      </c>
      <c r="G37">
        <f t="shared" si="0"/>
        <v>2.0000000000000355</v>
      </c>
      <c r="H37">
        <f t="shared" si="0"/>
        <v>-19.999999999999972</v>
      </c>
      <c r="I37">
        <f t="shared" si="0"/>
        <v>-35.209056960650081</v>
      </c>
    </row>
    <row r="38" spans="1:10" x14ac:dyDescent="0.25">
      <c r="B38">
        <v>35.488817357657602</v>
      </c>
      <c r="C38">
        <v>30.383019777601401</v>
      </c>
      <c r="D38">
        <v>22.8386174094877</v>
      </c>
      <c r="E38">
        <v>27.907705231448698</v>
      </c>
      <c r="F38">
        <v>37.829613756251398</v>
      </c>
      <c r="G38">
        <v>49.999218336313902</v>
      </c>
      <c r="H38">
        <v>52.911430768496899</v>
      </c>
      <c r="I38">
        <v>53.232757873954199</v>
      </c>
      <c r="J38">
        <v>54.634637583455202</v>
      </c>
    </row>
    <row r="39" spans="1:10" x14ac:dyDescent="0.25">
      <c r="A39" t="s">
        <v>9</v>
      </c>
      <c r="B39">
        <f>B38</f>
        <v>35.488817357657602</v>
      </c>
      <c r="C39">
        <f t="shared" ref="C39:I39" si="1">C38</f>
        <v>30.383019777601401</v>
      </c>
      <c r="D39">
        <f t="shared" si="1"/>
        <v>22.8386174094877</v>
      </c>
      <c r="E39">
        <f t="shared" si="1"/>
        <v>27.907705231448698</v>
      </c>
      <c r="F39">
        <f t="shared" si="1"/>
        <v>37.829613756251398</v>
      </c>
      <c r="G39">
        <f t="shared" si="1"/>
        <v>49.999218336313902</v>
      </c>
      <c r="H39">
        <f t="shared" si="1"/>
        <v>52.911430768496899</v>
      </c>
      <c r="I39">
        <f t="shared" si="1"/>
        <v>53.232757873954199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79EF-3E08-4EC4-8BE1-E8108D593672}">
  <dimension ref="A1:K56"/>
  <sheetViews>
    <sheetView topLeftCell="A28" zoomScale="85" zoomScaleNormal="85" workbookViewId="0">
      <selection activeCell="R43" sqref="R43"/>
    </sheetView>
  </sheetViews>
  <sheetFormatPr defaultRowHeight="14" x14ac:dyDescent="0.25"/>
  <cols>
    <col min="1" max="1" width="11.453125" customWidth="1"/>
  </cols>
  <sheetData>
    <row r="1" spans="1:10" ht="14.5" x14ac:dyDescent="0.25"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</row>
    <row r="2" spans="1:10" ht="14.5" x14ac:dyDescent="0.25">
      <c r="A2" s="10" t="s">
        <v>16</v>
      </c>
      <c r="B2">
        <v>32.686811696142982</v>
      </c>
      <c r="C2">
        <v>15.860788063515971</v>
      </c>
      <c r="D2">
        <v>-8.2878288226371808</v>
      </c>
      <c r="E2">
        <v>8.6648947793265876</v>
      </c>
      <c r="F2">
        <v>-76.269981792741547</v>
      </c>
      <c r="G2">
        <v>-136.5638048349492</v>
      </c>
      <c r="H2">
        <v>-188.93952564903859</v>
      </c>
      <c r="I2">
        <v>-315.50664200173122</v>
      </c>
    </row>
    <row r="3" spans="1:10" ht="14.5" x14ac:dyDescent="0.25">
      <c r="A3" s="10" t="s">
        <v>17</v>
      </c>
      <c r="B3">
        <v>43.273740398455573</v>
      </c>
      <c r="C3">
        <v>44.031218941308111</v>
      </c>
      <c r="D3">
        <v>56.382896064117837</v>
      </c>
      <c r="E3">
        <v>90.679676696158651</v>
      </c>
      <c r="F3">
        <v>66.051967833966529</v>
      </c>
      <c r="G3">
        <v>67.668569236517186</v>
      </c>
      <c r="H3">
        <v>86.396862620596607</v>
      </c>
      <c r="I3">
        <v>94.697425801484755</v>
      </c>
    </row>
    <row r="4" spans="1:10" ht="14.5" x14ac:dyDescent="0.25">
      <c r="A4" s="10" t="s">
        <v>18</v>
      </c>
      <c r="B4">
        <v>78.809852776276102</v>
      </c>
      <c r="C4">
        <v>25.692107478668291</v>
      </c>
      <c r="D4">
        <v>32.486907196902948</v>
      </c>
      <c r="E4">
        <v>86.72979466755578</v>
      </c>
      <c r="F4">
        <v>59.839625693509063</v>
      </c>
      <c r="G4">
        <v>38.374153612901019</v>
      </c>
      <c r="H4">
        <v>77.311923221463758</v>
      </c>
      <c r="I4">
        <v>91.419463612652152</v>
      </c>
    </row>
    <row r="5" spans="1:10" ht="14.5" x14ac:dyDescent="0.25">
      <c r="A5" s="10" t="s">
        <v>19</v>
      </c>
      <c r="B5">
        <v>50.024231248580058</v>
      </c>
      <c r="C5">
        <v>29.10745626698878</v>
      </c>
      <c r="D5">
        <v>26.001154240085899</v>
      </c>
      <c r="E5">
        <v>21.72612984844169</v>
      </c>
      <c r="F5">
        <v>48.150844848785617</v>
      </c>
      <c r="G5">
        <v>67.677445225888277</v>
      </c>
      <c r="H5">
        <v>87.858406570899916</v>
      </c>
      <c r="I5">
        <v>101.9253361720484</v>
      </c>
    </row>
    <row r="6" spans="1:10" ht="14.5" x14ac:dyDescent="0.25">
      <c r="A6" s="10" t="s">
        <v>20</v>
      </c>
      <c r="B6">
        <v>27.92721168813587</v>
      </c>
      <c r="C6">
        <v>20.60257429737484</v>
      </c>
      <c r="D6">
        <v>16.583715306680599</v>
      </c>
      <c r="E6">
        <v>20.983766979053009</v>
      </c>
      <c r="F6">
        <v>34.803350902706143</v>
      </c>
      <c r="G6">
        <v>24.998641657700951</v>
      </c>
      <c r="H6">
        <v>26.680289811651239</v>
      </c>
      <c r="I6">
        <v>48.487045113417111</v>
      </c>
    </row>
    <row r="7" spans="1:10" ht="14.5" x14ac:dyDescent="0.25">
      <c r="A7" s="10" t="s">
        <v>21</v>
      </c>
      <c r="B7">
        <v>22.05717989164641</v>
      </c>
      <c r="C7">
        <v>-6.4068007469373232</v>
      </c>
      <c r="D7">
        <v>24.761416875956371</v>
      </c>
      <c r="E7">
        <v>14.17329411617067</v>
      </c>
      <c r="F7">
        <v>34.209475835721499</v>
      </c>
      <c r="G7">
        <v>-0.90589888438351451</v>
      </c>
      <c r="H7">
        <v>30.973210117142749</v>
      </c>
      <c r="I7">
        <v>-10.331357300346591</v>
      </c>
    </row>
    <row r="8" spans="1:10" ht="14.5" x14ac:dyDescent="0.25">
      <c r="A8" s="10" t="s">
        <v>22</v>
      </c>
      <c r="B8">
        <v>-0.26755984932575722</v>
      </c>
      <c r="C8">
        <v>19.860127715495722</v>
      </c>
      <c r="D8">
        <v>-2.8726934922495242</v>
      </c>
      <c r="E8">
        <v>0.55422695039143122</v>
      </c>
      <c r="F8">
        <v>19.056798888558781</v>
      </c>
      <c r="G8">
        <v>18.04323381102984</v>
      </c>
      <c r="H8">
        <v>46.624321439007083</v>
      </c>
      <c r="I8">
        <v>13.50451221957263</v>
      </c>
    </row>
    <row r="12" spans="1:10" ht="14.5" x14ac:dyDescent="0.25">
      <c r="B12" s="1">
        <v>2010</v>
      </c>
      <c r="C12" s="1">
        <v>2011</v>
      </c>
      <c r="D12" s="1">
        <v>2012</v>
      </c>
      <c r="E12" s="1">
        <v>2013</v>
      </c>
      <c r="F12" s="1">
        <v>2014</v>
      </c>
      <c r="G12" s="1">
        <v>2015</v>
      </c>
      <c r="H12" s="1">
        <v>2016</v>
      </c>
      <c r="I12" s="1">
        <v>2017</v>
      </c>
      <c r="J12" s="1">
        <v>2018</v>
      </c>
    </row>
    <row r="13" spans="1:10" ht="14.5" x14ac:dyDescent="0.25">
      <c r="A13" s="10" t="s">
        <v>16</v>
      </c>
      <c r="B13">
        <v>30.686811696143</v>
      </c>
      <c r="C13">
        <v>17.860788063516001</v>
      </c>
      <c r="D13">
        <v>0.28782882263718002</v>
      </c>
      <c r="E13">
        <v>-25.664894779326499</v>
      </c>
      <c r="F13">
        <v>-70.269981792741504</v>
      </c>
      <c r="G13">
        <v>-120.563804834949</v>
      </c>
      <c r="H13">
        <v>-150.93952564903901</v>
      </c>
      <c r="I13">
        <v>-200.506642001731</v>
      </c>
      <c r="J13">
        <v>-250.489657132567</v>
      </c>
    </row>
    <row r="14" spans="1:10" ht="14.5" x14ac:dyDescent="0.25">
      <c r="A14" s="10" t="s">
        <v>17</v>
      </c>
      <c r="B14">
        <v>40.273740398455601</v>
      </c>
      <c r="C14">
        <v>45.031218941308097</v>
      </c>
      <c r="D14">
        <v>58.382896064117801</v>
      </c>
      <c r="E14">
        <v>87.679676696158694</v>
      </c>
      <c r="F14">
        <v>75.051967833966501</v>
      </c>
      <c r="G14">
        <v>64.6685692365172</v>
      </c>
      <c r="H14">
        <v>60.3968626205966</v>
      </c>
      <c r="I14">
        <v>58.697425801484798</v>
      </c>
      <c r="J14">
        <v>55.412356789482601</v>
      </c>
    </row>
    <row r="15" spans="1:10" ht="14.5" x14ac:dyDescent="0.25">
      <c r="A15" s="10" t="s">
        <v>18</v>
      </c>
      <c r="B15">
        <v>75.809852776276102</v>
      </c>
      <c r="C15">
        <v>24.692107478668301</v>
      </c>
      <c r="D15">
        <v>30.486907196902902</v>
      </c>
      <c r="E15">
        <v>80.729794667555794</v>
      </c>
      <c r="F15">
        <v>91.839625693509106</v>
      </c>
      <c r="G15">
        <v>89.374153612900997</v>
      </c>
      <c r="H15">
        <v>93.3119232214638</v>
      </c>
      <c r="I15">
        <v>94.419463612652194</v>
      </c>
      <c r="J15">
        <v>96.485917954658404</v>
      </c>
    </row>
    <row r="16" spans="1:10" ht="14.5" x14ac:dyDescent="0.25">
      <c r="A16" s="10" t="s">
        <v>19</v>
      </c>
      <c r="B16">
        <v>47.024231248580101</v>
      </c>
      <c r="C16">
        <v>35.107456266988798</v>
      </c>
      <c r="D16">
        <v>30.001154240085899</v>
      </c>
      <c r="E16">
        <v>26.726129848441701</v>
      </c>
      <c r="F16">
        <v>40.150844848785603</v>
      </c>
      <c r="G16">
        <v>52.677445225888299</v>
      </c>
      <c r="H16">
        <v>77.858406570899902</v>
      </c>
      <c r="I16">
        <v>95.925336172048006</v>
      </c>
      <c r="J16">
        <v>104.546824136975</v>
      </c>
    </row>
    <row r="17" spans="1:10" ht="14.5" x14ac:dyDescent="0.25">
      <c r="A17" s="10" t="s">
        <v>20</v>
      </c>
      <c r="B17">
        <v>24.927211688135898</v>
      </c>
      <c r="C17">
        <v>22.602574297374801</v>
      </c>
      <c r="D17">
        <v>18.583715306680599</v>
      </c>
      <c r="E17">
        <v>22.983766979053001</v>
      </c>
      <c r="F17">
        <v>24.8033509027061</v>
      </c>
      <c r="G17">
        <v>25.998641657701</v>
      </c>
      <c r="H17">
        <v>28.6802898116512</v>
      </c>
      <c r="I17">
        <v>37.487045113417103</v>
      </c>
      <c r="J17">
        <v>48.542168972552602</v>
      </c>
    </row>
    <row r="18" spans="1:10" ht="14.5" x14ac:dyDescent="0.25">
      <c r="A18" s="10" t="s">
        <v>21</v>
      </c>
      <c r="B18">
        <v>12.057179891646401</v>
      </c>
      <c r="C18">
        <v>14.4068007469373</v>
      </c>
      <c r="D18">
        <v>20.7614168759564</v>
      </c>
      <c r="E18">
        <v>24.173294116170698</v>
      </c>
      <c r="F18">
        <v>28.209475835721499</v>
      </c>
      <c r="G18">
        <v>18.9058988843835</v>
      </c>
      <c r="H18">
        <v>15.973210117142701</v>
      </c>
      <c r="I18">
        <v>10.3313573003466</v>
      </c>
      <c r="J18">
        <v>4.3651458975228001</v>
      </c>
    </row>
    <row r="19" spans="1:10" ht="14.5" x14ac:dyDescent="0.25">
      <c r="A19" s="10" t="s">
        <v>22</v>
      </c>
      <c r="B19">
        <v>-2.2675598493257501</v>
      </c>
      <c r="C19">
        <v>8.8601277154957003</v>
      </c>
      <c r="D19">
        <v>12.8726934922495</v>
      </c>
      <c r="E19">
        <v>15.554226950391399</v>
      </c>
      <c r="F19">
        <v>19.056798888558781</v>
      </c>
      <c r="G19">
        <v>23.043233811029801</v>
      </c>
      <c r="H19">
        <v>40.624321439007097</v>
      </c>
      <c r="I19">
        <v>26.5045122195726</v>
      </c>
      <c r="J19">
        <v>18.451298563258899</v>
      </c>
    </row>
    <row r="22" spans="1:10" ht="16.5" x14ac:dyDescent="0.4">
      <c r="B22" s="6">
        <v>1</v>
      </c>
      <c r="C22" s="6">
        <v>2</v>
      </c>
      <c r="D22" s="6">
        <v>3</v>
      </c>
      <c r="E22" s="6">
        <v>4</v>
      </c>
      <c r="F22" s="6">
        <v>5</v>
      </c>
      <c r="G22" s="6">
        <v>6</v>
      </c>
      <c r="H22" s="6">
        <v>7</v>
      </c>
    </row>
    <row r="23" spans="1:10" ht="15.5" x14ac:dyDescent="0.35">
      <c r="A23" s="3" t="s">
        <v>0</v>
      </c>
      <c r="B23" s="8">
        <v>0.114</v>
      </c>
      <c r="C23">
        <v>0.42599999999999999</v>
      </c>
      <c r="D23">
        <v>0.22600000000000001</v>
      </c>
      <c r="E23">
        <v>0.25900000000000001</v>
      </c>
      <c r="F23">
        <v>0.26400000000000001</v>
      </c>
      <c r="G23" s="8">
        <v>0.251</v>
      </c>
      <c r="H23" s="8">
        <v>7.0999999999999994E-2</v>
      </c>
    </row>
    <row r="24" spans="1:10" ht="16" x14ac:dyDescent="0.35">
      <c r="A24" s="4" t="s">
        <v>1</v>
      </c>
      <c r="B24" s="9">
        <v>1.7999999999999999E-2</v>
      </c>
      <c r="C24">
        <v>3.6999999999999998E-2</v>
      </c>
      <c r="D24">
        <v>6.7000000000000004E-2</v>
      </c>
      <c r="E24">
        <v>5.2999999999999999E-2</v>
      </c>
      <c r="F24">
        <v>7.2999999999999995E-2</v>
      </c>
      <c r="G24" s="8">
        <v>6.7000000000000004E-2</v>
      </c>
      <c r="H24" s="8">
        <v>7.6999999999999999E-2</v>
      </c>
    </row>
    <row r="25" spans="1:10" ht="15.5" x14ac:dyDescent="0.35">
      <c r="A25" s="3" t="s">
        <v>2</v>
      </c>
      <c r="B25" s="9">
        <v>6.7000000000000004E-2</v>
      </c>
      <c r="C25">
        <v>9.9000000000000005E-2</v>
      </c>
      <c r="D25">
        <v>7.9000000000000001E-2</v>
      </c>
      <c r="E25">
        <v>6.9000000000000006E-2</v>
      </c>
      <c r="F25">
        <v>9.7000000000000003E-2</v>
      </c>
      <c r="G25" s="8">
        <v>9.4E-2</v>
      </c>
      <c r="H25" s="8">
        <v>5.2999999999999999E-2</v>
      </c>
    </row>
    <row r="26" spans="1:10" ht="15.5" x14ac:dyDescent="0.35">
      <c r="A26" s="3" t="s">
        <v>6</v>
      </c>
      <c r="B26" s="9">
        <v>0.62</v>
      </c>
      <c r="C26">
        <v>0.16200000000000001</v>
      </c>
      <c r="D26">
        <v>2.1999999999999999E-2</v>
      </c>
      <c r="E26">
        <v>4.7E-2</v>
      </c>
      <c r="F26">
        <v>3.1E-2</v>
      </c>
      <c r="G26" s="8">
        <v>0.47</v>
      </c>
      <c r="H26" s="8">
        <v>2.9000000000000001E-2</v>
      </c>
    </row>
    <row r="27" spans="1:10" ht="15.5" x14ac:dyDescent="0.35">
      <c r="A27" s="3" t="s">
        <v>4</v>
      </c>
      <c r="B27" s="9">
        <v>4.2999999999999997E-2</v>
      </c>
      <c r="C27">
        <v>1.2999999999999999E-2</v>
      </c>
      <c r="D27">
        <v>2.1000000000000001E-2</v>
      </c>
      <c r="E27">
        <v>3.2000000000000001E-2</v>
      </c>
      <c r="F27">
        <v>2.8000000000000001E-2</v>
      </c>
      <c r="G27" s="8">
        <v>3.1E-2</v>
      </c>
      <c r="H27" s="8">
        <v>1.7000000000000001E-2</v>
      </c>
    </row>
    <row r="28" spans="1:10" ht="16" x14ac:dyDescent="0.35">
      <c r="A28" s="5" t="s">
        <v>3</v>
      </c>
      <c r="B28" s="9">
        <v>4.5999999999999999E-2</v>
      </c>
      <c r="C28">
        <v>1.6E-2</v>
      </c>
      <c r="D28">
        <v>2.3E-2</v>
      </c>
      <c r="E28">
        <v>3.5999999999999997E-2</v>
      </c>
      <c r="F28">
        <v>1.9E-2</v>
      </c>
      <c r="G28" s="8">
        <v>7.0000000000000001E-3</v>
      </c>
      <c r="H28" s="8">
        <v>1.0999999999999999E-2</v>
      </c>
    </row>
    <row r="29" spans="1:10" ht="15" x14ac:dyDescent="0.25">
      <c r="A29" s="7" t="s">
        <v>5</v>
      </c>
      <c r="B29" s="9">
        <v>0.15620000000000001</v>
      </c>
      <c r="C29">
        <v>1.5547</v>
      </c>
      <c r="D29">
        <v>1.8525</v>
      </c>
      <c r="E29">
        <v>1.7501</v>
      </c>
      <c r="F29">
        <v>1.6922999999999999</v>
      </c>
      <c r="G29" s="8">
        <v>0.42180000000000001</v>
      </c>
      <c r="H29" s="8">
        <v>0.71719999999999995</v>
      </c>
    </row>
    <row r="32" spans="1:10" ht="14.5" x14ac:dyDescent="0.25">
      <c r="B32" s="1">
        <v>2010</v>
      </c>
      <c r="C32" s="1">
        <v>2011</v>
      </c>
      <c r="D32" s="1">
        <v>2012</v>
      </c>
      <c r="E32" s="1">
        <v>2013</v>
      </c>
      <c r="F32" s="1">
        <v>2014</v>
      </c>
      <c r="G32" s="1">
        <v>2015</v>
      </c>
      <c r="H32" s="1">
        <v>2016</v>
      </c>
      <c r="I32" s="1">
        <v>2017</v>
      </c>
      <c r="J32" s="1"/>
    </row>
    <row r="33" spans="1:11" x14ac:dyDescent="0.25">
      <c r="A33" t="s">
        <v>24</v>
      </c>
      <c r="B33">
        <v>78.809852776276102</v>
      </c>
      <c r="C33">
        <v>25.692107478668291</v>
      </c>
      <c r="D33">
        <v>32.486907196902948</v>
      </c>
      <c r="E33">
        <v>86.72979466755578</v>
      </c>
      <c r="F33">
        <v>59.839625693509063</v>
      </c>
      <c r="G33">
        <v>38.374153612901019</v>
      </c>
      <c r="H33">
        <v>77.311923221463758</v>
      </c>
      <c r="I33">
        <v>91.419463612652152</v>
      </c>
      <c r="K33" t="s">
        <v>12</v>
      </c>
    </row>
    <row r="34" spans="1:11" x14ac:dyDescent="0.25">
      <c r="A34" t="s">
        <v>23</v>
      </c>
      <c r="B34">
        <v>60.809985300000001</v>
      </c>
      <c r="C34">
        <v>20.692107</v>
      </c>
      <c r="D34">
        <v>40.486907000000002</v>
      </c>
      <c r="E34">
        <v>83.729794999999996</v>
      </c>
      <c r="F34">
        <v>47.839626000000003</v>
      </c>
      <c r="G34">
        <v>25.374154000000001</v>
      </c>
      <c r="H34">
        <v>93.311922999999993</v>
      </c>
      <c r="I34">
        <v>94.419464000000005</v>
      </c>
    </row>
    <row r="35" spans="1:11" x14ac:dyDescent="0.25">
      <c r="A35" t="s">
        <v>14</v>
      </c>
      <c r="B35">
        <v>-10.269951000000001</v>
      </c>
      <c r="C35">
        <v>-17.2307025</v>
      </c>
      <c r="D35">
        <v>-30.162302</v>
      </c>
      <c r="E35">
        <v>7.9099320000000004</v>
      </c>
      <c r="F35">
        <v>-2.6132086000000001</v>
      </c>
      <c r="G35">
        <v>-21.20862</v>
      </c>
      <c r="H35">
        <v>15.103973999999999</v>
      </c>
      <c r="I35">
        <v>39.473154999999998</v>
      </c>
    </row>
    <row r="38" spans="1:11" x14ac:dyDescent="0.25">
      <c r="B38">
        <v>75.809852776276102</v>
      </c>
      <c r="C38">
        <v>24.692107478668301</v>
      </c>
      <c r="D38">
        <v>30.486907196902902</v>
      </c>
      <c r="E38">
        <v>80.729794667555794</v>
      </c>
      <c r="F38">
        <v>90.839625693509106</v>
      </c>
      <c r="G38">
        <v>92.374153612900997</v>
      </c>
      <c r="H38">
        <v>93.3119232214638</v>
      </c>
      <c r="I38">
        <v>94.419463612652194</v>
      </c>
      <c r="J38">
        <v>96.485917954658404</v>
      </c>
    </row>
    <row r="39" spans="1:11" x14ac:dyDescent="0.25">
      <c r="B39">
        <f t="shared" ref="B39:I39" si="0">B33-B40</f>
        <v>3</v>
      </c>
      <c r="C39">
        <f t="shared" si="0"/>
        <v>0.99999999999998934</v>
      </c>
      <c r="D39">
        <f t="shared" si="0"/>
        <v>2.0000000000000462</v>
      </c>
      <c r="E39">
        <f t="shared" si="0"/>
        <v>5.9999999999999858</v>
      </c>
      <c r="F39">
        <f t="shared" si="0"/>
        <v>-31.000000000000043</v>
      </c>
      <c r="G39">
        <f t="shared" si="0"/>
        <v>-53.999999999999979</v>
      </c>
      <c r="H39">
        <f t="shared" si="0"/>
        <v>-16.000000000000043</v>
      </c>
      <c r="I39">
        <f t="shared" si="0"/>
        <v>-3.0000000000000426</v>
      </c>
    </row>
    <row r="40" spans="1:11" x14ac:dyDescent="0.25">
      <c r="A40" t="s">
        <v>7</v>
      </c>
      <c r="B40">
        <f t="shared" ref="B40:I40" si="1">B38</f>
        <v>75.809852776276102</v>
      </c>
      <c r="C40">
        <f t="shared" si="1"/>
        <v>24.692107478668301</v>
      </c>
      <c r="D40">
        <f t="shared" si="1"/>
        <v>30.486907196902902</v>
      </c>
      <c r="E40">
        <f t="shared" si="1"/>
        <v>80.729794667555794</v>
      </c>
      <c r="F40">
        <f t="shared" si="1"/>
        <v>90.839625693509106</v>
      </c>
      <c r="G40">
        <f t="shared" si="1"/>
        <v>92.374153612900997</v>
      </c>
      <c r="H40">
        <f t="shared" si="1"/>
        <v>93.3119232214638</v>
      </c>
      <c r="I40">
        <f t="shared" si="1"/>
        <v>94.419463612652194</v>
      </c>
    </row>
    <row r="41" spans="1:11" ht="15.5" x14ac:dyDescent="0.35">
      <c r="A41" s="3"/>
    </row>
    <row r="42" spans="1:11" ht="15" x14ac:dyDescent="0.25">
      <c r="A42" s="4"/>
    </row>
    <row r="43" spans="1:11" ht="15.5" x14ac:dyDescent="0.35">
      <c r="A43" s="3"/>
    </row>
    <row r="44" spans="1:11" ht="15.5" x14ac:dyDescent="0.35">
      <c r="A44" s="3"/>
    </row>
    <row r="45" spans="1:11" ht="15.5" x14ac:dyDescent="0.35">
      <c r="A45" s="3"/>
    </row>
    <row r="46" spans="1:11" ht="15" x14ac:dyDescent="0.25">
      <c r="A46" s="5"/>
    </row>
    <row r="47" spans="1:11" ht="15" x14ac:dyDescent="0.25">
      <c r="A47" s="7"/>
    </row>
    <row r="54" spans="1:11" ht="14.5" x14ac:dyDescent="0.25">
      <c r="B54" s="1">
        <v>2010</v>
      </c>
      <c r="C54" s="1">
        <v>2011</v>
      </c>
      <c r="D54" s="1">
        <v>2012</v>
      </c>
      <c r="E54" s="1">
        <v>2013</v>
      </c>
      <c r="F54" s="1">
        <v>2014</v>
      </c>
      <c r="G54" s="1">
        <v>2015</v>
      </c>
      <c r="H54" s="1">
        <v>2016</v>
      </c>
      <c r="I54" s="1">
        <v>2017</v>
      </c>
    </row>
    <row r="55" spans="1:11" x14ac:dyDescent="0.25">
      <c r="A55" t="s">
        <v>24</v>
      </c>
      <c r="B55">
        <v>50.024231248580058</v>
      </c>
      <c r="C55">
        <v>29.10745626698878</v>
      </c>
      <c r="D55">
        <v>26.001154240085899</v>
      </c>
      <c r="E55">
        <v>21.72612984844169</v>
      </c>
      <c r="F55">
        <v>48.150844848785617</v>
      </c>
      <c r="G55">
        <v>67.677445225888277</v>
      </c>
      <c r="H55">
        <v>87.858406570899916</v>
      </c>
      <c r="I55">
        <v>101.9253361720484</v>
      </c>
      <c r="K55" t="s">
        <v>12</v>
      </c>
    </row>
    <row r="56" spans="1:11" x14ac:dyDescent="0.25">
      <c r="A56" t="s">
        <v>23</v>
      </c>
      <c r="B56">
        <v>17.024231248580101</v>
      </c>
      <c r="C56">
        <v>20.107456266988802</v>
      </c>
      <c r="D56">
        <v>23.001154240085899</v>
      </c>
      <c r="E56">
        <v>26.726129848441701</v>
      </c>
      <c r="F56">
        <v>40.150844848785603</v>
      </c>
      <c r="G56">
        <v>59.677445225888299</v>
      </c>
      <c r="H56">
        <v>77.858406570899902</v>
      </c>
      <c r="I56">
        <v>95.925336172048006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1685-F87E-47CC-9D38-8E210CC7CB00}">
  <dimension ref="A1:H12"/>
  <sheetViews>
    <sheetView tabSelected="1" workbookViewId="0">
      <selection activeCell="J11" sqref="J11"/>
    </sheetView>
  </sheetViews>
  <sheetFormatPr defaultRowHeight="14" x14ac:dyDescent="0.25"/>
  <sheetData>
    <row r="1" spans="1:8" ht="15" thickTop="1" thickBot="1" x14ac:dyDescent="0.3">
      <c r="A1" s="11">
        <v>0.42</v>
      </c>
      <c r="B1" s="11">
        <v>0.19700000000000001</v>
      </c>
      <c r="C1" s="11">
        <v>9.1999999999999998E-2</v>
      </c>
      <c r="D1" s="11">
        <v>7.2999999999999995E-2</v>
      </c>
      <c r="E1" s="11">
        <v>9.7000000000000003E-2</v>
      </c>
      <c r="F1" s="11">
        <v>8.7999999999999995E-2</v>
      </c>
      <c r="G1" s="11">
        <v>0.37</v>
      </c>
      <c r="H1" s="12">
        <v>2</v>
      </c>
    </row>
    <row r="2" spans="1:8" ht="15" thickTop="1" thickBot="1" x14ac:dyDescent="0.3">
      <c r="A2" s="11">
        <v>0.39629999999999999</v>
      </c>
      <c r="B2" s="11">
        <v>1.206</v>
      </c>
      <c r="C2" s="11">
        <v>1.5612999999999999</v>
      </c>
      <c r="D2" s="11">
        <v>1.7253000000000001</v>
      </c>
      <c r="E2" s="11">
        <v>1.7706999999999999</v>
      </c>
      <c r="F2" s="11">
        <v>1.7068000000000001</v>
      </c>
      <c r="G2" s="11">
        <v>0.68640000000000001</v>
      </c>
    </row>
    <row r="4" spans="1:8" x14ac:dyDescent="0.25">
      <c r="A4">
        <f t="shared" ref="A4:G4" si="0">A2-A1</f>
        <v>-2.3699999999999999E-2</v>
      </c>
      <c r="B4">
        <f t="shared" si="0"/>
        <v>1.0089999999999999</v>
      </c>
      <c r="C4">
        <f t="shared" si="0"/>
        <v>1.4692999999999998</v>
      </c>
      <c r="D4">
        <f t="shared" si="0"/>
        <v>1.6523000000000001</v>
      </c>
      <c r="E4">
        <f t="shared" si="0"/>
        <v>1.6737</v>
      </c>
      <c r="F4">
        <f t="shared" si="0"/>
        <v>1.6188</v>
      </c>
      <c r="G4">
        <f t="shared" si="0"/>
        <v>0.31640000000000001</v>
      </c>
    </row>
    <row r="5" spans="1:8" ht="14.5" thickBot="1" x14ac:dyDescent="0.3"/>
    <row r="6" spans="1:8" ht="15" thickTop="1" thickBot="1" x14ac:dyDescent="0.3">
      <c r="A6" s="11">
        <v>0.31</v>
      </c>
      <c r="B6" s="11">
        <v>0.27</v>
      </c>
      <c r="C6" s="11">
        <v>1.4E-2</v>
      </c>
      <c r="D6" s="11">
        <v>0.21</v>
      </c>
      <c r="E6" s="11">
        <v>6.3E-2</v>
      </c>
      <c r="F6" s="11">
        <v>5.3999999999999999E-2</v>
      </c>
      <c r="G6" s="11">
        <v>9.1999999999999998E-2</v>
      </c>
      <c r="H6" s="12">
        <v>1</v>
      </c>
    </row>
    <row r="7" spans="1:8" ht="15" thickTop="1" thickBot="1" x14ac:dyDescent="0.3">
      <c r="A7" s="11">
        <v>0.83779999999999999</v>
      </c>
      <c r="B7" s="11">
        <v>0.79720000000000002</v>
      </c>
      <c r="C7" s="11">
        <v>2.8395999999999999</v>
      </c>
      <c r="D7" s="11">
        <v>0.78069999999999995</v>
      </c>
      <c r="E7" s="11">
        <v>2.2111999999999998</v>
      </c>
      <c r="F7" s="11">
        <v>1.4397</v>
      </c>
      <c r="G7" s="11">
        <v>1.7238</v>
      </c>
    </row>
    <row r="8" spans="1:8" x14ac:dyDescent="0.25">
      <c r="A8">
        <f t="shared" ref="A8:G8" si="1" xml:space="preserve"> A7 - A6</f>
        <v>0.52780000000000005</v>
      </c>
      <c r="B8">
        <f t="shared" si="1"/>
        <v>0.5272</v>
      </c>
      <c r="C8">
        <f t="shared" si="1"/>
        <v>2.8256000000000001</v>
      </c>
      <c r="D8">
        <f t="shared" si="1"/>
        <v>0.57069999999999999</v>
      </c>
      <c r="E8">
        <f t="shared" si="1"/>
        <v>2.1481999999999997</v>
      </c>
      <c r="F8">
        <f t="shared" si="1"/>
        <v>1.3856999999999999</v>
      </c>
      <c r="G8">
        <f t="shared" si="1"/>
        <v>1.6317999999999999</v>
      </c>
    </row>
    <row r="9" spans="1:8" ht="14.5" thickBot="1" x14ac:dyDescent="0.3"/>
    <row r="10" spans="1:8" ht="15" thickTop="1" thickBot="1" x14ac:dyDescent="0.3">
      <c r="A10" s="11">
        <v>0.62</v>
      </c>
      <c r="B10" s="11">
        <v>0.16200000000000001</v>
      </c>
      <c r="C10" s="11">
        <v>2.1999999999999999E-2</v>
      </c>
      <c r="D10" s="11">
        <v>4.7E-2</v>
      </c>
      <c r="E10" s="11">
        <v>3.1E-2</v>
      </c>
      <c r="F10" s="11">
        <v>0.47</v>
      </c>
      <c r="G10" s="11">
        <v>2.9000000000000001E-2</v>
      </c>
    </row>
    <row r="11" spans="1:8" ht="15" thickTop="1" thickBot="1" x14ac:dyDescent="0.3">
      <c r="A11" s="11">
        <v>0.15620000000000001</v>
      </c>
      <c r="B11" s="11">
        <v>1.5547</v>
      </c>
      <c r="C11" s="11">
        <v>1.8525</v>
      </c>
      <c r="D11" s="11">
        <v>1.7501</v>
      </c>
      <c r="E11" s="11">
        <v>1.6922999999999999</v>
      </c>
      <c r="F11" s="11">
        <v>0.42180000000000001</v>
      </c>
      <c r="G11" s="11">
        <v>0.71719999999999995</v>
      </c>
    </row>
    <row r="12" spans="1:8" x14ac:dyDescent="0.25">
      <c r="A12">
        <f t="shared" ref="A12:G12" si="2" xml:space="preserve"> A11-A10</f>
        <v>-0.46379999999999999</v>
      </c>
      <c r="B12">
        <f t="shared" si="2"/>
        <v>1.3927</v>
      </c>
      <c r="C12">
        <f t="shared" si="2"/>
        <v>1.8305</v>
      </c>
      <c r="D12">
        <f t="shared" si="2"/>
        <v>1.7031000000000001</v>
      </c>
      <c r="E12">
        <f t="shared" si="2"/>
        <v>1.6613</v>
      </c>
      <c r="F12">
        <f t="shared" si="2"/>
        <v>-4.8199999999999965E-2</v>
      </c>
      <c r="G12">
        <f t="shared" si="2"/>
        <v>0.68819999999999992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Heroin</vt:lpstr>
      <vt:lpstr>Commonly Prescribed Opioids</vt:lpstr>
      <vt:lpstr>Other Synthetic Opioids</vt:lpstr>
      <vt:lpstr>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王炫之</cp:lastModifiedBy>
  <dcterms:created xsi:type="dcterms:W3CDTF">2019-01-27T17:48:07Z</dcterms:created>
  <dcterms:modified xsi:type="dcterms:W3CDTF">2019-02-12T15:23:25Z</dcterms:modified>
</cp:coreProperties>
</file>