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ummary_FG" sheetId="1" state="visible" r:id="rId2"/>
    <sheet name="FG_1" sheetId="2" state="visible" r:id="rId3"/>
    <sheet name="FG_2" sheetId="3" state="visible" r:id="rId4"/>
    <sheet name="FG_3" sheetId="4" state="visible" r:id="rId5"/>
    <sheet name="FG_4" sheetId="5" state="visible" r:id="rId6"/>
    <sheet name="FG_5" sheetId="6" state="visible" r:id="rId7"/>
  </sheets>
  <externalReferences>
    <externalReference r:id="rId8"/>
  </externalReferences>
  <definedNames>
    <definedName function="false" hidden="false" name="HitTableR1" vbProcedure="false">#REF!</definedName>
    <definedName function="false" hidden="false" name="HitTableR2" vbProcedure="false">#REF!</definedName>
    <definedName function="false" hidden="false" name="HitTableR3" vbProcedure="false">#REF!</definedName>
    <definedName function="false" hidden="false" name="HitTableR4" vbProcedure="false">#REF!</definedName>
    <definedName function="false" hidden="false" name="HitTableR5" vbProcedure="false">#REF!</definedName>
    <definedName function="false" hidden="false" name="InitTable" vbProcedure="false">#REF!</definedName>
    <definedName function="false" hidden="false" name="TransTable" vbProcedure="false">#REF!</definedName>
    <definedName function="false" hidden="false" localSheetId="1" name="HitTableR1" vbProcedure="false">#REF!</definedName>
    <definedName function="false" hidden="false" localSheetId="1" name="HitTableR2" vbProcedure="false">#REF!</definedName>
    <definedName function="false" hidden="false" localSheetId="1" name="HitTableR3" vbProcedure="false">#REF!</definedName>
    <definedName function="false" hidden="false" localSheetId="1" name="HitTableR4" vbProcedure="false">#REF!</definedName>
    <definedName function="false" hidden="false" localSheetId="1" name="HitTableR5" vbProcedure="false">#REF!</definedName>
    <definedName function="false" hidden="false" localSheetId="1" name="InitTable" vbProcedure="false">#REF!</definedName>
    <definedName function="false" hidden="false" localSheetId="1" name="TransTable" vbProcedure="false">#REF!</definedName>
    <definedName function="false" hidden="false" localSheetId="4" name="HitTableR1" vbProcedure="false">#REF!</definedName>
    <definedName function="false" hidden="false" localSheetId="4" name="HitTableR2" vbProcedure="false">#REF!</definedName>
    <definedName function="false" hidden="false" localSheetId="4" name="HitTableR3" vbProcedure="false">#REF!</definedName>
    <definedName function="false" hidden="false" localSheetId="4" name="HitTableR4" vbProcedure="false">#REF!</definedName>
    <definedName function="false" hidden="false" localSheetId="4" name="HitTableR5" vbProcedure="false">#REF!</definedName>
    <definedName function="false" hidden="false" localSheetId="4" name="InitTable" vbProcedure="false">#REF!</definedName>
    <definedName function="false" hidden="false" localSheetId="4" name="TransTable" vbProcedure="false">#REF!</definedName>
    <definedName function="false" hidden="false" localSheetId="5" name="HitTableR1" vbProcedure="false">#REF!</definedName>
    <definedName function="false" hidden="false" localSheetId="5" name="HitTableR2" vbProcedure="false">#REF!</definedName>
    <definedName function="false" hidden="false" localSheetId="5" name="HitTableR3" vbProcedure="false">#REF!</definedName>
    <definedName function="false" hidden="false" localSheetId="5" name="HitTableR4" vbProcedure="false">#REF!</definedName>
    <definedName function="false" hidden="false" localSheetId="5" name="HitTableR5" vbProcedure="false">#REF!</definedName>
    <definedName function="false" hidden="false" localSheetId="5" name="InitTable" vbProcedure="false">#REF!</definedName>
    <definedName function="false" hidden="false" localSheetId="5" name="TransTabl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<sst xmlns="http://schemas.openxmlformats.org/spreadsheetml/2006/main" count="1750" uniqueCount="52">
  <si>
    <t xml:space="preserve">INIT_ROUNDS</t>
  </si>
  <si>
    <t xml:space="preserve">AVG.ADD_FG</t>
  </si>
  <si>
    <t xml:space="preserve">AVG.FG_COUNTS</t>
  </si>
  <si>
    <t xml:space="preserve">Init_Reels</t>
  </si>
  <si>
    <t xml:space="preserve">RTP</t>
  </si>
  <si>
    <t xml:space="preserve">r.rtp</t>
  </si>
  <si>
    <t xml:space="preserve">FG_TYPE_1</t>
  </si>
  <si>
    <t xml:space="preserve">FG_TYPE_2</t>
  </si>
  <si>
    <t xml:space="preserve">FG_TYPE_3</t>
  </si>
  <si>
    <t xml:space="preserve">FG_TYPE_4</t>
  </si>
  <si>
    <t xml:space="preserve">FG_TYPE_5</t>
  </si>
  <si>
    <t xml:space="preserve">win Prob.</t>
  </si>
  <si>
    <t xml:space="preserve">Bet:</t>
  </si>
  <si>
    <t xml:space="preserve">SC RTP:</t>
  </si>
  <si>
    <t xml:space="preserve">Fg trigger:</t>
  </si>
  <si>
    <t xml:space="preserve">Vert:</t>
  </si>
  <si>
    <t xml:space="preserve">No.</t>
  </si>
  <si>
    <t xml:space="preserve">Reel 1</t>
  </si>
  <si>
    <t xml:space="preserve">Reel 2</t>
  </si>
  <si>
    <t xml:space="preserve">Reel 3</t>
  </si>
  <si>
    <t xml:space="preserve">Reel 4</t>
  </si>
  <si>
    <t xml:space="preserve">Reel 5</t>
  </si>
  <si>
    <t xml:space="preserve">count</t>
  </si>
  <si>
    <t xml:space="preserve">Symbols per reel</t>
  </si>
  <si>
    <t xml:space="preserve">Line Pays</t>
  </si>
  <si>
    <t xml:space="preserve">WW</t>
  </si>
  <si>
    <t xml:space="preserve">H1</t>
  </si>
  <si>
    <t xml:space="preserve">LJ</t>
  </si>
  <si>
    <t xml:space="preserve">LT</t>
  </si>
  <si>
    <t xml:space="preserve">LK</t>
  </si>
  <si>
    <t xml:space="preserve">LQ</t>
  </si>
  <si>
    <t xml:space="preserve">H2</t>
  </si>
  <si>
    <t xml:space="preserve">H3</t>
  </si>
  <si>
    <t xml:space="preserve">H4</t>
  </si>
  <si>
    <t xml:space="preserve">LA</t>
  </si>
  <si>
    <t xml:space="preserve">H5</t>
  </si>
  <si>
    <t xml:space="preserve">SF</t>
  </si>
  <si>
    <t xml:space="preserve">LN</t>
  </si>
  <si>
    <t xml:space="preserve">ST</t>
  </si>
  <si>
    <t xml:space="preserve">Reelstops with symbol or wild</t>
  </si>
  <si>
    <t xml:space="preserve">Reelstops without symbol and wild</t>
  </si>
  <si>
    <t xml:space="preserve">HIT</t>
  </si>
  <si>
    <t xml:space="preserve">Return</t>
  </si>
  <si>
    <t xml:space="preserve">3*k</t>
  </si>
  <si>
    <t xml:space="preserve">4*k</t>
  </si>
  <si>
    <t xml:space="preserve">5*k</t>
  </si>
  <si>
    <t xml:space="preserve">Prize</t>
  </si>
  <si>
    <t xml:space="preserve">Hit</t>
  </si>
  <si>
    <t xml:space="preserve">Prbo.</t>
  </si>
  <si>
    <t xml:space="preserve">V</t>
  </si>
  <si>
    <t xml:space="preserve">00110</t>
  </si>
  <si>
    <t xml:space="preserve">01110</t>
  </si>
</sst>
</file>

<file path=xl/styles.xml><?xml version="1.0" encoding="utf-8"?>
<styleSheet xmlns="http://schemas.openxmlformats.org/spreadsheetml/2006/main">
  <numFmts count="20">
    <numFmt numFmtId="164" formatCode="General"/>
    <numFmt numFmtId="165" formatCode="0%"/>
    <numFmt numFmtId="166" formatCode="0"/>
    <numFmt numFmtId="167" formatCode="0.0000"/>
    <numFmt numFmtId="168" formatCode="0.00"/>
    <numFmt numFmtId="169" formatCode="0.000"/>
    <numFmt numFmtId="170" formatCode="0.00%"/>
    <numFmt numFmtId="171" formatCode="0.000000"/>
    <numFmt numFmtId="172" formatCode="0.0000%"/>
    <numFmt numFmtId="173" formatCode="0_);[RED]\(0\)"/>
    <numFmt numFmtId="174" formatCode="0.0000000_);[RED]\(0.0000000\)"/>
    <numFmt numFmtId="175" formatCode="0.0000_);[RED]\(0.0000\)"/>
    <numFmt numFmtId="176" formatCode="0.000000_);[RED]\(0.000000\)"/>
    <numFmt numFmtId="177" formatCode="0.00000_);[RED]\(0.00000\)"/>
    <numFmt numFmtId="178" formatCode="0.0"/>
    <numFmt numFmtId="179" formatCode="_ * #,##0.00_ ;_ * \-#,##0.00_ ;_ * \-??_ ;_ @_ "/>
    <numFmt numFmtId="180" formatCode="_-* #,##0.0000_-;\-* #,##0.0000_-;_-* \-??_-;_-@_-"/>
    <numFmt numFmtId="181" formatCode="_-* #,##0_-;\-* #,##0_-;_-* \-??_-;_-@_-"/>
    <numFmt numFmtId="182" formatCode="0.00000"/>
    <numFmt numFmtId="183" formatCode="00000"/>
  </numFmts>
  <fonts count="1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宋体"/>
      <family val="2"/>
      <charset val="1"/>
    </font>
    <font>
      <sz val="10"/>
      <name val="Arial"/>
      <family val="3"/>
      <charset val="1"/>
    </font>
    <font>
      <sz val="11"/>
      <color rgb="FF000000"/>
      <name val="宋体"/>
      <family val="2"/>
      <charset val="134"/>
    </font>
    <font>
      <b val="true"/>
      <sz val="10"/>
      <name val="Arial"/>
      <family val="2"/>
      <charset val="1"/>
    </font>
    <font>
      <sz val="11"/>
      <name val="Noto Sans CJK SC Regular"/>
      <family val="2"/>
    </font>
    <font>
      <sz val="11"/>
      <name val="宋体"/>
      <family val="2"/>
      <charset val="1"/>
    </font>
    <font>
      <i val="true"/>
      <sz val="10"/>
      <color rgb="FF808080"/>
      <name val="Times New Roman"/>
      <family val="1"/>
      <charset val="1"/>
    </font>
    <font>
      <sz val="9"/>
      <name val="Noto Sans CJK SC Regular"/>
      <family val="2"/>
    </font>
    <font>
      <sz val="9"/>
      <name val="Arial"/>
      <family val="2"/>
      <charset val="1"/>
    </font>
    <font>
      <b val="true"/>
      <sz val="10"/>
      <color rgb="FFFFFFFF"/>
      <name val="Noto Sans CJK SC Regular"/>
      <family val="2"/>
    </font>
    <font>
      <sz val="10"/>
      <color rgb="FF000000"/>
      <name val="Noto Sans CJK SC Regular"/>
      <family val="2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9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5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7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9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6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6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26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0" fillId="0" borderId="11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0" fillId="0" borderId="12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5" fillId="0" borderId="12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5" fillId="0" borderId="1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5" fillId="0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9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0" fillId="0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5" fillId="0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5" fillId="0" borderId="1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1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0" fillId="0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5" fillId="0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5" fillId="0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6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1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7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0" fontId="15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0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15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2" fontId="15" fillId="0" borderId="0" xfId="2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5" fillId="0" borderId="0" xfId="2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26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3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3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5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25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Normal 4" xfId="21" builtinId="53" customBuiltin="true"/>
    <cellStyle name="Normal 7" xfId="22" builtinId="53" customBuiltin="true"/>
    <cellStyle name="Normal 8" xfId="23" builtinId="53" customBuiltin="true"/>
    <cellStyle name="Normal_TigerOfSiamVar07QLD" xfId="24" builtinId="53" customBuiltin="true"/>
    <cellStyle name="常规 2" xfId="25" builtinId="53" customBuiltin="true"/>
    <cellStyle name="常规 2 2" xfId="26" builtinId="53" customBuiltin="true"/>
    <cellStyle name="常规 2 2 2" xfId="27" builtinId="53" customBuiltin="true"/>
    <cellStyle name="常规 2 3" xfId="28" builtinId="53" customBuiltin="true"/>
    <cellStyle name="百分比 2" xfId="29" builtinId="53" customBuiltin="true"/>
  </cellStyles>
  <dxfs count="322"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ont>
        <color rgb="FF000000"/>
      </font>
      <fill>
        <patternFill>
          <bgColor rgb="FF95B3D7"/>
        </patternFill>
      </fill>
    </dxf>
    <dxf>
      <font>
        <color rgb="FF000000"/>
      </font>
      <fill>
        <patternFill>
          <bgColor rgb="FFB3A2C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46C0A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ont>
        <color rgb="FF000000"/>
      </font>
      <fill>
        <patternFill>
          <bgColor rgb="FFB3A2C7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ont>
        <color rgb="FF000000"/>
      </font>
      <fill>
        <patternFill>
          <bgColor rgb="FF95B3D7"/>
        </patternFill>
      </fill>
    </dxf>
    <dxf>
      <font>
        <color rgb="FF000000"/>
      </font>
      <fill>
        <patternFill>
          <bgColor rgb="FFB3A2C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46C0A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ont>
        <color rgb="FF000000"/>
      </font>
      <fill>
        <patternFill>
          <bgColor rgb="FFB3A2C7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E46C0A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ont>
        <color rgb="FF000000"/>
      </font>
      <fill>
        <patternFill>
          <bgColor rgb="FF95B3D7"/>
        </patternFill>
      </fill>
    </dxf>
    <dxf>
      <font>
        <color rgb="FF000000"/>
      </font>
      <fill>
        <patternFill>
          <bgColor rgb="FFB3A2C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46C0A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ont>
        <color rgb="FF000000"/>
      </font>
      <fill>
        <patternFill>
          <bgColor rgb="FFB3A2C7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ont>
        <color rgb="FF000000"/>
      </font>
      <fill>
        <patternFill>
          <bgColor rgb="FF95B3D7"/>
        </patternFill>
      </fill>
    </dxf>
    <dxf>
      <font>
        <color rgb="FF000000"/>
      </font>
      <fill>
        <patternFill>
          <bgColor rgb="FFB3A2C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46C0A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ont>
        <color rgb="FF000000"/>
      </font>
      <fill>
        <patternFill>
          <bgColor rgb="FFB3A2C7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ont>
        <color rgb="FF000000"/>
      </font>
      <fill>
        <patternFill>
          <bgColor rgb="FF95B3D7"/>
        </patternFill>
      </fill>
    </dxf>
    <dxf>
      <font>
        <color rgb="FF000000"/>
      </font>
      <fill>
        <patternFill>
          <bgColor rgb="FFB3A2C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E46C0A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95B3D7"/>
        </patternFill>
      </fill>
    </dxf>
    <dxf>
      <font>
        <color rgb="FF000000"/>
      </font>
      <fill>
        <patternFill>
          <bgColor rgb="FFB3A2C7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  <dxf>
      <fill>
        <patternFill>
          <bgColor rgb="FFCCC1DA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3D69B"/>
        </patternFill>
      </fill>
    </dxf>
    <dxf>
      <fill>
        <patternFill>
          <bgColor rgb="FFE46C0A"/>
        </patternFill>
      </fill>
    </dxf>
    <dxf>
      <fill>
        <patternFill>
          <bgColor rgb="FF376092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5B3D7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E46C0A"/>
      <rgbColor rgb="FF376092"/>
      <rgbColor rgb="FF969696"/>
      <rgbColor rgb="FF003366"/>
      <rgbColor rgb="FF00B050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NG_MathType_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PayTable"/>
      <sheetName val="V70"/>
      <sheetName val="V96"/>
      <sheetName val="V100"/>
      <sheetName val="V300"/>
      <sheetName val="Wheel"/>
    </sheetNames>
    <sheetDataSet>
      <sheetData sheetId="0">
        <row r="2">
          <cell r="B2">
            <v>100</v>
          </cell>
        </row>
      </sheetData>
      <sheetData sheetId="1">
        <row r="6">
          <cell r="E6">
            <v>100</v>
          </cell>
          <cell r="F6">
            <v>200</v>
          </cell>
          <cell r="G6">
            <v>1000</v>
          </cell>
        </row>
        <row r="7">
          <cell r="E7">
            <v>50</v>
          </cell>
          <cell r="F7">
            <v>100</v>
          </cell>
          <cell r="G7">
            <v>500</v>
          </cell>
        </row>
        <row r="8">
          <cell r="E8">
            <v>40</v>
          </cell>
          <cell r="F8">
            <v>80</v>
          </cell>
          <cell r="G8">
            <v>400</v>
          </cell>
        </row>
        <row r="9">
          <cell r="E9">
            <v>25</v>
          </cell>
          <cell r="F9">
            <v>50</v>
          </cell>
          <cell r="G9">
            <v>250</v>
          </cell>
        </row>
        <row r="10">
          <cell r="E10">
            <v>10</v>
          </cell>
          <cell r="F10">
            <v>20</v>
          </cell>
          <cell r="G10">
            <v>100</v>
          </cell>
        </row>
        <row r="11">
          <cell r="E11">
            <v>5</v>
          </cell>
          <cell r="F11">
            <v>10</v>
          </cell>
          <cell r="G11">
            <v>50</v>
          </cell>
        </row>
        <row r="12">
          <cell r="E12">
            <v>5</v>
          </cell>
          <cell r="F12">
            <v>10</v>
          </cell>
          <cell r="G12">
            <v>50</v>
          </cell>
        </row>
        <row r="13">
          <cell r="E13">
            <v>5</v>
          </cell>
          <cell r="F13">
            <v>10</v>
          </cell>
          <cell r="G13">
            <v>50</v>
          </cell>
        </row>
        <row r="14">
          <cell r="E14">
            <v>5</v>
          </cell>
          <cell r="F14">
            <v>10</v>
          </cell>
          <cell r="G14">
            <v>50</v>
          </cell>
        </row>
        <row r="15">
          <cell r="E15">
            <v>5</v>
          </cell>
          <cell r="F15">
            <v>10</v>
          </cell>
          <cell r="G15">
            <v>50</v>
          </cell>
        </row>
        <row r="16">
          <cell r="E16">
            <v>5</v>
          </cell>
          <cell r="F16">
            <v>10</v>
          </cell>
          <cell r="G16">
            <v>50</v>
          </cell>
        </row>
        <row r="17">
          <cell r="E17">
            <v>0</v>
          </cell>
          <cell r="F17">
            <v>0</v>
          </cell>
          <cell r="G17">
            <v>0</v>
          </cell>
        </row>
        <row r="18">
          <cell r="E18">
            <v>5</v>
          </cell>
          <cell r="F18">
            <v>10</v>
          </cell>
          <cell r="G18">
            <v>50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G1:G3 E16"/>
    </sheetView>
  </sheetViews>
  <sheetFormatPr defaultRowHeight="13.5"/>
  <cols>
    <col collapsed="false" hidden="false" max="1" min="1" style="0" width="9.84651162790698"/>
    <col collapsed="false" hidden="false" max="2" min="2" style="0" width="12.0604651162791"/>
    <col collapsed="false" hidden="false" max="3" min="3" style="0" width="14.7674418604651"/>
    <col collapsed="false" hidden="false" max="4" min="4" style="0" width="13.4139534883721"/>
    <col collapsed="false" hidden="false" max="5" min="5" style="0" width="17.353488372093"/>
    <col collapsed="false" hidden="false" max="6" min="6" style="0" width="13.4139534883721"/>
    <col collapsed="false" hidden="false" max="7" min="7" style="0" width="9.84651162790698"/>
    <col collapsed="false" hidden="false" max="8" min="8" style="0" width="12.0604651162791"/>
    <col collapsed="false" hidden="false" max="1025" min="9" style="0" width="9.84651162790698"/>
  </cols>
  <sheetData>
    <row r="3" customFormat="false" ht="14.25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customFormat="false" ht="13.5" hidden="false" customHeight="false" outlineLevel="0" collapsed="false">
      <c r="B4" s="2" t="s">
        <v>6</v>
      </c>
      <c r="C4" s="3" t="n">
        <v>6</v>
      </c>
      <c r="D4" s="4" t="n">
        <f aca="false">C4/FG_1!$M$2</f>
        <v>0.0570972900815487</v>
      </c>
      <c r="E4" s="5" t="n">
        <f aca="false">C4/(1-D4)</f>
        <v>6.3633288322174</v>
      </c>
      <c r="F4" s="6" t="n">
        <v>1</v>
      </c>
      <c r="G4" s="7" t="n">
        <f aca="false">FG_1!$J$1</f>
        <v>9.62757019309986</v>
      </c>
      <c r="H4" s="8" t="n">
        <f aca="false">G4*F4*E4</f>
        <v>61.2633949939492</v>
      </c>
      <c r="I4" s="9"/>
      <c r="J4" s="9"/>
      <c r="K4" s="10"/>
    </row>
    <row r="5" customFormat="false" ht="13.5" hidden="false" customHeight="false" outlineLevel="0" collapsed="false">
      <c r="B5" s="2" t="s">
        <v>7</v>
      </c>
      <c r="C5" s="11" t="n">
        <v>6</v>
      </c>
      <c r="D5" s="12" t="n">
        <f aca="false">C5/FG_2!$M$2</f>
        <v>0.0892145157524198</v>
      </c>
      <c r="E5" s="13" t="n">
        <f aca="false">C5/(1-D5)</f>
        <v>6.58772027417272</v>
      </c>
      <c r="F5" s="14" t="n">
        <v>1</v>
      </c>
      <c r="G5" s="15" t="n">
        <f aca="false">FG_2!$J$1</f>
        <v>9.4023734073872</v>
      </c>
      <c r="H5" s="16" t="n">
        <f aca="false">G5*F5*E5</f>
        <v>61.9402059211871</v>
      </c>
      <c r="I5" s="17"/>
      <c r="J5" s="17"/>
      <c r="K5" s="18"/>
    </row>
    <row r="6" customFormat="false" ht="13.5" hidden="false" customHeight="false" outlineLevel="0" collapsed="false">
      <c r="B6" s="2" t="s">
        <v>8</v>
      </c>
      <c r="C6" s="11" t="n">
        <v>6</v>
      </c>
      <c r="D6" s="12" t="n">
        <f aca="false">C6/FG_3!$M$2</f>
        <v>0.0999202576427102</v>
      </c>
      <c r="E6" s="13" t="n">
        <f aca="false">C6/(1-D6)</f>
        <v>6.66607603487012</v>
      </c>
      <c r="F6" s="14" t="n">
        <v>1</v>
      </c>
      <c r="G6" s="15" t="n">
        <f aca="false">FG_3!$J$1</f>
        <v>9.35965522752153</v>
      </c>
      <c r="H6" s="16" t="n">
        <f aca="false">G6*F6*E6</f>
        <v>62.3921734068281</v>
      </c>
      <c r="I6" s="17"/>
      <c r="J6" s="17"/>
      <c r="K6" s="18"/>
    </row>
    <row r="7" customFormat="false" ht="13.5" hidden="false" customHeight="false" outlineLevel="0" collapsed="false">
      <c r="B7" s="2" t="s">
        <v>9</v>
      </c>
      <c r="C7" s="11" t="n">
        <v>6</v>
      </c>
      <c r="D7" s="12" t="n">
        <f aca="false">C7/FG_4!$M$2</f>
        <v>0.107057418902904</v>
      </c>
      <c r="E7" s="13" t="n">
        <f aca="false">C7/(1-D7)</f>
        <v>6.71935701915819</v>
      </c>
      <c r="F7" s="14" t="n">
        <v>1</v>
      </c>
      <c r="G7" s="15" t="n">
        <f aca="false">FG_4!J1</f>
        <v>9.11110318863449</v>
      </c>
      <c r="H7" s="16" t="n">
        <f aca="false">G7*F7*E7</f>
        <v>61.2207551628257</v>
      </c>
      <c r="I7" s="17"/>
      <c r="J7" s="17"/>
      <c r="K7" s="18"/>
    </row>
    <row r="8" customFormat="false" ht="14.25" hidden="false" customHeight="false" outlineLevel="0" collapsed="false">
      <c r="B8" s="2" t="s">
        <v>10</v>
      </c>
      <c r="C8" s="19" t="n">
        <v>6</v>
      </c>
      <c r="D8" s="20" t="n">
        <f aca="false">C8/FG_5!$M$2</f>
        <v>0.209832541049691</v>
      </c>
      <c r="E8" s="21" t="n">
        <f aca="false">C8/(1-D8)</f>
        <v>7.59332712583564</v>
      </c>
      <c r="F8" s="22" t="n">
        <v>1</v>
      </c>
      <c r="G8" s="23" t="n">
        <f aca="false">FG_5!J1</f>
        <v>6.70600759900794</v>
      </c>
      <c r="H8" s="24" t="n">
        <f aca="false">G8*F8*E8</f>
        <v>50.920909407607</v>
      </c>
      <c r="I8" s="25"/>
      <c r="J8" s="25"/>
      <c r="K8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O1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3"/>
    </sheetView>
  </sheetViews>
  <sheetFormatPr defaultRowHeight="13.5"/>
  <cols>
    <col collapsed="false" hidden="false" max="1" min="1" style="27" width="10.093023255814"/>
    <col collapsed="false" hidden="false" max="2" min="2" style="28" width="10.3395348837209"/>
    <col collapsed="false" hidden="false" max="7" min="3" style="29" width="8.61395348837209"/>
    <col collapsed="false" hidden="false" max="8" min="8" style="30" width="8.61395348837209"/>
    <col collapsed="false" hidden="false" max="9" min="9" style="0" width="9.84651162790698"/>
    <col collapsed="false" hidden="false" max="10" min="10" style="0" width="10.2139534883721"/>
    <col collapsed="false" hidden="false" max="11" min="11" style="0" width="12.8"/>
    <col collapsed="false" hidden="false" max="12" min="12" style="0" width="10.706976744186"/>
    <col collapsed="false" hidden="false" max="13" min="13" style="0" width="12.8"/>
    <col collapsed="false" hidden="false" max="14" min="14" style="0" width="11.9348837209302"/>
    <col collapsed="false" hidden="false" max="15" min="15" style="0" width="13.4139534883721"/>
    <col collapsed="false" hidden="false" max="16" min="16" style="0" width="12.306976744186"/>
    <col collapsed="false" hidden="false" max="17" min="17" style="0" width="13.4139534883721"/>
    <col collapsed="false" hidden="false" max="18" min="18" style="0" width="18.5813953488372"/>
    <col collapsed="false" hidden="false" max="19" min="19" style="0" width="10.5813953488372"/>
    <col collapsed="false" hidden="false" max="21" min="20" style="0" width="17.353488372093"/>
    <col collapsed="false" hidden="false" max="22" min="22" style="0" width="16"/>
    <col collapsed="false" hidden="false" max="23" min="23" style="0" width="17.353488372093"/>
    <col collapsed="false" hidden="false" max="24" min="24" style="0" width="12.0604651162791"/>
    <col collapsed="false" hidden="false" max="25" min="25" style="0" width="14.8883720930233"/>
    <col collapsed="false" hidden="false" max="26" min="26" style="0" width="17.353488372093"/>
    <col collapsed="false" hidden="false" max="27" min="27" style="0" width="10.8279069767442"/>
    <col collapsed="false" hidden="false" max="28" min="28" style="0" width="12.0604651162791"/>
    <col collapsed="false" hidden="false" max="29" min="29" style="0" width="10.8279069767442"/>
    <col collapsed="false" hidden="false" max="1025" min="30" style="0" width="9.84651162790698"/>
  </cols>
  <sheetData>
    <row r="1" customFormat="false" ht="14.9" hidden="false" customHeight="false" outlineLevel="0" collapsed="false">
      <c r="A1" s="31"/>
      <c r="B1" s="32"/>
      <c r="C1" s="33" t="n">
        <v>1</v>
      </c>
      <c r="D1" s="34" t="n">
        <v>2</v>
      </c>
      <c r="E1" s="34" t="n">
        <v>3</v>
      </c>
      <c r="F1" s="34" t="n">
        <v>4</v>
      </c>
      <c r="G1" s="35" t="n">
        <v>5</v>
      </c>
      <c r="H1" s="31"/>
      <c r="I1" s="2" t="s">
        <v>4</v>
      </c>
      <c r="J1" s="36" t="n">
        <f aca="false">W58</f>
        <v>9.62757019309986</v>
      </c>
      <c r="L1" s="37" t="s">
        <v>11</v>
      </c>
      <c r="M1" s="38" t="n">
        <f aca="false">(O58)/O20</f>
        <v>1.78114879406747</v>
      </c>
      <c r="O1" s="2" t="s">
        <v>12</v>
      </c>
      <c r="P1" s="0" t="n">
        <f aca="false">[1]Summary!$B$2</f>
        <v>100</v>
      </c>
    </row>
    <row r="2" customFormat="false" ht="14.9" hidden="false" customHeight="false" outlineLevel="0" collapsed="false">
      <c r="A2" s="31"/>
      <c r="B2" s="32"/>
      <c r="C2" s="33" t="n">
        <v>2</v>
      </c>
      <c r="D2" s="34" t="n">
        <v>3</v>
      </c>
      <c r="E2" s="34" t="n">
        <v>4</v>
      </c>
      <c r="F2" s="34" t="n">
        <v>5</v>
      </c>
      <c r="G2" s="35" t="n">
        <v>6</v>
      </c>
      <c r="H2" s="31"/>
      <c r="I2" s="39" t="s">
        <v>13</v>
      </c>
      <c r="J2" s="36" t="n">
        <f aca="false">W57</f>
        <v>0.0630254240244417</v>
      </c>
      <c r="L2" s="37" t="s">
        <v>14</v>
      </c>
      <c r="M2" s="38" t="n">
        <f aca="false">O20/O57</f>
        <v>105.083796296296</v>
      </c>
      <c r="O2" s="40" t="s">
        <v>15</v>
      </c>
      <c r="P2" s="41" t="n">
        <v>3</v>
      </c>
      <c r="X2" s="17"/>
      <c r="Y2" s="17"/>
    </row>
    <row r="3" customFormat="false" ht="14.9" hidden="false" customHeight="false" outlineLevel="0" collapsed="false">
      <c r="A3" s="31"/>
      <c r="B3" s="0"/>
      <c r="C3" s="33" t="n">
        <v>3</v>
      </c>
      <c r="D3" s="34" t="n">
        <v>4</v>
      </c>
      <c r="E3" s="34" t="n">
        <v>5</v>
      </c>
      <c r="F3" s="34" t="n">
        <v>6</v>
      </c>
      <c r="G3" s="35" t="n">
        <v>7</v>
      </c>
      <c r="H3" s="31"/>
      <c r="X3" s="17"/>
      <c r="Y3" s="17"/>
    </row>
    <row r="4" customFormat="false" ht="14.25" hidden="false" customHeight="false" outlineLevel="0" collapsed="false">
      <c r="A4" s="31"/>
      <c r="B4" s="42" t="s">
        <v>16</v>
      </c>
      <c r="C4" s="42" t="s">
        <v>17</v>
      </c>
      <c r="D4" s="43" t="s">
        <v>18</v>
      </c>
      <c r="E4" s="43" t="s">
        <v>19</v>
      </c>
      <c r="F4" s="43" t="s">
        <v>20</v>
      </c>
      <c r="G4" s="44" t="s">
        <v>21</v>
      </c>
      <c r="H4" s="31"/>
      <c r="I4" s="45" t="s">
        <v>22</v>
      </c>
      <c r="K4" s="46"/>
      <c r="L4" s="47" t="s">
        <v>23</v>
      </c>
      <c r="M4" s="46"/>
      <c r="Q4" s="48"/>
      <c r="R4" s="47"/>
      <c r="S4" s="47" t="s">
        <v>24</v>
      </c>
      <c r="T4" s="48"/>
      <c r="U4" s="47"/>
      <c r="X4" s="49"/>
      <c r="Y4" s="50"/>
    </row>
    <row r="5" customFormat="false" ht="14.25" hidden="false" customHeight="false" outlineLevel="0" collapsed="false">
      <c r="A5" s="31"/>
      <c r="B5" s="51" t="n">
        <f aca="false">COUNTA(C$9:C$261)-1</f>
        <v>58</v>
      </c>
      <c r="C5" s="52" t="str">
        <f aca="false">LOOKUP(J$20-2,$B$7:$B$259,C$7:C$259)</f>
        <v>LJ</v>
      </c>
      <c r="D5" s="53" t="str">
        <f aca="false">LOOKUP(K$20-2,$B$7:$B$259,D$7:D$259)</f>
        <v>H1</v>
      </c>
      <c r="E5" s="53" t="str">
        <f aca="false">LOOKUP(L$20-2,$B$7:$B$259,E$7:E$259)</f>
        <v>H1</v>
      </c>
      <c r="F5" s="53" t="str">
        <f aca="false">LOOKUP(M$20-2,$B$7:$B$259,F$7:F$259)</f>
        <v>H1</v>
      </c>
      <c r="G5" s="54" t="str">
        <f aca="false">LOOKUP(N$20-2,$B$7:$B$259,G$7:G$259)</f>
        <v>LJ</v>
      </c>
      <c r="H5" s="31"/>
      <c r="I5" s="55"/>
      <c r="J5" s="56" t="n">
        <v>1</v>
      </c>
      <c r="K5" s="56" t="n">
        <v>2</v>
      </c>
      <c r="L5" s="56" t="n">
        <v>3</v>
      </c>
      <c r="M5" s="56" t="n">
        <v>4</v>
      </c>
      <c r="N5" s="56" t="n">
        <v>5</v>
      </c>
      <c r="O5" s="56"/>
      <c r="Q5" s="47"/>
      <c r="R5" s="27" t="n">
        <v>1</v>
      </c>
      <c r="S5" s="47" t="n">
        <v>2</v>
      </c>
      <c r="T5" s="47" t="n">
        <v>3</v>
      </c>
      <c r="U5" s="47" t="n">
        <v>4</v>
      </c>
      <c r="V5" s="47" t="n">
        <v>5</v>
      </c>
      <c r="W5" s="47"/>
      <c r="X5" s="57"/>
      <c r="Y5" s="57"/>
    </row>
    <row r="6" customFormat="false" ht="14.25" hidden="false" customHeight="false" outlineLevel="0" collapsed="false">
      <c r="A6" s="31"/>
      <c r="B6" s="51" t="n">
        <f aca="false">COUNTA(C$9:C$261)</f>
        <v>59</v>
      </c>
      <c r="C6" s="52" t="str">
        <f aca="false">LOOKUP(J$20-1,$B$7:$B$259,C$7:C$259)</f>
        <v>H1</v>
      </c>
      <c r="D6" s="53" t="str">
        <f aca="false">LOOKUP(K$20-1,$B$7:$B$259,D$7:D$259)</f>
        <v>LA</v>
      </c>
      <c r="E6" s="53" t="str">
        <f aca="false">LOOKUP(L$20-1,$B$7:$B$259,E$7:E$259)</f>
        <v>LQ</v>
      </c>
      <c r="F6" s="53" t="str">
        <f aca="false">LOOKUP(M$20-1,$B$7:$B$259,F$7:F$259)</f>
        <v>LJ</v>
      </c>
      <c r="G6" s="54" t="str">
        <f aca="false">LOOKUP(N$20-1,$B$7:$B$259,G$7:G$259)</f>
        <v>H1</v>
      </c>
      <c r="H6" s="31"/>
      <c r="I6" s="58" t="s">
        <v>25</v>
      </c>
      <c r="J6" s="59" t="n">
        <f aca="false">COUNTIF(C$7:C$160,$I6)</f>
        <v>0</v>
      </c>
      <c r="K6" s="60" t="n">
        <f aca="false">COUNTIF(D$7:D$160,$I6)</f>
        <v>3</v>
      </c>
      <c r="L6" s="60" t="n">
        <f aca="false">COUNTIF(E$7:E$160,$I6)</f>
        <v>3</v>
      </c>
      <c r="M6" s="60" t="n">
        <f aca="false">COUNTIF(F$7:F$160,$I6)</f>
        <v>3</v>
      </c>
      <c r="N6" s="61" t="n">
        <f aca="false">COUNTIF(G$7:G$160,$I6)</f>
        <v>0</v>
      </c>
      <c r="O6" s="62" t="n">
        <f aca="false">SUM(J6:L6)</f>
        <v>6</v>
      </c>
      <c r="P6" s="1"/>
      <c r="Q6" s="58" t="str">
        <f aca="false">I6</f>
        <v>WW</v>
      </c>
      <c r="R6" s="59"/>
      <c r="S6" s="60"/>
      <c r="T6" s="60"/>
      <c r="U6" s="60"/>
      <c r="V6" s="61"/>
      <c r="W6" s="17"/>
      <c r="X6" s="63" t="n">
        <f aca="false">V6*40/50</f>
        <v>0</v>
      </c>
      <c r="Y6" s="63"/>
    </row>
    <row r="7" customFormat="false" ht="14.25" hidden="false" customHeight="false" outlineLevel="0" collapsed="false">
      <c r="A7" s="31"/>
      <c r="B7" s="64" t="n">
        <v>0</v>
      </c>
      <c r="C7" s="65" t="s">
        <v>26</v>
      </c>
      <c r="D7" s="66" t="s">
        <v>26</v>
      </c>
      <c r="E7" s="66" t="s">
        <v>26</v>
      </c>
      <c r="F7" s="66" t="s">
        <v>26</v>
      </c>
      <c r="G7" s="67" t="s">
        <v>26</v>
      </c>
      <c r="H7" s="68"/>
      <c r="I7" s="58" t="s">
        <v>26</v>
      </c>
      <c r="J7" s="69" t="n">
        <f aca="false">COUNTIF(C$7:C$160,$I7)</f>
        <v>20</v>
      </c>
      <c r="K7" s="62" t="n">
        <f aca="false">COUNTIF(D$7:D$160,$I7)</f>
        <v>17</v>
      </c>
      <c r="L7" s="62" t="n">
        <f aca="false">COUNTIF(E$7:E$160,$I7)</f>
        <v>16</v>
      </c>
      <c r="M7" s="62" t="n">
        <f aca="false">COUNTIF(F$7:F$160,$I7)</f>
        <v>18</v>
      </c>
      <c r="N7" s="70" t="n">
        <f aca="false">COUNTIF(G$7:G$160,$I7)</f>
        <v>19</v>
      </c>
      <c r="O7" s="62" t="n">
        <f aca="false">SUM(J7:L7)</f>
        <v>53</v>
      </c>
      <c r="Q7" s="58" t="str">
        <f aca="false">I7</f>
        <v>H1</v>
      </c>
      <c r="R7" s="69"/>
      <c r="S7" s="62"/>
      <c r="T7" s="62" t="n">
        <f aca="false">[1]PayTable!E6</f>
        <v>100</v>
      </c>
      <c r="U7" s="62" t="n">
        <f aca="false">[1]PayTable!F6</f>
        <v>200</v>
      </c>
      <c r="V7" s="70" t="n">
        <f aca="false">[1]PayTable!G6</f>
        <v>1000</v>
      </c>
      <c r="W7" s="17"/>
      <c r="X7" s="49"/>
      <c r="Y7" s="49"/>
    </row>
    <row r="8" customFormat="false" ht="14.25" hidden="false" customHeight="false" outlineLevel="0" collapsed="false">
      <c r="A8" s="31"/>
      <c r="B8" s="33" t="n">
        <v>1</v>
      </c>
      <c r="C8" s="33" t="s">
        <v>27</v>
      </c>
      <c r="D8" s="71" t="s">
        <v>28</v>
      </c>
      <c r="E8" s="71" t="s">
        <v>29</v>
      </c>
      <c r="F8" s="71" t="s">
        <v>28</v>
      </c>
      <c r="G8" s="72" t="s">
        <v>30</v>
      </c>
      <c r="H8" s="73"/>
      <c r="I8" s="58" t="s">
        <v>31</v>
      </c>
      <c r="J8" s="69" t="n">
        <f aca="false">COUNTIF(C$7:C$160,$I8)</f>
        <v>0</v>
      </c>
      <c r="K8" s="62" t="n">
        <f aca="false">COUNTIF(D$7:D$160,$I8)</f>
        <v>0</v>
      </c>
      <c r="L8" s="62" t="n">
        <f aca="false">COUNTIF(E$7:E$160,$I8)</f>
        <v>0</v>
      </c>
      <c r="M8" s="62" t="n">
        <f aca="false">COUNTIF(F$7:F$160,$I8)</f>
        <v>0</v>
      </c>
      <c r="N8" s="70" t="n">
        <f aca="false">COUNTIF(G$7:G$160,$I8)</f>
        <v>0</v>
      </c>
      <c r="O8" s="62" t="n">
        <f aca="false">SUM(J8:L8)</f>
        <v>0</v>
      </c>
      <c r="Q8" s="58" t="str">
        <f aca="false">I8</f>
        <v>H2</v>
      </c>
      <c r="R8" s="69"/>
      <c r="S8" s="62"/>
      <c r="T8" s="62" t="n">
        <f aca="false">[1]PayTable!E7</f>
        <v>50</v>
      </c>
      <c r="U8" s="62" t="n">
        <f aca="false">[1]PayTable!F7</f>
        <v>100</v>
      </c>
      <c r="V8" s="70" t="n">
        <f aca="false">[1]PayTable!G7</f>
        <v>500</v>
      </c>
      <c r="W8" s="17"/>
      <c r="X8" s="49"/>
      <c r="Y8" s="49"/>
    </row>
    <row r="9" customFormat="false" ht="14.25" hidden="false" customHeight="false" outlineLevel="0" collapsed="false">
      <c r="A9" s="31"/>
      <c r="B9" s="33" t="n">
        <v>2</v>
      </c>
      <c r="C9" s="33" t="s">
        <v>27</v>
      </c>
      <c r="D9" s="71" t="s">
        <v>28</v>
      </c>
      <c r="E9" s="71" t="s">
        <v>29</v>
      </c>
      <c r="F9" s="71" t="s">
        <v>28</v>
      </c>
      <c r="G9" s="72" t="s">
        <v>30</v>
      </c>
      <c r="H9" s="73"/>
      <c r="I9" s="58" t="s">
        <v>32</v>
      </c>
      <c r="J9" s="69" t="n">
        <f aca="false">COUNTIF(C$7:C$160,$I9)</f>
        <v>0</v>
      </c>
      <c r="K9" s="62" t="n">
        <f aca="false">COUNTIF(D$7:D$160,$I9)</f>
        <v>0</v>
      </c>
      <c r="L9" s="62" t="n">
        <f aca="false">COUNTIF(E$7:E$160,$I9)</f>
        <v>0</v>
      </c>
      <c r="M9" s="62" t="n">
        <f aca="false">COUNTIF(F$7:F$160,$I9)</f>
        <v>0</v>
      </c>
      <c r="N9" s="70" t="n">
        <f aca="false">COUNTIF(G$7:G$160,$I9)</f>
        <v>0</v>
      </c>
      <c r="O9" s="62" t="n">
        <f aca="false">SUM(J9:L9)</f>
        <v>0</v>
      </c>
      <c r="Q9" s="58" t="str">
        <f aca="false">I9</f>
        <v>H3</v>
      </c>
      <c r="R9" s="69"/>
      <c r="S9" s="62"/>
      <c r="T9" s="62" t="n">
        <f aca="false">[1]PayTable!E8</f>
        <v>40</v>
      </c>
      <c r="U9" s="62" t="n">
        <f aca="false">[1]PayTable!F8</f>
        <v>80</v>
      </c>
      <c r="V9" s="70" t="n">
        <f aca="false">[1]PayTable!G8</f>
        <v>400</v>
      </c>
      <c r="W9" s="17"/>
      <c r="X9" s="49"/>
      <c r="Y9" s="49"/>
    </row>
    <row r="10" customFormat="false" ht="14.25" hidden="false" customHeight="false" outlineLevel="0" collapsed="false">
      <c r="A10" s="31"/>
      <c r="B10" s="33" t="n">
        <v>3</v>
      </c>
      <c r="C10" s="33" t="s">
        <v>27</v>
      </c>
      <c r="D10" s="71" t="s">
        <v>28</v>
      </c>
      <c r="E10" s="71" t="s">
        <v>26</v>
      </c>
      <c r="F10" s="71" t="s">
        <v>28</v>
      </c>
      <c r="G10" s="72" t="s">
        <v>26</v>
      </c>
      <c r="H10" s="73"/>
      <c r="I10" s="74" t="s">
        <v>33</v>
      </c>
      <c r="J10" s="69" t="n">
        <f aca="false">COUNTIF(C$7:C$160,$I10)</f>
        <v>0</v>
      </c>
      <c r="K10" s="62" t="n">
        <f aca="false">COUNTIF(D$7:D$160,$I10)</f>
        <v>0</v>
      </c>
      <c r="L10" s="62" t="n">
        <f aca="false">COUNTIF(E$7:E$160,$I10)</f>
        <v>0</v>
      </c>
      <c r="M10" s="62" t="n">
        <f aca="false">COUNTIF(F$7:F$160,$I10)</f>
        <v>0</v>
      </c>
      <c r="N10" s="70" t="n">
        <f aca="false">COUNTIF(G$7:G$160,$I10)</f>
        <v>0</v>
      </c>
      <c r="O10" s="62" t="n">
        <f aca="false">SUM(J10:L10)</f>
        <v>0</v>
      </c>
      <c r="Q10" s="58" t="str">
        <f aca="false">I10</f>
        <v>H4</v>
      </c>
      <c r="R10" s="69"/>
      <c r="S10" s="62"/>
      <c r="T10" s="62" t="n">
        <f aca="false">[1]PayTable!E9</f>
        <v>25</v>
      </c>
      <c r="U10" s="62" t="n">
        <f aca="false">[1]PayTable!F9</f>
        <v>50</v>
      </c>
      <c r="V10" s="70" t="n">
        <f aca="false">[1]PayTable!G9</f>
        <v>250</v>
      </c>
      <c r="W10" s="17"/>
      <c r="X10" s="49"/>
      <c r="Y10" s="49"/>
    </row>
    <row r="11" customFormat="false" ht="14.25" hidden="false" customHeight="false" outlineLevel="0" collapsed="false">
      <c r="A11" s="31"/>
      <c r="B11" s="33" t="n">
        <v>4</v>
      </c>
      <c r="C11" s="75" t="s">
        <v>26</v>
      </c>
      <c r="D11" s="71" t="s">
        <v>26</v>
      </c>
      <c r="E11" s="71" t="s">
        <v>34</v>
      </c>
      <c r="F11" s="71" t="s">
        <v>26</v>
      </c>
      <c r="G11" s="72" t="s">
        <v>26</v>
      </c>
      <c r="H11" s="31" t="n">
        <v>5</v>
      </c>
      <c r="I11" s="74" t="s">
        <v>35</v>
      </c>
      <c r="J11" s="69" t="n">
        <f aca="false">COUNTIF(C$7:C$160,$I11)</f>
        <v>0</v>
      </c>
      <c r="K11" s="62" t="n">
        <f aca="false">COUNTIF(D$7:D$160,$I11)</f>
        <v>0</v>
      </c>
      <c r="L11" s="62" t="n">
        <f aca="false">COUNTIF(E$7:E$160,$I11)</f>
        <v>0</v>
      </c>
      <c r="M11" s="62" t="n">
        <f aca="false">COUNTIF(F$7:F$160,$I11)</f>
        <v>0</v>
      </c>
      <c r="N11" s="70" t="n">
        <f aca="false">COUNTIF(G$7:G$160,$I11)</f>
        <v>0</v>
      </c>
      <c r="O11" s="62" t="n">
        <f aca="false">SUM(J11:L11)</f>
        <v>0</v>
      </c>
      <c r="Q11" s="58" t="str">
        <f aca="false">I11</f>
        <v>H5</v>
      </c>
      <c r="R11" s="69"/>
      <c r="S11" s="62"/>
      <c r="T11" s="62" t="n">
        <f aca="false">[1]PayTable!E10</f>
        <v>10</v>
      </c>
      <c r="U11" s="62" t="n">
        <f aca="false">[1]PayTable!F10</f>
        <v>20</v>
      </c>
      <c r="V11" s="70" t="n">
        <f aca="false">[1]PayTable!G10</f>
        <v>100</v>
      </c>
      <c r="W11" s="17"/>
      <c r="X11" s="17"/>
      <c r="Y11" s="17"/>
    </row>
    <row r="12" customFormat="false" ht="14.25" hidden="false" customHeight="false" outlineLevel="0" collapsed="false">
      <c r="A12" s="31"/>
      <c r="B12" s="33" t="n">
        <v>5</v>
      </c>
      <c r="C12" s="75" t="s">
        <v>26</v>
      </c>
      <c r="D12" s="71" t="s">
        <v>29</v>
      </c>
      <c r="E12" s="71" t="s">
        <v>34</v>
      </c>
      <c r="F12" s="71" t="s">
        <v>26</v>
      </c>
      <c r="G12" s="72" t="s">
        <v>28</v>
      </c>
      <c r="H12" s="31" t="n">
        <v>6</v>
      </c>
      <c r="I12" s="58" t="s">
        <v>34</v>
      </c>
      <c r="J12" s="69" t="n">
        <f aca="false">COUNTIF(C$7:C$160,$I12)</f>
        <v>8</v>
      </c>
      <c r="K12" s="62" t="n">
        <f aca="false">COUNTIF(D$7:D$160,$I12)</f>
        <v>8</v>
      </c>
      <c r="L12" s="62" t="n">
        <f aca="false">COUNTIF(E$7:E$160,$I12)</f>
        <v>7</v>
      </c>
      <c r="M12" s="62" t="n">
        <f aca="false">COUNTIF(F$7:F$160,$I12)</f>
        <v>8</v>
      </c>
      <c r="N12" s="70" t="n">
        <f aca="false">COUNTIF(G$7:G$160,$I12)</f>
        <v>6</v>
      </c>
      <c r="O12" s="62" t="n">
        <f aca="false">SUM(J12:L12)</f>
        <v>23</v>
      </c>
      <c r="Q12" s="58" t="str">
        <f aca="false">I12</f>
        <v>LA</v>
      </c>
      <c r="R12" s="69"/>
      <c r="S12" s="62"/>
      <c r="T12" s="62" t="n">
        <f aca="false">[1]PayTable!E11</f>
        <v>5</v>
      </c>
      <c r="U12" s="62" t="n">
        <f aca="false">[1]PayTable!F11</f>
        <v>10</v>
      </c>
      <c r="V12" s="70" t="n">
        <f aca="false">[1]PayTable!G11</f>
        <v>50</v>
      </c>
      <c r="W12" s="17"/>
      <c r="X12" s="17"/>
      <c r="Y12" s="17"/>
    </row>
    <row r="13" customFormat="false" ht="14.25" hidden="false" customHeight="false" outlineLevel="0" collapsed="false">
      <c r="A13" s="31"/>
      <c r="B13" s="33" t="n">
        <v>6</v>
      </c>
      <c r="C13" s="75" t="s">
        <v>29</v>
      </c>
      <c r="D13" s="71" t="s">
        <v>29</v>
      </c>
      <c r="E13" s="71" t="s">
        <v>34</v>
      </c>
      <c r="F13" s="71" t="s">
        <v>26</v>
      </c>
      <c r="G13" s="72" t="s">
        <v>28</v>
      </c>
      <c r="H13" s="31" t="n">
        <v>7</v>
      </c>
      <c r="I13" s="58" t="s">
        <v>29</v>
      </c>
      <c r="J13" s="69" t="n">
        <f aca="false">COUNTIF(C$7:C$160,$I13)</f>
        <v>4</v>
      </c>
      <c r="K13" s="62" t="n">
        <f aca="false">COUNTIF(D$7:D$160,$I13)</f>
        <v>5</v>
      </c>
      <c r="L13" s="62" t="n">
        <f aca="false">COUNTIF(E$7:E$160,$I13)</f>
        <v>7</v>
      </c>
      <c r="M13" s="62" t="n">
        <f aca="false">COUNTIF(F$7:F$160,$I13)</f>
        <v>8</v>
      </c>
      <c r="N13" s="70" t="n">
        <f aca="false">COUNTIF(G$7:G$160,$I13)</f>
        <v>8</v>
      </c>
      <c r="O13" s="62" t="n">
        <f aca="false">SUM(J13:L13)</f>
        <v>16</v>
      </c>
      <c r="P13" s="76"/>
      <c r="Q13" s="58" t="str">
        <f aca="false">I13</f>
        <v>LK</v>
      </c>
      <c r="R13" s="69"/>
      <c r="S13" s="62"/>
      <c r="T13" s="62" t="n">
        <f aca="false">[1]PayTable!E12</f>
        <v>5</v>
      </c>
      <c r="U13" s="62" t="n">
        <f aca="false">[1]PayTable!F12</f>
        <v>10</v>
      </c>
      <c r="V13" s="70" t="n">
        <f aca="false">[1]PayTable!G12</f>
        <v>50</v>
      </c>
      <c r="W13" s="17"/>
    </row>
    <row r="14" customFormat="false" ht="14.25" hidden="false" customHeight="false" outlineLevel="0" collapsed="false">
      <c r="A14" s="31"/>
      <c r="B14" s="33" t="n">
        <v>7</v>
      </c>
      <c r="C14" s="33" t="s">
        <v>29</v>
      </c>
      <c r="D14" s="71" t="s">
        <v>26</v>
      </c>
      <c r="E14" s="71" t="s">
        <v>25</v>
      </c>
      <c r="F14" s="71" t="s">
        <v>34</v>
      </c>
      <c r="G14" s="72" t="s">
        <v>26</v>
      </c>
      <c r="H14" s="31" t="n">
        <v>8</v>
      </c>
      <c r="I14" s="58" t="s">
        <v>30</v>
      </c>
      <c r="J14" s="69" t="n">
        <f aca="false">COUNTIF(C$7:C$160,$I14)</f>
        <v>7</v>
      </c>
      <c r="K14" s="62" t="n">
        <f aca="false">COUNTIF(D$7:D$160,$I14)</f>
        <v>8</v>
      </c>
      <c r="L14" s="62" t="n">
        <f aca="false">COUNTIF(E$7:E$160,$I14)</f>
        <v>7</v>
      </c>
      <c r="M14" s="62" t="n">
        <f aca="false">COUNTIF(F$7:F$160,$I14)</f>
        <v>6</v>
      </c>
      <c r="N14" s="70" t="n">
        <f aca="false">COUNTIF(G$7:G$160,$I14)</f>
        <v>8</v>
      </c>
      <c r="O14" s="62" t="n">
        <f aca="false">SUM(J14:L14)</f>
        <v>22</v>
      </c>
      <c r="Q14" s="58" t="str">
        <f aca="false">I14</f>
        <v>LQ</v>
      </c>
      <c r="R14" s="69"/>
      <c r="S14" s="62"/>
      <c r="T14" s="62" t="n">
        <f aca="false">[1]PayTable!E13</f>
        <v>5</v>
      </c>
      <c r="U14" s="62" t="n">
        <f aca="false">[1]PayTable!F13</f>
        <v>10</v>
      </c>
      <c r="V14" s="70" t="n">
        <f aca="false">[1]PayTable!G13</f>
        <v>50</v>
      </c>
      <c r="W14" s="17"/>
    </row>
    <row r="15" customFormat="false" ht="14.25" hidden="false" customHeight="false" outlineLevel="0" collapsed="false">
      <c r="A15" s="31"/>
      <c r="B15" s="33" t="n">
        <v>8</v>
      </c>
      <c r="C15" s="75" t="s">
        <v>36</v>
      </c>
      <c r="D15" s="71" t="s">
        <v>29</v>
      </c>
      <c r="E15" s="71" t="s">
        <v>28</v>
      </c>
      <c r="F15" s="71" t="s">
        <v>34</v>
      </c>
      <c r="G15" s="72" t="s">
        <v>26</v>
      </c>
      <c r="H15" s="31" t="n">
        <v>9</v>
      </c>
      <c r="I15" s="58" t="s">
        <v>27</v>
      </c>
      <c r="J15" s="69" t="n">
        <f aca="false">COUNTIF(C$7:C$160,$I15)</f>
        <v>5</v>
      </c>
      <c r="K15" s="62" t="n">
        <f aca="false">COUNTIF(D$7:D$160,$I15)</f>
        <v>7</v>
      </c>
      <c r="L15" s="62" t="n">
        <f aca="false">COUNTIF(E$7:E$160,$I15)</f>
        <v>6</v>
      </c>
      <c r="M15" s="62" t="n">
        <f aca="false">COUNTIF(F$7:F$160,$I15)</f>
        <v>4</v>
      </c>
      <c r="N15" s="70" t="n">
        <f aca="false">COUNTIF(G$7:G$160,$I15)</f>
        <v>8</v>
      </c>
      <c r="O15" s="62" t="n">
        <f aca="false">SUM(J15:L15)</f>
        <v>18</v>
      </c>
      <c r="Q15" s="58" t="str">
        <f aca="false">I15</f>
        <v>LJ</v>
      </c>
      <c r="R15" s="69"/>
      <c r="S15" s="62"/>
      <c r="T15" s="62" t="n">
        <f aca="false">[1]PayTable!E14</f>
        <v>5</v>
      </c>
      <c r="U15" s="62" t="n">
        <f aca="false">[1]PayTable!F14</f>
        <v>10</v>
      </c>
      <c r="V15" s="70" t="n">
        <f aca="false">[1]PayTable!G14</f>
        <v>50</v>
      </c>
      <c r="W15" s="17"/>
    </row>
    <row r="16" customFormat="false" ht="14.25" hidden="false" customHeight="false" outlineLevel="0" collapsed="false">
      <c r="A16" s="31"/>
      <c r="B16" s="33" t="n">
        <v>9</v>
      </c>
      <c r="C16" s="33" t="s">
        <v>30</v>
      </c>
      <c r="D16" s="71" t="s">
        <v>29</v>
      </c>
      <c r="E16" s="71" t="s">
        <v>28</v>
      </c>
      <c r="F16" s="71" t="s">
        <v>34</v>
      </c>
      <c r="G16" s="72" t="s">
        <v>30</v>
      </c>
      <c r="H16" s="31" t="n">
        <v>10</v>
      </c>
      <c r="I16" s="77" t="s">
        <v>28</v>
      </c>
      <c r="J16" s="69" t="n">
        <f aca="false">COUNTIF(C$7:C$160,$I16)</f>
        <v>6</v>
      </c>
      <c r="K16" s="62" t="n">
        <f aca="false">COUNTIF(D$7:D$160,$I16)</f>
        <v>6</v>
      </c>
      <c r="L16" s="62" t="n">
        <f aca="false">COUNTIF(E$7:E$160,$I16)</f>
        <v>5</v>
      </c>
      <c r="M16" s="62" t="n">
        <f aca="false">COUNTIF(F$7:F$160,$I16)</f>
        <v>5</v>
      </c>
      <c r="N16" s="70" t="n">
        <f aca="false">COUNTIF(G$7:G$160,$I16)</f>
        <v>5</v>
      </c>
      <c r="O16" s="62" t="n">
        <f aca="false">SUM(J16:L16)</f>
        <v>17</v>
      </c>
      <c r="Q16" s="58" t="str">
        <f aca="false">I16</f>
        <v>LT</v>
      </c>
      <c r="R16" s="69"/>
      <c r="S16" s="62"/>
      <c r="T16" s="62" t="n">
        <f aca="false">[1]PayTable!E15</f>
        <v>5</v>
      </c>
      <c r="U16" s="62" t="n">
        <f aca="false">[1]PayTable!F15</f>
        <v>10</v>
      </c>
      <c r="V16" s="70" t="n">
        <f aca="false">[1]PayTable!G15</f>
        <v>50</v>
      </c>
      <c r="W16" s="17"/>
    </row>
    <row r="17" customFormat="false" ht="14.25" hidden="false" customHeight="false" outlineLevel="0" collapsed="false">
      <c r="A17" s="31"/>
      <c r="B17" s="33" t="n">
        <v>10</v>
      </c>
      <c r="C17" s="33" t="s">
        <v>30</v>
      </c>
      <c r="D17" s="71" t="s">
        <v>29</v>
      </c>
      <c r="E17" s="71" t="s">
        <v>28</v>
      </c>
      <c r="F17" s="71" t="s">
        <v>26</v>
      </c>
      <c r="G17" s="72" t="s">
        <v>30</v>
      </c>
      <c r="H17" s="31" t="n">
        <v>11</v>
      </c>
      <c r="I17" s="77" t="s">
        <v>37</v>
      </c>
      <c r="J17" s="69" t="n">
        <f aca="false">COUNTIF(C$7:C$160,$I17)</f>
        <v>7</v>
      </c>
      <c r="K17" s="62" t="n">
        <f aca="false">COUNTIF(D$7:D$160,$I17)</f>
        <v>6</v>
      </c>
      <c r="L17" s="62" t="n">
        <f aca="false">COUNTIF(E$7:E$160,$I17)</f>
        <v>8</v>
      </c>
      <c r="M17" s="62" t="n">
        <f aca="false">COUNTIF(F$7:F$160,$I17)</f>
        <v>9</v>
      </c>
      <c r="N17" s="70" t="n">
        <f aca="false">COUNTIF(G$7:G$160,$I17)</f>
        <v>3</v>
      </c>
      <c r="O17" s="62" t="n">
        <f aca="false">SUM(J17:L17)</f>
        <v>21</v>
      </c>
      <c r="Q17" s="58" t="str">
        <f aca="false">I17</f>
        <v>LN</v>
      </c>
      <c r="R17" s="69"/>
      <c r="S17" s="62"/>
      <c r="T17" s="62" t="n">
        <f aca="false">[1]PayTable!E16</f>
        <v>5</v>
      </c>
      <c r="U17" s="62" t="n">
        <f aca="false">[1]PayTable!F16</f>
        <v>10</v>
      </c>
      <c r="V17" s="70" t="n">
        <f aca="false">[1]PayTable!G16</f>
        <v>50</v>
      </c>
      <c r="W17" s="17"/>
    </row>
    <row r="18" customFormat="false" ht="14.25" hidden="false" customHeight="false" outlineLevel="0" collapsed="false">
      <c r="A18" s="31"/>
      <c r="B18" s="33" t="n">
        <v>11</v>
      </c>
      <c r="C18" s="75" t="s">
        <v>30</v>
      </c>
      <c r="D18" s="71" t="s">
        <v>25</v>
      </c>
      <c r="E18" s="71" t="s">
        <v>26</v>
      </c>
      <c r="F18" s="71" t="s">
        <v>26</v>
      </c>
      <c r="G18" s="72" t="s">
        <v>30</v>
      </c>
      <c r="H18" s="31"/>
      <c r="I18" s="78" t="s">
        <v>38</v>
      </c>
      <c r="J18" s="79" t="n">
        <f aca="false">COUNTIF(C$7:C$160,$I18)</f>
        <v>0</v>
      </c>
      <c r="K18" s="76" t="n">
        <f aca="false">COUNTIF(D$7:D$160,$I18)</f>
        <v>0</v>
      </c>
      <c r="L18" s="76" t="n">
        <f aca="false">COUNTIF(E$7:E$160,$I18)</f>
        <v>0</v>
      </c>
      <c r="M18" s="76" t="n">
        <f aca="false">COUNTIF(F$7:F$160,$I18)</f>
        <v>0</v>
      </c>
      <c r="N18" s="80" t="n">
        <f aca="false">COUNTIF(G$7:G$160,$I18)</f>
        <v>0</v>
      </c>
      <c r="O18" s="76" t="n">
        <f aca="false">SUM(J18:L18)</f>
        <v>0</v>
      </c>
      <c r="Q18" s="78" t="str">
        <f aca="false">I18</f>
        <v>ST</v>
      </c>
      <c r="R18" s="69"/>
      <c r="S18" s="62"/>
      <c r="T18" s="62" t="n">
        <f aca="false">[1]PayTable!E17</f>
        <v>0</v>
      </c>
      <c r="U18" s="62" t="n">
        <f aca="false">[1]PayTable!F17</f>
        <v>0</v>
      </c>
      <c r="V18" s="70" t="n">
        <f aca="false">[1]PayTable!G17</f>
        <v>0</v>
      </c>
    </row>
    <row r="19" customFormat="false" ht="14.25" hidden="false" customHeight="false" outlineLevel="0" collapsed="false">
      <c r="A19" s="31"/>
      <c r="B19" s="33" t="n">
        <v>12</v>
      </c>
      <c r="C19" s="75" t="s">
        <v>26</v>
      </c>
      <c r="D19" s="71" t="s">
        <v>30</v>
      </c>
      <c r="E19" s="71" t="s">
        <v>26</v>
      </c>
      <c r="F19" s="71" t="s">
        <v>29</v>
      </c>
      <c r="G19" s="72" t="s">
        <v>36</v>
      </c>
      <c r="H19" s="31"/>
      <c r="I19" s="77" t="s">
        <v>36</v>
      </c>
      <c r="J19" s="81" t="n">
        <f aca="false">COUNTIF(C$7:C$160,$I19)</f>
        <v>4</v>
      </c>
      <c r="K19" s="82" t="n">
        <f aca="false">COUNTIF(D$7:D$160,$I19)</f>
        <v>1</v>
      </c>
      <c r="L19" s="82" t="n">
        <f aca="false">COUNTIF(E$7:E$160,$I19)</f>
        <v>2</v>
      </c>
      <c r="M19" s="82" t="n">
        <f aca="false">COUNTIF(F$7:F$160,$I19)</f>
        <v>0</v>
      </c>
      <c r="N19" s="83" t="n">
        <f aca="false">COUNTIF(G$7:G$160,$I19)</f>
        <v>3</v>
      </c>
      <c r="O19" s="62"/>
      <c r="Q19" s="58" t="str">
        <f aca="false">I19</f>
        <v>SF</v>
      </c>
      <c r="R19" s="81"/>
      <c r="S19" s="82"/>
      <c r="T19" s="82" t="n">
        <f aca="false">[1]PayTable!E18</f>
        <v>5</v>
      </c>
      <c r="U19" s="82" t="n">
        <f aca="false">[1]PayTable!F18</f>
        <v>10</v>
      </c>
      <c r="V19" s="83" t="n">
        <f aca="false">[1]PayTable!G18</f>
        <v>50</v>
      </c>
      <c r="W19" s="17"/>
    </row>
    <row r="20" customFormat="false" ht="14.25" hidden="false" customHeight="false" outlineLevel="0" collapsed="false">
      <c r="A20" s="31"/>
      <c r="B20" s="33" t="n">
        <v>13</v>
      </c>
      <c r="C20" s="75" t="s">
        <v>26</v>
      </c>
      <c r="D20" s="71" t="s">
        <v>30</v>
      </c>
      <c r="E20" s="71" t="s">
        <v>27</v>
      </c>
      <c r="F20" s="71" t="s">
        <v>29</v>
      </c>
      <c r="G20" s="72" t="s">
        <v>29</v>
      </c>
      <c r="H20" s="31"/>
      <c r="I20" s="58"/>
      <c r="J20" s="56" t="n">
        <f aca="false">SUM(J6:J19)</f>
        <v>61</v>
      </c>
      <c r="K20" s="56" t="n">
        <f aca="false">SUM(K6:K19)</f>
        <v>61</v>
      </c>
      <c r="L20" s="56" t="n">
        <f aca="false">SUM(L6:L19)</f>
        <v>61</v>
      </c>
      <c r="M20" s="56" t="n">
        <f aca="false">SUM(M6:M19)</f>
        <v>61</v>
      </c>
      <c r="N20" s="56" t="n">
        <f aca="false">SUM(N6:N19)</f>
        <v>60</v>
      </c>
      <c r="O20" s="84" t="n">
        <f aca="false">PRODUCT(J20:N20)</f>
        <v>830750460</v>
      </c>
      <c r="Q20" s="58"/>
      <c r="R20" s="62"/>
      <c r="S20" s="62"/>
      <c r="T20" s="62"/>
      <c r="U20" s="62"/>
      <c r="V20" s="62"/>
      <c r="W20" s="17"/>
    </row>
    <row r="21" customFormat="false" ht="14.25" hidden="false" customHeight="false" outlineLevel="0" collapsed="false">
      <c r="A21" s="31"/>
      <c r="B21" s="33" t="n">
        <v>14</v>
      </c>
      <c r="C21" s="75" t="s">
        <v>26</v>
      </c>
      <c r="D21" s="71" t="s">
        <v>30</v>
      </c>
      <c r="E21" s="71" t="s">
        <v>27</v>
      </c>
      <c r="F21" s="71" t="s">
        <v>26</v>
      </c>
      <c r="G21" s="72" t="s">
        <v>29</v>
      </c>
      <c r="H21" s="31"/>
      <c r="I21" s="58"/>
      <c r="J21" s="62" t="n">
        <f aca="false">J20*3</f>
        <v>183</v>
      </c>
      <c r="K21" s="62" t="n">
        <f aca="false">K20*3</f>
        <v>183</v>
      </c>
      <c r="L21" s="62" t="n">
        <f aca="false">L20*3</f>
        <v>183</v>
      </c>
      <c r="M21" s="62" t="n">
        <f aca="false">M20*3</f>
        <v>183</v>
      </c>
      <c r="N21" s="62" t="n">
        <f aca="false">N20*3</f>
        <v>180</v>
      </c>
      <c r="Q21" s="58"/>
      <c r="R21" s="85" t="str">
        <f aca="false">IF(R22=0,$I6,INDEX($I6:$I19,MATCH(R22,R6:R19,0),1))</f>
        <v>WW</v>
      </c>
      <c r="S21" s="85" t="str">
        <f aca="false">IF(S22=0,$I6,INDEX($I6:$I19,MATCH(S22,S6:S19,0),1))</f>
        <v>WW</v>
      </c>
      <c r="T21" s="85" t="str">
        <f aca="false">IF(T22=0,$I6,INDEX($I6:$I19,MATCH(T22,T6:T19,0),1))</f>
        <v>H1</v>
      </c>
      <c r="U21" s="85" t="str">
        <f aca="false">IF(U22=0,$I6,INDEX($I6:$I19,MATCH(U22,U6:U19,0),1))</f>
        <v>H1</v>
      </c>
      <c r="V21" s="85" t="str">
        <f aca="false">IF(V22=0,$I6,INDEX($I6:$I19,MATCH(V22,V6:V19,0),1))</f>
        <v>H1</v>
      </c>
      <c r="W21" s="17"/>
    </row>
    <row r="22" customFormat="false" ht="14.25" hidden="false" customHeight="false" outlineLevel="0" collapsed="false">
      <c r="A22" s="31"/>
      <c r="B22" s="33" t="n">
        <v>15</v>
      </c>
      <c r="C22" s="75" t="s">
        <v>37</v>
      </c>
      <c r="D22" s="71" t="s">
        <v>26</v>
      </c>
      <c r="E22" s="71" t="s">
        <v>26</v>
      </c>
      <c r="F22" s="71" t="s">
        <v>29</v>
      </c>
      <c r="G22" s="72" t="s">
        <v>29</v>
      </c>
      <c r="H22" s="31"/>
      <c r="I22" s="58"/>
      <c r="Q22" s="58"/>
      <c r="R22" s="85" t="n">
        <f aca="false">MAX(R6:R19)</f>
        <v>0</v>
      </c>
      <c r="S22" s="85" t="n">
        <f aca="false">MAX(S6:S19)</f>
        <v>0</v>
      </c>
      <c r="T22" s="85" t="n">
        <f aca="false">MAX(T6:T19)</f>
        <v>100</v>
      </c>
      <c r="U22" s="85" t="n">
        <f aca="false">MAX(U6:U19)</f>
        <v>200</v>
      </c>
      <c r="V22" s="85" t="n">
        <f aca="false">MAX(V6:V19)</f>
        <v>1000</v>
      </c>
    </row>
    <row r="23" customFormat="false" ht="14.25" hidden="false" customHeight="false" outlineLevel="0" collapsed="false">
      <c r="A23" s="31"/>
      <c r="B23" s="33" t="n">
        <v>16</v>
      </c>
      <c r="C23" s="75" t="s">
        <v>37</v>
      </c>
      <c r="D23" s="71" t="s">
        <v>27</v>
      </c>
      <c r="E23" s="71" t="s">
        <v>37</v>
      </c>
      <c r="F23" s="71" t="s">
        <v>29</v>
      </c>
      <c r="G23" s="72" t="s">
        <v>26</v>
      </c>
      <c r="H23" s="31"/>
      <c r="I23" s="56" t="s">
        <v>39</v>
      </c>
      <c r="Q23" s="56" t="s">
        <v>40</v>
      </c>
      <c r="W23" s="85"/>
    </row>
    <row r="24" customFormat="false" ht="13.5" hidden="false" customHeight="false" outlineLevel="0" collapsed="false">
      <c r="A24" s="31"/>
      <c r="B24" s="33" t="n">
        <v>17</v>
      </c>
      <c r="C24" s="75" t="s">
        <v>37</v>
      </c>
      <c r="D24" s="71" t="s">
        <v>27</v>
      </c>
      <c r="E24" s="71" t="s">
        <v>37</v>
      </c>
      <c r="F24" s="71" t="s">
        <v>29</v>
      </c>
      <c r="G24" s="72" t="s">
        <v>34</v>
      </c>
      <c r="H24" s="31"/>
      <c r="J24" s="27" t="n">
        <v>1</v>
      </c>
      <c r="K24" s="27" t="n">
        <v>2</v>
      </c>
      <c r="L24" s="27" t="n">
        <v>3</v>
      </c>
      <c r="M24" s="27" t="n">
        <v>4</v>
      </c>
      <c r="N24" s="27" t="n">
        <v>5</v>
      </c>
      <c r="O24" s="27"/>
      <c r="R24" s="27" t="n">
        <v>1</v>
      </c>
      <c r="S24" s="27" t="n">
        <v>2</v>
      </c>
      <c r="T24" s="27" t="n">
        <v>3</v>
      </c>
      <c r="U24" s="27" t="n">
        <v>4</v>
      </c>
      <c r="V24" s="27" t="n">
        <v>5</v>
      </c>
      <c r="W24" s="85"/>
    </row>
    <row r="25" customFormat="false" ht="14.25" hidden="false" customHeight="false" outlineLevel="0" collapsed="false">
      <c r="A25" s="31"/>
      <c r="B25" s="33" t="n">
        <v>18</v>
      </c>
      <c r="C25" s="75" t="s">
        <v>26</v>
      </c>
      <c r="D25" s="71" t="s">
        <v>25</v>
      </c>
      <c r="E25" s="71" t="s">
        <v>37</v>
      </c>
      <c r="F25" s="71" t="s">
        <v>26</v>
      </c>
      <c r="G25" s="72" t="s">
        <v>34</v>
      </c>
      <c r="H25" s="31"/>
      <c r="I25" s="56" t="str">
        <f aca="false">I6</f>
        <v>WW</v>
      </c>
      <c r="J25" s="86" t="n">
        <f aca="false" t="array" ref="J25:J25">SUM(IF(ISBLANK(C$5:C$95),0,1)*IF(ISBLANK(C$6:C$96),0,1)*IF(ISBLANK(C$7:C$97),0,1)*      (IF(C$5:C$95=$I$25,1,0)+IF(C$6:C$96=$I$25,1,0)+IF(C$7:C$97=$I$25,1,0)))</f>
        <v>0</v>
      </c>
      <c r="K25" s="87" t="n">
        <f aca="false" t="array" ref="K25:K25">SUM(IF(ISBLANK(D$5:D$95),0,1)*IF(ISBLANK(D$6:D$96),0,1)*IF(ISBLANK(D$7:D$97),0,1)*      (IF(D$5:D$95=$I$25,1,0)+IF(D$6:D$96=$I$25,1,0)+IF(D$7:D$97=$I$25,1,0)))</f>
        <v>9</v>
      </c>
      <c r="L25" s="87" t="n">
        <f aca="false" t="array" ref="L25:L25">SUM(IF(ISBLANK(E$5:E$95),0,1)*IF(ISBLANK(E$6:E$96),0,1)*IF(ISBLANK(E$7:E$97),0,1)*      (IF(E$5:E$95=$I$25,1,0)+IF(E$6:E$96=$I$25,1,0)+IF(E$7:E$97=$I$25,1,0)))</f>
        <v>9</v>
      </c>
      <c r="M25" s="87" t="n">
        <f aca="false" t="array" ref="M25:M25">SUM(IF(ISBLANK(F$5:F$95),0,1)*IF(ISBLANK(F$6:F$96),0,1)*IF(ISBLANK(F$7:F$97),0,1)*      (IF(F$5:F$95=$I$25,1,0)+IF(F$6:F$96=$I$25,1,0)+IF(F$7:F$97=$I$25,1,0)))</f>
        <v>9</v>
      </c>
      <c r="N25" s="88" t="n">
        <f aca="false" t="array" ref="N25:N25">SUM(IF(ISBLANK(G$5:G$95),0,1)*IF(ISBLANK(G$6:G$96),0,1)*IF(ISBLANK(G$7:G$97),0,1)*      (IF(G$5:G$95=$I$25,1,0)+IF(G$6:G$96=$I$25,1,0)+IF(G$7:G$97=$I$25,1,0)))</f>
        <v>0</v>
      </c>
      <c r="Q25" s="56" t="str">
        <f aca="false">Q6</f>
        <v>WW</v>
      </c>
      <c r="R25" s="86" t="n">
        <f aca="false" t="array" ref="R25:R25">SUM(IF(ISBLANK(C$5:C$95),0,1)*IF(ISBLANK(C$6:C$96),0,1)*IF(ISBLANK(C$7:C$97),0,1)*      (IF(C$5:C$95=$I$25,0,1)*IF(C$6:C$96=$I$25,0,1)*IF(C$7:C$97=$I$25,0,1)*IF(C$5:C$95=$I25,0,1)*IF(C$6:C$96=$I25,0,1)*IF(C$7:C$97=$I25,0,1)))</f>
        <v>61</v>
      </c>
      <c r="S25" s="87" t="n">
        <f aca="false" t="array" ref="S25:S25">SUM(IF(ISBLANK(D$5:D$95),0,1)*IF(ISBLANK(D$6:D$96),0,1)*IF(ISBLANK(D$7:D$97),0,1)*      (IF(D$5:D$95=$I$25,0,1)*IF(D$6:D$96=$I$25,0,1)*IF(D$7:D$97=$I$25,0,1)*IF(D$5:D$95=$I25,0,1)*IF(D$6:D$96=$I25,0,1)*IF(D$7:D$97=$I25,0,1)))</f>
        <v>52</v>
      </c>
      <c r="T25" s="87" t="n">
        <f aca="false" t="array" ref="T25:T25">SUM(IF(ISBLANK(E$5:E$95),0,1)*IF(ISBLANK(E$6:E$96),0,1)*IF(ISBLANK(E$7:E$97),0,1)*      (IF(E$5:E$95=$I$25,0,1)*IF(E$6:E$96=$I$25,0,1)*IF(E$7:E$97=$I$25,0,1)*IF(E$5:E$95=$I25,0,1)*IF(E$6:E$96=$I25,0,1)*IF(E$7:E$97=$I25,0,1)))</f>
        <v>52</v>
      </c>
      <c r="U25" s="87" t="n">
        <f aca="false" t="array" ref="U25:U25">SUM(IF(ISBLANK(F$5:F$95),0,1)*IF(ISBLANK(F$6:F$96),0,1)*IF(ISBLANK(F$7:F$97),0,1)*      (IF(F$5:F$95=$I$25,0,1)*IF(F$6:F$96=$I$25,0,1)*IF(F$7:F$97=$I$25,0,1)*IF(F$5:F$95=$I25,0,1)*IF(F$6:F$96=$I25,0,1)*IF(F$7:F$97=$I25,0,1)))</f>
        <v>52</v>
      </c>
      <c r="V25" s="88" t="n">
        <f aca="false" t="array" ref="V25:V25">SUM(IF(ISBLANK(G$5:G$95),0,1)*IF(ISBLANK(G$6:G$96),0,1)*IF(ISBLANK(G$7:G$97),0,1)*      (IF(G$5:G$95=$I$25,0,1)*IF(G$6:G$96=$I$25,0,1)*IF(G$7:G$97=$I$25,0,1)*IF(G$5:G$95=$I25,0,1)*IF(G$6:G$96=$I25,0,1)*IF(G$7:G$97=$I25,0,1)))</f>
        <v>60</v>
      </c>
    </row>
    <row r="26" customFormat="false" ht="14.25" hidden="false" customHeight="false" outlineLevel="0" collapsed="false">
      <c r="A26" s="31"/>
      <c r="B26" s="33" t="n">
        <v>19</v>
      </c>
      <c r="C26" s="75" t="s">
        <v>26</v>
      </c>
      <c r="D26" s="71" t="s">
        <v>34</v>
      </c>
      <c r="E26" s="71" t="s">
        <v>25</v>
      </c>
      <c r="F26" s="71" t="s">
        <v>30</v>
      </c>
      <c r="G26" s="72" t="s">
        <v>26</v>
      </c>
      <c r="H26" s="31"/>
      <c r="I26" s="56" t="str">
        <f aca="false">I7</f>
        <v>H1</v>
      </c>
      <c r="J26" s="89" t="n">
        <f aca="false" t="array" ref="J26:J26">SUM(IF(ISBLANK(C$5:C$95),0,1)*IF(ISBLANK(C$6:C$96),0,1)*IF(ISBLANK(C$7:C$97),0,1)*      (IF(C$5:C$95=$I26,1,0)+IF(C$6:C$96=$I26,1,0)+IF(C$7:C$97=$I26,1,0)))</f>
        <v>60</v>
      </c>
      <c r="K26" s="14" t="n">
        <f aca="false" t="array" ref="K26:K26">SUM(IF(ISBLANK(D$5:D$95),0,1)*IF(ISBLANK(D$6:D$96),0,1)*IF(ISBLANK(D$7:D$97),0,1)*      (IF(D$5:D$95=$I26,1,0)+IF(D$6:D$96=$I26,1,0)+IF(D$7:D$97=$I26,1,0)))</f>
        <v>51</v>
      </c>
      <c r="L26" s="14" t="n">
        <f aca="false" t="array" ref="L26:L26">SUM(IF(ISBLANK(E$5:E$95),0,1)*IF(ISBLANK(E$6:E$96),0,1)*IF(ISBLANK(E$7:E$97),0,1)*      (IF(E$5:E$95=$I26,1,0)+IF(E$6:E$96=$I26,1,0)+IF(E$7:E$97=$I26,1,0)))</f>
        <v>48</v>
      </c>
      <c r="M26" s="14" t="n">
        <f aca="false" t="array" ref="M26:M26">SUM(IF(ISBLANK(F$5:F$95),0,1)*IF(ISBLANK(F$6:F$96),0,1)*IF(ISBLANK(F$7:F$97),0,1)*      (IF(F$5:F$95=$I26,1,0)+IF(F$6:F$96=$I26,1,0)+IF(F$7:F$97=$I26,1,0)))</f>
        <v>54</v>
      </c>
      <c r="N26" s="90" t="n">
        <f aca="false" t="array" ref="N26:N26">SUM(IF(ISBLANK(G$5:G$95),0,1)*IF(ISBLANK(G$6:G$96),0,1)*IF(ISBLANK(G$7:G$97),0,1)*      (IF(G$5:G$95=$I26,1,0)+IF(G$6:G$96=$I26,1,0)+IF(G$7:G$97=$I26,1,0)))</f>
        <v>57</v>
      </c>
      <c r="Q26" s="56" t="str">
        <f aca="false">Q7</f>
        <v>H1</v>
      </c>
      <c r="R26" s="89" t="n">
        <f aca="false" t="array" ref="R26:R26">SUM(IF(ISBLANK(C$5:C$95),0,1)*IF(ISBLANK(C$6:C$96),0,1)*IF(ISBLANK(C$7:C$97),0,1)*      (IF(C$5:C$95=$I$25,0,1)*IF(C$6:C$96=$I$25,0,1)*IF(C$7:C$97=$I$25,0,1)*IF(C$5:C$95=$I26,0,1)*IF(C$6:C$96=$I26,0,1)*IF(C$7:C$97=$I26,0,1)))</f>
        <v>19</v>
      </c>
      <c r="S26" s="14" t="n">
        <f aca="false" t="array" ref="S26:S26">SUM(IF(ISBLANK(D$5:D$95),0,1)*IF(ISBLANK(D$6:D$96),0,1)*IF(ISBLANK(D$7:D$97),0,1)*      (IF(D$5:D$95=$I$25,0,1)*IF(D$6:D$96=$I$25,0,1)*IF(D$7:D$97=$I$25,0,1)*IF(D$5:D$95=$I26,0,1)*IF(D$6:D$96=$I26,0,1)*IF(D$7:D$97=$I26,0,1)))</f>
        <v>9</v>
      </c>
      <c r="T26" s="14" t="n">
        <f aca="false" t="array" ref="T26:T26">SUM(IF(ISBLANK(E$5:E$95),0,1)*IF(ISBLANK(E$6:E$96),0,1)*IF(ISBLANK(E$7:E$97),0,1)*      (IF(E$5:E$95=$I$25,0,1)*IF(E$6:E$96=$I$25,0,1)*IF(E$7:E$97=$I$25,0,1)*IF(E$5:E$95=$I26,0,1)*IF(E$6:E$96=$I26,0,1)*IF(E$7:E$97=$I26,0,1)))</f>
        <v>15</v>
      </c>
      <c r="U26" s="14" t="n">
        <f aca="false" t="array" ref="U26:U26">SUM(IF(ISBLANK(F$5:F$95),0,1)*IF(ISBLANK(F$6:F$96),0,1)*IF(ISBLANK(F$7:F$97),0,1)*      (IF(F$5:F$95=$I$25,0,1)*IF(F$6:F$96=$I$25,0,1)*IF(F$7:F$97=$I$25,0,1)*IF(F$5:F$95=$I26,0,1)*IF(F$6:F$96=$I26,0,1)*IF(F$7:F$97=$I26,0,1)))</f>
        <v>7</v>
      </c>
      <c r="V26" s="90" t="n">
        <f aca="false" t="array" ref="V26:V26">SUM(IF(ISBLANK(G$5:G$95),0,1)*IF(ISBLANK(G$6:G$96),0,1)*IF(ISBLANK(G$7:G$97),0,1)*      (IF(G$5:G$95=$I$25,0,1)*IF(G$6:G$96=$I$25,0,1)*IF(G$7:G$97=$I$25,0,1)*IF(G$5:G$95=$I26,0,1)*IF(G$6:G$96=$I26,0,1)*IF(G$7:G$97=$I26,0,1)))</f>
        <v>17</v>
      </c>
    </row>
    <row r="27" customFormat="false" ht="14.25" hidden="false" customHeight="false" outlineLevel="0" collapsed="false">
      <c r="A27" s="31"/>
      <c r="B27" s="33" t="n">
        <v>20</v>
      </c>
      <c r="C27" s="75" t="s">
        <v>29</v>
      </c>
      <c r="D27" s="71" t="s">
        <v>34</v>
      </c>
      <c r="E27" s="71" t="s">
        <v>30</v>
      </c>
      <c r="F27" s="71" t="s">
        <v>30</v>
      </c>
      <c r="G27" s="72" t="s">
        <v>27</v>
      </c>
      <c r="H27" s="31"/>
      <c r="I27" s="56" t="str">
        <f aca="false">I8</f>
        <v>H2</v>
      </c>
      <c r="J27" s="89" t="n">
        <f aca="false" t="array" ref="J27:J27">SUM(IF(ISBLANK(C$5:C$95),0,1)*IF(ISBLANK(C$6:C$96),0,1)*IF(ISBLANK(C$7:C$97),0,1)*      (IF(C$5:C$95=$I27,1,0)+IF(C$6:C$96=$I27,1,0)+IF(C$7:C$97=$I27,1,0)))</f>
        <v>0</v>
      </c>
      <c r="K27" s="14" t="n">
        <f aca="false" t="array" ref="K27:K27">SUM(IF(ISBLANK(D$5:D$95),0,1)*IF(ISBLANK(D$6:D$96),0,1)*IF(ISBLANK(D$7:D$97),0,1)*      (IF(D$5:D$95=$I27,1,0)+IF(D$6:D$96=$I27,1,0)+IF(D$7:D$97=$I27,1,0)))</f>
        <v>0</v>
      </c>
      <c r="L27" s="14" t="n">
        <f aca="false" t="array" ref="L27:L27">SUM(IF(ISBLANK(E$5:E$95),0,1)*IF(ISBLANK(E$6:E$96),0,1)*IF(ISBLANK(E$7:E$97),0,1)*      (IF(E$5:E$95=$I27,1,0)+IF(E$6:E$96=$I27,1,0)+IF(E$7:E$97=$I27,1,0)))</f>
        <v>0</v>
      </c>
      <c r="M27" s="14" t="n">
        <f aca="false" t="array" ref="M27:M27">SUM(IF(ISBLANK(F$5:F$95),0,1)*IF(ISBLANK(F$6:F$96),0,1)*IF(ISBLANK(F$7:F$97),0,1)*      (IF(F$5:F$95=$I27,1,0)+IF(F$6:F$96=$I27,1,0)+IF(F$7:F$97=$I27,1,0)))</f>
        <v>0</v>
      </c>
      <c r="N27" s="90" t="n">
        <f aca="false" t="array" ref="N27:N27">SUM(IF(ISBLANK(G$5:G$95),0,1)*IF(ISBLANK(G$6:G$96),0,1)*IF(ISBLANK(G$7:G$97),0,1)*      (IF(G$5:G$95=$I27,1,0)+IF(G$6:G$96=$I27,1,0)+IF(G$7:G$97=$I27,1,0)))</f>
        <v>0</v>
      </c>
      <c r="Q27" s="56" t="str">
        <f aca="false">Q8</f>
        <v>H2</v>
      </c>
      <c r="R27" s="89" t="n">
        <f aca="false" t="array" ref="R27:R27">SUM(IF(ISBLANK(C$5:C$95),0,1)*IF(ISBLANK(C$6:C$96),0,1)*IF(ISBLANK(C$7:C$97),0,1)*      (IF(C$5:C$95=$I$25,0,1)*IF(C$6:C$96=$I$25,0,1)*IF(C$7:C$97=$I$25,0,1)*IF(C$5:C$95=$I27,0,1)*IF(C$6:C$96=$I27,0,1)*IF(C$7:C$97=$I27,0,1)))</f>
        <v>61</v>
      </c>
      <c r="S27" s="14" t="n">
        <f aca="false" t="array" ref="S27:S27">SUM(IF(ISBLANK(D$5:D$95),0,1)*IF(ISBLANK(D$6:D$96),0,1)*IF(ISBLANK(D$7:D$97),0,1)*      (IF(D$5:D$95=$I$25,0,1)*IF(D$6:D$96=$I$25,0,1)*IF(D$7:D$97=$I$25,0,1)*IF(D$5:D$95=$I27,0,1)*IF(D$6:D$96=$I27,0,1)*IF(D$7:D$97=$I27,0,1)))</f>
        <v>52</v>
      </c>
      <c r="T27" s="14" t="n">
        <f aca="false" t="array" ref="T27:T27">SUM(IF(ISBLANK(E$5:E$95),0,1)*IF(ISBLANK(E$6:E$96),0,1)*IF(ISBLANK(E$7:E$97),0,1)*      (IF(E$5:E$95=$I$25,0,1)*IF(E$6:E$96=$I$25,0,1)*IF(E$7:E$97=$I$25,0,1)*IF(E$5:E$95=$I27,0,1)*IF(E$6:E$96=$I27,0,1)*IF(E$7:E$97=$I27,0,1)))</f>
        <v>52</v>
      </c>
      <c r="U27" s="14" t="n">
        <f aca="false" t="array" ref="U27:U27">SUM(IF(ISBLANK(F$5:F$95),0,1)*IF(ISBLANK(F$6:F$96),0,1)*IF(ISBLANK(F$7:F$97),0,1)*      (IF(F$5:F$95=$I$25,0,1)*IF(F$6:F$96=$I$25,0,1)*IF(F$7:F$97=$I$25,0,1)*IF(F$5:F$95=$I27,0,1)*IF(F$6:F$96=$I27,0,1)*IF(F$7:F$97=$I27,0,1)))</f>
        <v>52</v>
      </c>
      <c r="V27" s="90" t="n">
        <f aca="false" t="array" ref="V27:V27">SUM(IF(ISBLANK(G$5:G$95),0,1)*IF(ISBLANK(G$6:G$96),0,1)*IF(ISBLANK(G$7:G$97),0,1)*      (IF(G$5:G$95=$I$25,0,1)*IF(G$6:G$96=$I$25,0,1)*IF(G$7:G$97=$I$25,0,1)*IF(G$5:G$95=$I27,0,1)*IF(G$6:G$96=$I27,0,1)*IF(G$7:G$97=$I27,0,1)))</f>
        <v>60</v>
      </c>
    </row>
    <row r="28" customFormat="false" ht="14.25" hidden="false" customHeight="false" outlineLevel="0" collapsed="false">
      <c r="A28" s="31"/>
      <c r="B28" s="33" t="n">
        <v>21</v>
      </c>
      <c r="C28" s="75" t="s">
        <v>29</v>
      </c>
      <c r="D28" s="71" t="s">
        <v>34</v>
      </c>
      <c r="E28" s="71" t="s">
        <v>30</v>
      </c>
      <c r="F28" s="71" t="s">
        <v>25</v>
      </c>
      <c r="G28" s="72" t="s">
        <v>27</v>
      </c>
      <c r="H28" s="31"/>
      <c r="I28" s="56" t="str">
        <f aca="false">I9</f>
        <v>H3</v>
      </c>
      <c r="J28" s="89" t="n">
        <f aca="false" t="array" ref="J28:J28">SUM(IF(ISBLANK(C$5:C$95),0,1)*IF(ISBLANK(C$6:C$96),0,1)*IF(ISBLANK(C$7:C$97),0,1)*      (IF(C$5:C$95=$I28,1,0)+IF(C$6:C$96=$I28,1,0)+IF(C$7:C$97=$I28,1,0)))</f>
        <v>0</v>
      </c>
      <c r="K28" s="14" t="n">
        <f aca="false" t="array" ref="K28:K28">SUM(IF(ISBLANK(D$5:D$95),0,1)*IF(ISBLANK(D$6:D$96),0,1)*IF(ISBLANK(D$7:D$97),0,1)*      (IF(D$5:D$95=$I28,1,0)+IF(D$6:D$96=$I28,1,0)+IF(D$7:D$97=$I28,1,0)))</f>
        <v>0</v>
      </c>
      <c r="L28" s="14" t="n">
        <f aca="false" t="array" ref="L28:L28">SUM(IF(ISBLANK(E$5:E$95),0,1)*IF(ISBLANK(E$6:E$96),0,1)*IF(ISBLANK(E$7:E$97),0,1)*      (IF(E$5:E$95=$I28,1,0)+IF(E$6:E$96=$I28,1,0)+IF(E$7:E$97=$I28,1,0)))</f>
        <v>0</v>
      </c>
      <c r="M28" s="14" t="n">
        <f aca="false" t="array" ref="M28:M28">SUM(IF(ISBLANK(F$5:F$95),0,1)*IF(ISBLANK(F$6:F$96),0,1)*IF(ISBLANK(F$7:F$97),0,1)*      (IF(F$5:F$95=$I28,1,0)+IF(F$6:F$96=$I28,1,0)+IF(F$7:F$97=$I28,1,0)))</f>
        <v>0</v>
      </c>
      <c r="N28" s="90" t="n">
        <f aca="false" t="array" ref="N28:N28">SUM(IF(ISBLANK(G$5:G$95),0,1)*IF(ISBLANK(G$6:G$96),0,1)*IF(ISBLANK(G$7:G$97),0,1)*      (IF(G$5:G$95=$I28,1,0)+IF(G$6:G$96=$I28,1,0)+IF(G$7:G$97=$I28,1,0)))</f>
        <v>0</v>
      </c>
      <c r="Q28" s="56" t="str">
        <f aca="false">Q9</f>
        <v>H3</v>
      </c>
      <c r="R28" s="89" t="n">
        <f aca="false" t="array" ref="R28:R28">SUM(IF(ISBLANK(C$5:C$95),0,1)*IF(ISBLANK(C$6:C$96),0,1)*IF(ISBLANK(C$7:C$97),0,1)*      (IF(C$5:C$95=$I$25,0,1)*IF(C$6:C$96=$I$25,0,1)*IF(C$7:C$97=$I$25,0,1)*IF(C$5:C$95=$I28,0,1)*IF(C$6:C$96=$I28,0,1)*IF(C$7:C$97=$I28,0,1)))</f>
        <v>61</v>
      </c>
      <c r="S28" s="14" t="n">
        <f aca="false" t="array" ref="S28:S28">SUM(IF(ISBLANK(D$5:D$95),0,1)*IF(ISBLANK(D$6:D$96),0,1)*IF(ISBLANK(D$7:D$97),0,1)*      (IF(D$5:D$95=$I$25,0,1)*IF(D$6:D$96=$I$25,0,1)*IF(D$7:D$97=$I$25,0,1)*IF(D$5:D$95=$I28,0,1)*IF(D$6:D$96=$I28,0,1)*IF(D$7:D$97=$I28,0,1)))</f>
        <v>52</v>
      </c>
      <c r="T28" s="14" t="n">
        <f aca="false" t="array" ref="T28:T28">SUM(IF(ISBLANK(E$5:E$95),0,1)*IF(ISBLANK(E$6:E$96),0,1)*IF(ISBLANK(E$7:E$97),0,1)*      (IF(E$5:E$95=$I$25,0,1)*IF(E$6:E$96=$I$25,0,1)*IF(E$7:E$97=$I$25,0,1)*IF(E$5:E$95=$I28,0,1)*IF(E$6:E$96=$I28,0,1)*IF(E$7:E$97=$I28,0,1)))</f>
        <v>52</v>
      </c>
      <c r="U28" s="14" t="n">
        <f aca="false" t="array" ref="U28:U28">SUM(IF(ISBLANK(F$5:F$95),0,1)*IF(ISBLANK(F$6:F$96),0,1)*IF(ISBLANK(F$7:F$97),0,1)*      (IF(F$5:F$95=$I$25,0,1)*IF(F$6:F$96=$I$25,0,1)*IF(F$7:F$97=$I$25,0,1)*IF(F$5:F$95=$I28,0,1)*IF(F$6:F$96=$I28,0,1)*IF(F$7:F$97=$I28,0,1)))</f>
        <v>52</v>
      </c>
      <c r="V28" s="90" t="n">
        <f aca="false" t="array" ref="V28:V28">SUM(IF(ISBLANK(G$5:G$95),0,1)*IF(ISBLANK(G$6:G$96),0,1)*IF(ISBLANK(G$7:G$97),0,1)*      (IF(G$5:G$95=$I$25,0,1)*IF(G$6:G$96=$I$25,0,1)*IF(G$7:G$97=$I$25,0,1)*IF(G$5:G$95=$I28,0,1)*IF(G$6:G$96=$I28,0,1)*IF(G$7:G$97=$I28,0,1)))</f>
        <v>60</v>
      </c>
    </row>
    <row r="29" customFormat="false" ht="14.25" hidden="false" customHeight="false" outlineLevel="0" collapsed="false">
      <c r="A29" s="31"/>
      <c r="B29" s="33" t="n">
        <v>22</v>
      </c>
      <c r="C29" s="75" t="s">
        <v>26</v>
      </c>
      <c r="D29" s="71" t="s">
        <v>26</v>
      </c>
      <c r="E29" s="71" t="s">
        <v>30</v>
      </c>
      <c r="F29" s="71" t="s">
        <v>30</v>
      </c>
      <c r="G29" s="72" t="s">
        <v>27</v>
      </c>
      <c r="H29" s="31"/>
      <c r="I29" s="56" t="str">
        <f aca="false">I10</f>
        <v>H4</v>
      </c>
      <c r="J29" s="89" t="n">
        <f aca="false" t="array" ref="J29:J29">SUM(IF(ISBLANK(C$5:C$95),0,1)*IF(ISBLANK(C$6:C$96),0,1)*IF(ISBLANK(C$7:C$97),0,1)*      (IF(C$5:C$95=$I29,1,0)+IF(C$6:C$96=$I29,1,0)+IF(C$7:C$97=$I29,1,0)))</f>
        <v>0</v>
      </c>
      <c r="K29" s="14" t="n">
        <f aca="false" t="array" ref="K29:K29">SUM(IF(ISBLANK(D$5:D$95),0,1)*IF(ISBLANK(D$6:D$96),0,1)*IF(ISBLANK(D$7:D$97),0,1)*      (IF(D$5:D$95=$I29,1,0)+IF(D$6:D$96=$I29,1,0)+IF(D$7:D$97=$I29,1,0)))</f>
        <v>0</v>
      </c>
      <c r="L29" s="14" t="n">
        <f aca="false" t="array" ref="L29:L29">SUM(IF(ISBLANK(E$5:E$95),0,1)*IF(ISBLANK(E$6:E$96),0,1)*IF(ISBLANK(E$7:E$97),0,1)*      (IF(E$5:E$95=$I29,1,0)+IF(E$6:E$96=$I29,1,0)+IF(E$7:E$97=$I29,1,0)))</f>
        <v>0</v>
      </c>
      <c r="M29" s="14" t="n">
        <f aca="false" t="array" ref="M29:M29">SUM(IF(ISBLANK(F$5:F$95),0,1)*IF(ISBLANK(F$6:F$96),0,1)*IF(ISBLANK(F$7:F$97),0,1)*      (IF(F$5:F$95=$I29,1,0)+IF(F$6:F$96=$I29,1,0)+IF(F$7:F$97=$I29,1,0)))</f>
        <v>0</v>
      </c>
      <c r="N29" s="90" t="n">
        <f aca="false" t="array" ref="N29:N29">SUM(IF(ISBLANK(G$5:G$95),0,1)*IF(ISBLANK(G$6:G$96),0,1)*IF(ISBLANK(G$7:G$97),0,1)*      (IF(G$5:G$95=$I29,1,0)+IF(G$6:G$96=$I29,1,0)+IF(G$7:G$97=$I29,1,0)))</f>
        <v>0</v>
      </c>
      <c r="Q29" s="56" t="str">
        <f aca="false">Q10</f>
        <v>H4</v>
      </c>
      <c r="R29" s="89" t="n">
        <f aca="false" t="array" ref="R29:R29">SUM(IF(ISBLANK(C$5:C$95),0,1)*IF(ISBLANK(C$6:C$96),0,1)*IF(ISBLANK(C$7:C$97),0,1)*      (IF(C$5:C$95=$I$25,0,1)*IF(C$6:C$96=$I$25,0,1)*IF(C$7:C$97=$I$25,0,1)*IF(C$5:C$95=$I29,0,1)*IF(C$6:C$96=$I29,0,1)*IF(C$7:C$97=$I29,0,1)))</f>
        <v>61</v>
      </c>
      <c r="S29" s="14" t="n">
        <f aca="false" t="array" ref="S29:S29">SUM(IF(ISBLANK(D$5:D$95),0,1)*IF(ISBLANK(D$6:D$96),0,1)*IF(ISBLANK(D$7:D$97),0,1)*      (IF(D$5:D$95=$I$25,0,1)*IF(D$6:D$96=$I$25,0,1)*IF(D$7:D$97=$I$25,0,1)*IF(D$5:D$95=$I29,0,1)*IF(D$6:D$96=$I29,0,1)*IF(D$7:D$97=$I29,0,1)))</f>
        <v>52</v>
      </c>
      <c r="T29" s="14" t="n">
        <f aca="false" t="array" ref="T29:T29">SUM(IF(ISBLANK(E$5:E$95),0,1)*IF(ISBLANK(E$6:E$96),0,1)*IF(ISBLANK(E$7:E$97),0,1)*      (IF(E$5:E$95=$I$25,0,1)*IF(E$6:E$96=$I$25,0,1)*IF(E$7:E$97=$I$25,0,1)*IF(E$5:E$95=$I29,0,1)*IF(E$6:E$96=$I29,0,1)*IF(E$7:E$97=$I29,0,1)))</f>
        <v>52</v>
      </c>
      <c r="U29" s="14" t="n">
        <f aca="false" t="array" ref="U29:U29">SUM(IF(ISBLANK(F$5:F$95),0,1)*IF(ISBLANK(F$6:F$96),0,1)*IF(ISBLANK(F$7:F$97),0,1)*      (IF(F$5:F$95=$I$25,0,1)*IF(F$6:F$96=$I$25,0,1)*IF(F$7:F$97=$I$25,0,1)*IF(F$5:F$95=$I29,0,1)*IF(F$6:F$96=$I29,0,1)*IF(F$7:F$97=$I29,0,1)))</f>
        <v>52</v>
      </c>
      <c r="V29" s="90" t="n">
        <f aca="false" t="array" ref="V29:V29">SUM(IF(ISBLANK(G$5:G$95),0,1)*IF(ISBLANK(G$6:G$96),0,1)*IF(ISBLANK(G$7:G$97),0,1)*      (IF(G$5:G$95=$I$25,0,1)*IF(G$6:G$96=$I$25,0,1)*IF(G$7:G$97=$I$25,0,1)*IF(G$5:G$95=$I29,0,1)*IF(G$6:G$96=$I29,0,1)*IF(G$7:G$97=$I29,0,1)))</f>
        <v>60</v>
      </c>
    </row>
    <row r="30" customFormat="false" ht="14.25" hidden="false" customHeight="false" outlineLevel="0" collapsed="false">
      <c r="A30" s="31"/>
      <c r="B30" s="33" t="n">
        <v>23</v>
      </c>
      <c r="C30" s="33" t="s">
        <v>34</v>
      </c>
      <c r="D30" s="71" t="s">
        <v>26</v>
      </c>
      <c r="E30" s="71" t="s">
        <v>26</v>
      </c>
      <c r="F30" s="71" t="s">
        <v>30</v>
      </c>
      <c r="G30" s="72" t="s">
        <v>36</v>
      </c>
      <c r="H30" s="31"/>
      <c r="I30" s="56" t="str">
        <f aca="false">I11</f>
        <v>H5</v>
      </c>
      <c r="J30" s="89" t="n">
        <f aca="false" t="array" ref="J30:J30">SUM(IF(ISBLANK(C$5:C$95),0,1)*IF(ISBLANK(C$6:C$96),0,1)*IF(ISBLANK(C$7:C$97),0,1)*      (IF(C$5:C$95=$I30,1,0)+IF(C$6:C$96=$I30,1,0)+IF(C$7:C$97=$I30,1,0)))</f>
        <v>0</v>
      </c>
      <c r="K30" s="14" t="n">
        <f aca="false" t="array" ref="K30:K30">SUM(IF(ISBLANK(D$5:D$95),0,1)*IF(ISBLANK(D$6:D$96),0,1)*IF(ISBLANK(D$7:D$97),0,1)*      (IF(D$5:D$95=$I30,1,0)+IF(D$6:D$96=$I30,1,0)+IF(D$7:D$97=$I30,1,0)))</f>
        <v>0</v>
      </c>
      <c r="L30" s="14" t="n">
        <f aca="false" t="array" ref="L30:L30">SUM(IF(ISBLANK(E$5:E$95),0,1)*IF(ISBLANK(E$6:E$96),0,1)*IF(ISBLANK(E$7:E$97),0,1)*      (IF(E$5:E$95=$I30,1,0)+IF(E$6:E$96=$I30,1,0)+IF(E$7:E$97=$I30,1,0)))</f>
        <v>0</v>
      </c>
      <c r="M30" s="14" t="n">
        <f aca="false" t="array" ref="M30:M30">SUM(IF(ISBLANK(F$5:F$95),0,1)*IF(ISBLANK(F$6:F$96),0,1)*IF(ISBLANK(F$7:F$97),0,1)*      (IF(F$5:F$95=$I30,1,0)+IF(F$6:F$96=$I30,1,0)+IF(F$7:F$97=$I30,1,0)))</f>
        <v>0</v>
      </c>
      <c r="N30" s="90" t="n">
        <f aca="false" t="array" ref="N30:N30">SUM(IF(ISBLANK(G$5:G$95),0,1)*IF(ISBLANK(G$6:G$96),0,1)*IF(ISBLANK(G$7:G$97),0,1)*      (IF(G$5:G$95=$I30,1,0)+IF(G$6:G$96=$I30,1,0)+IF(G$7:G$97=$I30,1,0)))</f>
        <v>0</v>
      </c>
      <c r="Q30" s="56" t="str">
        <f aca="false">Q11</f>
        <v>H5</v>
      </c>
      <c r="R30" s="89" t="n">
        <f aca="false" t="array" ref="R30:R30">SUM(IF(ISBLANK(C$5:C$95),0,1)*IF(ISBLANK(C$6:C$96),0,1)*IF(ISBLANK(C$7:C$97),0,1)*      (IF(C$5:C$95=$I$25,0,1)*IF(C$6:C$96=$I$25,0,1)*IF(C$7:C$97=$I$25,0,1)*IF(C$5:C$95=$I30,0,1)*IF(C$6:C$96=$I30,0,1)*IF(C$7:C$97=$I30,0,1)))</f>
        <v>61</v>
      </c>
      <c r="S30" s="14" t="n">
        <f aca="false" t="array" ref="S30:S30">SUM(IF(ISBLANK(D$5:D$95),0,1)*IF(ISBLANK(D$6:D$96),0,1)*IF(ISBLANK(D$7:D$97),0,1)*      (IF(D$5:D$95=$I$25,0,1)*IF(D$6:D$96=$I$25,0,1)*IF(D$7:D$97=$I$25,0,1)*IF(D$5:D$95=$I30,0,1)*IF(D$6:D$96=$I30,0,1)*IF(D$7:D$97=$I30,0,1)))</f>
        <v>52</v>
      </c>
      <c r="T30" s="14" t="n">
        <f aca="false" t="array" ref="T30:T30">SUM(IF(ISBLANK(E$5:E$95),0,1)*IF(ISBLANK(E$6:E$96),0,1)*IF(ISBLANK(E$7:E$97),0,1)*      (IF(E$5:E$95=$I$25,0,1)*IF(E$6:E$96=$I$25,0,1)*IF(E$7:E$97=$I$25,0,1)*IF(E$5:E$95=$I30,0,1)*IF(E$6:E$96=$I30,0,1)*IF(E$7:E$97=$I30,0,1)))</f>
        <v>52</v>
      </c>
      <c r="U30" s="14" t="n">
        <f aca="false" t="array" ref="U30:U30">SUM(IF(ISBLANK(F$5:F$95),0,1)*IF(ISBLANK(F$6:F$96),0,1)*IF(ISBLANK(F$7:F$97),0,1)*      (IF(F$5:F$95=$I$25,0,1)*IF(F$6:F$96=$I$25,0,1)*IF(F$7:F$97=$I$25,0,1)*IF(F$5:F$95=$I30,0,1)*IF(F$6:F$96=$I30,0,1)*IF(F$7:F$97=$I30,0,1)))</f>
        <v>52</v>
      </c>
      <c r="V30" s="90" t="n">
        <f aca="false" t="array" ref="V30:V30">SUM(IF(ISBLANK(G$5:G$95),0,1)*IF(ISBLANK(G$6:G$96),0,1)*IF(ISBLANK(G$7:G$97),0,1)*      (IF(G$5:G$95=$I$25,0,1)*IF(G$6:G$96=$I$25,0,1)*IF(G$7:G$97=$I$25,0,1)*IF(G$5:G$95=$I30,0,1)*IF(G$6:G$96=$I30,0,1)*IF(G$7:G$97=$I30,0,1)))</f>
        <v>60</v>
      </c>
    </row>
    <row r="31" customFormat="false" ht="14.25" hidden="false" customHeight="false" outlineLevel="0" collapsed="false">
      <c r="A31" s="31"/>
      <c r="B31" s="33" t="n">
        <v>24</v>
      </c>
      <c r="C31" s="75" t="s">
        <v>34</v>
      </c>
      <c r="D31" s="71" t="s">
        <v>37</v>
      </c>
      <c r="E31" s="71" t="s">
        <v>26</v>
      </c>
      <c r="F31" s="71" t="s">
        <v>26</v>
      </c>
      <c r="G31" s="72" t="s">
        <v>29</v>
      </c>
      <c r="H31" s="31"/>
      <c r="I31" s="56" t="str">
        <f aca="false">I12</f>
        <v>LA</v>
      </c>
      <c r="J31" s="89" t="n">
        <f aca="false" t="array" ref="J31:J31">SUM(IF(ISBLANK(C$5:C$95),0,1)*IF(ISBLANK(C$6:C$96),0,1)*IF(ISBLANK(C$7:C$97),0,1)*      (IF(C$5:C$95=$I31,1,0)+IF(C$6:C$96=$I31,1,0)+IF(C$7:C$97=$I31,1,0)))</f>
        <v>24</v>
      </c>
      <c r="K31" s="14" t="n">
        <f aca="false" t="array" ref="K31:K31">SUM(IF(ISBLANK(D$5:D$95),0,1)*IF(ISBLANK(D$6:D$96),0,1)*IF(ISBLANK(D$7:D$97),0,1)*      (IF(D$5:D$95=$I31,1,0)+IF(D$6:D$96=$I31,1,0)+IF(D$7:D$97=$I31,1,0)))</f>
        <v>24</v>
      </c>
      <c r="L31" s="14" t="n">
        <f aca="false" t="array" ref="L31:L31">SUM(IF(ISBLANK(E$5:E$95),0,1)*IF(ISBLANK(E$6:E$96),0,1)*IF(ISBLANK(E$7:E$97),0,1)*      (IF(E$5:E$95=$I31,1,0)+IF(E$6:E$96=$I31,1,0)+IF(E$7:E$97=$I31,1,0)))</f>
        <v>21</v>
      </c>
      <c r="M31" s="14" t="n">
        <f aca="false" t="array" ref="M31:M31">SUM(IF(ISBLANK(F$5:F$95),0,1)*IF(ISBLANK(F$6:F$96),0,1)*IF(ISBLANK(F$7:F$97),0,1)*      (IF(F$5:F$95=$I31,1,0)+IF(F$6:F$96=$I31,1,0)+IF(F$7:F$97=$I31,1,0)))</f>
        <v>24</v>
      </c>
      <c r="N31" s="90" t="n">
        <f aca="false" t="array" ref="N31:N31">SUM(IF(ISBLANK(G$5:G$95),0,1)*IF(ISBLANK(G$6:G$96),0,1)*IF(ISBLANK(G$7:G$97),0,1)*      (IF(G$5:G$95=$I31,1,0)+IF(G$6:G$96=$I31,1,0)+IF(G$7:G$97=$I31,1,0)))</f>
        <v>18</v>
      </c>
      <c r="Q31" s="56" t="str">
        <f aca="false">Q12</f>
        <v>LA</v>
      </c>
      <c r="R31" s="89" t="n">
        <f aca="false" t="array" ref="R31:R31">SUM(IF(ISBLANK(C$5:C$95),0,1)*IF(ISBLANK(C$6:C$96),0,1)*IF(ISBLANK(C$7:C$97),0,1)*      (IF(C$5:C$95=$I$25,0,1)*IF(C$6:C$96=$I$25,0,1)*IF(C$7:C$97=$I$25,0,1)*IF(C$5:C$95=$I31,0,1)*IF(C$6:C$96=$I31,0,1)*IF(C$7:C$97=$I31,0,1)))</f>
        <v>47</v>
      </c>
      <c r="S31" s="14" t="n">
        <f aca="false" t="array" ref="S31:S31">SUM(IF(ISBLANK(D$5:D$95),0,1)*IF(ISBLANK(D$6:D$96),0,1)*IF(ISBLANK(D$7:D$97),0,1)*      (IF(D$5:D$95=$I$25,0,1)*IF(D$6:D$96=$I$25,0,1)*IF(D$7:D$97=$I$25,0,1)*IF(D$5:D$95=$I31,0,1)*IF(D$6:D$96=$I31,0,1)*IF(D$7:D$97=$I31,0,1)))</f>
        <v>40</v>
      </c>
      <c r="T31" s="14" t="n">
        <f aca="false" t="array" ref="T31:T31">SUM(IF(ISBLANK(E$5:E$95),0,1)*IF(ISBLANK(E$6:E$96),0,1)*IF(ISBLANK(E$7:E$97),0,1)*      (IF(E$5:E$95=$I$25,0,1)*IF(E$6:E$96=$I$25,0,1)*IF(E$7:E$97=$I$25,0,1)*IF(E$5:E$95=$I31,0,1)*IF(E$6:E$96=$I31,0,1)*IF(E$7:E$97=$I31,0,1)))</f>
        <v>41</v>
      </c>
      <c r="U31" s="14" t="n">
        <f aca="false" t="array" ref="U31:U31">SUM(IF(ISBLANK(F$5:F$95),0,1)*IF(ISBLANK(F$6:F$96),0,1)*IF(ISBLANK(F$7:F$97),0,1)*      (IF(F$5:F$95=$I$25,0,1)*IF(F$6:F$96=$I$25,0,1)*IF(F$7:F$97=$I$25,0,1)*IF(F$5:F$95=$I31,0,1)*IF(F$6:F$96=$I31,0,1)*IF(F$7:F$97=$I31,0,1)))</f>
        <v>38</v>
      </c>
      <c r="V31" s="90" t="n">
        <f aca="false" t="array" ref="V31:V31">SUM(IF(ISBLANK(G$5:G$95),0,1)*IF(ISBLANK(G$6:G$96),0,1)*IF(ISBLANK(G$7:G$97),0,1)*      (IF(G$5:G$95=$I$25,0,1)*IF(G$6:G$96=$I$25,0,1)*IF(G$7:G$97=$I$25,0,1)*IF(G$5:G$95=$I31,0,1)*IF(G$6:G$96=$I31,0,1)*IF(G$7:G$97=$I31,0,1)))</f>
        <v>48</v>
      </c>
    </row>
    <row r="32" customFormat="false" ht="14.25" hidden="false" customHeight="false" outlineLevel="0" collapsed="false">
      <c r="A32" s="31"/>
      <c r="B32" s="33" t="n">
        <v>25</v>
      </c>
      <c r="C32" s="75" t="s">
        <v>34</v>
      </c>
      <c r="D32" s="71" t="s">
        <v>37</v>
      </c>
      <c r="E32" s="71" t="s">
        <v>27</v>
      </c>
      <c r="F32" s="71" t="s">
        <v>34</v>
      </c>
      <c r="G32" s="72" t="s">
        <v>29</v>
      </c>
      <c r="H32" s="31"/>
      <c r="I32" s="56" t="str">
        <f aca="false">I13</f>
        <v>LK</v>
      </c>
      <c r="J32" s="89" t="n">
        <f aca="false" t="array" ref="J32:J32">SUM(IF(ISBLANK(C$5:C$95),0,1)*IF(ISBLANK(C$6:C$96),0,1)*IF(ISBLANK(C$7:C$97),0,1)*      (IF(C$5:C$95=$I32,1,0)+IF(C$6:C$96=$I32,1,0)+IF(C$7:C$97=$I32,1,0)))</f>
        <v>12</v>
      </c>
      <c r="K32" s="14" t="n">
        <f aca="false" t="array" ref="K32:K32">SUM(IF(ISBLANK(D$5:D$95),0,1)*IF(ISBLANK(D$6:D$96),0,1)*IF(ISBLANK(D$7:D$97),0,1)*      (IF(D$5:D$95=$I32,1,0)+IF(D$6:D$96=$I32,1,0)+IF(D$7:D$97=$I32,1,0)))</f>
        <v>15</v>
      </c>
      <c r="L32" s="14" t="n">
        <f aca="false" t="array" ref="L32:L32">SUM(IF(ISBLANK(E$5:E$95),0,1)*IF(ISBLANK(E$6:E$96),0,1)*IF(ISBLANK(E$7:E$97),0,1)*      (IF(E$5:E$95=$I32,1,0)+IF(E$6:E$96=$I32,1,0)+IF(E$7:E$97=$I32,1,0)))</f>
        <v>21</v>
      </c>
      <c r="M32" s="14" t="n">
        <f aca="false" t="array" ref="M32:M32">SUM(IF(ISBLANK(F$5:F$95),0,1)*IF(ISBLANK(F$6:F$96),0,1)*IF(ISBLANK(F$7:F$97),0,1)*      (IF(F$5:F$95=$I32,1,0)+IF(F$6:F$96=$I32,1,0)+IF(F$7:F$97=$I32,1,0)))</f>
        <v>24</v>
      </c>
      <c r="N32" s="90" t="n">
        <f aca="false" t="array" ref="N32:N32">SUM(IF(ISBLANK(G$5:G$95),0,1)*IF(ISBLANK(G$6:G$96),0,1)*IF(ISBLANK(G$7:G$97),0,1)*      (IF(G$5:G$95=$I32,1,0)+IF(G$6:G$96=$I32,1,0)+IF(G$7:G$97=$I32,1,0)))</f>
        <v>24</v>
      </c>
      <c r="Q32" s="56" t="str">
        <f aca="false">Q13</f>
        <v>LK</v>
      </c>
      <c r="R32" s="89" t="n">
        <f aca="false" t="array" ref="R32:R32">SUM(IF(ISBLANK(C$5:C$95),0,1)*IF(ISBLANK(C$6:C$96),0,1)*IF(ISBLANK(C$7:C$97),0,1)*      (IF(C$5:C$95=$I$25,0,1)*IF(C$6:C$96=$I$25,0,1)*IF(C$7:C$97=$I$25,0,1)*IF(C$5:C$95=$I32,0,1)*IF(C$6:C$96=$I32,0,1)*IF(C$7:C$97=$I32,0,1)))</f>
        <v>53</v>
      </c>
      <c r="S32" s="14" t="n">
        <f aca="false" t="array" ref="S32:S32">SUM(IF(ISBLANK(D$5:D$95),0,1)*IF(ISBLANK(D$6:D$96),0,1)*IF(ISBLANK(D$7:D$97),0,1)*      (IF(D$5:D$95=$I$25,0,1)*IF(D$6:D$96=$I$25,0,1)*IF(D$7:D$97=$I$25,0,1)*IF(D$5:D$95=$I32,0,1)*IF(D$6:D$96=$I32,0,1)*IF(D$7:D$97=$I32,0,1)))</f>
        <v>46</v>
      </c>
      <c r="T32" s="14" t="n">
        <f aca="false" t="array" ref="T32:T32">SUM(IF(ISBLANK(E$5:E$95),0,1)*IF(ISBLANK(E$6:E$96),0,1)*IF(ISBLANK(E$7:E$97),0,1)*      (IF(E$5:E$95=$I$25,0,1)*IF(E$6:E$96=$I$25,0,1)*IF(E$7:E$97=$I$25,0,1)*IF(E$5:E$95=$I32,0,1)*IF(E$6:E$96=$I32,0,1)*IF(E$7:E$97=$I32,0,1)))</f>
        <v>37</v>
      </c>
      <c r="U32" s="14" t="n">
        <f aca="false" t="array" ref="U32:U32">SUM(IF(ISBLANK(F$5:F$95),0,1)*IF(ISBLANK(F$6:F$96),0,1)*IF(ISBLANK(F$7:F$97),0,1)*      (IF(F$5:F$95=$I$25,0,1)*IF(F$6:F$96=$I$25,0,1)*IF(F$7:F$97=$I$25,0,1)*IF(F$5:F$95=$I32,0,1)*IF(F$6:F$96=$I32,0,1)*IF(F$7:F$97=$I32,0,1)))</f>
        <v>39</v>
      </c>
      <c r="V32" s="90" t="n">
        <f aca="false" t="array" ref="V32:V32">SUM(IF(ISBLANK(G$5:G$95),0,1)*IF(ISBLANK(G$6:G$96),0,1)*IF(ISBLANK(G$7:G$97),0,1)*      (IF(G$5:G$95=$I$25,0,1)*IF(G$6:G$96=$I$25,0,1)*IF(G$7:G$97=$I$25,0,1)*IF(G$5:G$95=$I32,0,1)*IF(G$6:G$96=$I32,0,1)*IF(G$7:G$97=$I32,0,1)))</f>
        <v>46</v>
      </c>
    </row>
    <row r="33" customFormat="false" ht="14.25" hidden="false" customHeight="false" outlineLevel="0" collapsed="false">
      <c r="A33" s="31"/>
      <c r="B33" s="33" t="n">
        <v>26</v>
      </c>
      <c r="C33" s="75" t="s">
        <v>36</v>
      </c>
      <c r="D33" s="71" t="s">
        <v>26</v>
      </c>
      <c r="E33" s="71" t="s">
        <v>27</v>
      </c>
      <c r="F33" s="71" t="s">
        <v>34</v>
      </c>
      <c r="G33" s="72" t="s">
        <v>29</v>
      </c>
      <c r="H33" s="31"/>
      <c r="I33" s="56" t="str">
        <f aca="false">I14</f>
        <v>LQ</v>
      </c>
      <c r="J33" s="89" t="n">
        <f aca="false" t="array" ref="J33:J33">SUM(IF(ISBLANK(C$5:C$95),0,1)*IF(ISBLANK(C$6:C$96),0,1)*IF(ISBLANK(C$7:C$97),0,1)*      (IF(C$5:C$95=$I33,1,0)+IF(C$6:C$96=$I33,1,0)+IF(C$7:C$97=$I33,1,0)))</f>
        <v>21</v>
      </c>
      <c r="K33" s="14" t="n">
        <f aca="false" t="array" ref="K33:K33">SUM(IF(ISBLANK(D$5:D$95),0,1)*IF(ISBLANK(D$6:D$96),0,1)*IF(ISBLANK(D$7:D$97),0,1)*      (IF(D$5:D$95=$I33,1,0)+IF(D$6:D$96=$I33,1,0)+IF(D$7:D$97=$I33,1,0)))</f>
        <v>24</v>
      </c>
      <c r="L33" s="14" t="n">
        <f aca="false" t="array" ref="L33:L33">SUM(IF(ISBLANK(E$5:E$95),0,1)*IF(ISBLANK(E$6:E$96),0,1)*IF(ISBLANK(E$7:E$97),0,1)*      (IF(E$5:E$95=$I33,1,0)+IF(E$6:E$96=$I33,1,0)+IF(E$7:E$97=$I33,1,0)))</f>
        <v>21</v>
      </c>
      <c r="M33" s="14" t="n">
        <f aca="false" t="array" ref="M33:M33">SUM(IF(ISBLANK(F$5:F$95),0,1)*IF(ISBLANK(F$6:F$96),0,1)*IF(ISBLANK(F$7:F$97),0,1)*      (IF(F$5:F$95=$I33,1,0)+IF(F$6:F$96=$I33,1,0)+IF(F$7:F$97=$I33,1,0)))</f>
        <v>18</v>
      </c>
      <c r="N33" s="90" t="n">
        <f aca="false" t="array" ref="N33:N33">SUM(IF(ISBLANK(G$5:G$95),0,1)*IF(ISBLANK(G$6:G$96),0,1)*IF(ISBLANK(G$7:G$97),0,1)*      (IF(G$5:G$95=$I33,1,0)+IF(G$6:G$96=$I33,1,0)+IF(G$7:G$97=$I33,1,0)))</f>
        <v>24</v>
      </c>
      <c r="Q33" s="56" t="str">
        <f aca="false">Q14</f>
        <v>LQ</v>
      </c>
      <c r="R33" s="89" t="n">
        <f aca="false" t="array" ref="R33:R33">SUM(IF(ISBLANK(C$5:C$95),0,1)*IF(ISBLANK(C$6:C$96),0,1)*IF(ISBLANK(C$7:C$97),0,1)*      (IF(C$5:C$95=$I$25,0,1)*IF(C$6:C$96=$I$25,0,1)*IF(C$7:C$97=$I$25,0,1)*IF(C$5:C$95=$I33,0,1)*IF(C$6:C$96=$I33,0,1)*IF(C$7:C$97=$I33,0,1)))</f>
        <v>48</v>
      </c>
      <c r="S33" s="14" t="n">
        <f aca="false" t="array" ref="S33:S33">SUM(IF(ISBLANK(D$5:D$95),0,1)*IF(ISBLANK(D$6:D$96),0,1)*IF(ISBLANK(D$7:D$97),0,1)*      (IF(D$5:D$95=$I$25,0,1)*IF(D$6:D$96=$I$25,0,1)*IF(D$7:D$97=$I$25,0,1)*IF(D$5:D$95=$I33,0,1)*IF(D$6:D$96=$I33,0,1)*IF(D$7:D$97=$I33,0,1)))</f>
        <v>39</v>
      </c>
      <c r="T33" s="14" t="n">
        <f aca="false" t="array" ref="T33:T33">SUM(IF(ISBLANK(E$5:E$95),0,1)*IF(ISBLANK(E$6:E$96),0,1)*IF(ISBLANK(E$7:E$97),0,1)*      (IF(E$5:E$95=$I$25,0,1)*IF(E$6:E$96=$I$25,0,1)*IF(E$7:E$97=$I$25,0,1)*IF(E$5:E$95=$I33,0,1)*IF(E$6:E$96=$I33,0,1)*IF(E$7:E$97=$I33,0,1)))</f>
        <v>43</v>
      </c>
      <c r="U33" s="14" t="n">
        <f aca="false" t="array" ref="U33:U33">SUM(IF(ISBLANK(F$5:F$95),0,1)*IF(ISBLANK(F$6:F$96),0,1)*IF(ISBLANK(F$7:F$97),0,1)*      (IF(F$5:F$95=$I$25,0,1)*IF(F$6:F$96=$I$25,0,1)*IF(F$7:F$97=$I$25,0,1)*IF(F$5:F$95=$I33,0,1)*IF(F$6:F$96=$I33,0,1)*IF(F$7:F$97=$I33,0,1)))</f>
        <v>46</v>
      </c>
      <c r="V33" s="90" t="n">
        <f aca="false" t="array" ref="V33:V33">SUM(IF(ISBLANK(G$5:G$95),0,1)*IF(ISBLANK(G$6:G$96),0,1)*IF(ISBLANK(G$7:G$97),0,1)*      (IF(G$5:G$95=$I$25,0,1)*IF(G$6:G$96=$I$25,0,1)*IF(G$7:G$97=$I$25,0,1)*IF(G$5:G$95=$I33,0,1)*IF(G$6:G$96=$I33,0,1)*IF(G$7:G$97=$I33,0,1)))</f>
        <v>46</v>
      </c>
    </row>
    <row r="34" customFormat="false" ht="14.25" hidden="false" customHeight="false" outlineLevel="0" collapsed="false">
      <c r="A34" s="31"/>
      <c r="B34" s="33" t="n">
        <v>27</v>
      </c>
      <c r="C34" s="75" t="s">
        <v>37</v>
      </c>
      <c r="D34" s="71" t="s">
        <v>28</v>
      </c>
      <c r="E34" s="71" t="s">
        <v>36</v>
      </c>
      <c r="F34" s="71" t="s">
        <v>26</v>
      </c>
      <c r="G34" s="72" t="s">
        <v>26</v>
      </c>
      <c r="H34" s="31"/>
      <c r="I34" s="56" t="str">
        <f aca="false">I15</f>
        <v>LJ</v>
      </c>
      <c r="J34" s="89" t="n">
        <f aca="false" t="array" ref="J34:J34">SUM(IF(ISBLANK(C$5:C$95),0,1)*IF(ISBLANK(C$6:C$96),0,1)*IF(ISBLANK(C$7:C$97),0,1)*      (IF(C$5:C$95=$I34,1,0)+IF(C$6:C$96=$I34,1,0)+IF(C$7:C$97=$I34,1,0)))</f>
        <v>15</v>
      </c>
      <c r="K34" s="14" t="n">
        <f aca="false" t="array" ref="K34:K34">SUM(IF(ISBLANK(D$5:D$95),0,1)*IF(ISBLANK(D$6:D$96),0,1)*IF(ISBLANK(D$7:D$97),0,1)*      (IF(D$5:D$95=$I34,1,0)+IF(D$6:D$96=$I34,1,0)+IF(D$7:D$97=$I34,1,0)))</f>
        <v>21</v>
      </c>
      <c r="L34" s="14" t="n">
        <f aca="false" t="array" ref="L34:L34">SUM(IF(ISBLANK(E$5:E$95),0,1)*IF(ISBLANK(E$6:E$96),0,1)*IF(ISBLANK(E$7:E$97),0,1)*      (IF(E$5:E$95=$I34,1,0)+IF(E$6:E$96=$I34,1,0)+IF(E$7:E$97=$I34,1,0)))</f>
        <v>18</v>
      </c>
      <c r="M34" s="14" t="n">
        <f aca="false" t="array" ref="M34:M34">SUM(IF(ISBLANK(F$5:F$95),0,1)*IF(ISBLANK(F$6:F$96),0,1)*IF(ISBLANK(F$7:F$97),0,1)*      (IF(F$5:F$95=$I34,1,0)+IF(F$6:F$96=$I34,1,0)+IF(F$7:F$97=$I34,1,0)))</f>
        <v>12</v>
      </c>
      <c r="N34" s="90" t="n">
        <f aca="false" t="array" ref="N34:N34">SUM(IF(ISBLANK(G$5:G$95),0,1)*IF(ISBLANK(G$6:G$96),0,1)*IF(ISBLANK(G$7:G$97),0,1)*      (IF(G$5:G$95=$I34,1,0)+IF(G$6:G$96=$I34,1,0)+IF(G$7:G$97=$I34,1,0)))</f>
        <v>24</v>
      </c>
      <c r="Q34" s="56" t="str">
        <f aca="false">Q15</f>
        <v>LJ</v>
      </c>
      <c r="R34" s="89" t="n">
        <f aca="false" t="array" ref="R34:R34">SUM(IF(ISBLANK(C$5:C$95),0,1)*IF(ISBLANK(C$6:C$96),0,1)*IF(ISBLANK(C$7:C$97),0,1)*      (IF(C$5:C$95=$I$25,0,1)*IF(C$6:C$96=$I$25,0,1)*IF(C$7:C$97=$I$25,0,1)*IF(C$5:C$95=$I34,0,1)*IF(C$6:C$96=$I34,0,1)*IF(C$7:C$97=$I34,0,1)))</f>
        <v>52</v>
      </c>
      <c r="S34" s="14" t="n">
        <f aca="false" t="array" ref="S34:S34">SUM(IF(ISBLANK(D$5:D$95),0,1)*IF(ISBLANK(D$6:D$96),0,1)*IF(ISBLANK(D$7:D$97),0,1)*      (IF(D$5:D$95=$I$25,0,1)*IF(D$6:D$96=$I$25,0,1)*IF(D$7:D$97=$I$25,0,1)*IF(D$5:D$95=$I34,0,1)*IF(D$6:D$96=$I34,0,1)*IF(D$7:D$97=$I34,0,1)))</f>
        <v>39</v>
      </c>
      <c r="T34" s="14" t="n">
        <f aca="false" t="array" ref="T34:T34">SUM(IF(ISBLANK(E$5:E$95),0,1)*IF(ISBLANK(E$6:E$96),0,1)*IF(ISBLANK(E$7:E$97),0,1)*      (IF(E$5:E$95=$I$25,0,1)*IF(E$6:E$96=$I$25,0,1)*IF(E$7:E$97=$I$25,0,1)*IF(E$5:E$95=$I34,0,1)*IF(E$6:E$96=$I34,0,1)*IF(E$7:E$97=$I34,0,1)))</f>
        <v>40</v>
      </c>
      <c r="U34" s="14" t="n">
        <f aca="false" t="array" ref="U34:U34">SUM(IF(ISBLANK(F$5:F$95),0,1)*IF(ISBLANK(F$6:F$96),0,1)*IF(ISBLANK(F$7:F$97),0,1)*      (IF(F$5:F$95=$I$25,0,1)*IF(F$6:F$96=$I$25,0,1)*IF(F$7:F$97=$I$25,0,1)*IF(F$5:F$95=$I34,0,1)*IF(F$6:F$96=$I34,0,1)*IF(F$7:F$97=$I34,0,1)))</f>
        <v>42</v>
      </c>
      <c r="V34" s="90" t="n">
        <f aca="false" t="array" ref="V34:V34">SUM(IF(ISBLANK(G$5:G$95),0,1)*IF(ISBLANK(G$6:G$96),0,1)*IF(ISBLANK(G$7:G$97),0,1)*      (IF(G$5:G$95=$I$25,0,1)*IF(G$6:G$96=$I$25,0,1)*IF(G$7:G$97=$I$25,0,1)*IF(G$5:G$95=$I34,0,1)*IF(G$6:G$96=$I34,0,1)*IF(G$7:G$97=$I34,0,1)))</f>
        <v>46</v>
      </c>
    </row>
    <row r="35" customFormat="false" ht="14.25" hidden="false" customHeight="false" outlineLevel="0" collapsed="false">
      <c r="A35" s="31"/>
      <c r="B35" s="33" t="n">
        <v>28</v>
      </c>
      <c r="C35" s="75" t="s">
        <v>37</v>
      </c>
      <c r="D35" s="71" t="s">
        <v>26</v>
      </c>
      <c r="E35" s="71" t="s">
        <v>34</v>
      </c>
      <c r="F35" s="71" t="s">
        <v>37</v>
      </c>
      <c r="G35" s="72" t="s">
        <v>26</v>
      </c>
      <c r="H35" s="31"/>
      <c r="I35" s="56" t="str">
        <f aca="false">I16</f>
        <v>LT</v>
      </c>
      <c r="J35" s="89" t="n">
        <f aca="false" t="array" ref="J35:J35">SUM(IF(ISBLANK(C$5:C$95),0,1)*IF(ISBLANK(C$6:C$96),0,1)*IF(ISBLANK(C$7:C$97),0,1)*      (IF(C$5:C$95=$I35,1,0)+IF(C$6:C$96=$I35,1,0)+IF(C$7:C$97=$I35,1,0)))</f>
        <v>18</v>
      </c>
      <c r="K35" s="14" t="n">
        <f aca="false" t="array" ref="K35:K35">SUM(IF(ISBLANK(D$5:D$95),0,1)*IF(ISBLANK(D$6:D$96),0,1)*IF(ISBLANK(D$7:D$97),0,1)*      (IF(D$5:D$95=$I35,1,0)+IF(D$6:D$96=$I35,1,0)+IF(D$7:D$97=$I35,1,0)))</f>
        <v>18</v>
      </c>
      <c r="L35" s="14" t="n">
        <f aca="false" t="array" ref="L35:L35">SUM(IF(ISBLANK(E$5:E$95),0,1)*IF(ISBLANK(E$6:E$96),0,1)*IF(ISBLANK(E$7:E$97),0,1)*      (IF(E$5:E$95=$I35,1,0)+IF(E$6:E$96=$I35,1,0)+IF(E$7:E$97=$I35,1,0)))</f>
        <v>15</v>
      </c>
      <c r="M35" s="14" t="n">
        <f aca="false" t="array" ref="M35:M35">SUM(IF(ISBLANK(F$5:F$95),0,1)*IF(ISBLANK(F$6:F$96),0,1)*IF(ISBLANK(F$7:F$97),0,1)*      (IF(F$5:F$95=$I35,1,0)+IF(F$6:F$96=$I35,1,0)+IF(F$7:F$97=$I35,1,0)))</f>
        <v>15</v>
      </c>
      <c r="N35" s="90" t="n">
        <f aca="false" t="array" ref="N35:N35">SUM(IF(ISBLANK(G$5:G$95),0,1)*IF(ISBLANK(G$6:G$96),0,1)*IF(ISBLANK(G$7:G$97),0,1)*      (IF(G$5:G$95=$I35,1,0)+IF(G$6:G$96=$I35,1,0)+IF(G$7:G$97=$I35,1,0)))</f>
        <v>15</v>
      </c>
      <c r="Q35" s="56" t="str">
        <f aca="false">Q16</f>
        <v>LT</v>
      </c>
      <c r="R35" s="89" t="n">
        <f aca="false" t="array" ref="R35:R35">SUM(IF(ISBLANK(C$5:C$95),0,1)*IF(ISBLANK(C$6:C$96),0,1)*IF(ISBLANK(C$7:C$97),0,1)*      (IF(C$5:C$95=$I$25,0,1)*IF(C$6:C$96=$I$25,0,1)*IF(C$7:C$97=$I$25,0,1)*IF(C$5:C$95=$I35,0,1)*IF(C$6:C$96=$I35,0,1)*IF(C$7:C$97=$I35,0,1)))</f>
        <v>51</v>
      </c>
      <c r="S35" s="14" t="n">
        <f aca="false" t="array" ref="S35:S35">SUM(IF(ISBLANK(D$5:D$95),0,1)*IF(ISBLANK(D$6:D$96),0,1)*IF(ISBLANK(D$7:D$97),0,1)*      (IF(D$5:D$95=$I$25,0,1)*IF(D$6:D$96=$I$25,0,1)*IF(D$7:D$97=$I$25,0,1)*IF(D$5:D$95=$I35,0,1)*IF(D$6:D$96=$I35,0,1)*IF(D$7:D$97=$I35,0,1)))</f>
        <v>42</v>
      </c>
      <c r="T35" s="14" t="n">
        <f aca="false" t="array" ref="T35:T35">SUM(IF(ISBLANK(E$5:E$95),0,1)*IF(ISBLANK(E$6:E$96),0,1)*IF(ISBLANK(E$7:E$97),0,1)*      (IF(E$5:E$95=$I$25,0,1)*IF(E$6:E$96=$I$25,0,1)*IF(E$7:E$97=$I$25,0,1)*IF(E$5:E$95=$I35,0,1)*IF(E$6:E$96=$I35,0,1)*IF(E$7:E$97=$I35,0,1)))</f>
        <v>45</v>
      </c>
      <c r="U35" s="14" t="n">
        <f aca="false" t="array" ref="U35:U35">SUM(IF(ISBLANK(F$5:F$95),0,1)*IF(ISBLANK(F$6:F$96),0,1)*IF(ISBLANK(F$7:F$97),0,1)*      (IF(F$5:F$95=$I$25,0,1)*IF(F$6:F$96=$I$25,0,1)*IF(F$7:F$97=$I$25,0,1)*IF(F$5:F$95=$I35,0,1)*IF(F$6:F$96=$I35,0,1)*IF(F$7:F$97=$I35,0,1)))</f>
        <v>43</v>
      </c>
      <c r="V35" s="90" t="n">
        <f aca="false" t="array" ref="V35:V35">SUM(IF(ISBLANK(G$5:G$95),0,1)*IF(ISBLANK(G$6:G$96),0,1)*IF(ISBLANK(G$7:G$97),0,1)*      (IF(G$5:G$95=$I$25,0,1)*IF(G$6:G$96=$I$25,0,1)*IF(G$7:G$97=$I$25,0,1)*IF(G$5:G$95=$I35,0,1)*IF(G$6:G$96=$I35,0,1)*IF(G$7:G$97=$I35,0,1)))</f>
        <v>51</v>
      </c>
    </row>
    <row r="36" customFormat="false" ht="14.25" hidden="false" customHeight="false" outlineLevel="0" collapsed="false">
      <c r="A36" s="31"/>
      <c r="B36" s="33" t="n">
        <v>29</v>
      </c>
      <c r="C36" s="75" t="s">
        <v>26</v>
      </c>
      <c r="D36" s="71" t="s">
        <v>30</v>
      </c>
      <c r="E36" s="71" t="s">
        <v>34</v>
      </c>
      <c r="F36" s="71" t="s">
        <v>37</v>
      </c>
      <c r="G36" s="72" t="s">
        <v>27</v>
      </c>
      <c r="H36" s="31"/>
      <c r="I36" s="56" t="str">
        <f aca="false">I17</f>
        <v>LN</v>
      </c>
      <c r="J36" s="89" t="n">
        <f aca="false" t="array" ref="J36:J36">SUM(IF(ISBLANK(C$5:C$95),0,1)*IF(ISBLANK(C$6:C$96),0,1)*IF(ISBLANK(C$7:C$97),0,1)*      (IF(C$5:C$95=$I36,1,0)+IF(C$6:C$96=$I36,1,0)+IF(C$7:C$97=$I36,1,0)))</f>
        <v>21</v>
      </c>
      <c r="K36" s="14" t="n">
        <f aca="false" t="array" ref="K36:K36">SUM(IF(ISBLANK(D$5:D$95),0,1)*IF(ISBLANK(D$6:D$96),0,1)*IF(ISBLANK(D$7:D$97),0,1)*      (IF(D$5:D$95=$I36,1,0)+IF(D$6:D$96=$I36,1,0)+IF(D$7:D$97=$I36,1,0)))</f>
        <v>18</v>
      </c>
      <c r="L36" s="14" t="n">
        <f aca="false" t="array" ref="L36:L36">SUM(IF(ISBLANK(E$5:E$95),0,1)*IF(ISBLANK(E$6:E$96),0,1)*IF(ISBLANK(E$7:E$97),0,1)*      (IF(E$5:E$95=$I36,1,0)+IF(E$6:E$96=$I36,1,0)+IF(E$7:E$97=$I36,1,0)))</f>
        <v>24</v>
      </c>
      <c r="M36" s="14" t="n">
        <f aca="false" t="array" ref="M36:M36">SUM(IF(ISBLANK(F$5:F$95),0,1)*IF(ISBLANK(F$6:F$96),0,1)*IF(ISBLANK(F$7:F$97),0,1)*      (IF(F$5:F$95=$I36,1,0)+IF(F$6:F$96=$I36,1,0)+IF(F$7:F$97=$I36,1,0)))</f>
        <v>27</v>
      </c>
      <c r="N36" s="90" t="n">
        <f aca="false" t="array" ref="N36:N36">SUM(IF(ISBLANK(G$5:G$95),0,1)*IF(ISBLANK(G$6:G$96),0,1)*IF(ISBLANK(G$7:G$97),0,1)*      (IF(G$5:G$95=$I36,1,0)+IF(G$6:G$96=$I36,1,0)+IF(G$7:G$97=$I36,1,0)))</f>
        <v>9</v>
      </c>
      <c r="Q36" s="56" t="str">
        <f aca="false">Q17</f>
        <v>LN</v>
      </c>
      <c r="R36" s="89" t="n">
        <f aca="false" t="array" ref="R36:R36">SUM(IF(ISBLANK(C$5:C$95),0,1)*IF(ISBLANK(C$6:C$96),0,1)*IF(ISBLANK(C$7:C$97),0,1)*      (IF(C$5:C$95=$I$25,0,1)*IF(C$6:C$96=$I$25,0,1)*IF(C$7:C$97=$I$25,0,1)*IF(C$5:C$95=$I36,0,1)*IF(C$6:C$96=$I36,0,1)*IF(C$7:C$97=$I36,0,1)))</f>
        <v>48</v>
      </c>
      <c r="S36" s="14" t="n">
        <f aca="false" t="array" ref="S36:S36">SUM(IF(ISBLANK(D$5:D$95),0,1)*IF(ISBLANK(D$6:D$96),0,1)*IF(ISBLANK(D$7:D$97),0,1)*      (IF(D$5:D$95=$I$25,0,1)*IF(D$6:D$96=$I$25,0,1)*IF(D$7:D$97=$I$25,0,1)*IF(D$5:D$95=$I36,0,1)*IF(D$6:D$96=$I36,0,1)*IF(D$7:D$97=$I36,0,1)))</f>
        <v>40</v>
      </c>
      <c r="T36" s="14" t="n">
        <f aca="false" t="array" ref="T36:T36">SUM(IF(ISBLANK(E$5:E$95),0,1)*IF(ISBLANK(E$6:E$96),0,1)*IF(ISBLANK(E$7:E$97),0,1)*      (IF(E$5:E$95=$I$25,0,1)*IF(E$6:E$96=$I$25,0,1)*IF(E$7:E$97=$I$25,0,1)*IF(E$5:E$95=$I36,0,1)*IF(E$6:E$96=$I36,0,1)*IF(E$7:E$97=$I36,0,1)))</f>
        <v>42</v>
      </c>
      <c r="U36" s="14" t="n">
        <f aca="false" t="array" ref="U36:U36">SUM(IF(ISBLANK(F$5:F$95),0,1)*IF(ISBLANK(F$6:F$96),0,1)*IF(ISBLANK(F$7:F$97),0,1)*      (IF(F$5:F$95=$I$25,0,1)*IF(F$6:F$96=$I$25,0,1)*IF(F$7:F$97=$I$25,0,1)*IF(F$5:F$95=$I36,0,1)*IF(F$6:F$96=$I36,0,1)*IF(F$7:F$97=$I36,0,1)))</f>
        <v>41</v>
      </c>
      <c r="V36" s="90" t="n">
        <f aca="false" t="array" ref="V36:V36">SUM(IF(ISBLANK(G$5:G$95),0,1)*IF(ISBLANK(G$6:G$96),0,1)*IF(ISBLANK(G$7:G$97),0,1)*      (IF(G$5:G$95=$I$25,0,1)*IF(G$6:G$96=$I$25,0,1)*IF(G$7:G$97=$I$25,0,1)*IF(G$5:G$95=$I36,0,1)*IF(G$6:G$96=$I36,0,1)*IF(G$7:G$97=$I36,0,1)))</f>
        <v>55</v>
      </c>
    </row>
    <row r="37" customFormat="false" ht="14.25" hidden="false" customHeight="false" outlineLevel="0" collapsed="false">
      <c r="A37" s="31"/>
      <c r="B37" s="33" t="n">
        <v>30</v>
      </c>
      <c r="C37" s="75" t="s">
        <v>26</v>
      </c>
      <c r="D37" s="71" t="s">
        <v>30</v>
      </c>
      <c r="E37" s="71" t="s">
        <v>26</v>
      </c>
      <c r="F37" s="71" t="s">
        <v>37</v>
      </c>
      <c r="G37" s="72" t="s">
        <v>27</v>
      </c>
      <c r="H37" s="31"/>
      <c r="I37" s="56" t="str">
        <f aca="false">I18</f>
        <v>ST</v>
      </c>
      <c r="J37" s="89" t="n">
        <f aca="false" t="array" ref="J37:J37">SUM(IF(ISBLANK(C$5:C$95),0,1)*IF(ISBLANK(C$6:C$96),0,1)*IF(ISBLANK(C$7:C$97),0,1)*      (IF(C$5:C$95=$I37,1,0)+IF(C$6:C$96=$I37,1,0)+IF(C$7:C$97=$I37,1,0)))</f>
        <v>0</v>
      </c>
      <c r="K37" s="14" t="n">
        <f aca="false" t="array" ref="K37:K37">SUM(IF(ISBLANK(D$5:D$95),0,1)*IF(ISBLANK(D$6:D$96),0,1)*IF(ISBLANK(D$7:D$97),0,1)*      (IF(D$5:D$95=$I37,1,0)+IF(D$6:D$96=$I37,1,0)+IF(D$7:D$97=$I37,1,0)))</f>
        <v>0</v>
      </c>
      <c r="L37" s="14" t="n">
        <f aca="false" t="array" ref="L37:L37">SUM(IF(ISBLANK(E$5:E$95),0,1)*IF(ISBLANK(E$6:E$96),0,1)*IF(ISBLANK(E$7:E$97),0,1)*      (IF(E$5:E$95=$I37,1,0)+IF(E$6:E$96=$I37,1,0)+IF(E$7:E$97=$I37,1,0)))</f>
        <v>0</v>
      </c>
      <c r="M37" s="14" t="n">
        <f aca="false" t="array" ref="M37:M37">SUM(IF(ISBLANK(F$5:F$95),0,1)*IF(ISBLANK(F$6:F$96),0,1)*IF(ISBLANK(F$7:F$97),0,1)*      (IF(F$5:F$95=$I37,1,0)+IF(F$6:F$96=$I37,1,0)+IF(F$7:F$97=$I37,1,0)))</f>
        <v>0</v>
      </c>
      <c r="N37" s="90" t="n">
        <f aca="false" t="array" ref="N37:N37">SUM(IF(ISBLANK(G$5:G$95),0,1)*IF(ISBLANK(G$6:G$96),0,1)*IF(ISBLANK(G$7:G$97),0,1)*      (IF(G$5:G$95=$I37,1,0)+IF(G$6:G$96=$I37,1,0)+IF(G$7:G$97=$I37,1,0)))</f>
        <v>0</v>
      </c>
      <c r="Q37" s="56" t="str">
        <f aca="false">Q18</f>
        <v>ST</v>
      </c>
      <c r="R37" s="89" t="n">
        <f aca="false" t="array" ref="R37:R37">SUM(IF(ISBLANK(C$5:C$95),0,1)*IF(ISBLANK(C$6:C$96),0,1)*IF(ISBLANK(C$7:C$97),0,1)*      (IF(C$5:C$95=$I$25,0,1)*IF(C$6:C$96=$I$25,0,1)*IF(C$7:C$97=$I$25,0,1)*IF(C$5:C$95=$I37,0,1)*IF(C$6:C$96=$I37,0,1)*IF(C$7:C$97=$I37,0,1)))</f>
        <v>61</v>
      </c>
      <c r="S37" s="14" t="n">
        <f aca="false" t="array" ref="S37:S37">SUM(IF(ISBLANK(D$5:D$95),0,1)*IF(ISBLANK(D$6:D$96),0,1)*IF(ISBLANK(D$7:D$97),0,1)*      (IF(D$5:D$95=$I$25,0,1)*IF(D$6:D$96=$I$25,0,1)*IF(D$7:D$97=$I$25,0,1)*IF(D$5:D$95=$I37,0,1)*IF(D$6:D$96=$I37,0,1)*IF(D$7:D$97=$I37,0,1)))</f>
        <v>52</v>
      </c>
      <c r="T37" s="14" t="n">
        <f aca="false" t="array" ref="T37:T37">SUM(IF(ISBLANK(E$5:E$95),0,1)*IF(ISBLANK(E$6:E$96),0,1)*IF(ISBLANK(E$7:E$97),0,1)*      (IF(E$5:E$95=$I$25,0,1)*IF(E$6:E$96=$I$25,0,1)*IF(E$7:E$97=$I$25,0,1)*IF(E$5:E$95=$I37,0,1)*IF(E$6:E$96=$I37,0,1)*IF(E$7:E$97=$I37,0,1)))</f>
        <v>52</v>
      </c>
      <c r="U37" s="14" t="n">
        <f aca="false" t="array" ref="U37:U37">SUM(IF(ISBLANK(F$5:F$95),0,1)*IF(ISBLANK(F$6:F$96),0,1)*IF(ISBLANK(F$7:F$97),0,1)*      (IF(F$5:F$95=$I$25,0,1)*IF(F$6:F$96=$I$25,0,1)*IF(F$7:F$97=$I$25,0,1)*IF(F$5:F$95=$I37,0,1)*IF(F$6:F$96=$I37,0,1)*IF(F$7:F$97=$I37,0,1)))</f>
        <v>52</v>
      </c>
      <c r="V37" s="90" t="n">
        <f aca="false" t="array" ref="V37:V37">SUM(IF(ISBLANK(G$5:G$95),0,1)*IF(ISBLANK(G$6:G$96),0,1)*IF(ISBLANK(G$7:G$97),0,1)*      (IF(G$5:G$95=$I$25,0,1)*IF(G$6:G$96=$I$25,0,1)*IF(G$7:G$97=$I$25,0,1)*IF(G$5:G$95=$I37,0,1)*IF(G$6:G$96=$I37,0,1)*IF(G$7:G$97=$I37,0,1)))</f>
        <v>60</v>
      </c>
    </row>
    <row r="38" customFormat="false" ht="14.25" hidden="false" customHeight="false" outlineLevel="0" collapsed="false">
      <c r="A38" s="31"/>
      <c r="B38" s="33" t="n">
        <v>31</v>
      </c>
      <c r="C38" s="75" t="s">
        <v>34</v>
      </c>
      <c r="D38" s="71" t="s">
        <v>36</v>
      </c>
      <c r="E38" s="71" t="s">
        <v>28</v>
      </c>
      <c r="F38" s="71" t="s">
        <v>26</v>
      </c>
      <c r="G38" s="72" t="s">
        <v>26</v>
      </c>
      <c r="H38" s="31"/>
      <c r="I38" s="56" t="str">
        <f aca="false">I19</f>
        <v>SF</v>
      </c>
      <c r="J38" s="91" t="n">
        <f aca="false" t="array" ref="J38:J38">SUM(IF(ISBLANK(C$5:C$95),0,1)*IF(ISBLANK(C$6:C$96),0,1)*IF(ISBLANK(C$7:C$97),0,1)*      (IF(C$5:C$95=$I38,1,0)+IF(C$6:C$96=$I38,1,0)+IF(C$7:C$97=$I38,1,0)))</f>
        <v>12</v>
      </c>
      <c r="K38" s="92" t="n">
        <f aca="false" t="array" ref="K38:K38">SUM(IF(ISBLANK(D$5:D$95),0,1)*IF(ISBLANK(D$6:D$96),0,1)*IF(ISBLANK(D$7:D$97),0,1)*      (IF(D$5:D$95=$I38,1,0)+IF(D$6:D$96=$I38,1,0)+IF(D$7:D$97=$I38,1,0)))</f>
        <v>3</v>
      </c>
      <c r="L38" s="92" t="n">
        <f aca="false" t="array" ref="L38:L38">SUM(IF(ISBLANK(E$5:E$95),0,1)*IF(ISBLANK(E$6:E$96),0,1)*IF(ISBLANK(E$7:E$97),0,1)*      (IF(E$5:E$95=$I38,1,0)+IF(E$6:E$96=$I38,1,0)+IF(E$7:E$97=$I38,1,0)))</f>
        <v>6</v>
      </c>
      <c r="M38" s="92" t="n">
        <f aca="false" t="array" ref="M38:M38">SUM(IF(ISBLANK(F$5:F$95),0,1)*IF(ISBLANK(F$6:F$96),0,1)*IF(ISBLANK(F$7:F$97),0,1)*      (IF(F$5:F$95=$I38,1,0)+IF(F$6:F$96=$I38,1,0)+IF(F$7:F$97=$I38,1,0)))</f>
        <v>0</v>
      </c>
      <c r="N38" s="93" t="n">
        <f aca="false" t="array" ref="N38:N38">SUM(IF(ISBLANK(G$5:G$95),0,1)*IF(ISBLANK(G$6:G$96),0,1)*IF(ISBLANK(G$7:G$97),0,1)*      (IF(G$5:G$95=$I38,1,0)+IF(G$6:G$96=$I38,1,0)+IF(G$7:G$97=$I38,1,0)))</f>
        <v>9</v>
      </c>
      <c r="Q38" s="56" t="str">
        <f aca="false">Q19</f>
        <v>SF</v>
      </c>
      <c r="R38" s="91" t="n">
        <f aca="false" t="array" ref="R38:R38">SUM(IF(ISBLANK(C$5:C$95),0,1)*IF(ISBLANK(C$6:C$96),0,1)*IF(ISBLANK(C$7:C$97),0,1)*      (IF(C$5:C$95=$I$25,0,1)*IF(C$6:C$96=$I$25,0,1)*IF(C$7:C$97=$I$25,0,1)*IF(C$5:C$95=$I38,0,1)*IF(C$6:C$96=$I38,0,1)*IF(C$7:C$97=$I38,0,1)))</f>
        <v>49</v>
      </c>
      <c r="S38" s="92" t="n">
        <f aca="false" t="array" ref="S38:S38">SUM(IF(ISBLANK(D$5:D$95),0,1)*IF(ISBLANK(D$6:D$96),0,1)*IF(ISBLANK(D$7:D$97),0,1)*      (IF(D$5:D$95=$I$25,0,1)*IF(D$6:D$96=$I$25,0,1)*IF(D$7:D$97=$I$25,0,1)*IF(D$5:D$95=$I38,0,1)*IF(D$6:D$96=$I38,0,1)*IF(D$7:D$97=$I38,0,1)))</f>
        <v>49</v>
      </c>
      <c r="T38" s="92" t="n">
        <f aca="false" t="array" ref="T38:T38">SUM(IF(ISBLANK(E$5:E$95),0,1)*IF(ISBLANK(E$6:E$96),0,1)*IF(ISBLANK(E$7:E$97),0,1)*      (IF(E$5:E$95=$I$25,0,1)*IF(E$6:E$96=$I$25,0,1)*IF(E$7:E$97=$I$25,0,1)*IF(E$5:E$95=$I38,0,1)*IF(E$6:E$96=$I38,0,1)*IF(E$7:E$97=$I38,0,1)))</f>
        <v>46</v>
      </c>
      <c r="U38" s="92" t="n">
        <f aca="false" t="array" ref="U38:U38">SUM(IF(ISBLANK(F$5:F$95),0,1)*IF(ISBLANK(F$6:F$96),0,1)*IF(ISBLANK(F$7:F$97),0,1)*      (IF(F$5:F$95=$I$25,0,1)*IF(F$6:F$96=$I$25,0,1)*IF(F$7:F$97=$I$25,0,1)*IF(F$5:F$95=$I38,0,1)*IF(F$6:F$96=$I38,0,1)*IF(F$7:F$97=$I38,0,1)))</f>
        <v>52</v>
      </c>
      <c r="V38" s="93" t="n">
        <f aca="false" t="array" ref="V38:V38">SUM(IF(ISBLANK(G$5:G$95),0,1)*IF(ISBLANK(G$6:G$96),0,1)*IF(ISBLANK(G$7:G$97),0,1)*      (IF(G$5:G$95=$I$25,0,1)*IF(G$6:G$96=$I$25,0,1)*IF(G$7:G$97=$I$25,0,1)*IF(G$5:G$95=$I38,0,1)*IF(G$6:G$96=$I38,0,1)*IF(G$7:G$97=$I38,0,1)))</f>
        <v>51</v>
      </c>
    </row>
    <row r="39" customFormat="false" ht="13.5" hidden="false" customHeight="false" outlineLevel="0" collapsed="false">
      <c r="A39" s="31"/>
      <c r="B39" s="33" t="n">
        <v>32</v>
      </c>
      <c r="C39" s="75" t="s">
        <v>34</v>
      </c>
      <c r="D39" s="71" t="s">
        <v>30</v>
      </c>
      <c r="E39" s="71" t="s">
        <v>28</v>
      </c>
      <c r="F39" s="71" t="s">
        <v>28</v>
      </c>
      <c r="G39" s="72" t="s">
        <v>26</v>
      </c>
      <c r="H39" s="31"/>
      <c r="J39" s="1" t="n">
        <f aca="false">SUM(J25:J38)</f>
        <v>183</v>
      </c>
      <c r="K39" s="1" t="n">
        <f aca="false">SUM(K25:K38)</f>
        <v>183</v>
      </c>
      <c r="L39" s="1" t="n">
        <f aca="false">SUM(L25:L38)</f>
        <v>183</v>
      </c>
      <c r="M39" s="1" t="n">
        <f aca="false">SUM(M25:M38)</f>
        <v>183</v>
      </c>
      <c r="N39" s="1" t="n">
        <f aca="false">SUM(N25:N38)</f>
        <v>180</v>
      </c>
      <c r="R39" s="1" t="n">
        <f aca="false">SUM(R25:R38)</f>
        <v>733</v>
      </c>
      <c r="S39" s="1" t="n">
        <f aca="false">SUM(S25:S38)</f>
        <v>616</v>
      </c>
      <c r="T39" s="1" t="n">
        <f aca="false">SUM(T25:T38)</f>
        <v>621</v>
      </c>
      <c r="U39" s="1" t="n">
        <f aca="false">SUM(U25:U38)</f>
        <v>620</v>
      </c>
      <c r="V39" s="1" t="n">
        <f aca="false">SUM(V25:V38)</f>
        <v>720</v>
      </c>
    </row>
    <row r="40" customFormat="false" ht="13.5" hidden="false" customHeight="false" outlineLevel="0" collapsed="false">
      <c r="A40" s="31"/>
      <c r="B40" s="33" t="n">
        <v>33</v>
      </c>
      <c r="C40" s="75" t="s">
        <v>34</v>
      </c>
      <c r="D40" s="71" t="s">
        <v>27</v>
      </c>
      <c r="E40" s="71" t="s">
        <v>29</v>
      </c>
      <c r="F40" s="71" t="s">
        <v>28</v>
      </c>
      <c r="G40" s="72" t="s">
        <v>26</v>
      </c>
      <c r="H40" s="31"/>
    </row>
    <row r="41" customFormat="false" ht="13.5" hidden="false" customHeight="false" outlineLevel="0" collapsed="false">
      <c r="A41" s="31"/>
      <c r="B41" s="33" t="n">
        <v>34</v>
      </c>
      <c r="C41" s="75" t="s">
        <v>36</v>
      </c>
      <c r="D41" s="71" t="s">
        <v>26</v>
      </c>
      <c r="E41" s="71" t="s">
        <v>36</v>
      </c>
      <c r="F41" s="71" t="s">
        <v>26</v>
      </c>
      <c r="G41" s="72" t="s">
        <v>37</v>
      </c>
      <c r="H41" s="31"/>
    </row>
    <row r="42" customFormat="false" ht="13.5" hidden="false" customHeight="false" outlineLevel="0" collapsed="false">
      <c r="A42" s="31"/>
      <c r="B42" s="33" t="n">
        <v>35</v>
      </c>
      <c r="C42" s="75" t="s">
        <v>28</v>
      </c>
      <c r="D42" s="71" t="s">
        <v>34</v>
      </c>
      <c r="E42" s="71" t="s">
        <v>27</v>
      </c>
      <c r="F42" s="71" t="s">
        <v>29</v>
      </c>
      <c r="G42" s="72" t="s">
        <v>37</v>
      </c>
      <c r="H42" s="31"/>
      <c r="I42" s="1" t="s">
        <v>41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3</v>
      </c>
      <c r="Q42" s="2" t="s">
        <v>42</v>
      </c>
      <c r="Z42" s="94"/>
      <c r="AA42" s="94"/>
    </row>
    <row r="43" customFormat="false" ht="13.5" hidden="false" customHeight="false" outlineLevel="0" collapsed="false">
      <c r="A43" s="31"/>
      <c r="B43" s="33" t="n">
        <v>36</v>
      </c>
      <c r="C43" s="75" t="s">
        <v>28</v>
      </c>
      <c r="D43" s="71" t="s">
        <v>34</v>
      </c>
      <c r="E43" s="71" t="s">
        <v>27</v>
      </c>
      <c r="F43" s="71" t="s">
        <v>29</v>
      </c>
      <c r="G43" s="72" t="s">
        <v>37</v>
      </c>
      <c r="H43" s="31"/>
      <c r="L43" s="1" t="s">
        <v>43</v>
      </c>
      <c r="M43" s="1" t="s">
        <v>44</v>
      </c>
      <c r="N43" s="1" t="s">
        <v>45</v>
      </c>
      <c r="X43" s="94"/>
      <c r="Y43" s="94"/>
      <c r="Z43" s="94"/>
      <c r="AA43" s="94"/>
    </row>
    <row r="44" customFormat="false" ht="13.5" hidden="false" customHeight="false" outlineLevel="0" collapsed="false">
      <c r="A44" s="31"/>
      <c r="B44" s="33" t="n">
        <v>37</v>
      </c>
      <c r="C44" s="33" t="s">
        <v>28</v>
      </c>
      <c r="D44" s="71" t="s">
        <v>25</v>
      </c>
      <c r="E44" s="71" t="s">
        <v>29</v>
      </c>
      <c r="F44" s="71" t="s">
        <v>25</v>
      </c>
      <c r="G44" s="72" t="s">
        <v>26</v>
      </c>
      <c r="H44" s="31"/>
      <c r="I44" s="47" t="str">
        <f aca="false">I6</f>
        <v>WW</v>
      </c>
      <c r="J44" s="95"/>
      <c r="K44" s="96"/>
      <c r="L44" s="96" t="n">
        <f aca="false" t="array" ref="L44:L44">IF(T6=0,0,#REF!+IF(T6&gt;R$22,#REF!,0)+IF(T6&gt;S$22,R64,0)+IF(T$21=I44,SUM(IF(U$6:V$19&gt;T$22,0,U$64:V$76)),0))</f>
        <v>0</v>
      </c>
      <c r="M44" s="96" t="n">
        <f aca="false" t="array" ref="M44:M44">IF(U6=0,0,#REF!+IF(U6&gt;R$22,#REF!,0)+IF(U6&gt;S$22,S64,0)+IF(U6&gt;T$22,U64)+IF(U$21=I44,SUM(IF(V$6:V$19&gt;U$22,0,W$64:W$76)),0))</f>
        <v>0</v>
      </c>
      <c r="N44" s="97" t="n">
        <f aca="false">IF(V6=0,0,#REF!+IF(V6&gt;R$22,Q64,0)+IF(V6&gt;S$22,T64,0)+IF(V6&gt;T$22,V64,0)+IF(V6&gt;U$22,W64)+IF(V$21=I44,X62,0))</f>
        <v>0</v>
      </c>
      <c r="O44" s="98" t="n">
        <f aca="false">SUM(J44:N44)</f>
        <v>0</v>
      </c>
      <c r="P44" s="99"/>
      <c r="Q44" s="1" t="str">
        <f aca="false">I44</f>
        <v>WW</v>
      </c>
      <c r="R44" s="100"/>
      <c r="S44" s="101"/>
      <c r="T44" s="102" t="n">
        <f aca="false">L44*T6</f>
        <v>0</v>
      </c>
      <c r="U44" s="102" t="n">
        <f aca="false">M44*U6</f>
        <v>0</v>
      </c>
      <c r="V44" s="103" t="n">
        <f aca="false">N44*V6</f>
        <v>0</v>
      </c>
      <c r="W44" s="104" t="n">
        <f aca="false">SUM(R44:V44)</f>
        <v>0</v>
      </c>
      <c r="X44" s="94"/>
      <c r="Y44" s="94"/>
      <c r="Z44" s="94"/>
      <c r="AA44" s="94"/>
    </row>
    <row r="45" customFormat="false" ht="13.5" hidden="false" customHeight="false" outlineLevel="0" collapsed="false">
      <c r="A45" s="31"/>
      <c r="B45" s="33" t="n">
        <v>38</v>
      </c>
      <c r="C45" s="75" t="s">
        <v>26</v>
      </c>
      <c r="D45" s="71" t="s">
        <v>28</v>
      </c>
      <c r="E45" s="71" t="s">
        <v>26</v>
      </c>
      <c r="F45" s="71" t="s">
        <v>37</v>
      </c>
      <c r="G45" s="72" t="s">
        <v>29</v>
      </c>
      <c r="H45" s="31"/>
      <c r="I45" s="47" t="str">
        <f aca="false">I7</f>
        <v>H1</v>
      </c>
      <c r="J45" s="105"/>
      <c r="K45" s="57"/>
      <c r="L45" s="57" t="n">
        <f aca="false">SUMPRODUCT($J$25+J26,$K$25+K26,$L$25+L26,U26,$N$20)</f>
        <v>86184000</v>
      </c>
      <c r="M45" s="57" t="n">
        <f aca="false">SUMPRODUCT($J$25+J26,$K$25+K26,$L$25+L26,$M$25+M26,V26)</f>
        <v>219769200</v>
      </c>
      <c r="N45" s="106" t="n">
        <f aca="false">SUMPRODUCT($J$25+J26,$K$25+K26,$L$25+L26,$M$25+M26,$N$25+N26)</f>
        <v>736873200</v>
      </c>
      <c r="O45" s="98" t="n">
        <f aca="false">SUM(J45:N45)</f>
        <v>1042826400</v>
      </c>
      <c r="P45" s="99"/>
      <c r="Q45" s="1" t="str">
        <f aca="false">I45</f>
        <v>H1</v>
      </c>
      <c r="R45" s="107"/>
      <c r="S45" s="108"/>
      <c r="T45" s="109" t="n">
        <f aca="false">L45*T7/$P$1/$O$20</f>
        <v>0.103742344000628</v>
      </c>
      <c r="U45" s="109" t="n">
        <f aca="false">M45*U7/$P$1/$O$20</f>
        <v>0.529085954403203</v>
      </c>
      <c r="V45" s="110" t="n">
        <f aca="false">N45*V7/$P$1/$O$20</f>
        <v>8.8699704120537</v>
      </c>
      <c r="W45" s="104" t="n">
        <f aca="false">SUM(R45:V45)</f>
        <v>9.50279871045753</v>
      </c>
      <c r="X45" s="94"/>
      <c r="Y45" s="94"/>
      <c r="Z45" s="94"/>
      <c r="AA45" s="94"/>
      <c r="AB45" s="94"/>
      <c r="AC45" s="94"/>
    </row>
    <row r="46" customFormat="false" ht="13.5" hidden="false" customHeight="false" outlineLevel="0" collapsed="false">
      <c r="A46" s="31"/>
      <c r="B46" s="33" t="n">
        <v>39</v>
      </c>
      <c r="C46" s="33" t="s">
        <v>37</v>
      </c>
      <c r="D46" s="71" t="s">
        <v>28</v>
      </c>
      <c r="E46" s="71" t="s">
        <v>34</v>
      </c>
      <c r="F46" s="71" t="s">
        <v>37</v>
      </c>
      <c r="G46" s="72" t="s">
        <v>29</v>
      </c>
      <c r="H46" s="31"/>
      <c r="I46" s="47" t="str">
        <f aca="false">I8</f>
        <v>H2</v>
      </c>
      <c r="J46" s="105"/>
      <c r="K46" s="57"/>
      <c r="L46" s="57" t="n">
        <f aca="false">SUMPRODUCT($J$25+J27,$K$25+K27,$L$25+L27,U27,$N$20)</f>
        <v>0</v>
      </c>
      <c r="M46" s="57" t="n">
        <f aca="false">SUMPRODUCT($J$25+J27,$K$25+K27,$L$25+L27,$M$25+M27,V27)</f>
        <v>0</v>
      </c>
      <c r="N46" s="106" t="n">
        <f aca="false">SUMPRODUCT($J$25+J27,$K$25+K27,$L$25+L27,$M$25+M27,$N$25+N27)</f>
        <v>0</v>
      </c>
      <c r="O46" s="98" t="n">
        <f aca="false">SUM(J46:N46)</f>
        <v>0</v>
      </c>
      <c r="P46" s="99"/>
      <c r="Q46" s="1" t="str">
        <f aca="false">I46</f>
        <v>H2</v>
      </c>
      <c r="R46" s="107"/>
      <c r="S46" s="108"/>
      <c r="T46" s="109" t="n">
        <f aca="false">L46*T8/$P$1/$O$20</f>
        <v>0</v>
      </c>
      <c r="U46" s="109" t="n">
        <f aca="false">M46*U8/$P$1/$O$20</f>
        <v>0</v>
      </c>
      <c r="V46" s="110" t="n">
        <f aca="false">N46*V8/$P$1/$O$20</f>
        <v>0</v>
      </c>
      <c r="W46" s="104" t="n">
        <f aca="false">SUM(R46:V46)</f>
        <v>0</v>
      </c>
      <c r="X46" s="94"/>
      <c r="Y46" s="94"/>
      <c r="Z46" s="94"/>
      <c r="AA46" s="94"/>
      <c r="AB46" s="94"/>
      <c r="AC46" s="94"/>
    </row>
    <row r="47" customFormat="false" ht="13.5" hidden="false" customHeight="false" outlineLevel="0" collapsed="false">
      <c r="A47" s="31"/>
      <c r="B47" s="33" t="n">
        <v>40</v>
      </c>
      <c r="C47" s="75" t="s">
        <v>37</v>
      </c>
      <c r="D47" s="71" t="s">
        <v>27</v>
      </c>
      <c r="E47" s="71" t="s">
        <v>34</v>
      </c>
      <c r="F47" s="71" t="s">
        <v>37</v>
      </c>
      <c r="G47" s="72" t="s">
        <v>26</v>
      </c>
      <c r="H47" s="31"/>
      <c r="I47" s="47" t="str">
        <f aca="false">I9</f>
        <v>H3</v>
      </c>
      <c r="J47" s="105"/>
      <c r="K47" s="57"/>
      <c r="L47" s="57" t="n">
        <f aca="false">SUMPRODUCT($J$25+J28,$K$25+K28,$L$25+L28,U28,$N$20)</f>
        <v>0</v>
      </c>
      <c r="M47" s="57" t="n">
        <f aca="false">SUMPRODUCT($J$25+J28,$K$25+K28,$L$25+L28,$M$25+M28,V28)</f>
        <v>0</v>
      </c>
      <c r="N47" s="106" t="n">
        <f aca="false">SUMPRODUCT($J$25+J28,$K$25+K28,$L$25+L28,$M$25+M28,$N$25+N28)</f>
        <v>0</v>
      </c>
      <c r="O47" s="98" t="n">
        <f aca="false">SUM(J47:N47)</f>
        <v>0</v>
      </c>
      <c r="P47" s="99"/>
      <c r="Q47" s="1" t="str">
        <f aca="false">I47</f>
        <v>H3</v>
      </c>
      <c r="R47" s="107"/>
      <c r="S47" s="108"/>
      <c r="T47" s="109" t="n">
        <f aca="false">L47*T9/$P$1/$O$20</f>
        <v>0</v>
      </c>
      <c r="U47" s="109" t="n">
        <f aca="false">M47*U9/$P$1/$O$20</f>
        <v>0</v>
      </c>
      <c r="V47" s="110" t="n">
        <f aca="false">N47*V9/$P$1/$O$20</f>
        <v>0</v>
      </c>
      <c r="W47" s="104" t="n">
        <f aca="false">SUM(R47:V47)</f>
        <v>0</v>
      </c>
      <c r="X47" s="94"/>
      <c r="Y47" s="94"/>
      <c r="Z47" s="94"/>
      <c r="AA47" s="94"/>
      <c r="AB47" s="94"/>
      <c r="AC47" s="94"/>
    </row>
    <row r="48" customFormat="false" ht="13.5" hidden="false" customHeight="false" outlineLevel="0" collapsed="false">
      <c r="A48" s="31"/>
      <c r="B48" s="33" t="n">
        <v>41</v>
      </c>
      <c r="C48" s="33" t="s">
        <v>26</v>
      </c>
      <c r="D48" s="71" t="s">
        <v>26</v>
      </c>
      <c r="E48" s="71" t="s">
        <v>26</v>
      </c>
      <c r="F48" s="71" t="s">
        <v>26</v>
      </c>
      <c r="G48" s="72" t="s">
        <v>28</v>
      </c>
      <c r="H48" s="31"/>
      <c r="I48" s="47" t="str">
        <f aca="false">I10</f>
        <v>H4</v>
      </c>
      <c r="J48" s="111"/>
      <c r="K48" s="17"/>
      <c r="L48" s="57" t="n">
        <f aca="false">SUMPRODUCT($J$25+J29,$K$25+K29,$L$25+L29,U29,$N$20)</f>
        <v>0</v>
      </c>
      <c r="M48" s="57" t="n">
        <f aca="false">SUMPRODUCT($J$25+J29,$K$25+K29,$L$25+L29,$M$25+M29,V29)</f>
        <v>0</v>
      </c>
      <c r="N48" s="106" t="n">
        <f aca="false">SUMPRODUCT($J$25+J29,$K$25+K29,$L$25+L29,$M$25+M29,$N$25+N29)</f>
        <v>0</v>
      </c>
      <c r="O48" s="98" t="n">
        <f aca="false">SUM(J48:N48)</f>
        <v>0</v>
      </c>
      <c r="P48" s="99"/>
      <c r="Q48" s="1" t="str">
        <f aca="false">I48</f>
        <v>H4</v>
      </c>
      <c r="R48" s="107"/>
      <c r="S48" s="108"/>
      <c r="T48" s="109" t="n">
        <f aca="false">L48*T10/$P$1/$O$20</f>
        <v>0</v>
      </c>
      <c r="U48" s="109" t="n">
        <f aca="false">M48*U10/$P$1/$O$20</f>
        <v>0</v>
      </c>
      <c r="V48" s="110" t="n">
        <f aca="false">N48*V10/$P$1/$O$20</f>
        <v>0</v>
      </c>
      <c r="W48" s="104" t="n">
        <f aca="false">SUM(R48:V48)</f>
        <v>0</v>
      </c>
      <c r="X48" s="94"/>
      <c r="Y48" s="94"/>
      <c r="Z48" s="94"/>
      <c r="AA48" s="94"/>
      <c r="AB48" s="94"/>
      <c r="AC48" s="94"/>
    </row>
    <row r="49" customFormat="false" ht="13.5" hidden="false" customHeight="false" outlineLevel="0" collapsed="false">
      <c r="A49" s="31"/>
      <c r="B49" s="33" t="n">
        <v>42</v>
      </c>
      <c r="C49" s="75" t="s">
        <v>26</v>
      </c>
      <c r="D49" s="71" t="s">
        <v>26</v>
      </c>
      <c r="E49" s="71" t="s">
        <v>26</v>
      </c>
      <c r="F49" s="71" t="s">
        <v>26</v>
      </c>
      <c r="G49" s="72" t="s">
        <v>28</v>
      </c>
      <c r="H49" s="31"/>
      <c r="I49" s="47" t="str">
        <f aca="false">I11</f>
        <v>H5</v>
      </c>
      <c r="J49" s="105"/>
      <c r="K49" s="57"/>
      <c r="L49" s="57" t="n">
        <f aca="false">SUMPRODUCT($J$25+J30,$K$25+K30,$L$25+L30,U30,$N$20)</f>
        <v>0</v>
      </c>
      <c r="M49" s="57" t="n">
        <f aca="false">SUMPRODUCT($J$25+J30,$K$25+K30,$L$25+L30,$M$25+M30,V30)</f>
        <v>0</v>
      </c>
      <c r="N49" s="106" t="n">
        <f aca="false">SUMPRODUCT($J$25+J30,$K$25+K30,$L$25+L30,$M$25+M30,$N$25+N30)</f>
        <v>0</v>
      </c>
      <c r="O49" s="98" t="n">
        <f aca="false">SUM(J49:N49)</f>
        <v>0</v>
      </c>
      <c r="P49" s="99"/>
      <c r="Q49" s="1" t="str">
        <f aca="false">I49</f>
        <v>H5</v>
      </c>
      <c r="R49" s="107"/>
      <c r="S49" s="108"/>
      <c r="T49" s="109" t="n">
        <f aca="false">L49*T11/$P$1/$O$20</f>
        <v>0</v>
      </c>
      <c r="U49" s="109" t="n">
        <f aca="false">M49*U11/$P$1/$O$20</f>
        <v>0</v>
      </c>
      <c r="V49" s="110" t="n">
        <f aca="false">N49*V11/$P$1/$O$20</f>
        <v>0</v>
      </c>
      <c r="W49" s="104" t="n">
        <f aca="false">SUM(R49:V49)</f>
        <v>0</v>
      </c>
      <c r="X49" s="94"/>
      <c r="Y49" s="94"/>
      <c r="Z49" s="94"/>
      <c r="AA49" s="94"/>
      <c r="AB49" s="94"/>
      <c r="AC49" s="94"/>
    </row>
    <row r="50" customFormat="false" ht="13.5" hidden="false" customHeight="false" outlineLevel="0" collapsed="false">
      <c r="A50" s="31"/>
      <c r="B50" s="33" t="n">
        <v>43</v>
      </c>
      <c r="C50" s="33" t="s">
        <v>30</v>
      </c>
      <c r="D50" s="71" t="s">
        <v>27</v>
      </c>
      <c r="E50" s="71" t="s">
        <v>30</v>
      </c>
      <c r="F50" s="71" t="s">
        <v>27</v>
      </c>
      <c r="G50" s="72" t="s">
        <v>28</v>
      </c>
      <c r="H50" s="31"/>
      <c r="I50" s="47" t="str">
        <f aca="false">I12</f>
        <v>LA</v>
      </c>
      <c r="J50" s="105"/>
      <c r="K50" s="57"/>
      <c r="L50" s="57" t="n">
        <f aca="false">SUMPRODUCT($J$25+J31,$K$25+K31,$L$25+L31,U31,$N$20)</f>
        <v>54172800</v>
      </c>
      <c r="M50" s="57" t="n">
        <f aca="false">SUMPRODUCT($J$25+J31,$K$25+K31,$L$25+L31,$M$25+M31,V31)</f>
        <v>37635840</v>
      </c>
      <c r="N50" s="106" t="n">
        <f aca="false">SUMPRODUCT($J$25+J31,$K$25+K31,$L$25+L31,$M$25+M31,$N$25+N31)</f>
        <v>14113440</v>
      </c>
      <c r="O50" s="98" t="n">
        <f aca="false">SUM(J50:N50)</f>
        <v>105922080</v>
      </c>
      <c r="P50" s="99"/>
      <c r="Q50" s="1" t="str">
        <f aca="false">I50</f>
        <v>LA</v>
      </c>
      <c r="R50" s="107"/>
      <c r="S50" s="108"/>
      <c r="T50" s="109" t="n">
        <f aca="false">L50*T12/$P$1/$O$20</f>
        <v>0.00326047366859117</v>
      </c>
      <c r="U50" s="109" t="n">
        <f aca="false">M50*U12/$P$1/$O$20</f>
        <v>0.00453034236056878</v>
      </c>
      <c r="V50" s="110" t="n">
        <f aca="false">N50*V12/$P$1/$O$20</f>
        <v>0.00849439192606646</v>
      </c>
      <c r="W50" s="104" t="n">
        <f aca="false">SUM(R50:V50)</f>
        <v>0.0162852079552264</v>
      </c>
      <c r="X50" s="94"/>
      <c r="Y50" s="94"/>
      <c r="Z50" s="94"/>
      <c r="AA50" s="94"/>
      <c r="AB50" s="94"/>
      <c r="AC50" s="94"/>
    </row>
    <row r="51" customFormat="false" ht="13.5" hidden="false" customHeight="false" outlineLevel="0" collapsed="false">
      <c r="A51" s="31"/>
      <c r="B51" s="33" t="n">
        <v>44</v>
      </c>
      <c r="C51" s="75" t="s">
        <v>30</v>
      </c>
      <c r="D51" s="71" t="s">
        <v>27</v>
      </c>
      <c r="E51" s="71" t="s">
        <v>30</v>
      </c>
      <c r="F51" s="71" t="s">
        <v>27</v>
      </c>
      <c r="G51" s="72" t="s">
        <v>26</v>
      </c>
      <c r="H51" s="31"/>
      <c r="I51" s="47" t="str">
        <f aca="false">I13</f>
        <v>LK</v>
      </c>
      <c r="J51" s="105"/>
      <c r="K51" s="57"/>
      <c r="L51" s="57" t="n">
        <f aca="false">SUMPRODUCT($J$25+J32,$K$25+K32,$L$25+L32,U32,$N$20)</f>
        <v>20217600</v>
      </c>
      <c r="M51" s="57" t="n">
        <f aca="false">SUMPRODUCT($J$25+J32,$K$25+K32,$L$25+L32,$M$25+M32,V32)</f>
        <v>13115520</v>
      </c>
      <c r="N51" s="106" t="n">
        <f aca="false">SUMPRODUCT($J$25+J32,$K$25+K32,$L$25+L32,$M$25+M32,$N$25+N32)</f>
        <v>6842880</v>
      </c>
      <c r="O51" s="98" t="n">
        <f aca="false">SUM(J51:N51)</f>
        <v>40176000</v>
      </c>
      <c r="P51" s="99"/>
      <c r="Q51" s="1" t="str">
        <f aca="false">I51</f>
        <v>LK</v>
      </c>
      <c r="R51" s="107"/>
      <c r="S51" s="108"/>
      <c r="T51" s="109" t="n">
        <f aca="false">L51*T13/$P$1/$O$20</f>
        <v>0.0012168274935412</v>
      </c>
      <c r="U51" s="109" t="n">
        <f aca="false">M51*U13/$P$1/$O$20</f>
        <v>0.0015787556711073</v>
      </c>
      <c r="V51" s="110" t="n">
        <f aca="false">N51*V13/$P$1/$O$20</f>
        <v>0.00411849305506253</v>
      </c>
      <c r="W51" s="104" t="n">
        <f aca="false">SUM(R51:V51)</f>
        <v>0.00691407621971103</v>
      </c>
      <c r="X51" s="94"/>
      <c r="Y51" s="94"/>
      <c r="Z51" s="94"/>
      <c r="AA51" s="94"/>
      <c r="AB51" s="94"/>
      <c r="AC51" s="94"/>
    </row>
    <row r="52" customFormat="false" ht="13.5" hidden="false" customHeight="false" outlineLevel="0" collapsed="false">
      <c r="A52" s="31"/>
      <c r="B52" s="33" t="n">
        <v>45</v>
      </c>
      <c r="C52" s="75" t="s">
        <v>36</v>
      </c>
      <c r="D52" s="71" t="s">
        <v>27</v>
      </c>
      <c r="E52" s="71" t="s">
        <v>30</v>
      </c>
      <c r="F52" s="71" t="s">
        <v>26</v>
      </c>
      <c r="G52" s="72" t="s">
        <v>34</v>
      </c>
      <c r="H52" s="31"/>
      <c r="I52" s="47" t="str">
        <f aca="false">I14</f>
        <v>LQ</v>
      </c>
      <c r="J52" s="105"/>
      <c r="K52" s="57"/>
      <c r="L52" s="57" t="n">
        <f aca="false">SUMPRODUCT($J$25+J33,$K$25+K33,$L$25+L33,U33,$N$20)</f>
        <v>57380400</v>
      </c>
      <c r="M52" s="57" t="n">
        <f aca="false">SUMPRODUCT($J$25+J33,$K$25+K33,$L$25+L33,$M$25+M33,V33)</f>
        <v>25821180</v>
      </c>
      <c r="N52" s="106" t="n">
        <f aca="false">SUMPRODUCT($J$25+J33,$K$25+K33,$L$25+L33,$M$25+M33,$N$25+N33)</f>
        <v>13471920</v>
      </c>
      <c r="O52" s="98" t="n">
        <f aca="false">SUM(J52:N52)</f>
        <v>96673500</v>
      </c>
      <c r="P52" s="99"/>
      <c r="Q52" s="1" t="str">
        <f aca="false">I52</f>
        <v>LQ</v>
      </c>
      <c r="R52" s="107"/>
      <c r="S52" s="108"/>
      <c r="T52" s="109" t="n">
        <f aca="false">L52*T14/$P$1/$O$20</f>
        <v>0.00345352803054722</v>
      </c>
      <c r="U52" s="109" t="n">
        <f aca="false">M52*U14/$P$1/$O$20</f>
        <v>0.0031081752274925</v>
      </c>
      <c r="V52" s="110" t="n">
        <f aca="false">N52*V14/$P$1/$O$20</f>
        <v>0.00810828320215435</v>
      </c>
      <c r="W52" s="104" t="n">
        <f aca="false">SUM(R52:V52)</f>
        <v>0.0146699864601941</v>
      </c>
      <c r="X52" s="94"/>
      <c r="Y52" s="94"/>
      <c r="Z52" s="94"/>
      <c r="AB52" s="94"/>
      <c r="AC52" s="94"/>
    </row>
    <row r="53" customFormat="false" ht="13.5" hidden="false" customHeight="false" outlineLevel="0" collapsed="false">
      <c r="A53" s="31"/>
      <c r="B53" s="33" t="n">
        <v>46</v>
      </c>
      <c r="C53" s="33" t="s">
        <v>28</v>
      </c>
      <c r="D53" s="71" t="s">
        <v>26</v>
      </c>
      <c r="E53" s="71" t="s">
        <v>25</v>
      </c>
      <c r="F53" s="71" t="s">
        <v>30</v>
      </c>
      <c r="G53" s="72" t="s">
        <v>34</v>
      </c>
      <c r="H53" s="31"/>
      <c r="I53" s="47" t="str">
        <f aca="false">I15</f>
        <v>LJ</v>
      </c>
      <c r="J53" s="105"/>
      <c r="K53" s="57"/>
      <c r="L53" s="57" t="n">
        <f aca="false">SUMPRODUCT($J$25+J34,$K$25+K34,$L$25+L34,U34,$N$20)</f>
        <v>30618000</v>
      </c>
      <c r="M53" s="57" t="n">
        <f aca="false">SUMPRODUCT($J$25+J34,$K$25+K34,$L$25+L34,$M$25+M34,V34)</f>
        <v>11736900</v>
      </c>
      <c r="N53" s="106" t="n">
        <f aca="false">SUMPRODUCT($J$25+J34,$K$25+K34,$L$25+L34,$M$25+M34,$N$25+N34)</f>
        <v>6123600</v>
      </c>
      <c r="O53" s="98" t="n">
        <f aca="false">SUM(J53:N53)</f>
        <v>48478500</v>
      </c>
      <c r="P53" s="99"/>
      <c r="Q53" s="1" t="str">
        <f aca="false">I53</f>
        <v>LJ</v>
      </c>
      <c r="R53" s="107"/>
      <c r="S53" s="108"/>
      <c r="T53" s="109" t="n">
        <f aca="false">L53*T15/$P$1/$O$20</f>
        <v>0.00184279163685326</v>
      </c>
      <c r="U53" s="109" t="n">
        <f aca="false">M53*U15/$P$1/$O$20</f>
        <v>0.0014128069215875</v>
      </c>
      <c r="V53" s="110" t="n">
        <f aca="false">N53*V15/$P$1/$O$20</f>
        <v>0.00368558327370652</v>
      </c>
      <c r="W53" s="104" t="n">
        <f aca="false">SUM(R53:V53)</f>
        <v>0.00694118183214729</v>
      </c>
      <c r="X53" s="94"/>
      <c r="Y53" s="94"/>
      <c r="Z53" s="94"/>
      <c r="AB53" s="94"/>
      <c r="AC53" s="94"/>
    </row>
    <row r="54" customFormat="false" ht="13.5" hidden="false" customHeight="false" outlineLevel="0" collapsed="false">
      <c r="A54" s="31"/>
      <c r="B54" s="33" t="n">
        <v>47</v>
      </c>
      <c r="C54" s="75" t="s">
        <v>28</v>
      </c>
      <c r="D54" s="71" t="s">
        <v>26</v>
      </c>
      <c r="E54" s="71" t="s">
        <v>37</v>
      </c>
      <c r="F54" s="71" t="s">
        <v>30</v>
      </c>
      <c r="G54" s="72" t="s">
        <v>26</v>
      </c>
      <c r="H54" s="31"/>
      <c r="I54" s="47" t="str">
        <f aca="false">I16</f>
        <v>LT</v>
      </c>
      <c r="J54" s="105"/>
      <c r="K54" s="57"/>
      <c r="L54" s="57" t="n">
        <f aca="false">SUMPRODUCT($J$25+J35,$K$25+K35,$L$25+L35,U35,$N$20)</f>
        <v>30093120</v>
      </c>
      <c r="M54" s="57" t="n">
        <f aca="false">SUMPRODUCT($J$25+J35,$K$25+K35,$L$25+L35,$M$25+M35,V35)</f>
        <v>14276736</v>
      </c>
      <c r="N54" s="106" t="n">
        <f aca="false">SUMPRODUCT($J$25+J35,$K$25+K35,$L$25+L35,$M$25+M35,$N$25+N35)</f>
        <v>4199040</v>
      </c>
      <c r="O54" s="98" t="n">
        <f aca="false">SUM(J54:N54)</f>
        <v>48568896</v>
      </c>
      <c r="P54" s="99"/>
      <c r="Q54" s="1" t="str">
        <f aca="false">I54</f>
        <v>LT</v>
      </c>
      <c r="R54" s="107"/>
      <c r="S54" s="108"/>
      <c r="T54" s="109" t="n">
        <f aca="false">L54*T16/$P$1/$O$20</f>
        <v>0.00181120092307863</v>
      </c>
      <c r="U54" s="109" t="n">
        <f aca="false">M54*U16/$P$1/$O$20</f>
        <v>0.00171853482933973</v>
      </c>
      <c r="V54" s="110" t="n">
        <f aca="false">N54*V16/$P$1/$O$20</f>
        <v>0.00252725710197019</v>
      </c>
      <c r="W54" s="104" t="n">
        <f aca="false">SUM(R54:V54)</f>
        <v>0.00605699285438855</v>
      </c>
      <c r="X54" s="94"/>
      <c r="Y54" s="94"/>
      <c r="AB54" s="94"/>
      <c r="AC54" s="94"/>
    </row>
    <row r="55" customFormat="false" ht="13.5" hidden="false" customHeight="false" outlineLevel="0" collapsed="false">
      <c r="A55" s="31"/>
      <c r="B55" s="33" t="n">
        <v>48</v>
      </c>
      <c r="C55" s="75" t="s">
        <v>28</v>
      </c>
      <c r="D55" s="71" t="s">
        <v>30</v>
      </c>
      <c r="E55" s="71" t="s">
        <v>37</v>
      </c>
      <c r="F55" s="71" t="s">
        <v>25</v>
      </c>
      <c r="G55" s="72" t="s">
        <v>30</v>
      </c>
      <c r="H55" s="31"/>
      <c r="I55" s="47" t="str">
        <f aca="false">I17</f>
        <v>LN</v>
      </c>
      <c r="J55" s="105"/>
      <c r="K55" s="57"/>
      <c r="L55" s="57" t="n">
        <f aca="false">SUMPRODUCT($J$25+J36,$K$25+K36,$L$25+L36,U36,$N$20)</f>
        <v>46029060</v>
      </c>
      <c r="M55" s="57" t="n">
        <f aca="false">SUMPRODUCT($J$25+J36,$K$25+K36,$L$25+L36,$M$25+M36,V36)</f>
        <v>37047780</v>
      </c>
      <c r="N55" s="106" t="n">
        <f aca="false">SUMPRODUCT($J$25+J36,$K$25+K36,$L$25+L36,$M$25+M36,$N$25+N36)</f>
        <v>6062364</v>
      </c>
      <c r="O55" s="98" t="n">
        <f aca="false">SUM(J55:N55)</f>
        <v>89139204</v>
      </c>
      <c r="P55" s="99"/>
      <c r="Q55" s="1" t="str">
        <f aca="false">I55</f>
        <v>LN</v>
      </c>
      <c r="R55" s="107"/>
      <c r="S55" s="108"/>
      <c r="T55" s="109" t="n">
        <f aca="false">L55*T17/$P$1/$O$20</f>
        <v>0.0027703300940694</v>
      </c>
      <c r="U55" s="109" t="n">
        <f aca="false">M55*U17/$P$1/$O$20</f>
        <v>0.00445955576118489</v>
      </c>
      <c r="V55" s="110" t="n">
        <f aca="false">N55*V17/$P$1/$O$20</f>
        <v>0.00364872744096946</v>
      </c>
      <c r="W55" s="104" t="n">
        <f aca="false">SUM(R55:V55)</f>
        <v>0.0108786132962238</v>
      </c>
      <c r="X55" s="48"/>
      <c r="Y55" s="48"/>
    </row>
    <row r="56" customFormat="false" ht="13.5" hidden="false" customHeight="false" outlineLevel="0" collapsed="false">
      <c r="A56" s="31"/>
      <c r="B56" s="33" t="n">
        <v>49</v>
      </c>
      <c r="C56" s="75" t="s">
        <v>26</v>
      </c>
      <c r="D56" s="71" t="s">
        <v>30</v>
      </c>
      <c r="E56" s="71" t="s">
        <v>37</v>
      </c>
      <c r="F56" s="71" t="s">
        <v>37</v>
      </c>
      <c r="G56" s="72" t="s">
        <v>30</v>
      </c>
      <c r="H56" s="31"/>
      <c r="I56" s="47" t="str">
        <f aca="false">I18</f>
        <v>ST</v>
      </c>
      <c r="J56" s="111"/>
      <c r="L56" s="47" t="n">
        <f aca="false">(J18*$J$42)*(K18*$K$42)*(L18*$L$42)*($M$20-M18*$M$42)*($N$20-N18*$N$42) +(J18*$J$42)*(K18*$K$42)*($L$20-L18*$L$42)*(M18*$M$42)*($N$20-N18*$N$42) +(J18*$J$42)*($K$20-K18*$K$42)*(L18*$L$42)*(M18*$M$42)*($N$20-N18*$N$42) +($J$20-J18*$J$42)*(K18*$K$42)*(L18*$L$42)*(M18*$M$42)*($N$20-N18*$N$42) +(J18*$J$42)*(K18*$K$42)*($L$20-L18*$L$42)*($M$20-M18*$M$42)*(N18*$N$42) +(J18*$J$42)*($K$20-K18*$K$42)*(L18*$L$42)*($M$20-M18*$M$42)*(N18*$N$42) +($J$20-J18*$J$42)*(K18*$K$42)*(L18*$L$42)*($M$20-M18*$M$42)*(N18*$N$42) +(J18*$J$42)*($K$20-K18*$K$42)*($L$20-L18*$L$42)*(M18*$M$42)*(N18*$N$42) +($J$20-J18*$J$42)*(K18*$K$42)*($L$20-L18*$L$42)*(M18*$M$42)*(N18*$N$42) +($J$20-J18*$J$42)*($K$20-K18*$K$42)*(L18*$L$42)*(M18*$M$42)*(N18*$N$42)</f>
        <v>0</v>
      </c>
      <c r="M56" s="34" t="n">
        <f aca="false">(J18*$J$42)*(K18*$K$42)*(L18*$L$42)*(M18*$M$42)*($N$20-N18*$N$42) +(J18*$J$42)*(K18*$K$42)*(L18*$L$42)*($M$20-M18*$M$42)*(N18*$N$42) +(J18*$J$42)*(K18*$K$42)*($L$20-L18*$L$42)*(M18*$M$42)*(N18*$N$42) +(J18*$J$42)*($K$20-K18*$K$42)*(L18*$L$42)*(M18*$M$42)*(N18*$N$42) +($J$20-J18*$J$42)*(K18*$K$42)*(L18*$L$42)*(M18*$M$42)*(N18*$N$42)</f>
        <v>0</v>
      </c>
      <c r="N56" s="35" t="n">
        <f aca="false">PRODUCT(J18:N18)*$J$42^5</f>
        <v>0</v>
      </c>
      <c r="O56" s="98" t="n">
        <f aca="false">SUM(J56:N56)</f>
        <v>0</v>
      </c>
      <c r="Q56" s="1" t="str">
        <f aca="false">I56</f>
        <v>ST</v>
      </c>
      <c r="R56" s="107"/>
      <c r="S56" s="108"/>
      <c r="T56" s="109" t="n">
        <f aca="false">L56*T18/$P$1/$O$20</f>
        <v>0</v>
      </c>
      <c r="U56" s="109" t="n">
        <f aca="false">M56*U18/$P$1/$O$20</f>
        <v>0</v>
      </c>
      <c r="V56" s="110" t="n">
        <f aca="false">N56*V18/$P$1/$O$20</f>
        <v>0</v>
      </c>
      <c r="W56" s="104" t="n">
        <f aca="false">SUM(R56:V56)</f>
        <v>0</v>
      </c>
    </row>
    <row r="57" customFormat="false" ht="13.5" hidden="false" customHeight="false" outlineLevel="0" collapsed="false">
      <c r="A57" s="31"/>
      <c r="B57" s="33" t="n">
        <v>50</v>
      </c>
      <c r="C57" s="75" t="s">
        <v>34</v>
      </c>
      <c r="D57" s="71" t="s">
        <v>26</v>
      </c>
      <c r="E57" s="71" t="s">
        <v>26</v>
      </c>
      <c r="F57" s="71" t="s">
        <v>37</v>
      </c>
      <c r="G57" s="72" t="s">
        <v>30</v>
      </c>
      <c r="H57" s="31"/>
      <c r="I57" s="47" t="str">
        <f aca="false">I19</f>
        <v>SF</v>
      </c>
      <c r="J57" s="112"/>
      <c r="K57" s="113"/>
      <c r="L57" s="113" t="n">
        <f aca="false">((J19+$J$6)*(K19+$K$6)*(L19+$L$6)*($M$20-M19*$P$2-$M$6*$P$2)*($N$20))*$P$2^3</f>
        <v>6739200</v>
      </c>
      <c r="M57" s="114" t="n">
        <f aca="false">((J19+$J$6)*(K19+$K$6)*(L19+$L$6)*(M19+$M$6)*($N$20-N19*$P$2-$N$6*$P$2))*$P$2^4</f>
        <v>991440</v>
      </c>
      <c r="N57" s="115" t="n">
        <f aca="false">((J19+$J$6)*(K19+$K$6)*(L19+$L$6)*(M19+$M$6)*(N19+$N$6))*$P$2^5</f>
        <v>174960</v>
      </c>
      <c r="O57" s="98" t="n">
        <f aca="false">SUM(J57:N57)</f>
        <v>7905600</v>
      </c>
      <c r="P57" s="99"/>
      <c r="Q57" s="1" t="str">
        <f aca="false">I57</f>
        <v>SF</v>
      </c>
      <c r="R57" s="116"/>
      <c r="S57" s="117"/>
      <c r="T57" s="118" t="n">
        <f aca="false">L57*T19/$O$20</f>
        <v>0.0405609164513734</v>
      </c>
      <c r="U57" s="118" t="n">
        <f aca="false">M57*U19/$O$20</f>
        <v>0.0119342696481926</v>
      </c>
      <c r="V57" s="119" t="n">
        <f aca="false">N57*V19/$O$20</f>
        <v>0.0105302379248758</v>
      </c>
      <c r="W57" s="104" t="n">
        <f aca="false">SUM(R57:V57)</f>
        <v>0.0630254240244417</v>
      </c>
      <c r="Y57" s="48"/>
    </row>
    <row r="58" customFormat="false" ht="13.5" hidden="false" customHeight="false" outlineLevel="0" collapsed="false">
      <c r="A58" s="31"/>
      <c r="B58" s="33" t="n">
        <v>51</v>
      </c>
      <c r="C58" s="75" t="s">
        <v>34</v>
      </c>
      <c r="D58" s="71" t="s">
        <v>37</v>
      </c>
      <c r="E58" s="71" t="s">
        <v>26</v>
      </c>
      <c r="F58" s="71" t="s">
        <v>37</v>
      </c>
      <c r="G58" s="72" t="s">
        <v>36</v>
      </c>
      <c r="H58" s="31"/>
      <c r="I58" s="47"/>
      <c r="J58" s="57"/>
      <c r="K58" s="57"/>
      <c r="L58" s="57" t="n">
        <f aca="false">$O$20/SUM(L44:L55)</f>
        <v>2.55855652588161</v>
      </c>
      <c r="M58" s="57" t="n">
        <f aca="false">$O$20/SUM(M44:M55)</f>
        <v>2.31147235668682</v>
      </c>
      <c r="N58" s="57" t="n">
        <f aca="false">$O$20/SUM(N44:N55)</f>
        <v>1.05467152104499</v>
      </c>
      <c r="O58" s="120" t="n">
        <f aca="false">SUM(O44:O57)</f>
        <v>1479690180</v>
      </c>
      <c r="P58" s="121"/>
      <c r="Q58" s="1"/>
      <c r="R58" s="122"/>
      <c r="S58" s="122"/>
      <c r="T58" s="123" t="n">
        <f aca="false">SUM(T44:T57)</f>
        <v>0.158658412298682</v>
      </c>
      <c r="U58" s="123" t="n">
        <f aca="false">SUM(U44:U57)</f>
        <v>0.557828394822676</v>
      </c>
      <c r="V58" s="124" t="n">
        <f aca="false">SUM(V44:V57)</f>
        <v>8.9110833859785</v>
      </c>
      <c r="W58" s="125" t="n">
        <f aca="false">SUM(R44:V57)</f>
        <v>9.62757019309986</v>
      </c>
      <c r="X58" s="48"/>
      <c r="Y58" s="48"/>
      <c r="Z58" s="85"/>
    </row>
    <row r="59" customFormat="false" ht="13.5" hidden="false" customHeight="false" outlineLevel="0" collapsed="false">
      <c r="A59" s="31"/>
      <c r="B59" s="33" t="n">
        <v>52</v>
      </c>
      <c r="C59" s="75" t="s">
        <v>26</v>
      </c>
      <c r="D59" s="71" t="s">
        <v>37</v>
      </c>
      <c r="E59" s="71" t="s">
        <v>26</v>
      </c>
      <c r="F59" s="71" t="s">
        <v>26</v>
      </c>
      <c r="G59" s="72" t="s">
        <v>34</v>
      </c>
      <c r="H59" s="31"/>
      <c r="I59" s="47"/>
      <c r="J59" s="126"/>
      <c r="K59" s="126"/>
      <c r="L59" s="57"/>
      <c r="M59" s="57"/>
      <c r="N59" s="57"/>
      <c r="X59" s="48"/>
      <c r="Y59" s="48"/>
      <c r="Z59" s="85"/>
    </row>
    <row r="60" customFormat="false" ht="13.5" hidden="false" customHeight="false" outlineLevel="0" collapsed="false">
      <c r="A60" s="31"/>
      <c r="B60" s="33" t="n">
        <v>53</v>
      </c>
      <c r="C60" s="75" t="s">
        <v>26</v>
      </c>
      <c r="D60" s="71" t="s">
        <v>26</v>
      </c>
      <c r="E60" s="71" t="s">
        <v>29</v>
      </c>
      <c r="F60" s="71" t="s">
        <v>29</v>
      </c>
      <c r="G60" s="72" t="s">
        <v>34</v>
      </c>
      <c r="H60" s="31"/>
      <c r="I60" s="48"/>
      <c r="J60" s="48"/>
      <c r="K60" s="48"/>
      <c r="L60" s="48"/>
      <c r="M60" s="48"/>
      <c r="N60" s="48"/>
      <c r="O60" s="48"/>
      <c r="P60" s="48"/>
      <c r="Q60" s="127"/>
      <c r="R60" s="128"/>
      <c r="S60" s="128"/>
      <c r="T60" s="128"/>
      <c r="U60" s="128"/>
      <c r="V60" s="128"/>
      <c r="W60" s="127"/>
      <c r="X60" s="129"/>
      <c r="Y60" s="129"/>
      <c r="Z60" s="57"/>
      <c r="AA60" s="17"/>
      <c r="AB60" s="17"/>
      <c r="AC60" s="17"/>
      <c r="AD60" s="17"/>
      <c r="AE60" s="17"/>
    </row>
    <row r="61" customFormat="false" ht="13.5" hidden="false" customHeight="false" outlineLevel="0" collapsed="false">
      <c r="A61" s="31"/>
      <c r="B61" s="33" t="n">
        <v>54</v>
      </c>
      <c r="C61" s="75" t="s">
        <v>30</v>
      </c>
      <c r="D61" s="71" t="s">
        <v>34</v>
      </c>
      <c r="E61" s="71" t="s">
        <v>29</v>
      </c>
      <c r="F61" s="71" t="s">
        <v>27</v>
      </c>
      <c r="G61" s="71" t="s">
        <v>26</v>
      </c>
      <c r="H61" s="31"/>
      <c r="I61" s="48"/>
      <c r="J61" s="129"/>
      <c r="K61" s="129"/>
      <c r="L61" s="129"/>
      <c r="M61" s="129"/>
      <c r="N61" s="129"/>
      <c r="O61" s="129"/>
      <c r="P61" s="129"/>
      <c r="Q61" s="128"/>
      <c r="R61" s="128"/>
      <c r="S61" s="128"/>
      <c r="T61" s="128"/>
      <c r="U61" s="128"/>
      <c r="V61" s="128"/>
      <c r="W61" s="127"/>
      <c r="X61" s="129"/>
      <c r="Y61" s="129"/>
      <c r="Z61" s="57"/>
      <c r="AA61" s="17"/>
      <c r="AB61" s="129"/>
      <c r="AC61" s="17"/>
      <c r="AD61" s="17"/>
      <c r="AE61" s="17"/>
    </row>
    <row r="62" customFormat="false" ht="13.5" hidden="false" customHeight="false" outlineLevel="0" collapsed="false">
      <c r="A62" s="31"/>
      <c r="B62" s="33" t="n">
        <v>55</v>
      </c>
      <c r="C62" s="75" t="s">
        <v>30</v>
      </c>
      <c r="D62" s="71" t="s">
        <v>34</v>
      </c>
      <c r="E62" s="71" t="s">
        <v>29</v>
      </c>
      <c r="F62" s="71" t="s">
        <v>26</v>
      </c>
      <c r="G62" s="71" t="s">
        <v>26</v>
      </c>
      <c r="H62" s="31"/>
      <c r="I62" s="48"/>
      <c r="J62" s="130" t="s">
        <v>46</v>
      </c>
      <c r="K62" s="131" t="s">
        <v>46</v>
      </c>
      <c r="L62" s="130" t="s">
        <v>47</v>
      </c>
      <c r="M62" s="130" t="s">
        <v>48</v>
      </c>
      <c r="N62" s="130" t="s">
        <v>49</v>
      </c>
      <c r="O62" s="49"/>
      <c r="Q62" s="132"/>
      <c r="R62" s="29"/>
      <c r="S62" s="29"/>
      <c r="T62" s="29"/>
      <c r="U62" s="29"/>
      <c r="V62" s="29"/>
      <c r="W62" s="29"/>
      <c r="X62" s="57"/>
      <c r="Y62" s="57"/>
      <c r="Z62" s="57"/>
      <c r="AA62" s="17"/>
      <c r="AB62" s="129"/>
      <c r="AC62" s="129"/>
      <c r="AD62" s="17"/>
      <c r="AE62" s="17"/>
    </row>
    <row r="63" customFormat="false" ht="13.5" hidden="false" customHeight="false" outlineLevel="0" collapsed="false">
      <c r="A63" s="31"/>
      <c r="B63" s="33" t="n">
        <v>56</v>
      </c>
      <c r="C63" s="75" t="s">
        <v>26</v>
      </c>
      <c r="D63" s="71" t="s">
        <v>26</v>
      </c>
      <c r="E63" s="71" t="s">
        <v>26</v>
      </c>
      <c r="F63" s="71" t="s">
        <v>34</v>
      </c>
      <c r="G63" s="71" t="s">
        <v>27</v>
      </c>
      <c r="H63" s="31"/>
      <c r="I63" s="47"/>
      <c r="J63" s="27" t="n">
        <f aca="false" t="array" ref="J63:J63">MAX(R6:W20)</f>
        <v>1000</v>
      </c>
      <c r="K63" s="133" t="n">
        <f aca="false">J63</f>
        <v>1000</v>
      </c>
      <c r="L63" s="134" t="n">
        <f aca="false" t="array" ref="L63:L63">SUMIF($R$6:$V$22,J63,$J$44:$N$59)</f>
        <v>736873200</v>
      </c>
      <c r="M63" s="36" t="n">
        <f aca="false">L63/$O$20</f>
        <v>0.88699704120537</v>
      </c>
      <c r="N63" s="135" t="n">
        <f aca="false" t="array" ref="N63:N63">K63^2*M63</f>
        <v>886997.04120537</v>
      </c>
      <c r="O63" s="136"/>
      <c r="Q63" s="128"/>
      <c r="R63" s="128"/>
      <c r="S63" s="128"/>
      <c r="T63" s="128"/>
      <c r="U63" s="128"/>
      <c r="V63" s="128"/>
      <c r="W63" s="128"/>
      <c r="X63" s="17"/>
      <c r="Y63" s="57"/>
      <c r="Z63" s="57"/>
      <c r="AA63" s="17"/>
      <c r="AB63" s="57"/>
      <c r="AC63" s="17"/>
      <c r="AD63" s="17"/>
      <c r="AE63" s="17"/>
    </row>
    <row r="64" customFormat="false" ht="13.5" hidden="false" customHeight="false" outlineLevel="0" collapsed="false">
      <c r="A64" s="31"/>
      <c r="B64" s="33" t="n">
        <v>57</v>
      </c>
      <c r="C64" s="75" t="s">
        <v>26</v>
      </c>
      <c r="D64" s="71" t="s">
        <v>37</v>
      </c>
      <c r="E64" s="71" t="s">
        <v>37</v>
      </c>
      <c r="F64" s="71" t="s">
        <v>34</v>
      </c>
      <c r="G64" s="71" t="s">
        <v>27</v>
      </c>
      <c r="H64" s="31"/>
      <c r="I64" s="47"/>
      <c r="J64" s="27" t="n">
        <f aca="false" t="array" ref="J64:J64">MAX(IF($R$6:$W$21&lt;J63,$R$6:$W$21,0))</f>
        <v>500</v>
      </c>
      <c r="K64" s="137" t="n">
        <f aca="false">J64</f>
        <v>500</v>
      </c>
      <c r="L64" s="138" t="n">
        <f aca="false" t="array" ref="L64:L64">SUMIF($R$6:$V$22,J64,$J$44:$N$59)</f>
        <v>0</v>
      </c>
      <c r="M64" s="36" t="n">
        <f aca="false">L64/$O$20</f>
        <v>0</v>
      </c>
      <c r="N64" s="139" t="n">
        <f aca="false" t="array" ref="N64:N64">K64^2*M64</f>
        <v>0</v>
      </c>
      <c r="O64" s="136"/>
      <c r="Q64" s="128"/>
      <c r="R64" s="128"/>
      <c r="S64" s="128"/>
      <c r="T64" s="128"/>
      <c r="U64" s="128"/>
      <c r="V64" s="128"/>
      <c r="W64" s="128"/>
      <c r="X64" s="17"/>
      <c r="Y64" s="57"/>
      <c r="Z64" s="57"/>
      <c r="AA64" s="17"/>
      <c r="AB64" s="57"/>
      <c r="AC64" s="17"/>
      <c r="AD64" s="17"/>
      <c r="AE64" s="17"/>
    </row>
    <row r="65" customFormat="false" ht="13.5" hidden="false" customHeight="false" outlineLevel="0" collapsed="false">
      <c r="A65" s="31"/>
      <c r="B65" s="33" t="n">
        <v>58</v>
      </c>
      <c r="C65" s="75" t="s">
        <v>27</v>
      </c>
      <c r="D65" s="71" t="s">
        <v>37</v>
      </c>
      <c r="E65" s="71" t="s">
        <v>37</v>
      </c>
      <c r="F65" s="71" t="s">
        <v>34</v>
      </c>
      <c r="G65" s="71" t="s">
        <v>27</v>
      </c>
      <c r="H65" s="31"/>
      <c r="I65" s="47"/>
      <c r="J65" s="27" t="n">
        <f aca="false" t="array" ref="J65:J65">MAX(IF($R$6:$W$21&lt;J64,$R$6:$W$21,0))</f>
        <v>400</v>
      </c>
      <c r="K65" s="137" t="n">
        <f aca="false">J65</f>
        <v>400</v>
      </c>
      <c r="L65" s="138" t="n">
        <f aca="false" t="array" ref="L65:L65">SUMIF($R$6:$V$22,J65,$J$44:$N$59)</f>
        <v>0</v>
      </c>
      <c r="M65" s="36" t="n">
        <f aca="false">L65/$O$20</f>
        <v>0</v>
      </c>
      <c r="N65" s="139" t="n">
        <f aca="false" t="array" ref="N65:N65">K65^2*M65</f>
        <v>0</v>
      </c>
      <c r="O65" s="136"/>
      <c r="Q65" s="128"/>
      <c r="R65" s="128"/>
      <c r="S65" s="128"/>
      <c r="T65" s="128"/>
      <c r="U65" s="128"/>
      <c r="V65" s="128"/>
      <c r="W65" s="128"/>
      <c r="X65" s="17"/>
      <c r="Y65" s="57"/>
      <c r="Z65" s="57"/>
      <c r="AA65" s="17"/>
      <c r="AB65" s="57"/>
      <c r="AC65" s="17"/>
      <c r="AD65" s="17"/>
      <c r="AE65" s="17"/>
    </row>
    <row r="66" customFormat="false" ht="13.5" hidden="false" customHeight="false" outlineLevel="0" collapsed="false">
      <c r="A66" s="31"/>
      <c r="B66" s="33" t="n">
        <v>59</v>
      </c>
      <c r="C66" s="75" t="s">
        <v>27</v>
      </c>
      <c r="D66" s="71" t="s">
        <v>26</v>
      </c>
      <c r="E66" s="71" t="s">
        <v>26</v>
      </c>
      <c r="F66" s="71" t="s">
        <v>26</v>
      </c>
      <c r="G66" s="72" t="s">
        <v>26</v>
      </c>
      <c r="H66" s="31"/>
      <c r="I66" s="47"/>
      <c r="J66" s="27" t="n">
        <f aca="false" t="array" ref="J66:J66">MAX(IF($R$6:$W$21&lt;J65,$R$6:$W$21,0))</f>
        <v>250</v>
      </c>
      <c r="K66" s="137" t="n">
        <f aca="false">J66</f>
        <v>250</v>
      </c>
      <c r="L66" s="138" t="n">
        <f aca="false" t="array" ref="L66:L66">SUMIF($R$6:$V$22,J66,$J$44:$N$59)</f>
        <v>0</v>
      </c>
      <c r="M66" s="36" t="n">
        <f aca="false">L66/$O$20</f>
        <v>0</v>
      </c>
      <c r="N66" s="139" t="n">
        <f aca="false" t="array" ref="N66:N66">K66^2*M66</f>
        <v>0</v>
      </c>
      <c r="O66" s="136"/>
      <c r="Q66" s="128"/>
      <c r="R66" s="128"/>
      <c r="S66" s="128"/>
      <c r="T66" s="128"/>
      <c r="U66" s="128"/>
      <c r="V66" s="128"/>
      <c r="W66" s="128"/>
      <c r="X66" s="17"/>
      <c r="Y66" s="17"/>
      <c r="Z66" s="57"/>
      <c r="AA66" s="17"/>
      <c r="AB66" s="57"/>
      <c r="AC66" s="17"/>
      <c r="AD66" s="17"/>
      <c r="AE66" s="17"/>
    </row>
    <row r="67" customFormat="false" ht="13.5" hidden="false" customHeight="false" outlineLevel="0" collapsed="false">
      <c r="A67" s="31"/>
      <c r="B67" s="33" t="n">
        <v>60</v>
      </c>
      <c r="C67" s="75" t="s">
        <v>26</v>
      </c>
      <c r="D67" s="71" t="s">
        <v>34</v>
      </c>
      <c r="E67" s="71" t="s">
        <v>30</v>
      </c>
      <c r="F67" s="71" t="s">
        <v>27</v>
      </c>
      <c r="G67" s="72"/>
      <c r="H67" s="31"/>
      <c r="I67" s="47"/>
      <c r="J67" s="27" t="n">
        <f aca="false" t="array" ref="J67:J67">MAX(IF($R$6:$W$21&lt;J66,$R$6:$W$21,0))</f>
        <v>200</v>
      </c>
      <c r="K67" s="137" t="n">
        <f aca="false">J67</f>
        <v>200</v>
      </c>
      <c r="L67" s="138" t="n">
        <f aca="false" t="array" ref="L67:L67">SUMIF($R$6:$V$22,J67,$J$44:$N$59)</f>
        <v>219769200</v>
      </c>
      <c r="M67" s="36" t="n">
        <f aca="false">L67/$O$20</f>
        <v>0.264542977201602</v>
      </c>
      <c r="N67" s="139" t="n">
        <f aca="false" t="array" ref="N67:N67">K67^2*M67</f>
        <v>10581.7190880641</v>
      </c>
      <c r="O67" s="136"/>
      <c r="Q67" s="128"/>
      <c r="R67" s="128"/>
      <c r="S67" s="128"/>
      <c r="T67" s="128"/>
      <c r="U67" s="128"/>
      <c r="V67" s="128"/>
      <c r="W67" s="128"/>
      <c r="X67" s="17"/>
      <c r="Y67" s="57"/>
      <c r="Z67" s="57"/>
      <c r="AA67" s="17"/>
      <c r="AB67" s="57"/>
      <c r="AC67" s="17"/>
      <c r="AD67" s="17"/>
      <c r="AE67" s="17"/>
    </row>
    <row r="68" customFormat="false" ht="13.5" hidden="false" customHeight="false" outlineLevel="0" collapsed="false">
      <c r="A68" s="31"/>
      <c r="B68" s="33" t="n">
        <v>61</v>
      </c>
      <c r="C68" s="75"/>
      <c r="D68" s="71"/>
      <c r="E68" s="71"/>
      <c r="F68" s="71"/>
      <c r="G68" s="72"/>
      <c r="H68" s="31"/>
      <c r="I68" s="47"/>
      <c r="J68" s="27" t="n">
        <f aca="false" t="array" ref="J68:J68">MAX(IF($R$6:$W$21&lt;J67,$R$6:$W$21,0))</f>
        <v>100</v>
      </c>
      <c r="K68" s="137" t="n">
        <f aca="false">J68</f>
        <v>100</v>
      </c>
      <c r="L68" s="138" t="n">
        <f aca="false" t="array" ref="L68:L68">SUMIF($R$6:$V$22,J68,$J$44:$N$59)</f>
        <v>86184000</v>
      </c>
      <c r="M68" s="36" t="n">
        <f aca="false">L68/$O$20</f>
        <v>0.103742344000628</v>
      </c>
      <c r="N68" s="139" t="n">
        <f aca="false" t="array" ref="N68:N68">K68^2*M68</f>
        <v>1037.42344000628</v>
      </c>
      <c r="O68" s="136"/>
      <c r="Q68" s="128"/>
      <c r="R68" s="128"/>
      <c r="S68" s="128"/>
      <c r="T68" s="128"/>
      <c r="U68" s="128"/>
      <c r="V68" s="128"/>
      <c r="W68" s="128"/>
      <c r="X68" s="17"/>
      <c r="Y68" s="57"/>
      <c r="Z68" s="57"/>
      <c r="AA68" s="17"/>
      <c r="AB68" s="57"/>
      <c r="AC68" s="17"/>
      <c r="AD68" s="17"/>
      <c r="AE68" s="17"/>
    </row>
    <row r="69" customFormat="false" ht="13.5" hidden="false" customHeight="false" outlineLevel="0" collapsed="false">
      <c r="A69" s="31"/>
      <c r="B69" s="33" t="n">
        <v>62</v>
      </c>
      <c r="C69" s="75"/>
      <c r="D69" s="71"/>
      <c r="E69" s="71"/>
      <c r="F69" s="71"/>
      <c r="G69" s="72"/>
      <c r="H69" s="31"/>
      <c r="I69" s="47"/>
      <c r="J69" s="27" t="n">
        <f aca="false" t="array" ref="J69:J69">MAX(IF($R$6:$W$21&lt;J68,$R$6:$W$21,0))</f>
        <v>80</v>
      </c>
      <c r="K69" s="137" t="n">
        <f aca="false">J69</f>
        <v>80</v>
      </c>
      <c r="L69" s="138" t="n">
        <f aca="false" t="array" ref="L69:L69">SUMIF($R$6:$V$22,J69,$J$44:$N$59)</f>
        <v>0</v>
      </c>
      <c r="M69" s="36" t="n">
        <f aca="false">L69/$O$20</f>
        <v>0</v>
      </c>
      <c r="N69" s="139" t="n">
        <f aca="false" t="array" ref="N69:N69">K69^2*M69</f>
        <v>0</v>
      </c>
      <c r="O69" s="136"/>
      <c r="Q69" s="128"/>
      <c r="R69" s="128"/>
      <c r="S69" s="128"/>
      <c r="T69" s="128"/>
      <c r="U69" s="128"/>
      <c r="V69" s="128"/>
      <c r="W69" s="128"/>
      <c r="X69" s="17"/>
      <c r="Y69" s="57"/>
      <c r="Z69" s="57"/>
      <c r="AA69" s="17"/>
      <c r="AB69" s="57"/>
      <c r="AC69" s="17"/>
      <c r="AD69" s="17"/>
      <c r="AE69" s="17"/>
    </row>
    <row r="70" customFormat="false" ht="13.5" hidden="false" customHeight="false" outlineLevel="0" collapsed="false">
      <c r="A70" s="31"/>
      <c r="B70" s="33" t="n">
        <v>63</v>
      </c>
      <c r="C70" s="75"/>
      <c r="D70" s="71"/>
      <c r="E70" s="71"/>
      <c r="F70" s="71"/>
      <c r="G70" s="72"/>
      <c r="H70" s="31"/>
      <c r="I70" s="47"/>
      <c r="J70" s="27" t="n">
        <f aca="false" t="array" ref="J70:J70">MAX(IF($R$6:$W$21&lt;J69,$R$6:$W$21,0))</f>
        <v>50</v>
      </c>
      <c r="K70" s="137" t="n">
        <f aca="false">J70</f>
        <v>50</v>
      </c>
      <c r="L70" s="138" t="n">
        <f aca="false" t="array" ref="L70:L70">SUMIF($R$6:$V$22,J70,$J$44:$N$59)</f>
        <v>50988204</v>
      </c>
      <c r="M70" s="36" t="n">
        <f aca="false">L70/$O$20</f>
        <v>0.0613760767583565</v>
      </c>
      <c r="N70" s="139" t="n">
        <f aca="false" t="array" ref="N70:N70">K70^2*M70</f>
        <v>153.440191895891</v>
      </c>
      <c r="O70" s="136"/>
      <c r="Q70" s="128"/>
      <c r="R70" s="128"/>
      <c r="S70" s="128"/>
      <c r="T70" s="128"/>
      <c r="U70" s="128"/>
      <c r="V70" s="128"/>
      <c r="W70" s="128"/>
      <c r="X70" s="17"/>
      <c r="Y70" s="57"/>
      <c r="Z70" s="57"/>
      <c r="AA70" s="17"/>
      <c r="AB70" s="57"/>
      <c r="AC70" s="17"/>
      <c r="AD70" s="17"/>
      <c r="AE70" s="17"/>
    </row>
    <row r="71" customFormat="false" ht="13.5" hidden="false" customHeight="false" outlineLevel="0" collapsed="false">
      <c r="A71" s="31"/>
      <c r="B71" s="33" t="n">
        <v>64</v>
      </c>
      <c r="C71" s="33"/>
      <c r="D71" s="71"/>
      <c r="E71" s="71"/>
      <c r="F71" s="71"/>
      <c r="G71" s="72"/>
      <c r="H71" s="31"/>
      <c r="I71" s="47"/>
      <c r="J71" s="27" t="n">
        <f aca="false" t="array" ref="J71:J71">MAX(IF($R$6:$W$21&lt;J70,$R$6:$W$21,0))</f>
        <v>40</v>
      </c>
      <c r="K71" s="137" t="n">
        <f aca="false">J71</f>
        <v>40</v>
      </c>
      <c r="L71" s="138" t="n">
        <f aca="false" t="array" ref="L71:L71">SUMIF($R$6:$V$22,J71,$J$44:$N$59)</f>
        <v>0</v>
      </c>
      <c r="M71" s="36" t="n">
        <f aca="false">L71/$O$20</f>
        <v>0</v>
      </c>
      <c r="N71" s="139" t="n">
        <f aca="false" t="array" ref="N71:N71">K71^2*M71</f>
        <v>0</v>
      </c>
      <c r="O71" s="136"/>
      <c r="Q71" s="128"/>
      <c r="R71" s="128"/>
      <c r="S71" s="128"/>
      <c r="T71" s="128"/>
      <c r="U71" s="128"/>
      <c r="V71" s="128"/>
      <c r="W71" s="128"/>
      <c r="X71" s="17"/>
      <c r="Y71" s="57"/>
      <c r="Z71" s="57"/>
      <c r="AA71" s="17"/>
      <c r="AB71" s="57"/>
      <c r="AC71" s="17"/>
      <c r="AD71" s="17"/>
      <c r="AE71" s="17"/>
    </row>
    <row r="72" customFormat="false" ht="13.5" hidden="false" customHeight="false" outlineLevel="0" collapsed="false">
      <c r="A72" s="31"/>
      <c r="B72" s="33" t="n">
        <v>65</v>
      </c>
      <c r="C72" s="33"/>
      <c r="D72" s="71"/>
      <c r="E72" s="71"/>
      <c r="F72" s="71"/>
      <c r="G72" s="72"/>
      <c r="H72" s="31"/>
      <c r="I72" s="47"/>
      <c r="J72" s="27" t="n">
        <f aca="false" t="array" ref="J72:J72">MAX(IF($R$6:$W$21&lt;J71,$R$6:$W$21,0))</f>
        <v>25</v>
      </c>
      <c r="K72" s="137" t="n">
        <f aca="false">J72</f>
        <v>25</v>
      </c>
      <c r="L72" s="138" t="n">
        <f aca="false" t="array" ref="L72:L72">SUMIF($R$6:$V$22,J72,$J$44:$N$59)</f>
        <v>0</v>
      </c>
      <c r="M72" s="36" t="n">
        <f aca="false">L72/$O$20</f>
        <v>0</v>
      </c>
      <c r="N72" s="139" t="n">
        <f aca="false" t="array" ref="N72:N72">K72^2*M72</f>
        <v>0</v>
      </c>
      <c r="O72" s="136"/>
      <c r="Q72" s="128"/>
      <c r="R72" s="128"/>
      <c r="S72" s="128"/>
      <c r="T72" s="128"/>
      <c r="U72" s="128"/>
      <c r="V72" s="128"/>
      <c r="W72" s="128"/>
      <c r="X72" s="17"/>
      <c r="Y72" s="57"/>
      <c r="Z72" s="57"/>
      <c r="AA72" s="17"/>
      <c r="AB72" s="57"/>
      <c r="AC72" s="17"/>
      <c r="AD72" s="17"/>
      <c r="AE72" s="17"/>
    </row>
    <row r="73" customFormat="false" ht="13.5" hidden="false" customHeight="false" outlineLevel="0" collapsed="false">
      <c r="A73" s="31"/>
      <c r="B73" s="33" t="n">
        <v>66</v>
      </c>
      <c r="C73" s="75"/>
      <c r="D73" s="71"/>
      <c r="E73" s="71"/>
      <c r="F73" s="71"/>
      <c r="G73" s="72"/>
      <c r="H73" s="31"/>
      <c r="I73" s="47"/>
      <c r="J73" s="27" t="n">
        <f aca="false" t="array" ref="J73:J73">MAX(IF($R$6:$W$21&lt;J72,$R$6:$W$21,0))</f>
        <v>20</v>
      </c>
      <c r="K73" s="137" t="n">
        <f aca="false">J73</f>
        <v>20</v>
      </c>
      <c r="L73" s="138" t="n">
        <f aca="false" t="array" ref="L73:L73">SUMIF($R$6:$V$22,J73,$J$44:$N$59)</f>
        <v>0</v>
      </c>
      <c r="M73" s="36" t="n">
        <f aca="false">L73/$O$20</f>
        <v>0</v>
      </c>
      <c r="N73" s="139" t="n">
        <f aca="false" t="array" ref="N73:N73">K73^2*M73</f>
        <v>0</v>
      </c>
      <c r="O73" s="136"/>
      <c r="Q73" s="128"/>
      <c r="R73" s="128"/>
      <c r="S73" s="128"/>
      <c r="T73" s="128"/>
      <c r="U73" s="128"/>
      <c r="V73" s="128"/>
      <c r="W73" s="128"/>
      <c r="X73" s="17"/>
      <c r="Y73" s="57"/>
      <c r="Z73" s="57"/>
      <c r="AA73" s="17"/>
      <c r="AB73" s="57"/>
      <c r="AC73" s="17"/>
      <c r="AD73" s="17"/>
      <c r="AE73" s="17"/>
    </row>
    <row r="74" customFormat="false" ht="13.5" hidden="false" customHeight="false" outlineLevel="0" collapsed="false">
      <c r="A74" s="31"/>
      <c r="B74" s="33" t="n">
        <v>67</v>
      </c>
      <c r="C74" s="75"/>
      <c r="D74" s="71"/>
      <c r="E74" s="71"/>
      <c r="F74" s="71"/>
      <c r="G74" s="72"/>
      <c r="H74" s="31"/>
      <c r="I74" s="47"/>
      <c r="J74" s="27" t="n">
        <f aca="false" t="array" ref="J74:J74">MAX(IF($R$6:$W$21&lt;J73,$R$6:$W$21,0))</f>
        <v>10</v>
      </c>
      <c r="K74" s="137" t="n">
        <f aca="false">J74</f>
        <v>10</v>
      </c>
      <c r="L74" s="138" t="n">
        <f aca="false" t="array" ref="L74:L74">SUMIF($R$6:$V$22,J74,$J$44:$N$59)</f>
        <v>140625396</v>
      </c>
      <c r="M74" s="36" t="n">
        <f aca="false">L74/$O$20</f>
        <v>0.169275134677626</v>
      </c>
      <c r="N74" s="139" t="n">
        <f aca="false" t="array" ref="N74:N74">K74^2*M74</f>
        <v>16.9275134677626</v>
      </c>
      <c r="O74" s="136"/>
      <c r="Q74" s="128"/>
      <c r="R74" s="128"/>
      <c r="S74" s="128"/>
      <c r="T74" s="128"/>
      <c r="U74" s="128"/>
      <c r="V74" s="128"/>
      <c r="W74" s="128"/>
      <c r="X74" s="17"/>
      <c r="Y74" s="57"/>
      <c r="Z74" s="57"/>
      <c r="AA74" s="17"/>
      <c r="AB74" s="57"/>
      <c r="AC74" s="17"/>
      <c r="AD74" s="17"/>
      <c r="AE74" s="17"/>
    </row>
    <row r="75" customFormat="false" ht="13.5" hidden="false" customHeight="false" outlineLevel="0" collapsed="false">
      <c r="A75" s="31"/>
      <c r="B75" s="33" t="n">
        <v>68</v>
      </c>
      <c r="C75" s="75"/>
      <c r="D75" s="71"/>
      <c r="E75" s="71"/>
      <c r="F75" s="71"/>
      <c r="G75" s="72"/>
      <c r="H75" s="31"/>
      <c r="I75" s="47"/>
      <c r="J75" s="27" t="n">
        <f aca="false" t="array" ref="J75:J75">MAX(IF($R$6:$W$21&lt;J74,$R$6:$W$21,0))</f>
        <v>5</v>
      </c>
      <c r="K75" s="137" t="n">
        <f aca="false">J75</f>
        <v>5</v>
      </c>
      <c r="L75" s="138" t="n">
        <f aca="false" t="array" ref="L75:L75">SUMIF($R$6:$V$22,J75,$J$44:$N$59)</f>
        <v>245250180</v>
      </c>
      <c r="M75" s="36" t="n">
        <f aca="false">L75/$O$20</f>
        <v>0.295215220223892</v>
      </c>
      <c r="N75" s="139" t="n">
        <f aca="false" t="array" ref="N75:N75">K75^2*M75</f>
        <v>7.38038050559731</v>
      </c>
      <c r="O75" s="136"/>
      <c r="Q75" s="128"/>
      <c r="R75" s="128"/>
      <c r="S75" s="128"/>
      <c r="T75" s="128"/>
      <c r="U75" s="128"/>
      <c r="V75" s="128"/>
      <c r="W75" s="128"/>
      <c r="X75" s="17"/>
      <c r="Y75" s="57"/>
      <c r="AA75" s="17"/>
      <c r="AB75" s="57"/>
      <c r="AC75" s="17"/>
      <c r="AD75" s="17"/>
      <c r="AE75" s="17"/>
    </row>
    <row r="76" customFormat="false" ht="13.5" hidden="false" customHeight="false" outlineLevel="0" collapsed="false">
      <c r="A76" s="31"/>
      <c r="B76" s="33" t="n">
        <v>69</v>
      </c>
      <c r="C76" s="75"/>
      <c r="D76" s="71"/>
      <c r="E76" s="71"/>
      <c r="F76" s="71"/>
      <c r="G76" s="72"/>
      <c r="H76" s="31"/>
      <c r="I76" s="47"/>
      <c r="J76" s="27" t="n">
        <f aca="false" t="array" ref="J76:J76">MAX(IF($R$6:$W$21&lt;J75,$R$6:$W$21,0))</f>
        <v>0</v>
      </c>
      <c r="K76" s="137" t="n">
        <f aca="false">J76</f>
        <v>0</v>
      </c>
      <c r="L76" s="138" t="n">
        <f aca="false" t="array" ref="L76:L76">SUMIF($R$6:$V$22,J76,$J$44:$N$59)</f>
        <v>0</v>
      </c>
      <c r="M76" s="36" t="n">
        <f aca="false">L76/$O$20</f>
        <v>0</v>
      </c>
      <c r="N76" s="139" t="n">
        <f aca="false" t="array" ref="N76:N76">K76^2*M76</f>
        <v>0</v>
      </c>
      <c r="O76" s="136"/>
      <c r="Q76" s="128"/>
      <c r="R76" s="140"/>
      <c r="S76" s="128"/>
      <c r="T76" s="128"/>
      <c r="U76" s="128"/>
      <c r="V76" s="128"/>
      <c r="W76" s="128"/>
      <c r="X76" s="17"/>
      <c r="Y76" s="57"/>
      <c r="AA76" s="17"/>
      <c r="AB76" s="57"/>
      <c r="AC76" s="17"/>
      <c r="AD76" s="17"/>
      <c r="AE76" s="17"/>
    </row>
    <row r="77" customFormat="false" ht="13.5" hidden="false" customHeight="false" outlineLevel="0" collapsed="false">
      <c r="A77" s="31"/>
      <c r="B77" s="33" t="n">
        <v>70</v>
      </c>
      <c r="C77" s="75"/>
      <c r="D77" s="71"/>
      <c r="E77" s="71"/>
      <c r="F77" s="71"/>
      <c r="G77" s="72"/>
      <c r="H77" s="31"/>
      <c r="I77" s="47"/>
      <c r="J77" s="27" t="n">
        <f aca="false" t="array" ref="J77:J77">MAX(IF($R$6:$W$21&lt;J76,$R$6:$W$21,0))</f>
        <v>0</v>
      </c>
      <c r="K77" s="137" t="n">
        <f aca="false">J77</f>
        <v>0</v>
      </c>
      <c r="L77" s="138" t="n">
        <f aca="false" t="array" ref="L77:L77">SUMIF($R$6:$V$22,J77,$J$44:$N$59)</f>
        <v>0</v>
      </c>
      <c r="M77" s="36" t="n">
        <f aca="false">L77/$O$20</f>
        <v>0</v>
      </c>
      <c r="N77" s="139" t="n">
        <f aca="false" t="array" ref="N77:N77">K77^2*M77</f>
        <v>0</v>
      </c>
      <c r="O77" s="136"/>
      <c r="Q77" s="128"/>
      <c r="R77" s="140"/>
      <c r="S77" s="141"/>
      <c r="T77" s="141"/>
      <c r="U77" s="128"/>
      <c r="V77" s="128"/>
      <c r="W77" s="128"/>
      <c r="X77" s="17"/>
      <c r="AA77" s="17"/>
      <c r="AB77" s="57"/>
      <c r="AC77" s="17"/>
      <c r="AD77" s="17"/>
      <c r="AE77" s="17"/>
    </row>
    <row r="78" customFormat="false" ht="13.5" hidden="false" customHeight="false" outlineLevel="0" collapsed="false">
      <c r="A78" s="31"/>
      <c r="B78" s="33" t="n">
        <v>71</v>
      </c>
      <c r="C78" s="75"/>
      <c r="D78" s="71"/>
      <c r="E78" s="71"/>
      <c r="F78" s="71"/>
      <c r="G78" s="72"/>
      <c r="H78" s="31"/>
      <c r="I78" s="47"/>
      <c r="J78" s="27"/>
      <c r="K78" s="137"/>
      <c r="L78" s="138"/>
      <c r="M78" s="36" t="n">
        <f aca="false">L78/$O$20</f>
        <v>0</v>
      </c>
      <c r="N78" s="139" t="n">
        <f aca="false" t="array" ref="N78:N78">K78^2*M78</f>
        <v>0</v>
      </c>
      <c r="O78" s="136"/>
      <c r="Q78" s="128"/>
      <c r="R78" s="140"/>
      <c r="S78" s="29"/>
      <c r="T78" s="29"/>
      <c r="U78" s="128"/>
      <c r="V78" s="132"/>
      <c r="W78" s="29"/>
      <c r="AA78" s="17"/>
      <c r="AB78" s="128"/>
      <c r="AC78" s="17"/>
      <c r="AD78" s="17"/>
      <c r="AE78" s="17"/>
    </row>
    <row r="79" customFormat="false" ht="13.5" hidden="false" customHeight="false" outlineLevel="0" collapsed="false">
      <c r="A79" s="31"/>
      <c r="B79" s="33" t="n">
        <v>72</v>
      </c>
      <c r="C79" s="75"/>
      <c r="D79" s="71"/>
      <c r="E79" s="71"/>
      <c r="F79" s="71"/>
      <c r="G79" s="72"/>
      <c r="H79" s="31"/>
      <c r="I79" s="48"/>
      <c r="J79" s="27"/>
      <c r="K79" s="137"/>
      <c r="L79" s="138"/>
      <c r="M79" s="36" t="n">
        <f aca="false">L79/$O$20</f>
        <v>0</v>
      </c>
      <c r="N79" s="139" t="n">
        <f aca="false" t="array" ref="N79:N79">K79^2*M79</f>
        <v>0</v>
      </c>
      <c r="O79" s="136"/>
      <c r="Q79" s="128"/>
      <c r="R79" s="140"/>
      <c r="S79" s="29"/>
      <c r="T79" s="29"/>
      <c r="U79" s="29"/>
      <c r="V79" s="128"/>
      <c r="W79" s="29"/>
      <c r="AA79" s="17"/>
      <c r="AB79" s="17"/>
      <c r="AC79" s="17"/>
      <c r="AD79" s="17"/>
      <c r="AE79" s="17"/>
    </row>
    <row r="80" customFormat="false" ht="13.5" hidden="false" customHeight="false" outlineLevel="0" collapsed="false">
      <c r="A80" s="31"/>
      <c r="B80" s="33" t="n">
        <v>73</v>
      </c>
      <c r="C80" s="75"/>
      <c r="D80" s="71"/>
      <c r="E80" s="71"/>
      <c r="F80" s="71"/>
      <c r="G80" s="72"/>
      <c r="H80" s="31"/>
      <c r="I80" s="48"/>
      <c r="J80" s="27"/>
      <c r="K80" s="137"/>
      <c r="L80" s="138"/>
      <c r="M80" s="36" t="n">
        <f aca="false">L80/$O$20</f>
        <v>0</v>
      </c>
      <c r="N80" s="139" t="n">
        <f aca="false" t="array" ref="N80:N80">K80^2*M80</f>
        <v>0</v>
      </c>
      <c r="O80" s="136"/>
      <c r="Q80" s="128"/>
      <c r="R80" s="140"/>
      <c r="S80" s="29"/>
      <c r="T80" s="29"/>
      <c r="U80" s="29"/>
      <c r="V80" s="128"/>
      <c r="W80" s="29"/>
      <c r="AA80" s="17"/>
      <c r="AB80" s="17"/>
      <c r="AC80" s="17"/>
      <c r="AD80" s="17"/>
      <c r="AE80" s="17"/>
    </row>
    <row r="81" customFormat="false" ht="13.5" hidden="false" customHeight="false" outlineLevel="0" collapsed="false">
      <c r="A81" s="31"/>
      <c r="B81" s="33" t="n">
        <v>74</v>
      </c>
      <c r="C81" s="33"/>
      <c r="D81" s="71"/>
      <c r="E81" s="71"/>
      <c r="F81" s="71"/>
      <c r="G81" s="72"/>
      <c r="H81" s="31"/>
      <c r="I81" s="48"/>
      <c r="J81" s="130"/>
      <c r="K81" s="142"/>
      <c r="L81" s="143"/>
      <c r="M81" s="144" t="n">
        <f aca="false">L81/$O$20</f>
        <v>0</v>
      </c>
      <c r="N81" s="145" t="n">
        <f aca="false" t="array" ref="N81:N81">K81^2*M81</f>
        <v>0</v>
      </c>
      <c r="O81" s="146"/>
      <c r="P81" s="131"/>
      <c r="Q81" s="128"/>
      <c r="R81" s="140"/>
      <c r="S81" s="29"/>
      <c r="T81" s="29"/>
      <c r="U81" s="29"/>
      <c r="V81" s="128"/>
      <c r="W81" s="29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</row>
    <row r="82" customFormat="false" ht="13.5" hidden="false" customHeight="false" outlineLevel="0" collapsed="false">
      <c r="A82" s="31"/>
      <c r="B82" s="33" t="n">
        <v>75</v>
      </c>
      <c r="C82" s="75"/>
      <c r="D82" s="71"/>
      <c r="E82" s="71"/>
      <c r="F82" s="71"/>
      <c r="G82" s="72"/>
      <c r="H82" s="31"/>
      <c r="I82" s="48"/>
      <c r="J82" s="27"/>
      <c r="L82" s="29" t="n">
        <f aca="false">SUM(L63:L81)</f>
        <v>1479690180</v>
      </c>
      <c r="M82" s="147" t="n">
        <f aca="false">L82/$O$20</f>
        <v>1.78114879406747</v>
      </c>
      <c r="N82" s="148" t="n">
        <f aca="false">SUM(N63:N81)</f>
        <v>898793.93181931</v>
      </c>
      <c r="O82" s="148"/>
      <c r="Q82" s="128"/>
      <c r="R82" s="140"/>
      <c r="S82" s="29"/>
      <c r="T82" s="29"/>
      <c r="U82" s="29"/>
      <c r="V82" s="128"/>
      <c r="W82" s="29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</row>
    <row r="83" s="138" customFormat="true" ht="13.5" hidden="false" customHeight="false" outlineLevel="0" collapsed="false">
      <c r="A83" s="31"/>
      <c r="B83" s="33" t="n">
        <v>76</v>
      </c>
      <c r="C83" s="33"/>
      <c r="D83" s="71"/>
      <c r="E83" s="71"/>
      <c r="F83" s="71"/>
      <c r="G83" s="72"/>
      <c r="H83" s="31"/>
      <c r="J83" s="27"/>
      <c r="Q83" s="128"/>
      <c r="R83" s="140"/>
      <c r="S83" s="149"/>
      <c r="T83" s="149"/>
      <c r="U83" s="149"/>
      <c r="V83" s="149"/>
      <c r="W83" s="149"/>
      <c r="X83" s="48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</row>
    <row r="84" s="138" customFormat="true" ht="13.5" hidden="false" customHeight="false" outlineLevel="0" collapsed="false">
      <c r="A84" s="31"/>
      <c r="B84" s="33" t="n">
        <v>77</v>
      </c>
      <c r="C84" s="75"/>
      <c r="D84" s="71"/>
      <c r="E84" s="71"/>
      <c r="F84" s="71"/>
      <c r="G84" s="72"/>
      <c r="H84" s="31"/>
      <c r="J84" s="17"/>
      <c r="K84" s="17"/>
      <c r="L84" s="17"/>
      <c r="M84" s="17"/>
      <c r="N84" s="17"/>
      <c r="O84" s="17"/>
      <c r="P84" s="17"/>
      <c r="Q84" s="128"/>
      <c r="R84" s="140"/>
      <c r="S84" s="150"/>
      <c r="T84" s="150"/>
      <c r="U84" s="150"/>
      <c r="V84" s="150"/>
      <c r="W84" s="150"/>
      <c r="X84" s="48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</row>
    <row r="85" s="138" customFormat="true" ht="13.5" hidden="false" customHeight="false" outlineLevel="0" collapsed="false">
      <c r="A85" s="31"/>
      <c r="B85" s="33" t="n">
        <v>78</v>
      </c>
      <c r="C85" s="75"/>
      <c r="D85" s="71"/>
      <c r="E85" s="71"/>
      <c r="F85" s="71"/>
      <c r="G85" s="72"/>
      <c r="H85" s="31"/>
      <c r="J85" s="17"/>
      <c r="K85" s="17"/>
      <c r="L85" s="17"/>
      <c r="M85" s="17"/>
      <c r="N85" s="17"/>
      <c r="O85" s="17"/>
      <c r="P85" s="17"/>
      <c r="Q85" s="128"/>
      <c r="R85" s="140"/>
      <c r="S85" s="151"/>
      <c r="T85" s="151"/>
      <c r="U85" s="151"/>
      <c r="V85" s="151"/>
      <c r="W85" s="151"/>
      <c r="X85" s="48"/>
      <c r="AA85" s="0"/>
      <c r="AB85" s="0"/>
      <c r="AC85" s="0"/>
      <c r="AD85" s="0"/>
      <c r="AE85" s="0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</row>
    <row r="86" s="138" customFormat="true" ht="13.5" hidden="false" customHeight="false" outlineLevel="0" collapsed="false">
      <c r="A86" s="31"/>
      <c r="B86" s="33" t="n">
        <v>79</v>
      </c>
      <c r="C86" s="75"/>
      <c r="D86" s="71"/>
      <c r="E86" s="71"/>
      <c r="F86" s="71"/>
      <c r="G86" s="72"/>
      <c r="H86" s="31"/>
      <c r="J86" s="17"/>
      <c r="K86" s="17"/>
      <c r="L86" s="17"/>
      <c r="M86" s="17"/>
      <c r="N86" s="17"/>
      <c r="O86" s="17"/>
      <c r="P86" s="17"/>
      <c r="Q86" s="128"/>
      <c r="R86" s="140"/>
      <c r="S86" s="151"/>
      <c r="T86" s="151"/>
      <c r="U86" s="151"/>
      <c r="V86" s="151"/>
      <c r="W86" s="151"/>
      <c r="X86" s="0"/>
      <c r="AA86" s="0"/>
      <c r="AB86" s="0"/>
      <c r="AC86" s="0"/>
      <c r="AD86" s="0"/>
      <c r="AE86" s="0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</row>
    <row r="87" s="138" customFormat="true" ht="13.5" hidden="false" customHeight="false" outlineLevel="0" collapsed="false">
      <c r="A87" s="31"/>
      <c r="B87" s="33" t="n">
        <v>80</v>
      </c>
      <c r="C87" s="75"/>
      <c r="D87" s="71"/>
      <c r="E87" s="71"/>
      <c r="F87" s="71"/>
      <c r="G87" s="72"/>
      <c r="H87" s="31"/>
      <c r="J87" s="17"/>
      <c r="K87" s="17"/>
      <c r="L87" s="17"/>
      <c r="M87" s="17"/>
      <c r="N87" s="17"/>
      <c r="O87" s="17"/>
      <c r="P87" s="17"/>
      <c r="Q87" s="128"/>
      <c r="R87" s="151"/>
      <c r="S87" s="151"/>
      <c r="T87" s="151"/>
      <c r="U87" s="151"/>
      <c r="V87" s="151"/>
      <c r="W87" s="151"/>
      <c r="X87" s="0"/>
      <c r="AA87" s="0"/>
      <c r="AB87" s="0"/>
      <c r="AC87" s="0"/>
      <c r="AD87" s="0"/>
      <c r="AE87" s="0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</row>
    <row r="88" s="138" customFormat="true" ht="13.5" hidden="false" customHeight="false" outlineLevel="0" collapsed="false">
      <c r="A88" s="31"/>
      <c r="B88" s="33" t="n">
        <v>81</v>
      </c>
      <c r="C88" s="75"/>
      <c r="D88" s="71"/>
      <c r="E88" s="71"/>
      <c r="F88" s="71"/>
      <c r="G88" s="72"/>
      <c r="H88" s="31"/>
      <c r="J88" s="17"/>
      <c r="K88" s="17"/>
      <c r="L88" s="17"/>
      <c r="M88" s="17"/>
      <c r="N88" s="17"/>
      <c r="O88" s="17"/>
      <c r="P88" s="17"/>
      <c r="Q88" s="29"/>
      <c r="R88" s="29"/>
      <c r="S88" s="29"/>
      <c r="T88" s="29"/>
      <c r="U88" s="29"/>
      <c r="V88" s="29"/>
      <c r="W88" s="29"/>
      <c r="X88" s="0"/>
      <c r="AA88" s="0"/>
      <c r="AB88" s="0"/>
      <c r="AC88" s="0"/>
      <c r="AD88" s="0"/>
      <c r="AE88" s="0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</row>
    <row r="89" s="138" customFormat="true" ht="13.5" hidden="false" customHeight="false" outlineLevel="0" collapsed="false">
      <c r="A89" s="31"/>
      <c r="B89" s="33" t="n">
        <v>82</v>
      </c>
      <c r="C89" s="75"/>
      <c r="D89" s="71"/>
      <c r="E89" s="71"/>
      <c r="F89" s="71"/>
      <c r="G89" s="72"/>
      <c r="H89" s="31"/>
      <c r="J89" s="17"/>
      <c r="K89" s="17"/>
      <c r="L89" s="17"/>
      <c r="M89" s="17"/>
      <c r="N89" s="17"/>
      <c r="O89" s="17"/>
      <c r="P89" s="17"/>
      <c r="Q89" s="150"/>
      <c r="R89" s="151"/>
      <c r="S89" s="151"/>
      <c r="T89" s="151"/>
      <c r="U89" s="151"/>
      <c r="V89" s="151"/>
      <c r="W89" s="151"/>
      <c r="X89" s="0"/>
      <c r="AA89" s="0"/>
      <c r="AB89" s="0"/>
      <c r="AC89" s="0"/>
      <c r="AD89" s="0"/>
      <c r="AE89" s="0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</row>
    <row r="90" s="138" customFormat="true" ht="13.5" hidden="false" customHeight="false" outlineLevel="0" collapsed="false">
      <c r="A90" s="31"/>
      <c r="B90" s="33" t="n">
        <v>83</v>
      </c>
      <c r="C90" s="75"/>
      <c r="D90" s="71"/>
      <c r="E90" s="71"/>
      <c r="F90" s="71"/>
      <c r="G90" s="72"/>
      <c r="H90" s="31"/>
      <c r="J90" s="17"/>
      <c r="K90" s="17"/>
      <c r="L90" s="17"/>
      <c r="M90" s="17"/>
      <c r="N90" s="17"/>
      <c r="O90" s="17"/>
      <c r="P90" s="17"/>
      <c r="Q90" s="150"/>
      <c r="R90" s="151"/>
      <c r="S90" s="151"/>
      <c r="T90" s="151"/>
      <c r="U90" s="151"/>
      <c r="V90" s="151"/>
      <c r="W90" s="151"/>
      <c r="X90" s="0"/>
      <c r="AA90" s="0"/>
      <c r="AB90" s="0"/>
      <c r="AC90" s="0"/>
      <c r="AD90" s="0"/>
      <c r="AE90" s="0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</row>
    <row r="91" s="138" customFormat="true" ht="13.5" hidden="false" customHeight="false" outlineLevel="0" collapsed="false">
      <c r="A91" s="31"/>
      <c r="B91" s="33" t="n">
        <v>84</v>
      </c>
      <c r="C91" s="75"/>
      <c r="D91" s="71"/>
      <c r="E91" s="71"/>
      <c r="F91" s="71"/>
      <c r="G91" s="72"/>
      <c r="H91" s="31"/>
      <c r="J91" s="17"/>
      <c r="K91" s="17"/>
      <c r="L91" s="17"/>
      <c r="M91" s="17"/>
      <c r="N91" s="17"/>
      <c r="O91" s="17"/>
      <c r="P91" s="17"/>
      <c r="Q91" s="150"/>
      <c r="R91" s="152"/>
      <c r="S91" s="151"/>
      <c r="T91" s="151"/>
      <c r="U91" s="151"/>
      <c r="V91" s="151"/>
      <c r="W91" s="151"/>
      <c r="X91" s="0"/>
      <c r="AA91" s="0"/>
      <c r="AB91" s="0"/>
      <c r="AC91" s="0"/>
      <c r="AD91" s="0"/>
      <c r="AE91" s="0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</row>
    <row r="92" s="138" customFormat="true" ht="13.5" hidden="false" customHeight="false" outlineLevel="0" collapsed="false">
      <c r="A92" s="31"/>
      <c r="B92" s="33" t="n">
        <v>85</v>
      </c>
      <c r="C92" s="75"/>
      <c r="D92" s="71"/>
      <c r="E92" s="71"/>
      <c r="F92" s="71"/>
      <c r="G92" s="72"/>
      <c r="H92" s="31"/>
      <c r="J92" s="17"/>
      <c r="K92" s="17"/>
      <c r="L92" s="17"/>
      <c r="M92" s="17"/>
      <c r="N92" s="17"/>
      <c r="O92" s="17"/>
      <c r="P92" s="17"/>
      <c r="Q92" s="150"/>
      <c r="R92" s="152"/>
      <c r="S92" s="151"/>
      <c r="T92" s="151"/>
      <c r="U92" s="151"/>
      <c r="V92" s="151"/>
      <c r="W92" s="151"/>
      <c r="X92" s="0"/>
      <c r="AA92" s="0"/>
      <c r="AB92" s="0"/>
      <c r="AC92" s="0"/>
      <c r="AD92" s="0"/>
      <c r="AE92" s="0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</row>
    <row r="93" s="138" customFormat="true" ht="13.5" hidden="false" customHeight="false" outlineLevel="0" collapsed="false">
      <c r="A93" s="31"/>
      <c r="B93" s="33" t="n">
        <v>86</v>
      </c>
      <c r="C93" s="75"/>
      <c r="D93" s="71"/>
      <c r="E93" s="71"/>
      <c r="F93" s="71"/>
      <c r="G93" s="72"/>
      <c r="H93" s="31"/>
      <c r="J93" s="17"/>
      <c r="K93" s="17"/>
      <c r="L93" s="17"/>
      <c r="M93" s="17"/>
      <c r="N93" s="17"/>
      <c r="O93" s="17"/>
      <c r="P93" s="17"/>
      <c r="Q93" s="150"/>
      <c r="R93" s="152"/>
      <c r="S93" s="151"/>
      <c r="T93" s="151"/>
      <c r="U93" s="151"/>
      <c r="V93" s="151"/>
      <c r="W93" s="151"/>
      <c r="X93" s="0"/>
      <c r="AA93" s="0"/>
      <c r="AB93" s="0"/>
      <c r="AC93" s="0"/>
      <c r="AD93" s="0"/>
      <c r="AE93" s="0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</row>
    <row r="94" s="138" customFormat="true" ht="13.5" hidden="false" customHeight="false" outlineLevel="0" collapsed="false">
      <c r="A94" s="31"/>
      <c r="B94" s="33" t="n">
        <v>87</v>
      </c>
      <c r="C94" s="75"/>
      <c r="D94" s="71"/>
      <c r="E94" s="71"/>
      <c r="F94" s="71"/>
      <c r="G94" s="72"/>
      <c r="H94" s="31"/>
      <c r="J94" s="17"/>
      <c r="K94" s="17"/>
      <c r="L94" s="17"/>
      <c r="M94" s="17"/>
      <c r="N94" s="17"/>
      <c r="O94" s="17"/>
      <c r="P94" s="17"/>
      <c r="Q94" s="150"/>
      <c r="R94" s="152"/>
      <c r="S94" s="151"/>
      <c r="T94" s="151"/>
      <c r="U94" s="151"/>
      <c r="V94" s="151"/>
      <c r="W94" s="151"/>
      <c r="X94" s="0"/>
      <c r="AA94" s="0"/>
      <c r="AB94" s="0"/>
      <c r="AC94" s="0"/>
      <c r="AD94" s="0"/>
      <c r="AE94" s="0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</row>
    <row r="95" s="138" customFormat="true" ht="13.5" hidden="false" customHeight="false" outlineLevel="0" collapsed="false">
      <c r="A95" s="31"/>
      <c r="B95" s="33" t="n">
        <v>88</v>
      </c>
      <c r="C95" s="75"/>
      <c r="D95" s="71"/>
      <c r="E95" s="71"/>
      <c r="F95" s="71"/>
      <c r="G95" s="72"/>
      <c r="H95" s="31"/>
      <c r="J95" s="17"/>
      <c r="K95" s="17"/>
      <c r="L95" s="17"/>
      <c r="M95" s="17"/>
      <c r="N95" s="17"/>
      <c r="O95" s="17"/>
      <c r="P95" s="17"/>
      <c r="Q95" s="153"/>
      <c r="R95" s="154"/>
      <c r="S95" s="151"/>
      <c r="T95" s="151"/>
      <c r="U95" s="151"/>
      <c r="V95" s="151"/>
      <c r="W95" s="151"/>
      <c r="X95" s="0"/>
      <c r="Z95" s="17"/>
      <c r="AA95" s="17"/>
      <c r="AB95" s="0"/>
      <c r="AC95" s="0"/>
      <c r="AD95" s="0"/>
      <c r="AE95" s="0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</row>
    <row r="96" s="138" customFormat="true" ht="13.5" hidden="false" customHeight="false" outlineLevel="0" collapsed="false">
      <c r="A96" s="31"/>
      <c r="B96" s="33" t="n">
        <v>89</v>
      </c>
      <c r="C96" s="75"/>
      <c r="D96" s="71"/>
      <c r="E96" s="71"/>
      <c r="F96" s="71"/>
      <c r="G96" s="72"/>
      <c r="H96" s="31"/>
      <c r="J96" s="17"/>
      <c r="K96" s="17"/>
      <c r="L96" s="17"/>
      <c r="M96" s="17"/>
      <c r="N96" s="17"/>
      <c r="O96" s="17"/>
      <c r="P96" s="17"/>
      <c r="Q96" s="153"/>
      <c r="R96" s="154"/>
      <c r="S96" s="151"/>
      <c r="T96" s="151"/>
      <c r="U96" s="151"/>
      <c r="V96" s="151"/>
      <c r="W96" s="151"/>
      <c r="X96" s="17"/>
      <c r="Y96" s="17"/>
      <c r="Z96" s="17"/>
      <c r="AA96" s="17"/>
      <c r="AB96" s="0"/>
      <c r="AC96" s="0"/>
      <c r="AD96" s="0"/>
      <c r="AE96" s="0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</row>
    <row r="97" customFormat="false" ht="13.5" hidden="false" customHeight="false" outlineLevel="0" collapsed="false">
      <c r="A97" s="31"/>
      <c r="B97" s="33" t="n">
        <v>90</v>
      </c>
      <c r="C97" s="75"/>
      <c r="D97" s="71"/>
      <c r="E97" s="71"/>
      <c r="F97" s="71"/>
      <c r="G97" s="72"/>
      <c r="H97" s="31"/>
      <c r="I97" s="138"/>
      <c r="J97" s="17"/>
      <c r="K97" s="17"/>
      <c r="L97" s="17"/>
      <c r="M97" s="17"/>
      <c r="N97" s="17"/>
      <c r="O97" s="17"/>
      <c r="P97" s="17"/>
      <c r="Q97" s="153"/>
      <c r="R97" s="154"/>
      <c r="S97" s="154"/>
      <c r="T97" s="151"/>
      <c r="U97" s="151"/>
      <c r="V97" s="151"/>
      <c r="W97" s="151"/>
      <c r="X97" s="17"/>
      <c r="Y97" s="17"/>
      <c r="Z97" s="17"/>
      <c r="AA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</row>
    <row r="98" customFormat="false" ht="13.5" hidden="false" customHeight="false" outlineLevel="0" collapsed="false">
      <c r="A98" s="31"/>
      <c r="B98" s="33" t="n">
        <v>91</v>
      </c>
      <c r="C98" s="75"/>
      <c r="D98" s="71"/>
      <c r="E98" s="71"/>
      <c r="F98" s="71"/>
      <c r="G98" s="72"/>
      <c r="H98" s="31"/>
      <c r="I98" s="138"/>
      <c r="J98" s="17"/>
      <c r="K98" s="17"/>
      <c r="L98" s="17"/>
      <c r="M98" s="17"/>
      <c r="N98" s="17"/>
      <c r="O98" s="17"/>
      <c r="P98" s="17"/>
      <c r="Q98" s="153"/>
      <c r="R98" s="154"/>
      <c r="S98" s="154"/>
      <c r="T98" s="151"/>
      <c r="U98" s="151"/>
      <c r="V98" s="151"/>
      <c r="W98" s="151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</row>
    <row r="99" customFormat="false" ht="13.5" hidden="false" customHeight="false" outlineLevel="0" collapsed="false">
      <c r="A99" s="31"/>
      <c r="B99" s="33" t="n">
        <v>92</v>
      </c>
      <c r="C99" s="75"/>
      <c r="D99" s="71"/>
      <c r="E99" s="71"/>
      <c r="F99" s="71"/>
      <c r="G99" s="72"/>
      <c r="H99" s="31"/>
      <c r="I99" s="138"/>
      <c r="J99" s="17"/>
      <c r="K99" s="17"/>
      <c r="L99" s="17"/>
      <c r="M99" s="17"/>
      <c r="N99" s="17"/>
      <c r="O99" s="17"/>
      <c r="P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</row>
    <row r="100" customFormat="false" ht="13.5" hidden="false" customHeight="false" outlineLevel="0" collapsed="false">
      <c r="A100" s="31"/>
      <c r="B100" s="33" t="n">
        <v>93</v>
      </c>
      <c r="C100" s="75"/>
      <c r="D100" s="71"/>
      <c r="E100" s="71"/>
      <c r="F100" s="71"/>
      <c r="G100" s="72"/>
      <c r="H100" s="31"/>
      <c r="I100" s="138"/>
      <c r="J100" s="17"/>
      <c r="K100" s="17"/>
      <c r="L100" s="17"/>
      <c r="M100" s="17"/>
      <c r="N100" s="17"/>
      <c r="O100" s="17"/>
      <c r="P100" s="17"/>
      <c r="Q100" s="150"/>
      <c r="R100" s="152"/>
      <c r="S100" s="152"/>
      <c r="T100" s="151"/>
      <c r="U100" s="151"/>
      <c r="V100" s="151"/>
      <c r="W100" s="151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</row>
    <row r="101" customFormat="false" ht="13.5" hidden="false" customHeight="false" outlineLevel="0" collapsed="false">
      <c r="A101" s="31"/>
      <c r="B101" s="33" t="n">
        <v>94</v>
      </c>
      <c r="C101" s="75"/>
      <c r="D101" s="71"/>
      <c r="E101" s="71"/>
      <c r="F101" s="71"/>
      <c r="G101" s="72"/>
      <c r="H101" s="31"/>
      <c r="I101" s="17"/>
      <c r="J101" s="17"/>
      <c r="K101" s="17"/>
      <c r="L101" s="17"/>
      <c r="M101" s="17"/>
      <c r="N101" s="17"/>
      <c r="O101" s="17"/>
      <c r="P101" s="17"/>
      <c r="Q101" s="150"/>
      <c r="R101" s="152"/>
      <c r="S101" s="152"/>
      <c r="T101" s="151"/>
      <c r="U101" s="151"/>
      <c r="V101" s="151"/>
      <c r="W101" s="151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</row>
    <row r="102" customFormat="false" ht="13.5" hidden="false" customHeight="false" outlineLevel="0" collapsed="false">
      <c r="A102" s="31"/>
      <c r="B102" s="33" t="n">
        <v>95</v>
      </c>
      <c r="C102" s="75"/>
      <c r="D102" s="71"/>
      <c r="E102" s="71"/>
      <c r="F102" s="71"/>
      <c r="G102" s="72"/>
      <c r="H102" s="31"/>
      <c r="I102" s="17"/>
      <c r="J102" s="17"/>
      <c r="K102" s="17"/>
      <c r="L102" s="17"/>
      <c r="M102" s="17"/>
      <c r="N102" s="17"/>
      <c r="O102" s="17"/>
      <c r="P102" s="17"/>
      <c r="Q102" s="150"/>
      <c r="R102" s="152"/>
      <c r="S102" s="152"/>
      <c r="T102" s="151"/>
      <c r="U102" s="151"/>
      <c r="V102" s="151"/>
      <c r="W102" s="151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</row>
    <row r="103" customFormat="false" ht="13.5" hidden="false" customHeight="false" outlineLevel="0" collapsed="false">
      <c r="A103" s="31"/>
      <c r="B103" s="33" t="n">
        <v>96</v>
      </c>
      <c r="C103" s="75"/>
      <c r="D103" s="71"/>
      <c r="E103" s="71"/>
      <c r="F103" s="71"/>
      <c r="G103" s="72"/>
      <c r="H103" s="31"/>
      <c r="I103" s="17"/>
      <c r="J103" s="17"/>
      <c r="K103" s="17"/>
      <c r="L103" s="17"/>
      <c r="M103" s="17"/>
      <c r="N103" s="17"/>
      <c r="O103" s="17"/>
      <c r="P103" s="17"/>
      <c r="Q103" s="150"/>
      <c r="R103" s="152"/>
      <c r="S103" s="152"/>
      <c r="T103" s="152"/>
      <c r="U103" s="151"/>
      <c r="V103" s="151"/>
      <c r="W103" s="151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</row>
    <row r="104" customFormat="false" ht="13.5" hidden="false" customHeight="false" outlineLevel="0" collapsed="false">
      <c r="A104" s="31"/>
      <c r="B104" s="33" t="n">
        <v>97</v>
      </c>
      <c r="C104" s="75"/>
      <c r="D104" s="71"/>
      <c r="E104" s="71"/>
      <c r="F104" s="71"/>
      <c r="G104" s="72"/>
      <c r="H104" s="31"/>
      <c r="I104" s="17"/>
      <c r="J104" s="17"/>
      <c r="K104" s="17"/>
      <c r="L104" s="17"/>
      <c r="M104" s="17"/>
      <c r="N104" s="17"/>
      <c r="O104" s="17"/>
      <c r="P104" s="17"/>
      <c r="Q104" s="150"/>
      <c r="R104" s="152"/>
      <c r="S104" s="152"/>
      <c r="T104" s="152"/>
      <c r="U104" s="151"/>
      <c r="V104" s="151"/>
      <c r="W104" s="151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</row>
    <row r="105" customFormat="false" ht="13.5" hidden="false" customHeight="false" outlineLevel="0" collapsed="false">
      <c r="A105" s="31"/>
      <c r="B105" s="33" t="n">
        <v>98</v>
      </c>
      <c r="C105" s="75"/>
      <c r="D105" s="71"/>
      <c r="E105" s="71"/>
      <c r="F105" s="71"/>
      <c r="G105" s="72"/>
      <c r="H105" s="31"/>
      <c r="I105" s="17"/>
      <c r="J105" s="17"/>
      <c r="K105" s="17"/>
      <c r="L105" s="17"/>
      <c r="M105" s="17"/>
      <c r="N105" s="17"/>
      <c r="O105" s="17"/>
      <c r="P105" s="17"/>
      <c r="Q105" s="150"/>
      <c r="R105" s="152"/>
      <c r="S105" s="152"/>
      <c r="T105" s="152"/>
      <c r="U105" s="151"/>
      <c r="V105" s="151"/>
      <c r="W105" s="152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</row>
    <row r="106" customFormat="false" ht="13.5" hidden="false" customHeight="false" outlineLevel="0" collapsed="false">
      <c r="A106" s="31"/>
      <c r="B106" s="33" t="n">
        <v>99</v>
      </c>
      <c r="C106" s="75"/>
      <c r="D106" s="71"/>
      <c r="E106" s="71"/>
      <c r="F106" s="71"/>
      <c r="G106" s="72"/>
      <c r="H106" s="31"/>
      <c r="I106" s="17"/>
      <c r="J106" s="17"/>
      <c r="K106" s="17"/>
      <c r="L106" s="17"/>
      <c r="M106" s="17"/>
      <c r="N106" s="17"/>
      <c r="O106" s="17"/>
      <c r="P106" s="17"/>
      <c r="Q106" s="150"/>
      <c r="R106" s="152"/>
      <c r="S106" s="152"/>
      <c r="T106" s="152"/>
      <c r="U106" s="151"/>
      <c r="V106" s="151"/>
      <c r="W106" s="152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</row>
    <row r="107" customFormat="false" ht="13.5" hidden="false" customHeight="false" outlineLevel="0" collapsed="false">
      <c r="A107" s="31"/>
      <c r="B107" s="33" t="n">
        <v>100</v>
      </c>
      <c r="C107" s="75"/>
      <c r="D107" s="71"/>
      <c r="E107" s="71"/>
      <c r="F107" s="71"/>
      <c r="G107" s="72"/>
      <c r="H107" s="31"/>
      <c r="I107" s="17"/>
      <c r="Q107" s="150"/>
      <c r="R107" s="152"/>
      <c r="S107" s="152"/>
      <c r="T107" s="152"/>
      <c r="U107" s="151"/>
      <c r="V107" s="151"/>
      <c r="W107" s="152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</row>
    <row r="108" customFormat="false" ht="13.5" hidden="false" customHeight="false" outlineLevel="0" collapsed="false">
      <c r="A108" s="31"/>
      <c r="B108" s="33" t="n">
        <v>101</v>
      </c>
      <c r="C108" s="33"/>
      <c r="D108" s="71"/>
      <c r="E108" s="71"/>
      <c r="F108" s="71"/>
      <c r="G108" s="72"/>
      <c r="H108" s="31"/>
      <c r="I108" s="17"/>
      <c r="Q108" s="150"/>
      <c r="R108" s="152"/>
      <c r="S108" s="152"/>
      <c r="T108" s="152"/>
      <c r="U108" s="152"/>
      <c r="V108" s="151"/>
      <c r="W108" s="152"/>
      <c r="X108" s="17"/>
      <c r="Y108" s="155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</row>
    <row r="109" customFormat="false" ht="13.5" hidden="false" customHeight="false" outlineLevel="0" collapsed="false">
      <c r="A109" s="31"/>
      <c r="B109" s="33" t="n">
        <v>102</v>
      </c>
      <c r="C109" s="33"/>
      <c r="D109" s="71"/>
      <c r="E109" s="71"/>
      <c r="F109" s="71"/>
      <c r="G109" s="72"/>
      <c r="H109" s="31"/>
      <c r="I109" s="17"/>
      <c r="Q109" s="150"/>
      <c r="R109" s="152"/>
      <c r="S109" s="152"/>
      <c r="T109" s="152"/>
      <c r="U109" s="152"/>
      <c r="V109" s="151"/>
      <c r="W109" s="152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</row>
    <row r="110" customFormat="false" ht="13.5" hidden="false" customHeight="false" outlineLevel="0" collapsed="false">
      <c r="A110" s="31"/>
      <c r="B110" s="33" t="n">
        <v>103</v>
      </c>
      <c r="C110" s="33"/>
      <c r="D110" s="71"/>
      <c r="E110" s="71"/>
      <c r="F110" s="71"/>
      <c r="G110" s="72"/>
      <c r="H110" s="31"/>
      <c r="I110" s="17"/>
      <c r="Q110" s="150"/>
      <c r="R110" s="152"/>
      <c r="S110" s="152"/>
      <c r="T110" s="152"/>
      <c r="U110" s="152"/>
      <c r="V110" s="151"/>
      <c r="W110" s="152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</row>
    <row r="111" customFormat="false" ht="13.5" hidden="false" customHeight="false" outlineLevel="0" collapsed="false">
      <c r="A111" s="31"/>
      <c r="B111" s="33" t="n">
        <v>104</v>
      </c>
      <c r="C111" s="33"/>
      <c r="D111" s="71"/>
      <c r="E111" s="71"/>
      <c r="F111" s="71"/>
      <c r="G111" s="72"/>
      <c r="H111" s="31"/>
      <c r="I111" s="17"/>
      <c r="Q111" s="150"/>
      <c r="R111" s="152"/>
      <c r="S111" s="152"/>
      <c r="T111" s="152"/>
      <c r="U111" s="152"/>
      <c r="V111" s="151"/>
      <c r="W111" s="152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</row>
    <row r="112" customFormat="false" ht="13.5" hidden="false" customHeight="false" outlineLevel="0" collapsed="false">
      <c r="A112" s="31"/>
      <c r="B112" s="33" t="n">
        <v>105</v>
      </c>
      <c r="C112" s="33"/>
      <c r="D112" s="71"/>
      <c r="E112" s="71"/>
      <c r="F112" s="71"/>
      <c r="G112" s="72"/>
      <c r="H112" s="31"/>
      <c r="I112" s="17"/>
      <c r="Q112" s="150"/>
      <c r="R112" s="152"/>
      <c r="S112" s="152"/>
      <c r="T112" s="152"/>
      <c r="U112" s="152"/>
      <c r="V112" s="151"/>
      <c r="W112" s="152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</row>
    <row r="113" customFormat="false" ht="13.5" hidden="false" customHeight="false" outlineLevel="0" collapsed="false">
      <c r="A113" s="31"/>
      <c r="B113" s="33" t="n">
        <v>106</v>
      </c>
      <c r="C113" s="75"/>
      <c r="D113" s="71"/>
      <c r="E113" s="71"/>
      <c r="F113" s="71"/>
      <c r="G113" s="72"/>
      <c r="H113" s="31"/>
      <c r="I113" s="17"/>
      <c r="Q113" s="150"/>
      <c r="R113" s="156"/>
      <c r="S113" s="156"/>
      <c r="T113" s="156"/>
      <c r="U113" s="152"/>
      <c r="V113" s="151"/>
      <c r="W113" s="152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</row>
    <row r="114" customFormat="false" ht="13.5" hidden="false" customHeight="false" outlineLevel="0" collapsed="false">
      <c r="A114" s="31"/>
      <c r="B114" s="33" t="n">
        <v>107</v>
      </c>
      <c r="C114" s="75"/>
      <c r="D114" s="71"/>
      <c r="E114" s="71"/>
      <c r="F114" s="71"/>
      <c r="G114" s="72"/>
      <c r="H114" s="31"/>
      <c r="I114" s="17"/>
      <c r="Q114" s="157"/>
      <c r="R114" s="158"/>
      <c r="S114" s="158"/>
      <c r="T114" s="158"/>
      <c r="U114" s="158"/>
      <c r="V114" s="158"/>
      <c r="W114" s="159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</row>
    <row r="115" customFormat="false" ht="13.5" hidden="false" customHeight="false" outlineLevel="0" collapsed="false">
      <c r="A115" s="31"/>
      <c r="B115" s="33" t="n">
        <v>108</v>
      </c>
      <c r="C115" s="75"/>
      <c r="D115" s="71"/>
      <c r="E115" s="71"/>
      <c r="F115" s="71"/>
      <c r="G115" s="72"/>
      <c r="H115" s="31"/>
      <c r="I115" s="17"/>
      <c r="Q115" s="157"/>
      <c r="R115" s="160"/>
      <c r="S115" s="160"/>
      <c r="T115" s="160"/>
      <c r="U115" s="160"/>
      <c r="V115" s="160"/>
      <c r="W115" s="150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</row>
    <row r="116" customFormat="false" ht="13.5" hidden="false" customHeight="false" outlineLevel="0" collapsed="false">
      <c r="A116" s="31"/>
      <c r="B116" s="33" t="n">
        <v>109</v>
      </c>
      <c r="C116" s="75"/>
      <c r="D116" s="71"/>
      <c r="E116" s="71"/>
      <c r="F116" s="71"/>
      <c r="G116" s="72"/>
      <c r="H116" s="31"/>
      <c r="I116" s="17"/>
      <c r="Q116" s="157"/>
      <c r="R116" s="157"/>
      <c r="S116" s="157"/>
      <c r="T116" s="157"/>
      <c r="U116" s="157"/>
      <c r="V116" s="157"/>
      <c r="W116" s="15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</row>
    <row r="117" customFormat="false" ht="13.5" hidden="false" customHeight="false" outlineLevel="0" collapsed="false">
      <c r="A117" s="31"/>
      <c r="B117" s="33" t="n">
        <v>110</v>
      </c>
      <c r="C117" s="75"/>
      <c r="D117" s="71"/>
      <c r="E117" s="71"/>
      <c r="F117" s="71"/>
      <c r="G117" s="72"/>
      <c r="H117" s="31"/>
      <c r="I117" s="17"/>
      <c r="Q117" s="160"/>
      <c r="R117" s="161"/>
      <c r="S117" s="161"/>
      <c r="T117" s="161"/>
      <c r="U117" s="161"/>
      <c r="V117" s="161"/>
      <c r="W117" s="161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</row>
    <row r="118" customFormat="false" ht="13.5" hidden="false" customHeight="false" outlineLevel="0" collapsed="false">
      <c r="A118" s="31"/>
      <c r="B118" s="33" t="n">
        <v>111</v>
      </c>
      <c r="C118" s="75"/>
      <c r="D118" s="71"/>
      <c r="E118" s="71"/>
      <c r="F118" s="71"/>
      <c r="G118" s="72"/>
      <c r="H118" s="31"/>
      <c r="Q118" s="157"/>
      <c r="R118" s="162"/>
      <c r="S118" s="162"/>
      <c r="T118" s="162"/>
      <c r="U118" s="162"/>
      <c r="V118" s="162"/>
      <c r="W118" s="163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</row>
    <row r="119" customFormat="false" ht="13.5" hidden="false" customHeight="false" outlineLevel="0" collapsed="false">
      <c r="A119" s="31"/>
      <c r="B119" s="33" t="n">
        <v>112</v>
      </c>
      <c r="C119" s="75"/>
      <c r="D119" s="71"/>
      <c r="E119" s="71"/>
      <c r="F119" s="71"/>
      <c r="G119" s="72"/>
      <c r="H119" s="31"/>
      <c r="Q119" s="164"/>
      <c r="R119" s="157"/>
      <c r="S119" s="157"/>
      <c r="T119" s="157"/>
      <c r="U119" s="157"/>
      <c r="V119" s="164"/>
      <c r="W119" s="164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</row>
    <row r="120" customFormat="false" ht="13.5" hidden="false" customHeight="false" outlineLevel="0" collapsed="false">
      <c r="A120" s="31"/>
      <c r="B120" s="165"/>
      <c r="C120" s="71"/>
      <c r="D120" s="71"/>
      <c r="E120" s="71"/>
      <c r="F120" s="71"/>
      <c r="G120" s="71"/>
      <c r="H120" s="73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</row>
    <row r="121" customFormat="false" ht="13.5" hidden="false" customHeight="false" outlineLevel="0" collapsed="false">
      <c r="A121" s="31"/>
      <c r="B121" s="165"/>
      <c r="C121" s="71"/>
      <c r="D121" s="71"/>
      <c r="E121" s="71"/>
      <c r="F121" s="71"/>
      <c r="G121" s="71"/>
      <c r="H121" s="73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</row>
    <row r="122" customFormat="false" ht="13.5" hidden="false" customHeight="false" outlineLevel="0" collapsed="false">
      <c r="A122" s="31"/>
      <c r="B122" s="165"/>
      <c r="C122" s="71"/>
      <c r="D122" s="71"/>
      <c r="E122" s="71"/>
      <c r="F122" s="71"/>
      <c r="G122" s="71"/>
      <c r="H122" s="73"/>
      <c r="I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</row>
    <row r="123" customFormat="false" ht="13.5" hidden="false" customHeight="false" outlineLevel="0" collapsed="false">
      <c r="A123" s="31"/>
      <c r="B123" s="165"/>
      <c r="C123" s="71"/>
      <c r="D123" s="71"/>
      <c r="E123" s="71"/>
      <c r="F123" s="71"/>
      <c r="G123" s="71"/>
      <c r="H123" s="73"/>
      <c r="I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</row>
    <row r="124" customFormat="false" ht="13.5" hidden="false" customHeight="false" outlineLevel="0" collapsed="false">
      <c r="A124" s="31"/>
      <c r="B124" s="165"/>
      <c r="C124" s="71"/>
      <c r="D124" s="71"/>
      <c r="E124" s="71"/>
      <c r="F124" s="71"/>
      <c r="G124" s="71"/>
      <c r="H124" s="73"/>
      <c r="I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</row>
    <row r="125" customFormat="false" ht="13.5" hidden="false" customHeight="false" outlineLevel="0" collapsed="false">
      <c r="A125" s="31"/>
      <c r="B125" s="165"/>
      <c r="C125" s="71"/>
      <c r="D125" s="71"/>
      <c r="E125" s="71"/>
      <c r="F125" s="71"/>
      <c r="G125" s="71"/>
      <c r="H125" s="73"/>
      <c r="I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</row>
    <row r="126" customFormat="false" ht="13.5" hidden="false" customHeight="false" outlineLevel="0" collapsed="false">
      <c r="A126" s="31"/>
      <c r="B126" s="165"/>
      <c r="C126" s="71"/>
      <c r="D126" s="71"/>
      <c r="E126" s="71"/>
      <c r="F126" s="71"/>
      <c r="G126" s="71"/>
      <c r="H126" s="73"/>
      <c r="I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</row>
    <row r="127" customFormat="false" ht="13.5" hidden="false" customHeight="false" outlineLevel="0" collapsed="false">
      <c r="A127" s="31"/>
      <c r="B127" s="165"/>
      <c r="C127" s="71"/>
      <c r="D127" s="71"/>
      <c r="E127" s="71"/>
      <c r="F127" s="71"/>
      <c r="G127" s="71"/>
      <c r="H127" s="73"/>
      <c r="I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</row>
    <row r="128" customFormat="false" ht="13.5" hidden="false" customHeight="false" outlineLevel="0" collapsed="false">
      <c r="A128" s="31"/>
      <c r="B128" s="165"/>
      <c r="C128" s="71"/>
      <c r="D128" s="71"/>
      <c r="E128" s="71"/>
      <c r="F128" s="71"/>
      <c r="G128" s="71"/>
      <c r="H128" s="73"/>
      <c r="I128" s="17"/>
      <c r="Q128" s="17"/>
      <c r="R128" s="17"/>
      <c r="S128" s="17"/>
      <c r="T128" s="17"/>
      <c r="U128" s="17"/>
      <c r="V128" s="17"/>
      <c r="W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</row>
    <row r="129" customFormat="false" ht="13.5" hidden="false" customHeight="false" outlineLevel="0" collapsed="false">
      <c r="A129" s="31"/>
      <c r="B129" s="165"/>
      <c r="C129" s="71"/>
      <c r="D129" s="71"/>
      <c r="E129" s="71"/>
      <c r="F129" s="71"/>
      <c r="G129" s="71"/>
      <c r="H129" s="73"/>
      <c r="I129" s="17"/>
      <c r="Q129" s="17"/>
      <c r="R129" s="17"/>
      <c r="S129" s="17"/>
      <c r="T129" s="17"/>
      <c r="U129" s="17"/>
      <c r="V129" s="17"/>
      <c r="W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</row>
    <row r="130" customFormat="false" ht="13.5" hidden="false" customHeight="false" outlineLevel="0" collapsed="false">
      <c r="A130" s="31"/>
      <c r="B130" s="165"/>
      <c r="C130" s="71"/>
      <c r="D130" s="71"/>
      <c r="E130" s="71"/>
      <c r="F130" s="71"/>
      <c r="G130" s="71"/>
      <c r="H130" s="73"/>
      <c r="I130" s="17"/>
      <c r="Q130" s="17"/>
      <c r="R130" s="17"/>
      <c r="S130" s="17"/>
      <c r="T130" s="17"/>
      <c r="U130" s="17"/>
      <c r="V130" s="17"/>
      <c r="W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</row>
    <row r="131" customFormat="false" ht="13.5" hidden="false" customHeight="false" outlineLevel="0" collapsed="false">
      <c r="A131" s="31"/>
      <c r="B131" s="165"/>
      <c r="C131" s="71"/>
      <c r="D131" s="71"/>
      <c r="E131" s="71"/>
      <c r="F131" s="71"/>
      <c r="G131" s="71"/>
      <c r="H131" s="73"/>
      <c r="I131" s="17"/>
      <c r="Q131" s="17"/>
      <c r="R131" s="17"/>
      <c r="S131" s="17"/>
      <c r="T131" s="17"/>
      <c r="U131" s="17"/>
      <c r="V131" s="17"/>
      <c r="W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</row>
    <row r="132" customFormat="false" ht="13.5" hidden="false" customHeight="false" outlineLevel="0" collapsed="false">
      <c r="A132" s="31"/>
      <c r="B132" s="165"/>
      <c r="C132" s="71"/>
      <c r="D132" s="71"/>
      <c r="E132" s="71"/>
      <c r="F132" s="71"/>
      <c r="G132" s="71"/>
      <c r="H132" s="73"/>
      <c r="I132" s="17"/>
      <c r="Q132" s="17"/>
      <c r="R132" s="17"/>
      <c r="S132" s="17"/>
      <c r="T132" s="17"/>
      <c r="U132" s="17"/>
      <c r="V132" s="17"/>
      <c r="W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</row>
    <row r="133" customFormat="false" ht="13.5" hidden="false" customHeight="false" outlineLevel="0" collapsed="false">
      <c r="A133" s="31"/>
      <c r="B133" s="165"/>
      <c r="C133" s="71"/>
      <c r="D133" s="71"/>
      <c r="E133" s="71"/>
      <c r="F133" s="71"/>
      <c r="G133" s="71"/>
      <c r="H133" s="73"/>
      <c r="I133" s="17"/>
      <c r="Q133" s="17"/>
      <c r="R133" s="17"/>
      <c r="S133" s="17"/>
      <c r="T133" s="17"/>
      <c r="U133" s="17"/>
      <c r="V133" s="17"/>
      <c r="W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</row>
    <row r="134" customFormat="false" ht="13.5" hidden="false" customHeight="false" outlineLevel="0" collapsed="false">
      <c r="A134" s="31"/>
      <c r="B134" s="165"/>
      <c r="C134" s="71"/>
      <c r="D134" s="71"/>
      <c r="E134" s="71"/>
      <c r="F134" s="71"/>
      <c r="G134" s="71"/>
      <c r="H134" s="73"/>
      <c r="I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</row>
    <row r="135" customFormat="false" ht="13.5" hidden="false" customHeight="false" outlineLevel="0" collapsed="false">
      <c r="A135" s="31"/>
      <c r="B135" s="165"/>
      <c r="C135" s="71"/>
      <c r="D135" s="71"/>
      <c r="E135" s="71"/>
      <c r="F135" s="71"/>
      <c r="G135" s="71"/>
      <c r="H135" s="73"/>
      <c r="I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</row>
    <row r="136" customFormat="false" ht="13.5" hidden="false" customHeight="false" outlineLevel="0" collapsed="false">
      <c r="A136" s="31"/>
      <c r="B136" s="165"/>
      <c r="C136" s="71"/>
      <c r="D136" s="71"/>
      <c r="E136" s="71"/>
      <c r="F136" s="71"/>
      <c r="G136" s="71"/>
      <c r="H136" s="73"/>
      <c r="I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</row>
    <row r="137" customFormat="false" ht="13.5" hidden="false" customHeight="false" outlineLevel="0" collapsed="false">
      <c r="A137" s="31"/>
      <c r="B137" s="165"/>
      <c r="C137" s="71"/>
      <c r="D137" s="71"/>
      <c r="E137" s="71"/>
      <c r="F137" s="71"/>
      <c r="G137" s="71"/>
      <c r="H137" s="73"/>
      <c r="I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</row>
    <row r="138" customFormat="false" ht="13.5" hidden="false" customHeight="false" outlineLevel="0" collapsed="false">
      <c r="A138" s="31"/>
      <c r="B138" s="165"/>
      <c r="C138" s="71"/>
      <c r="D138" s="71"/>
      <c r="E138" s="71"/>
      <c r="F138" s="71"/>
      <c r="G138" s="71"/>
      <c r="H138" s="73"/>
      <c r="I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</row>
    <row r="139" customFormat="false" ht="13.5" hidden="false" customHeight="false" outlineLevel="0" collapsed="false">
      <c r="A139" s="31"/>
      <c r="B139" s="165"/>
      <c r="C139" s="71"/>
      <c r="D139" s="71"/>
      <c r="E139" s="71"/>
      <c r="F139" s="71"/>
      <c r="G139" s="71"/>
      <c r="H139" s="73"/>
      <c r="I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</row>
    <row r="140" customFormat="false" ht="13.5" hidden="false" customHeight="false" outlineLevel="0" collapsed="false">
      <c r="A140" s="31"/>
      <c r="B140" s="165"/>
      <c r="C140" s="71"/>
      <c r="D140" s="71"/>
      <c r="E140" s="71"/>
      <c r="F140" s="71"/>
      <c r="G140" s="71"/>
      <c r="H140" s="73"/>
      <c r="I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</row>
    <row r="141" customFormat="false" ht="13.5" hidden="false" customHeight="false" outlineLevel="0" collapsed="false">
      <c r="A141" s="31"/>
      <c r="B141" s="165"/>
      <c r="C141" s="71"/>
      <c r="D141" s="71"/>
      <c r="E141" s="71"/>
      <c r="F141" s="71"/>
      <c r="G141" s="71"/>
      <c r="H141" s="73"/>
      <c r="I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</row>
    <row r="142" customFormat="false" ht="13.5" hidden="false" customHeight="false" outlineLevel="0" collapsed="false">
      <c r="A142" s="31"/>
      <c r="B142" s="165"/>
      <c r="C142" s="71"/>
      <c r="D142" s="71"/>
      <c r="E142" s="71"/>
      <c r="F142" s="71"/>
      <c r="G142" s="71"/>
      <c r="H142" s="73"/>
      <c r="I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</row>
    <row r="143" customFormat="false" ht="13.5" hidden="false" customHeight="false" outlineLevel="0" collapsed="false">
      <c r="A143" s="31"/>
      <c r="B143" s="165"/>
      <c r="C143" s="71"/>
      <c r="D143" s="71"/>
      <c r="E143" s="71"/>
      <c r="F143" s="71"/>
      <c r="G143" s="71"/>
      <c r="H143" s="73"/>
      <c r="I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</row>
    <row r="144" customFormat="false" ht="13.5" hidden="false" customHeight="false" outlineLevel="0" collapsed="false">
      <c r="A144" s="31"/>
      <c r="B144" s="165"/>
      <c r="C144" s="71"/>
      <c r="D144" s="71"/>
      <c r="E144" s="71"/>
      <c r="F144" s="71"/>
      <c r="G144" s="71"/>
      <c r="H144" s="73"/>
      <c r="I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</row>
    <row r="145" customFormat="false" ht="13.5" hidden="false" customHeight="false" outlineLevel="0" collapsed="false">
      <c r="A145" s="31"/>
      <c r="B145" s="165"/>
      <c r="C145" s="71"/>
      <c r="D145" s="71"/>
      <c r="E145" s="71"/>
      <c r="F145" s="71"/>
      <c r="G145" s="71"/>
      <c r="H145" s="73"/>
      <c r="I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</row>
    <row r="146" customFormat="false" ht="13.5" hidden="false" customHeight="false" outlineLevel="0" collapsed="false">
      <c r="A146" s="31"/>
      <c r="B146" s="165"/>
      <c r="C146" s="71"/>
      <c r="D146" s="71"/>
      <c r="E146" s="71"/>
      <c r="F146" s="71"/>
      <c r="G146" s="71"/>
      <c r="H146" s="73"/>
      <c r="I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</row>
    <row r="147" customFormat="false" ht="13.5" hidden="false" customHeight="false" outlineLevel="0" collapsed="false">
      <c r="A147" s="31"/>
      <c r="B147" s="165"/>
      <c r="C147" s="71"/>
      <c r="D147" s="71"/>
      <c r="E147" s="71"/>
      <c r="F147" s="71"/>
      <c r="G147" s="71"/>
      <c r="H147" s="73"/>
      <c r="I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</row>
    <row r="148" customFormat="false" ht="13.5" hidden="false" customHeight="false" outlineLevel="0" collapsed="false">
      <c r="A148" s="31"/>
      <c r="B148" s="165"/>
      <c r="C148" s="71"/>
      <c r="D148" s="71"/>
      <c r="E148" s="71"/>
      <c r="F148" s="71"/>
      <c r="G148" s="71"/>
      <c r="H148" s="73"/>
      <c r="I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</row>
    <row r="149" customFormat="false" ht="13.5" hidden="false" customHeight="false" outlineLevel="0" collapsed="false">
      <c r="A149" s="31"/>
      <c r="B149" s="165"/>
      <c r="C149" s="71"/>
      <c r="D149" s="71"/>
      <c r="E149" s="71"/>
      <c r="F149" s="71"/>
      <c r="G149" s="71"/>
      <c r="H149" s="73"/>
      <c r="I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</row>
    <row r="150" customFormat="false" ht="13.5" hidden="false" customHeight="false" outlineLevel="0" collapsed="false">
      <c r="A150" s="31"/>
      <c r="B150" s="165"/>
      <c r="C150" s="71"/>
      <c r="D150" s="71"/>
      <c r="E150" s="71"/>
      <c r="F150" s="71"/>
      <c r="G150" s="71"/>
      <c r="H150" s="73"/>
      <c r="I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</row>
    <row r="151" customFormat="false" ht="13.5" hidden="false" customHeight="false" outlineLevel="0" collapsed="false">
      <c r="A151" s="31"/>
      <c r="B151" s="165"/>
      <c r="C151" s="71"/>
      <c r="D151" s="71"/>
      <c r="E151" s="71"/>
      <c r="F151" s="71"/>
      <c r="G151" s="71"/>
      <c r="H151" s="73"/>
      <c r="I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</row>
    <row r="152" customFormat="false" ht="13.5" hidden="false" customHeight="false" outlineLevel="0" collapsed="false">
      <c r="A152" s="31"/>
      <c r="B152" s="165"/>
      <c r="C152" s="71"/>
      <c r="D152" s="71"/>
      <c r="E152" s="71"/>
      <c r="F152" s="71"/>
      <c r="G152" s="71"/>
      <c r="H152" s="73"/>
      <c r="I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</row>
    <row r="153" customFormat="false" ht="13.5" hidden="false" customHeight="false" outlineLevel="0" collapsed="false">
      <c r="A153" s="31"/>
      <c r="B153" s="165"/>
      <c r="C153" s="71"/>
      <c r="D153" s="71"/>
      <c r="E153" s="71"/>
      <c r="F153" s="71"/>
      <c r="G153" s="71"/>
      <c r="H153" s="73"/>
      <c r="I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</row>
    <row r="154" customFormat="false" ht="13.5" hidden="false" customHeight="false" outlineLevel="0" collapsed="false">
      <c r="A154" s="31"/>
      <c r="B154" s="165"/>
      <c r="C154" s="71"/>
      <c r="D154" s="71"/>
      <c r="E154" s="71"/>
      <c r="F154" s="71"/>
      <c r="G154" s="71"/>
      <c r="H154" s="73"/>
      <c r="I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</row>
    <row r="155" customFormat="false" ht="13.5" hidden="false" customHeight="false" outlineLevel="0" collapsed="false">
      <c r="A155" s="31"/>
      <c r="B155" s="165"/>
      <c r="C155" s="71"/>
      <c r="D155" s="71"/>
      <c r="E155" s="71"/>
      <c r="F155" s="71"/>
      <c r="G155" s="71"/>
      <c r="H155" s="73"/>
      <c r="I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</row>
    <row r="156" customFormat="false" ht="13.5" hidden="false" customHeight="false" outlineLevel="0" collapsed="false">
      <c r="A156" s="31"/>
      <c r="B156" s="165"/>
      <c r="C156" s="71"/>
      <c r="D156" s="71"/>
      <c r="E156" s="71"/>
      <c r="F156" s="71"/>
      <c r="G156" s="71"/>
      <c r="H156" s="73"/>
      <c r="I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</row>
    <row r="157" customFormat="false" ht="13.5" hidden="false" customHeight="false" outlineLevel="0" collapsed="false">
      <c r="A157" s="31"/>
      <c r="B157" s="165"/>
      <c r="C157" s="71"/>
      <c r="D157" s="71"/>
      <c r="E157" s="71"/>
      <c r="F157" s="71"/>
      <c r="G157" s="71"/>
      <c r="H157" s="73"/>
      <c r="I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</row>
    <row r="158" customFormat="false" ht="13.5" hidden="false" customHeight="false" outlineLevel="0" collapsed="false">
      <c r="A158" s="31"/>
      <c r="B158" s="165"/>
      <c r="C158" s="71"/>
      <c r="D158" s="71"/>
      <c r="E158" s="71"/>
      <c r="F158" s="71"/>
      <c r="G158" s="71"/>
      <c r="H158" s="73"/>
      <c r="I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</row>
    <row r="159" customFormat="false" ht="13.5" hidden="false" customHeight="false" outlineLevel="0" collapsed="false">
      <c r="A159" s="31"/>
      <c r="B159" s="165"/>
      <c r="C159" s="71"/>
      <c r="D159" s="71"/>
      <c r="E159" s="71"/>
      <c r="F159" s="71"/>
      <c r="G159" s="71"/>
      <c r="H159" s="73"/>
      <c r="I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</row>
    <row r="160" customFormat="false" ht="13.5" hidden="false" customHeight="false" outlineLevel="0" collapsed="false">
      <c r="A160" s="31"/>
      <c r="B160" s="165"/>
      <c r="C160" s="71"/>
      <c r="D160" s="71"/>
      <c r="E160" s="71"/>
      <c r="F160" s="71"/>
      <c r="G160" s="71"/>
      <c r="H160" s="73"/>
      <c r="I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</row>
    <row r="161" customFormat="false" ht="13.5" hidden="false" customHeight="false" outlineLevel="0" collapsed="false">
      <c r="A161" s="31"/>
      <c r="B161" s="165"/>
      <c r="C161" s="71"/>
      <c r="D161" s="71"/>
      <c r="E161" s="71"/>
      <c r="F161" s="71"/>
      <c r="G161" s="71"/>
      <c r="H161" s="73"/>
      <c r="I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</row>
    <row r="162" customFormat="false" ht="13.5" hidden="false" customHeight="false" outlineLevel="0" collapsed="false">
      <c r="A162" s="31"/>
      <c r="B162" s="165"/>
      <c r="C162" s="71"/>
      <c r="D162" s="71"/>
      <c r="E162" s="71"/>
      <c r="F162" s="71"/>
      <c r="G162" s="71"/>
      <c r="H162" s="73"/>
      <c r="I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</row>
    <row r="163" customFormat="false" ht="13.5" hidden="false" customHeight="false" outlineLevel="0" collapsed="false">
      <c r="A163" s="31"/>
      <c r="B163" s="165"/>
      <c r="C163" s="71"/>
      <c r="D163" s="71"/>
      <c r="E163" s="71"/>
      <c r="F163" s="71"/>
      <c r="G163" s="71"/>
      <c r="H163" s="73"/>
      <c r="I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</row>
    <row r="164" customFormat="false" ht="13.5" hidden="false" customHeight="false" outlineLevel="0" collapsed="false">
      <c r="A164" s="31"/>
      <c r="B164" s="165"/>
      <c r="C164" s="71"/>
      <c r="D164" s="71"/>
      <c r="E164" s="71"/>
      <c r="F164" s="71"/>
      <c r="G164" s="71"/>
      <c r="H164" s="73"/>
      <c r="I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</row>
    <row r="165" customFormat="false" ht="13.5" hidden="false" customHeight="false" outlineLevel="0" collapsed="false">
      <c r="A165" s="31"/>
      <c r="B165" s="165"/>
      <c r="C165" s="71"/>
      <c r="D165" s="71"/>
      <c r="E165" s="71"/>
      <c r="F165" s="71"/>
      <c r="G165" s="71"/>
      <c r="H165" s="73"/>
      <c r="I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</row>
    <row r="166" customFormat="false" ht="13.5" hidden="false" customHeight="false" outlineLevel="0" collapsed="false">
      <c r="A166" s="31"/>
      <c r="B166" s="165"/>
      <c r="C166" s="71"/>
      <c r="D166" s="71"/>
      <c r="E166" s="71"/>
      <c r="F166" s="71"/>
      <c r="G166" s="71"/>
      <c r="H166" s="73"/>
      <c r="I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</row>
    <row r="167" customFormat="false" ht="13.5" hidden="false" customHeight="false" outlineLevel="0" collapsed="false">
      <c r="A167" s="31"/>
      <c r="B167" s="165"/>
      <c r="C167" s="71"/>
      <c r="D167" s="71"/>
      <c r="E167" s="71"/>
      <c r="F167" s="71"/>
      <c r="G167" s="71"/>
      <c r="H167" s="73"/>
      <c r="I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</row>
    <row r="168" customFormat="false" ht="13.5" hidden="false" customHeight="false" outlineLevel="0" collapsed="false">
      <c r="A168" s="31"/>
      <c r="B168" s="165"/>
      <c r="C168" s="71"/>
      <c r="D168" s="71"/>
      <c r="E168" s="71"/>
      <c r="F168" s="71"/>
      <c r="G168" s="71"/>
      <c r="H168" s="73"/>
      <c r="I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</row>
    <row r="169" customFormat="false" ht="13.5" hidden="false" customHeight="false" outlineLevel="0" collapsed="false">
      <c r="A169" s="31"/>
      <c r="B169" s="165"/>
      <c r="C169" s="71"/>
      <c r="D169" s="71"/>
      <c r="E169" s="71"/>
      <c r="F169" s="71"/>
      <c r="G169" s="71"/>
      <c r="H169" s="73"/>
      <c r="I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</row>
    <row r="170" customFormat="false" ht="13.5" hidden="false" customHeight="false" outlineLevel="0" collapsed="false">
      <c r="A170" s="31"/>
      <c r="B170" s="165"/>
      <c r="C170" s="71"/>
      <c r="D170" s="71"/>
      <c r="E170" s="71"/>
      <c r="F170" s="71"/>
      <c r="G170" s="71"/>
      <c r="H170" s="73"/>
      <c r="I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</row>
    <row r="171" customFormat="false" ht="13.5" hidden="false" customHeight="false" outlineLevel="0" collapsed="false">
      <c r="A171" s="31"/>
      <c r="B171" s="165"/>
      <c r="C171" s="71"/>
      <c r="D171" s="71"/>
      <c r="E171" s="71"/>
      <c r="F171" s="71"/>
      <c r="G171" s="71"/>
      <c r="H171" s="73"/>
      <c r="I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</row>
    <row r="172" customFormat="false" ht="13.5" hidden="false" customHeight="false" outlineLevel="0" collapsed="false">
      <c r="A172" s="31"/>
      <c r="B172" s="165"/>
      <c r="C172" s="71"/>
      <c r="D172" s="71"/>
      <c r="E172" s="71"/>
      <c r="F172" s="71"/>
      <c r="G172" s="71"/>
      <c r="H172" s="73"/>
      <c r="I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</row>
    <row r="173" customFormat="false" ht="13.5" hidden="false" customHeight="false" outlineLevel="0" collapsed="false">
      <c r="A173" s="31"/>
      <c r="B173" s="165"/>
      <c r="C173" s="71"/>
      <c r="D173" s="71"/>
      <c r="E173" s="71"/>
      <c r="F173" s="71"/>
      <c r="G173" s="71"/>
      <c r="H173" s="73"/>
      <c r="I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</row>
    <row r="174" customFormat="false" ht="13.5" hidden="false" customHeight="false" outlineLevel="0" collapsed="false">
      <c r="A174" s="31"/>
      <c r="B174" s="165"/>
      <c r="C174" s="71"/>
      <c r="D174" s="71"/>
      <c r="E174" s="71"/>
      <c r="F174" s="71"/>
      <c r="G174" s="71"/>
      <c r="H174" s="73"/>
      <c r="I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</row>
    <row r="175" customFormat="false" ht="13.5" hidden="false" customHeight="false" outlineLevel="0" collapsed="false">
      <c r="A175" s="31"/>
      <c r="B175" s="165"/>
      <c r="C175" s="71"/>
      <c r="D175" s="71"/>
      <c r="E175" s="71"/>
      <c r="F175" s="71"/>
      <c r="G175" s="71"/>
      <c r="H175" s="73"/>
      <c r="I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</row>
    <row r="176" customFormat="false" ht="13.5" hidden="false" customHeight="false" outlineLevel="0" collapsed="false">
      <c r="A176" s="31"/>
      <c r="B176" s="165"/>
      <c r="C176" s="71"/>
      <c r="D176" s="71"/>
      <c r="E176" s="71"/>
      <c r="F176" s="71"/>
      <c r="G176" s="71"/>
      <c r="H176" s="73"/>
      <c r="I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</row>
    <row r="177" customFormat="false" ht="13.5" hidden="false" customHeight="false" outlineLevel="0" collapsed="false">
      <c r="A177" s="31"/>
      <c r="B177" s="165"/>
      <c r="C177" s="71"/>
      <c r="D177" s="71"/>
      <c r="E177" s="71"/>
      <c r="F177" s="71"/>
      <c r="G177" s="71"/>
      <c r="H177" s="73"/>
      <c r="I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</row>
    <row r="178" customFormat="false" ht="13.5" hidden="false" customHeight="false" outlineLevel="0" collapsed="false">
      <c r="A178" s="31"/>
      <c r="B178" s="165"/>
      <c r="C178" s="71"/>
      <c r="D178" s="71"/>
      <c r="E178" s="71"/>
      <c r="F178" s="71"/>
      <c r="G178" s="71"/>
      <c r="H178" s="73"/>
      <c r="I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</row>
    <row r="179" customFormat="false" ht="13.5" hidden="false" customHeight="false" outlineLevel="0" collapsed="false">
      <c r="A179" s="31"/>
      <c r="B179" s="165"/>
      <c r="C179" s="71"/>
      <c r="D179" s="71"/>
      <c r="E179" s="71"/>
      <c r="F179" s="71"/>
      <c r="G179" s="71"/>
      <c r="H179" s="73"/>
      <c r="I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</row>
    <row r="180" customFormat="false" ht="13.5" hidden="false" customHeight="false" outlineLevel="0" collapsed="false">
      <c r="A180" s="31"/>
      <c r="B180" s="165"/>
      <c r="C180" s="71"/>
      <c r="D180" s="71"/>
      <c r="E180" s="71"/>
      <c r="F180" s="71"/>
      <c r="G180" s="71"/>
      <c r="H180" s="73"/>
      <c r="I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</row>
    <row r="181" customFormat="false" ht="13.5" hidden="false" customHeight="false" outlineLevel="0" collapsed="false">
      <c r="A181" s="31"/>
      <c r="B181" s="165"/>
      <c r="C181" s="71"/>
      <c r="D181" s="71"/>
      <c r="E181" s="71"/>
      <c r="F181" s="71"/>
      <c r="G181" s="71"/>
      <c r="H181" s="73"/>
      <c r="I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</row>
    <row r="182" customFormat="false" ht="13.5" hidden="false" customHeight="false" outlineLevel="0" collapsed="false">
      <c r="A182" s="31"/>
      <c r="B182" s="165"/>
      <c r="C182" s="71"/>
      <c r="D182" s="71"/>
      <c r="E182" s="71"/>
      <c r="F182" s="71"/>
      <c r="G182" s="71"/>
      <c r="H182" s="73"/>
      <c r="I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</row>
    <row r="183" customFormat="false" ht="13.5" hidden="false" customHeight="false" outlineLevel="0" collapsed="false">
      <c r="A183" s="31"/>
      <c r="B183" s="165"/>
      <c r="C183" s="71"/>
      <c r="D183" s="71"/>
      <c r="E183" s="71"/>
      <c r="F183" s="71"/>
      <c r="G183" s="71"/>
      <c r="H183" s="73"/>
      <c r="I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</row>
    <row r="184" customFormat="false" ht="13.5" hidden="false" customHeight="false" outlineLevel="0" collapsed="false">
      <c r="A184" s="31"/>
      <c r="B184" s="165"/>
      <c r="C184" s="71"/>
      <c r="D184" s="71"/>
      <c r="E184" s="71"/>
      <c r="F184" s="71"/>
      <c r="G184" s="71"/>
      <c r="H184" s="73"/>
      <c r="I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</row>
    <row r="185" customFormat="false" ht="13.5" hidden="false" customHeight="false" outlineLevel="0" collapsed="false">
      <c r="A185" s="31"/>
      <c r="B185" s="165"/>
      <c r="C185" s="71"/>
      <c r="D185" s="71"/>
      <c r="E185" s="71"/>
      <c r="F185" s="71"/>
      <c r="G185" s="71"/>
      <c r="H185" s="73"/>
      <c r="I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</row>
    <row r="186" customFormat="false" ht="13.5" hidden="false" customHeight="false" outlineLevel="0" collapsed="false">
      <c r="A186" s="31"/>
      <c r="B186" s="165"/>
      <c r="C186" s="71"/>
      <c r="D186" s="71"/>
      <c r="E186" s="71"/>
      <c r="F186" s="71"/>
      <c r="G186" s="71"/>
      <c r="H186" s="73"/>
      <c r="I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</row>
    <row r="187" customFormat="false" ht="13.5" hidden="false" customHeight="false" outlineLevel="0" collapsed="false">
      <c r="A187" s="31"/>
      <c r="B187" s="165"/>
      <c r="C187" s="71"/>
      <c r="D187" s="71"/>
      <c r="E187" s="71"/>
      <c r="F187" s="71"/>
      <c r="G187" s="71"/>
      <c r="H187" s="73"/>
      <c r="I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</row>
    <row r="188" customFormat="false" ht="13.5" hidden="false" customHeight="false" outlineLevel="0" collapsed="false">
      <c r="A188" s="31"/>
      <c r="B188" s="165"/>
      <c r="C188" s="71"/>
      <c r="D188" s="71"/>
      <c r="E188" s="71"/>
      <c r="F188" s="71"/>
      <c r="G188" s="71"/>
      <c r="H188" s="73"/>
      <c r="I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</row>
    <row r="189" customFormat="false" ht="13.5" hidden="false" customHeight="false" outlineLevel="0" collapsed="false">
      <c r="A189" s="31"/>
      <c r="B189" s="165"/>
      <c r="C189" s="71"/>
      <c r="D189" s="71"/>
      <c r="E189" s="71"/>
      <c r="F189" s="71"/>
      <c r="G189" s="71"/>
      <c r="H189" s="73"/>
      <c r="I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</row>
    <row r="190" customFormat="false" ht="13.5" hidden="false" customHeight="false" outlineLevel="0" collapsed="false">
      <c r="A190" s="31"/>
      <c r="B190" s="165"/>
      <c r="C190" s="71"/>
      <c r="D190" s="71"/>
      <c r="E190" s="71"/>
      <c r="F190" s="71"/>
      <c r="G190" s="71"/>
      <c r="H190" s="73"/>
      <c r="I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</row>
    <row r="191" customFormat="false" ht="13.5" hidden="false" customHeight="false" outlineLevel="0" collapsed="false">
      <c r="A191" s="31"/>
      <c r="B191" s="165"/>
      <c r="C191" s="71"/>
      <c r="D191" s="71"/>
      <c r="E191" s="71"/>
      <c r="F191" s="71"/>
      <c r="G191" s="71"/>
      <c r="H191" s="73"/>
      <c r="I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</row>
    <row r="192" customFormat="false" ht="13.5" hidden="false" customHeight="false" outlineLevel="0" collapsed="false">
      <c r="A192" s="31"/>
      <c r="B192" s="165"/>
      <c r="C192" s="71"/>
      <c r="D192" s="71"/>
      <c r="E192" s="71"/>
      <c r="F192" s="71"/>
      <c r="G192" s="71"/>
      <c r="H192" s="73"/>
      <c r="I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</row>
    <row r="193" customFormat="false" ht="13.5" hidden="false" customHeight="false" outlineLevel="0" collapsed="false">
      <c r="A193" s="31"/>
      <c r="B193" s="165"/>
      <c r="C193" s="71"/>
      <c r="D193" s="71"/>
      <c r="E193" s="71"/>
      <c r="F193" s="71"/>
      <c r="G193" s="71"/>
      <c r="H193" s="73"/>
      <c r="I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</row>
    <row r="194" customFormat="false" ht="13.5" hidden="false" customHeight="false" outlineLevel="0" collapsed="false">
      <c r="A194" s="31"/>
      <c r="B194" s="165"/>
      <c r="C194" s="71"/>
      <c r="D194" s="71"/>
      <c r="E194" s="71"/>
      <c r="F194" s="71"/>
      <c r="G194" s="71"/>
      <c r="H194" s="73"/>
      <c r="I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</row>
    <row r="195" customFormat="false" ht="13.5" hidden="false" customHeight="false" outlineLevel="0" collapsed="false">
      <c r="A195" s="31"/>
      <c r="B195" s="165"/>
      <c r="C195" s="71"/>
      <c r="D195" s="71"/>
      <c r="E195" s="71"/>
      <c r="F195" s="71"/>
      <c r="G195" s="71"/>
      <c r="H195" s="73"/>
      <c r="I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</row>
    <row r="196" customFormat="false" ht="13.5" hidden="false" customHeight="false" outlineLevel="0" collapsed="false">
      <c r="A196" s="31"/>
      <c r="B196" s="165"/>
      <c r="C196" s="71"/>
      <c r="D196" s="71"/>
      <c r="E196" s="71"/>
      <c r="F196" s="71"/>
      <c r="G196" s="71"/>
      <c r="H196" s="73"/>
      <c r="I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</row>
    <row r="197" customFormat="false" ht="13.5" hidden="false" customHeight="false" outlineLevel="0" collapsed="false">
      <c r="A197" s="31"/>
      <c r="B197" s="165"/>
      <c r="C197" s="71"/>
      <c r="D197" s="71"/>
      <c r="E197" s="71"/>
      <c r="F197" s="71"/>
      <c r="G197" s="71"/>
      <c r="H197" s="73"/>
      <c r="I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</row>
    <row r="198" customFormat="false" ht="13.5" hidden="false" customHeight="false" outlineLevel="0" collapsed="false">
      <c r="A198" s="31"/>
      <c r="B198" s="165"/>
      <c r="C198" s="71"/>
      <c r="D198" s="71"/>
      <c r="E198" s="71"/>
      <c r="F198" s="71"/>
      <c r="G198" s="71"/>
      <c r="H198" s="73"/>
      <c r="I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</row>
    <row r="199" customFormat="false" ht="13.5" hidden="false" customHeight="false" outlineLevel="0" collapsed="false">
      <c r="A199" s="31"/>
      <c r="B199" s="165"/>
      <c r="C199" s="71"/>
      <c r="D199" s="71"/>
      <c r="E199" s="71"/>
      <c r="F199" s="71"/>
      <c r="G199" s="71"/>
      <c r="H199" s="73"/>
      <c r="I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</row>
    <row r="200" customFormat="false" ht="13.5" hidden="false" customHeight="false" outlineLevel="0" collapsed="false">
      <c r="A200" s="31"/>
      <c r="B200" s="165"/>
      <c r="C200" s="71"/>
      <c r="D200" s="71"/>
      <c r="E200" s="71"/>
      <c r="F200" s="71"/>
      <c r="G200" s="71"/>
      <c r="H200" s="73"/>
      <c r="I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</row>
    <row r="201" customFormat="false" ht="13.5" hidden="false" customHeight="false" outlineLevel="0" collapsed="false">
      <c r="A201" s="31"/>
      <c r="B201" s="165"/>
      <c r="C201" s="71"/>
      <c r="D201" s="71"/>
      <c r="E201" s="71"/>
      <c r="F201" s="71"/>
      <c r="G201" s="71"/>
      <c r="H201" s="73"/>
      <c r="I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</row>
    <row r="202" customFormat="false" ht="13.5" hidden="false" customHeight="false" outlineLevel="0" collapsed="false">
      <c r="A202" s="31"/>
      <c r="B202" s="165"/>
      <c r="C202" s="71"/>
      <c r="D202" s="71"/>
      <c r="E202" s="71"/>
      <c r="F202" s="71"/>
      <c r="G202" s="71"/>
      <c r="H202" s="73"/>
      <c r="I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</row>
    <row r="203" customFormat="false" ht="13.5" hidden="false" customHeight="false" outlineLevel="0" collapsed="false">
      <c r="A203" s="31"/>
      <c r="B203" s="165"/>
      <c r="C203" s="71"/>
      <c r="D203" s="71"/>
      <c r="E203" s="71"/>
      <c r="F203" s="71"/>
      <c r="G203" s="71"/>
      <c r="H203" s="73"/>
      <c r="I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</row>
    <row r="204" customFormat="false" ht="13.5" hidden="false" customHeight="false" outlineLevel="0" collapsed="false">
      <c r="A204" s="31"/>
      <c r="B204" s="165"/>
      <c r="C204" s="71"/>
      <c r="D204" s="71"/>
      <c r="E204" s="71"/>
      <c r="F204" s="71"/>
      <c r="G204" s="71"/>
      <c r="H204" s="73"/>
      <c r="I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</row>
    <row r="205" customFormat="false" ht="13.5" hidden="false" customHeight="false" outlineLevel="0" collapsed="false">
      <c r="A205" s="31"/>
      <c r="B205" s="165"/>
      <c r="C205" s="71"/>
      <c r="D205" s="71"/>
      <c r="E205" s="71"/>
      <c r="F205" s="71"/>
      <c r="G205" s="71"/>
      <c r="H205" s="73"/>
      <c r="I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</row>
    <row r="206" customFormat="false" ht="13.5" hidden="false" customHeight="false" outlineLevel="0" collapsed="false">
      <c r="A206" s="31"/>
      <c r="B206" s="165"/>
      <c r="C206" s="71"/>
      <c r="D206" s="71"/>
      <c r="E206" s="71"/>
      <c r="F206" s="71"/>
      <c r="G206" s="71"/>
      <c r="H206" s="73"/>
      <c r="I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</row>
    <row r="207" customFormat="false" ht="13.5" hidden="false" customHeight="false" outlineLevel="0" collapsed="false">
      <c r="A207" s="49"/>
      <c r="B207" s="166"/>
      <c r="C207" s="165"/>
      <c r="D207" s="165"/>
      <c r="E207" s="165"/>
      <c r="F207" s="165"/>
      <c r="G207" s="165"/>
      <c r="H207" s="165"/>
      <c r="I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</row>
    <row r="208" customFormat="false" ht="13.5" hidden="false" customHeight="false" outlineLevel="0" collapsed="false">
      <c r="A208" s="49"/>
      <c r="B208" s="166"/>
      <c r="C208" s="165"/>
      <c r="D208" s="165"/>
      <c r="E208" s="165"/>
      <c r="F208" s="165"/>
      <c r="G208" s="165"/>
      <c r="H208" s="165"/>
      <c r="I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</row>
    <row r="209" customFormat="false" ht="13.5" hidden="false" customHeight="false" outlineLevel="0" collapsed="false">
      <c r="A209" s="49"/>
      <c r="B209" s="166"/>
      <c r="C209" s="165"/>
      <c r="D209" s="165"/>
      <c r="E209" s="165"/>
      <c r="F209" s="165"/>
      <c r="G209" s="165"/>
      <c r="H209" s="165"/>
      <c r="I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</row>
    <row r="210" customFormat="false" ht="13.5" hidden="false" customHeight="false" outlineLevel="0" collapsed="false">
      <c r="A210" s="49"/>
      <c r="B210" s="166"/>
      <c r="C210" s="165"/>
      <c r="D210" s="165"/>
      <c r="E210" s="165"/>
      <c r="F210" s="165"/>
      <c r="G210" s="165"/>
      <c r="H210" s="165"/>
      <c r="I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</row>
    <row r="211" customFormat="false" ht="13.5" hidden="false" customHeight="false" outlineLevel="0" collapsed="false">
      <c r="A211" s="49"/>
      <c r="B211" s="166"/>
      <c r="C211" s="165"/>
      <c r="D211" s="165"/>
      <c r="E211" s="165"/>
      <c r="F211" s="165"/>
      <c r="G211" s="165"/>
      <c r="H211" s="165"/>
      <c r="I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</row>
    <row r="212" customFormat="false" ht="13.5" hidden="false" customHeight="false" outlineLevel="0" collapsed="false">
      <c r="A212" s="49"/>
      <c r="B212" s="166"/>
      <c r="C212" s="165"/>
      <c r="D212" s="165"/>
      <c r="E212" s="165"/>
      <c r="F212" s="165"/>
      <c r="G212" s="165"/>
      <c r="H212" s="165"/>
      <c r="I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</row>
    <row r="213" customFormat="false" ht="13.5" hidden="false" customHeight="false" outlineLevel="0" collapsed="false">
      <c r="A213" s="49"/>
      <c r="B213" s="166"/>
      <c r="C213" s="165"/>
      <c r="D213" s="165"/>
      <c r="E213" s="165"/>
      <c r="F213" s="165"/>
      <c r="G213" s="165"/>
      <c r="H213" s="165"/>
      <c r="I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</row>
    <row r="214" customFormat="false" ht="13.5" hidden="false" customHeight="false" outlineLevel="0" collapsed="false">
      <c r="A214" s="49"/>
      <c r="B214" s="166"/>
      <c r="C214" s="165"/>
      <c r="D214" s="165"/>
      <c r="E214" s="165"/>
      <c r="F214" s="165"/>
      <c r="G214" s="165"/>
      <c r="H214" s="165"/>
      <c r="I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</row>
    <row r="215" customFormat="false" ht="13.5" hidden="false" customHeight="false" outlineLevel="0" collapsed="false">
      <c r="A215" s="49"/>
      <c r="B215" s="166"/>
      <c r="C215" s="165"/>
      <c r="D215" s="165"/>
      <c r="E215" s="165"/>
      <c r="F215" s="165"/>
      <c r="G215" s="165"/>
      <c r="H215" s="165"/>
      <c r="I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</row>
    <row r="216" customFormat="false" ht="13.5" hidden="false" customHeight="false" outlineLevel="0" collapsed="false">
      <c r="A216" s="49"/>
      <c r="B216" s="166"/>
      <c r="C216" s="165"/>
      <c r="D216" s="165"/>
      <c r="E216" s="165"/>
      <c r="F216" s="165"/>
      <c r="G216" s="165"/>
      <c r="H216" s="165"/>
      <c r="I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</row>
    <row r="217" customFormat="false" ht="13.5" hidden="false" customHeight="false" outlineLevel="0" collapsed="false">
      <c r="A217" s="49"/>
      <c r="B217" s="166"/>
      <c r="C217" s="165"/>
      <c r="D217" s="165"/>
      <c r="E217" s="165"/>
      <c r="F217" s="165"/>
      <c r="G217" s="165"/>
      <c r="H217" s="165"/>
      <c r="I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</row>
    <row r="218" customFormat="false" ht="13.5" hidden="false" customHeight="false" outlineLevel="0" collapsed="false">
      <c r="A218" s="49"/>
      <c r="B218" s="166"/>
      <c r="C218" s="165"/>
      <c r="D218" s="165"/>
      <c r="E218" s="165"/>
      <c r="F218" s="165"/>
      <c r="G218" s="165"/>
      <c r="H218" s="165"/>
      <c r="I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</row>
    <row r="219" customFormat="false" ht="13.5" hidden="false" customHeight="false" outlineLevel="0" collapsed="false">
      <c r="A219" s="49"/>
      <c r="B219" s="166"/>
      <c r="C219" s="165"/>
      <c r="D219" s="165"/>
      <c r="E219" s="165"/>
      <c r="F219" s="165"/>
      <c r="G219" s="165"/>
      <c r="H219" s="165"/>
      <c r="I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</row>
    <row r="220" customFormat="false" ht="13.5" hidden="false" customHeight="false" outlineLevel="0" collapsed="false">
      <c r="A220" s="49"/>
      <c r="B220" s="166"/>
      <c r="C220" s="165"/>
      <c r="D220" s="165"/>
      <c r="E220" s="165"/>
      <c r="F220" s="165"/>
      <c r="G220" s="165"/>
      <c r="H220" s="165"/>
      <c r="I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</row>
    <row r="221" customFormat="false" ht="13.5" hidden="false" customHeight="false" outlineLevel="0" collapsed="false">
      <c r="A221" s="49"/>
      <c r="B221" s="166"/>
      <c r="C221" s="165"/>
      <c r="D221" s="165"/>
      <c r="E221" s="165"/>
      <c r="F221" s="165"/>
      <c r="G221" s="165"/>
      <c r="H221" s="165"/>
      <c r="I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</row>
    <row r="222" customFormat="false" ht="13.5" hidden="false" customHeight="false" outlineLevel="0" collapsed="false">
      <c r="A222" s="49"/>
      <c r="B222" s="166"/>
      <c r="C222" s="165"/>
      <c r="D222" s="165"/>
      <c r="E222" s="165"/>
      <c r="F222" s="165"/>
      <c r="G222" s="165"/>
      <c r="H222" s="165"/>
      <c r="I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</row>
    <row r="223" customFormat="false" ht="13.5" hidden="false" customHeight="false" outlineLevel="0" collapsed="false">
      <c r="A223" s="49"/>
      <c r="B223" s="166"/>
      <c r="C223" s="165"/>
      <c r="D223" s="165"/>
      <c r="E223" s="165"/>
      <c r="F223" s="165"/>
      <c r="G223" s="165"/>
      <c r="H223" s="165"/>
      <c r="I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</row>
    <row r="224" customFormat="false" ht="13.5" hidden="false" customHeight="false" outlineLevel="0" collapsed="false">
      <c r="A224" s="49"/>
      <c r="B224" s="166"/>
      <c r="C224" s="165"/>
      <c r="D224" s="165"/>
      <c r="E224" s="165"/>
      <c r="F224" s="165"/>
      <c r="G224" s="165"/>
      <c r="H224" s="165"/>
      <c r="I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</row>
    <row r="225" customFormat="false" ht="13.5" hidden="false" customHeight="false" outlineLevel="0" collapsed="false">
      <c r="A225" s="49"/>
      <c r="B225" s="166"/>
      <c r="C225" s="165"/>
      <c r="D225" s="165"/>
      <c r="E225" s="165"/>
      <c r="F225" s="165"/>
      <c r="G225" s="165"/>
      <c r="H225" s="165"/>
      <c r="I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</row>
    <row r="226" customFormat="false" ht="13.5" hidden="false" customHeight="false" outlineLevel="0" collapsed="false">
      <c r="A226" s="49"/>
      <c r="B226" s="166"/>
      <c r="C226" s="165"/>
      <c r="D226" s="165"/>
      <c r="E226" s="165"/>
      <c r="F226" s="165"/>
      <c r="G226" s="165"/>
      <c r="H226" s="165"/>
      <c r="I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</row>
    <row r="227" customFormat="false" ht="13.5" hidden="false" customHeight="false" outlineLevel="0" collapsed="false">
      <c r="A227" s="49"/>
      <c r="B227" s="166"/>
      <c r="C227" s="165"/>
      <c r="D227" s="165"/>
      <c r="E227" s="165"/>
      <c r="F227" s="165"/>
      <c r="G227" s="165"/>
      <c r="H227" s="165"/>
      <c r="I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</row>
    <row r="228" customFormat="false" ht="13.5" hidden="false" customHeight="false" outlineLevel="0" collapsed="false">
      <c r="A228" s="49"/>
      <c r="B228" s="166"/>
      <c r="C228" s="165"/>
      <c r="D228" s="165"/>
      <c r="E228" s="165"/>
      <c r="F228" s="165"/>
      <c r="G228" s="165"/>
      <c r="H228" s="165"/>
      <c r="I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</row>
    <row r="229" customFormat="false" ht="13.5" hidden="false" customHeight="false" outlineLevel="0" collapsed="false">
      <c r="A229" s="49"/>
      <c r="B229" s="166"/>
      <c r="C229" s="165"/>
      <c r="D229" s="165"/>
      <c r="E229" s="165"/>
      <c r="F229" s="165"/>
      <c r="G229" s="165"/>
      <c r="H229" s="165"/>
      <c r="I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</row>
    <row r="230" customFormat="false" ht="13.5" hidden="false" customHeight="false" outlineLevel="0" collapsed="false">
      <c r="A230" s="49"/>
      <c r="B230" s="166"/>
      <c r="C230" s="165"/>
      <c r="D230" s="165"/>
      <c r="E230" s="165"/>
      <c r="F230" s="165"/>
      <c r="G230" s="165"/>
      <c r="H230" s="165"/>
      <c r="I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</row>
    <row r="231" customFormat="false" ht="13.5" hidden="false" customHeight="false" outlineLevel="0" collapsed="false">
      <c r="A231" s="49"/>
      <c r="B231" s="166"/>
      <c r="C231" s="165"/>
      <c r="D231" s="165"/>
      <c r="E231" s="165"/>
      <c r="F231" s="165"/>
      <c r="G231" s="165"/>
      <c r="H231" s="165"/>
      <c r="I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</row>
    <row r="232" customFormat="false" ht="13.5" hidden="false" customHeight="false" outlineLevel="0" collapsed="false">
      <c r="A232" s="167"/>
      <c r="B232" s="166"/>
      <c r="C232" s="165"/>
      <c r="D232" s="165"/>
      <c r="E232" s="165"/>
      <c r="F232" s="165"/>
      <c r="G232" s="165"/>
      <c r="H232" s="165"/>
      <c r="I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</row>
    <row r="233" customFormat="false" ht="13.5" hidden="false" customHeight="false" outlineLevel="0" collapsed="false">
      <c r="A233" s="167"/>
      <c r="B233" s="166"/>
      <c r="C233" s="165"/>
      <c r="D233" s="165"/>
      <c r="E233" s="165"/>
      <c r="F233" s="165"/>
      <c r="G233" s="165"/>
      <c r="H233" s="165"/>
      <c r="I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</row>
    <row r="234" customFormat="false" ht="13.5" hidden="false" customHeight="false" outlineLevel="0" collapsed="false">
      <c r="A234" s="167"/>
      <c r="B234" s="166"/>
      <c r="C234" s="165"/>
      <c r="D234" s="165"/>
      <c r="E234" s="165"/>
      <c r="F234" s="165"/>
      <c r="G234" s="165"/>
      <c r="H234" s="165"/>
      <c r="I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</row>
    <row r="235" customFormat="false" ht="13.5" hidden="false" customHeight="false" outlineLevel="0" collapsed="false">
      <c r="A235" s="167"/>
      <c r="B235" s="166"/>
      <c r="C235" s="165"/>
      <c r="D235" s="165"/>
      <c r="E235" s="165"/>
      <c r="F235" s="165"/>
      <c r="G235" s="165"/>
      <c r="H235" s="165"/>
      <c r="I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</row>
    <row r="236" customFormat="false" ht="13.5" hidden="false" customHeight="false" outlineLevel="0" collapsed="false">
      <c r="A236" s="49"/>
      <c r="B236" s="166"/>
      <c r="C236" s="165"/>
      <c r="D236" s="165"/>
      <c r="E236" s="165"/>
      <c r="F236" s="165"/>
      <c r="G236" s="165"/>
      <c r="H236" s="165"/>
      <c r="I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</row>
    <row r="237" customFormat="false" ht="13.5" hidden="false" customHeight="false" outlineLevel="0" collapsed="false">
      <c r="A237" s="49"/>
      <c r="B237" s="166"/>
      <c r="C237" s="165"/>
      <c r="D237" s="165"/>
      <c r="E237" s="165"/>
      <c r="F237" s="165"/>
      <c r="G237" s="165"/>
      <c r="H237" s="165"/>
      <c r="I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</row>
    <row r="238" customFormat="false" ht="13.5" hidden="false" customHeight="false" outlineLevel="0" collapsed="false">
      <c r="A238" s="49"/>
      <c r="B238" s="166"/>
      <c r="C238" s="165"/>
      <c r="D238" s="165"/>
      <c r="E238" s="165"/>
      <c r="F238" s="165"/>
      <c r="G238" s="165"/>
      <c r="H238" s="165"/>
      <c r="I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</row>
    <row r="239" customFormat="false" ht="13.5" hidden="false" customHeight="false" outlineLevel="0" collapsed="false">
      <c r="A239" s="167"/>
      <c r="B239" s="166"/>
      <c r="C239" s="165"/>
      <c r="D239" s="165"/>
      <c r="E239" s="165"/>
      <c r="F239" s="165"/>
      <c r="G239" s="165"/>
      <c r="H239" s="165"/>
      <c r="I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</row>
    <row r="240" customFormat="false" ht="13.5" hidden="false" customHeight="false" outlineLevel="0" collapsed="false">
      <c r="A240" s="49"/>
      <c r="B240" s="166"/>
      <c r="C240" s="165"/>
      <c r="D240" s="165"/>
      <c r="E240" s="165"/>
      <c r="F240" s="165"/>
      <c r="G240" s="165"/>
      <c r="H240" s="165"/>
      <c r="I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</row>
    <row r="241" customFormat="false" ht="13.5" hidden="false" customHeight="false" outlineLevel="0" collapsed="false">
      <c r="A241" s="49"/>
      <c r="B241" s="166"/>
      <c r="C241" s="165"/>
      <c r="D241" s="165"/>
      <c r="E241" s="165"/>
      <c r="F241" s="165"/>
      <c r="G241" s="165"/>
      <c r="H241" s="165"/>
      <c r="I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</row>
    <row r="242" customFormat="false" ht="13.5" hidden="false" customHeight="false" outlineLevel="0" collapsed="false">
      <c r="A242" s="49"/>
      <c r="B242" s="166"/>
      <c r="C242" s="165"/>
      <c r="D242" s="165"/>
      <c r="E242" s="165"/>
      <c r="F242" s="165"/>
      <c r="G242" s="165"/>
      <c r="H242" s="165"/>
      <c r="I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</row>
    <row r="243" customFormat="false" ht="13.5" hidden="false" customHeight="false" outlineLevel="0" collapsed="false">
      <c r="A243" s="49"/>
      <c r="B243" s="166"/>
      <c r="C243" s="165"/>
      <c r="D243" s="165"/>
      <c r="E243" s="165"/>
      <c r="F243" s="165"/>
      <c r="G243" s="165"/>
      <c r="H243" s="165"/>
      <c r="I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</row>
    <row r="244" customFormat="false" ht="13.5" hidden="false" customHeight="false" outlineLevel="0" collapsed="false">
      <c r="A244" s="49"/>
      <c r="B244" s="166"/>
      <c r="C244" s="165"/>
      <c r="D244" s="165"/>
      <c r="E244" s="165"/>
      <c r="F244" s="165"/>
      <c r="G244" s="165"/>
      <c r="H244" s="165"/>
      <c r="I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</row>
    <row r="245" customFormat="false" ht="13.5" hidden="false" customHeight="false" outlineLevel="0" collapsed="false">
      <c r="A245" s="49"/>
      <c r="B245" s="166"/>
      <c r="C245" s="165"/>
      <c r="D245" s="165"/>
      <c r="E245" s="165"/>
      <c r="F245" s="165"/>
      <c r="G245" s="165"/>
      <c r="H245" s="165"/>
      <c r="I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</row>
    <row r="246" customFormat="false" ht="13.5" hidden="false" customHeight="false" outlineLevel="0" collapsed="false">
      <c r="A246" s="49"/>
      <c r="B246" s="166"/>
      <c r="C246" s="165"/>
      <c r="D246" s="165"/>
      <c r="E246" s="165"/>
      <c r="F246" s="165"/>
      <c r="G246" s="165"/>
      <c r="H246" s="165"/>
      <c r="I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</row>
    <row r="247" customFormat="false" ht="13.5" hidden="false" customHeight="false" outlineLevel="0" collapsed="false">
      <c r="A247" s="49"/>
      <c r="B247" s="166"/>
      <c r="C247" s="165"/>
      <c r="D247" s="165"/>
      <c r="E247" s="165"/>
      <c r="F247" s="165"/>
      <c r="G247" s="165"/>
      <c r="H247" s="165"/>
      <c r="I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</row>
    <row r="248" customFormat="false" ht="13.5" hidden="false" customHeight="false" outlineLevel="0" collapsed="false">
      <c r="A248" s="49"/>
      <c r="B248" s="166"/>
      <c r="C248" s="165"/>
      <c r="D248" s="165"/>
      <c r="E248" s="165"/>
      <c r="F248" s="165"/>
      <c r="G248" s="165"/>
      <c r="H248" s="165"/>
      <c r="I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</row>
    <row r="249" customFormat="false" ht="13.5" hidden="false" customHeight="false" outlineLevel="0" collapsed="false">
      <c r="A249" s="49"/>
      <c r="B249" s="166"/>
      <c r="C249" s="165"/>
      <c r="D249" s="165"/>
      <c r="E249" s="165"/>
      <c r="F249" s="165"/>
      <c r="G249" s="165"/>
      <c r="H249" s="165"/>
      <c r="I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</row>
    <row r="250" customFormat="false" ht="13.5" hidden="false" customHeight="false" outlineLevel="0" collapsed="false">
      <c r="A250" s="49"/>
      <c r="B250" s="166"/>
      <c r="C250" s="165"/>
      <c r="D250" s="165"/>
      <c r="E250" s="165"/>
      <c r="F250" s="165"/>
      <c r="G250" s="165"/>
      <c r="H250" s="165"/>
      <c r="I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</row>
    <row r="251" customFormat="false" ht="13.5" hidden="false" customHeight="false" outlineLevel="0" collapsed="false">
      <c r="A251" s="49"/>
      <c r="B251" s="166"/>
      <c r="C251" s="165"/>
      <c r="D251" s="165"/>
      <c r="E251" s="165"/>
      <c r="F251" s="165"/>
      <c r="G251" s="165"/>
      <c r="H251" s="165"/>
      <c r="I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</row>
    <row r="252" customFormat="false" ht="13.5" hidden="false" customHeight="false" outlineLevel="0" collapsed="false">
      <c r="A252" s="49"/>
      <c r="B252" s="166"/>
      <c r="C252" s="165"/>
      <c r="D252" s="165"/>
      <c r="E252" s="165"/>
      <c r="F252" s="165"/>
      <c r="G252" s="165"/>
      <c r="H252" s="165"/>
      <c r="I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</row>
    <row r="253" customFormat="false" ht="13.5" hidden="false" customHeight="false" outlineLevel="0" collapsed="false">
      <c r="A253" s="49"/>
      <c r="B253" s="166"/>
      <c r="C253" s="165"/>
      <c r="D253" s="165"/>
      <c r="E253" s="165"/>
      <c r="F253" s="165"/>
      <c r="G253" s="165"/>
      <c r="H253" s="165"/>
      <c r="I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</row>
    <row r="254" customFormat="false" ht="13.5" hidden="false" customHeight="false" outlineLevel="0" collapsed="false">
      <c r="A254" s="167"/>
      <c r="B254" s="166"/>
      <c r="C254" s="165"/>
      <c r="D254" s="165"/>
      <c r="E254" s="165"/>
      <c r="F254" s="165"/>
      <c r="G254" s="165"/>
      <c r="H254" s="165"/>
      <c r="I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</row>
    <row r="255" customFormat="false" ht="13.5" hidden="false" customHeight="false" outlineLevel="0" collapsed="false">
      <c r="A255" s="49"/>
      <c r="B255" s="166"/>
      <c r="C255" s="165"/>
      <c r="D255" s="165"/>
      <c r="E255" s="165"/>
      <c r="F255" s="165"/>
      <c r="G255" s="165"/>
      <c r="H255" s="165"/>
      <c r="I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</row>
    <row r="256" customFormat="false" ht="13.5" hidden="false" customHeight="false" outlineLevel="0" collapsed="false">
      <c r="A256" s="49"/>
      <c r="B256" s="166"/>
      <c r="C256" s="165"/>
      <c r="D256" s="165"/>
      <c r="E256" s="165"/>
      <c r="F256" s="165"/>
      <c r="G256" s="165"/>
      <c r="H256" s="165"/>
      <c r="I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</row>
    <row r="257" customFormat="false" ht="13.5" hidden="false" customHeight="false" outlineLevel="0" collapsed="false">
      <c r="A257" s="49"/>
      <c r="B257" s="166"/>
      <c r="C257" s="165"/>
      <c r="D257" s="165"/>
      <c r="E257" s="165"/>
      <c r="F257" s="165"/>
      <c r="G257" s="165"/>
      <c r="H257" s="165"/>
      <c r="I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</row>
    <row r="258" customFormat="false" ht="13.5" hidden="false" customHeight="false" outlineLevel="0" collapsed="false">
      <c r="A258" s="49"/>
      <c r="B258" s="166"/>
      <c r="C258" s="165"/>
      <c r="D258" s="165"/>
      <c r="E258" s="165"/>
      <c r="F258" s="165"/>
      <c r="G258" s="165"/>
      <c r="H258" s="165"/>
      <c r="I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</row>
    <row r="259" customFormat="false" ht="13.5" hidden="false" customHeight="false" outlineLevel="0" collapsed="false">
      <c r="B259" s="166"/>
      <c r="C259" s="168"/>
      <c r="D259" s="168"/>
      <c r="E259" s="168"/>
      <c r="F259" s="168"/>
      <c r="G259" s="168"/>
      <c r="H259" s="168"/>
      <c r="I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</row>
    <row r="260" customFormat="false" ht="13.5" hidden="false" customHeight="false" outlineLevel="0" collapsed="false">
      <c r="B260" s="166"/>
      <c r="C260" s="168"/>
      <c r="D260" s="168"/>
      <c r="E260" s="168"/>
      <c r="F260" s="168"/>
      <c r="G260" s="168"/>
      <c r="H260" s="168"/>
      <c r="I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</row>
    <row r="261" customFormat="false" ht="13.5" hidden="false" customHeight="false" outlineLevel="0" collapsed="false">
      <c r="B261" s="166"/>
      <c r="C261" s="168"/>
      <c r="D261" s="168"/>
      <c r="E261" s="168"/>
      <c r="F261" s="168"/>
      <c r="G261" s="168"/>
      <c r="H261" s="168"/>
      <c r="I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</row>
    <row r="262" customFormat="false" ht="13.5" hidden="false" customHeight="false" outlineLevel="0" collapsed="false">
      <c r="B262" s="166"/>
      <c r="C262" s="168"/>
      <c r="D262" s="168"/>
      <c r="E262" s="168"/>
      <c r="F262" s="168"/>
      <c r="G262" s="168"/>
      <c r="H262" s="168"/>
      <c r="I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</row>
    <row r="263" customFormat="false" ht="13.5" hidden="false" customHeight="false" outlineLevel="0" collapsed="false">
      <c r="B263" s="166"/>
      <c r="C263" s="168"/>
      <c r="D263" s="168"/>
      <c r="E263" s="168"/>
      <c r="F263" s="168"/>
      <c r="G263" s="168"/>
      <c r="H263" s="168"/>
      <c r="I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</row>
    <row r="264" customFormat="false" ht="13.5" hidden="false" customHeight="false" outlineLevel="0" collapsed="false">
      <c r="B264" s="166"/>
      <c r="C264" s="17"/>
      <c r="D264" s="17"/>
      <c r="E264" s="17"/>
      <c r="F264" s="17"/>
      <c r="G264" s="17"/>
      <c r="H264" s="17"/>
      <c r="I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</row>
    <row r="265" customFormat="false" ht="13.5" hidden="false" customHeight="false" outlineLevel="0" collapsed="false">
      <c r="B265" s="166"/>
      <c r="C265" s="17"/>
      <c r="D265" s="17"/>
      <c r="E265" s="17"/>
      <c r="F265" s="17"/>
      <c r="G265" s="17"/>
      <c r="H265" s="17"/>
      <c r="I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</row>
    <row r="266" customFormat="false" ht="13.5" hidden="false" customHeight="false" outlineLevel="0" collapsed="false">
      <c r="B266" s="29"/>
      <c r="C266" s="17"/>
      <c r="D266" s="17"/>
      <c r="E266" s="17"/>
      <c r="F266" s="17"/>
      <c r="G266" s="17"/>
      <c r="H266" s="17"/>
      <c r="I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</row>
    <row r="267" customFormat="false" ht="13.5" hidden="false" customHeight="false" outlineLevel="0" collapsed="false">
      <c r="B267" s="29"/>
      <c r="C267" s="17"/>
      <c r="D267" s="17"/>
      <c r="E267" s="17"/>
      <c r="F267" s="17"/>
      <c r="G267" s="17"/>
      <c r="H267" s="17"/>
      <c r="I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</row>
    <row r="268" customFormat="false" ht="13.5" hidden="false" customHeight="false" outlineLevel="0" collapsed="false">
      <c r="B268" s="29"/>
      <c r="C268" s="17"/>
      <c r="D268" s="17"/>
      <c r="E268" s="17"/>
      <c r="F268" s="17"/>
      <c r="G268" s="17"/>
      <c r="H268" s="17"/>
      <c r="I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</row>
    <row r="269" customFormat="false" ht="13.5" hidden="false" customHeight="false" outlineLevel="0" collapsed="false">
      <c r="B269" s="29"/>
      <c r="C269" s="17"/>
      <c r="D269" s="17"/>
      <c r="E269" s="17"/>
      <c r="F269" s="17"/>
      <c r="G269" s="17"/>
      <c r="H269" s="17"/>
      <c r="I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</row>
    <row r="270" customFormat="false" ht="13.5" hidden="false" customHeight="false" outlineLevel="0" collapsed="false">
      <c r="B270" s="29"/>
      <c r="C270" s="17"/>
      <c r="D270" s="17"/>
      <c r="E270" s="17"/>
      <c r="F270" s="17"/>
      <c r="G270" s="17"/>
      <c r="H270" s="17"/>
      <c r="I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</row>
    <row r="271" customFormat="false" ht="13.5" hidden="false" customHeight="false" outlineLevel="0" collapsed="false">
      <c r="B271" s="29"/>
      <c r="C271" s="17"/>
      <c r="D271" s="17"/>
      <c r="E271" s="17"/>
      <c r="F271" s="17"/>
      <c r="G271" s="17"/>
      <c r="H271" s="17"/>
      <c r="I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</row>
    <row r="272" customFormat="false" ht="13.5" hidden="false" customHeight="false" outlineLevel="0" collapsed="false">
      <c r="C272" s="17"/>
      <c r="D272" s="17"/>
      <c r="E272" s="17"/>
      <c r="F272" s="17"/>
      <c r="G272" s="17"/>
      <c r="H272" s="0"/>
      <c r="I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</row>
    <row r="273" customFormat="false" ht="13.5" hidden="false" customHeight="false" outlineLevel="0" collapsed="false">
      <c r="C273" s="17"/>
      <c r="D273" s="17"/>
      <c r="E273" s="17"/>
      <c r="F273" s="17"/>
      <c r="G273" s="17"/>
      <c r="H273" s="0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</row>
    <row r="274" customFormat="false" ht="13.5" hidden="false" customHeight="false" outlineLevel="0" collapsed="false">
      <c r="C274" s="17"/>
      <c r="D274" s="17"/>
      <c r="E274" s="17"/>
      <c r="F274" s="17"/>
      <c r="G274" s="17"/>
      <c r="H274" s="0"/>
      <c r="AA274" s="17"/>
      <c r="AB274" s="17"/>
      <c r="AC274" s="17"/>
      <c r="AD274" s="17"/>
      <c r="AE274" s="17"/>
    </row>
    <row r="275" customFormat="false" ht="13.5" hidden="false" customHeight="false" outlineLevel="0" collapsed="false">
      <c r="C275" s="17"/>
      <c r="D275" s="17"/>
      <c r="E275" s="17"/>
      <c r="F275" s="17"/>
      <c r="G275" s="17"/>
      <c r="H275" s="0"/>
      <c r="AA275" s="17"/>
      <c r="AB275" s="17"/>
      <c r="AC275" s="17"/>
      <c r="AD275" s="17"/>
      <c r="AE275" s="17"/>
    </row>
    <row r="276" customFormat="false" ht="13.5" hidden="false" customHeight="false" outlineLevel="0" collapsed="false">
      <c r="C276" s="17"/>
      <c r="D276" s="17"/>
      <c r="E276" s="17"/>
      <c r="F276" s="17"/>
      <c r="G276" s="17"/>
      <c r="H276" s="0"/>
      <c r="AA276" s="17"/>
      <c r="AB276" s="17"/>
      <c r="AC276" s="17"/>
      <c r="AD276" s="17"/>
      <c r="AE276" s="17"/>
    </row>
    <row r="277" customFormat="false" ht="13.5" hidden="false" customHeight="false" outlineLevel="0" collapsed="false">
      <c r="C277" s="17"/>
      <c r="D277" s="17"/>
      <c r="E277" s="17"/>
      <c r="F277" s="17"/>
      <c r="G277" s="17"/>
      <c r="H277" s="0"/>
      <c r="AA277" s="17"/>
      <c r="AB277" s="17"/>
      <c r="AC277" s="17"/>
      <c r="AD277" s="17"/>
      <c r="AE277" s="17"/>
    </row>
    <row r="278" customFormat="false" ht="13.5" hidden="false" customHeight="false" outlineLevel="0" collapsed="false">
      <c r="C278" s="17"/>
      <c r="D278" s="17"/>
      <c r="E278" s="17"/>
      <c r="F278" s="17"/>
      <c r="G278" s="17"/>
      <c r="H278" s="0"/>
      <c r="AB278" s="17"/>
      <c r="AC278" s="17"/>
      <c r="AD278" s="17"/>
      <c r="AE278" s="17"/>
    </row>
    <row r="279" customFormat="false" ht="13.5" hidden="false" customHeight="false" outlineLevel="0" collapsed="false">
      <c r="C279" s="17"/>
      <c r="D279" s="17"/>
      <c r="E279" s="17"/>
      <c r="F279" s="17"/>
      <c r="G279" s="17"/>
      <c r="H279" s="0"/>
      <c r="AB279" s="17"/>
      <c r="AC279" s="17"/>
      <c r="AD279" s="17"/>
      <c r="AE279" s="17"/>
    </row>
    <row r="280" customFormat="false" ht="13.5" hidden="false" customHeight="false" outlineLevel="0" collapsed="false">
      <c r="C280" s="17"/>
      <c r="D280" s="17"/>
      <c r="E280" s="17"/>
      <c r="F280" s="17"/>
      <c r="G280" s="17"/>
      <c r="H280" s="0"/>
      <c r="AB280" s="17"/>
      <c r="AC280" s="17"/>
      <c r="AD280" s="17"/>
      <c r="AE280" s="17"/>
    </row>
    <row r="281" customFormat="false" ht="13.5" hidden="false" customHeight="false" outlineLevel="0" collapsed="false">
      <c r="C281" s="17"/>
      <c r="D281" s="17"/>
      <c r="E281" s="17"/>
      <c r="F281" s="17"/>
      <c r="G281" s="17"/>
      <c r="H281" s="0"/>
      <c r="AA281" s="17"/>
      <c r="AB281" s="17"/>
      <c r="AC281" s="17"/>
      <c r="AD281" s="17"/>
      <c r="AE281" s="17"/>
    </row>
    <row r="282" customFormat="false" ht="13.5" hidden="false" customHeight="false" outlineLevel="0" collapsed="false">
      <c r="C282" s="17"/>
      <c r="D282" s="17"/>
      <c r="E282" s="17"/>
      <c r="F282" s="17"/>
      <c r="G282" s="17"/>
      <c r="H282" s="0"/>
      <c r="AA282" s="17"/>
      <c r="AB282" s="17"/>
      <c r="AC282" s="17"/>
      <c r="AD282" s="17"/>
      <c r="AE282" s="17"/>
    </row>
    <row r="283" customFormat="false" ht="13.5" hidden="false" customHeight="false" outlineLevel="0" collapsed="false">
      <c r="C283" s="17"/>
      <c r="D283" s="17"/>
      <c r="E283" s="17"/>
      <c r="F283" s="17"/>
      <c r="G283" s="17"/>
      <c r="H283" s="0"/>
      <c r="AA283" s="17"/>
      <c r="AB283" s="17"/>
      <c r="AC283" s="17"/>
      <c r="AD283" s="17"/>
      <c r="AE283" s="17"/>
    </row>
    <row r="284" customFormat="false" ht="13.5" hidden="false" customHeight="false" outlineLevel="0" collapsed="false">
      <c r="C284" s="17"/>
      <c r="D284" s="17"/>
      <c r="E284" s="17"/>
      <c r="F284" s="17"/>
      <c r="G284" s="17"/>
      <c r="H284" s="0"/>
      <c r="AA284" s="17"/>
      <c r="AB284" s="17"/>
      <c r="AC284" s="17"/>
      <c r="AD284" s="17"/>
      <c r="AE284" s="17"/>
    </row>
    <row r="285" customFormat="false" ht="13.5" hidden="false" customHeight="false" outlineLevel="0" collapsed="false">
      <c r="C285" s="17"/>
      <c r="D285" s="17"/>
      <c r="E285" s="17"/>
      <c r="F285" s="17"/>
      <c r="G285" s="17"/>
      <c r="H285" s="0"/>
      <c r="AA285" s="17"/>
      <c r="AB285" s="17"/>
      <c r="AC285" s="17"/>
      <c r="AD285" s="17"/>
      <c r="AE285" s="17"/>
    </row>
    <row r="286" customFormat="false" ht="13.5" hidden="false" customHeight="false" outlineLevel="0" collapsed="false">
      <c r="C286" s="17"/>
      <c r="D286" s="17"/>
      <c r="E286" s="17"/>
      <c r="F286" s="17"/>
      <c r="G286" s="17"/>
      <c r="H286" s="0"/>
      <c r="AA286" s="17"/>
      <c r="AB286" s="17"/>
      <c r="AC286" s="17"/>
      <c r="AD286" s="17"/>
      <c r="AE286" s="17"/>
    </row>
    <row r="287" customFormat="false" ht="13.5" hidden="false" customHeight="false" outlineLevel="0" collapsed="false">
      <c r="C287" s="17"/>
      <c r="D287" s="17"/>
      <c r="E287" s="17"/>
      <c r="F287" s="17"/>
      <c r="G287" s="17"/>
      <c r="H287" s="0"/>
      <c r="AA287" s="17"/>
      <c r="AB287" s="17"/>
      <c r="AC287" s="17"/>
      <c r="AD287" s="17"/>
      <c r="AE287" s="17"/>
    </row>
    <row r="288" customFormat="false" ht="13.5" hidden="false" customHeight="false" outlineLevel="0" collapsed="false">
      <c r="C288" s="17"/>
      <c r="D288" s="17"/>
      <c r="E288" s="17"/>
      <c r="F288" s="17"/>
      <c r="G288" s="17"/>
      <c r="H288" s="0"/>
      <c r="AA288" s="17"/>
      <c r="AB288" s="17"/>
      <c r="AC288" s="17"/>
      <c r="AD288" s="17"/>
      <c r="AE288" s="17"/>
    </row>
    <row r="289" customFormat="false" ht="13.5" hidden="false" customHeight="false" outlineLevel="0" collapsed="false">
      <c r="C289" s="17"/>
      <c r="D289" s="17"/>
      <c r="E289" s="17"/>
      <c r="F289" s="17"/>
      <c r="G289" s="17"/>
      <c r="H289" s="0"/>
      <c r="AA289" s="17"/>
      <c r="AB289" s="17"/>
      <c r="AC289" s="17"/>
      <c r="AD289" s="17"/>
      <c r="AE289" s="17"/>
    </row>
    <row r="290" customFormat="false" ht="13.5" hidden="false" customHeight="false" outlineLevel="0" collapsed="false">
      <c r="C290" s="17"/>
      <c r="D290" s="17"/>
      <c r="E290" s="17"/>
      <c r="F290" s="17"/>
      <c r="G290" s="17"/>
      <c r="H290" s="0"/>
      <c r="AA290" s="17"/>
      <c r="AB290" s="17"/>
      <c r="AC290" s="17"/>
      <c r="AD290" s="17"/>
      <c r="AE290" s="17"/>
    </row>
    <row r="291" customFormat="false" ht="13.5" hidden="false" customHeight="false" outlineLevel="0" collapsed="false">
      <c r="C291" s="17"/>
      <c r="D291" s="17"/>
      <c r="E291" s="17"/>
      <c r="F291" s="17"/>
      <c r="G291" s="17"/>
      <c r="H291" s="0"/>
      <c r="AA291" s="17"/>
      <c r="AB291" s="17"/>
      <c r="AC291" s="17"/>
    </row>
    <row r="292" customFormat="false" ht="13.5" hidden="false" customHeight="false" outlineLevel="0" collapsed="false">
      <c r="C292" s="17"/>
      <c r="D292" s="17"/>
      <c r="E292" s="17"/>
      <c r="F292" s="17"/>
      <c r="G292" s="17"/>
      <c r="H292" s="0"/>
      <c r="AA292" s="17"/>
      <c r="AB292" s="17"/>
      <c r="AC292" s="17"/>
    </row>
    <row r="293" customFormat="false" ht="13.5" hidden="false" customHeight="false" outlineLevel="0" collapsed="false">
      <c r="C293" s="17"/>
      <c r="D293" s="17"/>
      <c r="E293" s="17"/>
      <c r="F293" s="17"/>
      <c r="G293" s="17"/>
      <c r="H293" s="0"/>
      <c r="AA293" s="17"/>
      <c r="AB293" s="17"/>
      <c r="AC293" s="17"/>
    </row>
    <row r="294" customFormat="false" ht="13.5" hidden="false" customHeight="false" outlineLevel="0" collapsed="false">
      <c r="C294" s="17"/>
      <c r="D294" s="17"/>
      <c r="E294" s="17"/>
      <c r="F294" s="17"/>
      <c r="G294" s="17"/>
      <c r="H294" s="0"/>
      <c r="AA294" s="17"/>
      <c r="AB294" s="17"/>
      <c r="AC294" s="17"/>
    </row>
    <row r="295" customFormat="false" ht="13.5" hidden="false" customHeight="false" outlineLevel="0" collapsed="false">
      <c r="C295" s="17"/>
      <c r="D295" s="17"/>
      <c r="E295" s="17"/>
      <c r="F295" s="17"/>
      <c r="G295" s="17"/>
      <c r="H295" s="0"/>
      <c r="AA295" s="17"/>
      <c r="AB295" s="17"/>
      <c r="AC295" s="17"/>
    </row>
    <row r="296" customFormat="false" ht="13.5" hidden="false" customHeight="false" outlineLevel="0" collapsed="false">
      <c r="C296" s="17"/>
      <c r="D296" s="17"/>
      <c r="E296" s="17"/>
      <c r="F296" s="17"/>
      <c r="G296" s="17"/>
      <c r="H296" s="0"/>
      <c r="AA296" s="17"/>
      <c r="AB296" s="17"/>
      <c r="AC296" s="17"/>
    </row>
    <row r="297" customFormat="false" ht="13.5" hidden="false" customHeight="false" outlineLevel="0" collapsed="false">
      <c r="C297" s="17"/>
      <c r="D297" s="17"/>
      <c r="E297" s="17"/>
      <c r="F297" s="17"/>
      <c r="G297" s="17"/>
      <c r="H297" s="0"/>
      <c r="AA297" s="17"/>
      <c r="AB297" s="17"/>
      <c r="AC297" s="17"/>
    </row>
    <row r="298" customFormat="false" ht="13.5" hidden="false" customHeight="false" outlineLevel="0" collapsed="false">
      <c r="C298" s="17"/>
      <c r="D298" s="17"/>
      <c r="E298" s="17"/>
      <c r="F298" s="17"/>
      <c r="G298" s="17"/>
      <c r="H298" s="0"/>
      <c r="AA298" s="17"/>
      <c r="AB298" s="17"/>
      <c r="AC298" s="17"/>
    </row>
    <row r="299" customFormat="false" ht="13.5" hidden="false" customHeight="false" outlineLevel="0" collapsed="false">
      <c r="C299" s="17"/>
      <c r="D299" s="17"/>
      <c r="E299" s="17"/>
      <c r="F299" s="17"/>
      <c r="G299" s="17"/>
      <c r="H299" s="0"/>
      <c r="AA299" s="17"/>
      <c r="AB299" s="17"/>
      <c r="AC299" s="17"/>
    </row>
    <row r="300" customFormat="false" ht="13.5" hidden="false" customHeight="false" outlineLevel="0" collapsed="false">
      <c r="C300" s="17"/>
      <c r="D300" s="17"/>
      <c r="E300" s="17"/>
      <c r="F300" s="17"/>
      <c r="G300" s="17"/>
      <c r="H300" s="0"/>
      <c r="AA300" s="17"/>
      <c r="AB300" s="17"/>
      <c r="AC300" s="17"/>
    </row>
    <row r="301" customFormat="false" ht="13.5" hidden="false" customHeight="false" outlineLevel="0" collapsed="false">
      <c r="C301" s="17"/>
      <c r="D301" s="17"/>
      <c r="E301" s="17"/>
      <c r="F301" s="17"/>
      <c r="G301" s="17"/>
      <c r="H301" s="0"/>
      <c r="AA301" s="17"/>
      <c r="AB301" s="17"/>
      <c r="AC301" s="17"/>
    </row>
    <row r="302" customFormat="false" ht="13.5" hidden="false" customHeight="false" outlineLevel="0" collapsed="false">
      <c r="C302" s="17"/>
      <c r="D302" s="17"/>
      <c r="E302" s="17"/>
      <c r="F302" s="17"/>
      <c r="G302" s="17"/>
      <c r="H302" s="0"/>
      <c r="AA302" s="17"/>
      <c r="AB302" s="17"/>
      <c r="AC302" s="17"/>
    </row>
    <row r="303" customFormat="false" ht="13.5" hidden="false" customHeight="false" outlineLevel="0" collapsed="false">
      <c r="C303" s="17"/>
      <c r="D303" s="17"/>
      <c r="E303" s="17"/>
      <c r="F303" s="17"/>
      <c r="G303" s="17"/>
      <c r="H303" s="0"/>
      <c r="AA303" s="17"/>
      <c r="AB303" s="17"/>
      <c r="AC303" s="17"/>
    </row>
    <row r="304" customFormat="false" ht="13.5" hidden="false" customHeight="false" outlineLevel="0" collapsed="false">
      <c r="C304" s="17"/>
      <c r="D304" s="17"/>
      <c r="E304" s="17"/>
      <c r="F304" s="17"/>
      <c r="G304" s="17"/>
      <c r="H304" s="0"/>
      <c r="AA304" s="17"/>
      <c r="AB304" s="17"/>
      <c r="AC304" s="17"/>
    </row>
    <row r="305" customFormat="false" ht="13.5" hidden="false" customHeight="false" outlineLevel="0" collapsed="false">
      <c r="C305" s="17"/>
      <c r="D305" s="17"/>
      <c r="E305" s="17"/>
      <c r="F305" s="17"/>
      <c r="G305" s="17"/>
      <c r="H305" s="0"/>
      <c r="AA305" s="17"/>
      <c r="AB305" s="17"/>
      <c r="AC305" s="17"/>
    </row>
    <row r="306" customFormat="false" ht="13.5" hidden="false" customHeight="false" outlineLevel="0" collapsed="false">
      <c r="C306" s="17"/>
      <c r="D306" s="17"/>
      <c r="E306" s="17"/>
      <c r="F306" s="17"/>
      <c r="G306" s="17"/>
      <c r="H306" s="0"/>
      <c r="AA306" s="17"/>
      <c r="AB306" s="17"/>
      <c r="AC306" s="17"/>
    </row>
    <row r="307" customFormat="false" ht="13.5" hidden="false" customHeight="false" outlineLevel="0" collapsed="false">
      <c r="C307" s="17"/>
      <c r="D307" s="17"/>
      <c r="E307" s="17"/>
      <c r="F307" s="17"/>
      <c r="G307" s="17"/>
      <c r="H307" s="0"/>
      <c r="AA307" s="17"/>
      <c r="AB307" s="17"/>
      <c r="AC307" s="17"/>
    </row>
    <row r="308" customFormat="false" ht="13.5" hidden="false" customHeight="false" outlineLevel="0" collapsed="false">
      <c r="C308" s="17"/>
      <c r="D308" s="17"/>
      <c r="E308" s="17"/>
      <c r="F308" s="17"/>
      <c r="G308" s="17"/>
      <c r="H308" s="0"/>
      <c r="AA308" s="17"/>
      <c r="AB308" s="17"/>
      <c r="AC308" s="17"/>
    </row>
    <row r="309" customFormat="false" ht="13.5" hidden="false" customHeight="false" outlineLevel="0" collapsed="false">
      <c r="C309" s="17"/>
      <c r="D309" s="17"/>
      <c r="E309" s="17"/>
      <c r="F309" s="17"/>
      <c r="G309" s="17"/>
      <c r="H309" s="0"/>
      <c r="AA309" s="17"/>
      <c r="AB309" s="17"/>
      <c r="AC309" s="17"/>
    </row>
    <row r="310" customFormat="false" ht="13.5" hidden="false" customHeight="false" outlineLevel="0" collapsed="false">
      <c r="C310" s="17"/>
      <c r="D310" s="17"/>
      <c r="E310" s="17"/>
      <c r="F310" s="17"/>
      <c r="G310" s="17"/>
      <c r="H310" s="0"/>
      <c r="AA310" s="17"/>
      <c r="AB310" s="17"/>
      <c r="AC310" s="17"/>
    </row>
    <row r="311" customFormat="false" ht="13.5" hidden="false" customHeight="false" outlineLevel="0" collapsed="false">
      <c r="C311" s="17"/>
      <c r="D311" s="17"/>
      <c r="E311" s="17"/>
      <c r="F311" s="17"/>
      <c r="G311" s="17"/>
      <c r="H311" s="0"/>
      <c r="AA311" s="17"/>
      <c r="AB311" s="17"/>
      <c r="AC311" s="17"/>
    </row>
    <row r="312" customFormat="false" ht="13.5" hidden="false" customHeight="false" outlineLevel="0" collapsed="false">
      <c r="C312" s="17"/>
      <c r="D312" s="17"/>
      <c r="E312" s="17"/>
      <c r="F312" s="17"/>
      <c r="G312" s="17"/>
      <c r="H312" s="0"/>
      <c r="AA312" s="17"/>
      <c r="AB312" s="17"/>
      <c r="AC312" s="17"/>
    </row>
    <row r="313" customFormat="false" ht="13.5" hidden="false" customHeight="false" outlineLevel="0" collapsed="false">
      <c r="C313" s="17"/>
      <c r="D313" s="17"/>
      <c r="E313" s="17"/>
      <c r="F313" s="17"/>
      <c r="G313" s="17"/>
      <c r="H313" s="0"/>
      <c r="AA313" s="17"/>
      <c r="AB313" s="17"/>
      <c r="AC313" s="17"/>
    </row>
    <row r="314" customFormat="false" ht="13.5" hidden="false" customHeight="false" outlineLevel="0" collapsed="false">
      <c r="C314" s="17"/>
      <c r="D314" s="17"/>
      <c r="E314" s="17"/>
      <c r="F314" s="17"/>
      <c r="G314" s="17"/>
      <c r="H314" s="0"/>
      <c r="AA314" s="17"/>
      <c r="AB314" s="17"/>
      <c r="AC314" s="17"/>
    </row>
    <row r="315" customFormat="false" ht="13.5" hidden="false" customHeight="false" outlineLevel="0" collapsed="false">
      <c r="C315" s="17"/>
      <c r="D315" s="17"/>
      <c r="E315" s="17"/>
      <c r="F315" s="17"/>
      <c r="G315" s="17"/>
      <c r="H315" s="0"/>
      <c r="AA315" s="17"/>
      <c r="AB315" s="17"/>
      <c r="AC315" s="17"/>
    </row>
    <row r="316" customFormat="false" ht="13.5" hidden="false" customHeight="false" outlineLevel="0" collapsed="false">
      <c r="C316" s="17"/>
      <c r="D316" s="17"/>
      <c r="E316" s="17"/>
      <c r="F316" s="17"/>
      <c r="G316" s="17"/>
      <c r="H316" s="0"/>
      <c r="AA316" s="17"/>
      <c r="AB316" s="17"/>
      <c r="AC316" s="17"/>
    </row>
    <row r="317" customFormat="false" ht="13.5" hidden="false" customHeight="false" outlineLevel="0" collapsed="false">
      <c r="C317" s="17"/>
      <c r="D317" s="17"/>
      <c r="E317" s="17"/>
      <c r="F317" s="17"/>
      <c r="G317" s="17"/>
      <c r="H317" s="0"/>
      <c r="AA317" s="17"/>
      <c r="AB317" s="17"/>
      <c r="AC317" s="17"/>
    </row>
    <row r="318" customFormat="false" ht="13.5" hidden="false" customHeight="false" outlineLevel="0" collapsed="false">
      <c r="C318" s="17"/>
      <c r="D318" s="17"/>
      <c r="E318" s="17"/>
      <c r="F318" s="17"/>
      <c r="G318" s="17"/>
      <c r="H318" s="0"/>
      <c r="AA318" s="17"/>
      <c r="AB318" s="17"/>
      <c r="AC318" s="17"/>
    </row>
    <row r="319" customFormat="false" ht="13.5" hidden="false" customHeight="false" outlineLevel="0" collapsed="false">
      <c r="C319" s="17"/>
      <c r="D319" s="17"/>
      <c r="E319" s="17"/>
      <c r="F319" s="17"/>
      <c r="G319" s="17"/>
      <c r="H319" s="0"/>
      <c r="AA319" s="17"/>
      <c r="AB319" s="17"/>
      <c r="AC319" s="17"/>
    </row>
    <row r="320" customFormat="false" ht="13.5" hidden="false" customHeight="false" outlineLevel="0" collapsed="false">
      <c r="C320" s="17"/>
      <c r="D320" s="17"/>
      <c r="E320" s="17"/>
      <c r="F320" s="17"/>
      <c r="G320" s="17"/>
      <c r="H320" s="0"/>
      <c r="AA320" s="17"/>
      <c r="AB320" s="17"/>
      <c r="AC320" s="17"/>
    </row>
    <row r="321" customFormat="false" ht="13.5" hidden="false" customHeight="false" outlineLevel="0" collapsed="false">
      <c r="C321" s="17"/>
      <c r="D321" s="17"/>
      <c r="E321" s="17"/>
      <c r="F321" s="17"/>
      <c r="G321" s="17"/>
      <c r="H321" s="0"/>
      <c r="AA321" s="17"/>
      <c r="AB321" s="17"/>
      <c r="AC321" s="17"/>
    </row>
    <row r="322" customFormat="false" ht="13.5" hidden="false" customHeight="false" outlineLevel="0" collapsed="false">
      <c r="C322" s="17"/>
      <c r="D322" s="17"/>
      <c r="E322" s="17"/>
      <c r="F322" s="17"/>
      <c r="G322" s="17"/>
      <c r="H322" s="0"/>
      <c r="AA322" s="17"/>
      <c r="AB322" s="17"/>
      <c r="AC322" s="17"/>
    </row>
    <row r="323" customFormat="false" ht="13.5" hidden="false" customHeight="false" outlineLevel="0" collapsed="false">
      <c r="C323" s="17"/>
      <c r="D323" s="17"/>
      <c r="E323" s="17"/>
      <c r="F323" s="17"/>
      <c r="G323" s="17"/>
      <c r="H323" s="0"/>
      <c r="AA323" s="17"/>
      <c r="AB323" s="17"/>
      <c r="AC323" s="17"/>
    </row>
    <row r="324" customFormat="false" ht="13.5" hidden="false" customHeight="false" outlineLevel="0" collapsed="false">
      <c r="C324" s="17"/>
      <c r="D324" s="17"/>
      <c r="E324" s="17"/>
      <c r="F324" s="17"/>
      <c r="G324" s="17"/>
      <c r="H324" s="0"/>
      <c r="AA324" s="17"/>
      <c r="AB324" s="17"/>
      <c r="AC324" s="17"/>
    </row>
    <row r="325" customFormat="false" ht="13.5" hidden="false" customHeight="false" outlineLevel="0" collapsed="false">
      <c r="C325" s="17"/>
      <c r="D325" s="17"/>
      <c r="E325" s="17"/>
      <c r="F325" s="17"/>
      <c r="G325" s="17"/>
      <c r="H325" s="0"/>
      <c r="AA325" s="17"/>
      <c r="AB325" s="17"/>
      <c r="AC325" s="17"/>
    </row>
    <row r="326" customFormat="false" ht="13.5" hidden="false" customHeight="false" outlineLevel="0" collapsed="false">
      <c r="C326" s="17"/>
      <c r="D326" s="17"/>
      <c r="E326" s="17"/>
      <c r="F326" s="17"/>
      <c r="G326" s="17"/>
      <c r="H326" s="0"/>
      <c r="AA326" s="17"/>
      <c r="AB326" s="17"/>
      <c r="AC326" s="17"/>
    </row>
    <row r="327" customFormat="false" ht="13.5" hidden="false" customHeight="false" outlineLevel="0" collapsed="false">
      <c r="C327" s="17"/>
      <c r="D327" s="17"/>
      <c r="E327" s="17"/>
      <c r="F327" s="17"/>
      <c r="G327" s="17"/>
      <c r="H327" s="0"/>
      <c r="AA327" s="17"/>
      <c r="AB327" s="17"/>
      <c r="AC327" s="17"/>
    </row>
    <row r="328" customFormat="false" ht="13.5" hidden="false" customHeight="false" outlineLevel="0" collapsed="false">
      <c r="C328" s="17"/>
      <c r="D328" s="17"/>
      <c r="E328" s="17"/>
      <c r="F328" s="17"/>
      <c r="G328" s="17"/>
      <c r="H328" s="0"/>
      <c r="AA328" s="17"/>
      <c r="AB328" s="17"/>
      <c r="AC328" s="17"/>
    </row>
    <row r="329" customFormat="false" ht="13.5" hidden="false" customHeight="false" outlineLevel="0" collapsed="false">
      <c r="C329" s="17"/>
      <c r="D329" s="17"/>
      <c r="E329" s="17"/>
      <c r="F329" s="17"/>
      <c r="G329" s="17"/>
      <c r="H329" s="0"/>
      <c r="AA329" s="17"/>
      <c r="AB329" s="17"/>
      <c r="AC329" s="17"/>
    </row>
    <row r="330" customFormat="false" ht="13.5" hidden="false" customHeight="false" outlineLevel="0" collapsed="false">
      <c r="C330" s="17"/>
      <c r="D330" s="17"/>
      <c r="E330" s="17"/>
      <c r="F330" s="17"/>
      <c r="G330" s="17"/>
      <c r="H330" s="0"/>
      <c r="AA330" s="17"/>
      <c r="AB330" s="17"/>
      <c r="AC330" s="17"/>
    </row>
    <row r="331" customFormat="false" ht="13.5" hidden="false" customHeight="false" outlineLevel="0" collapsed="false">
      <c r="C331" s="17"/>
      <c r="D331" s="17"/>
      <c r="E331" s="17"/>
      <c r="F331" s="17"/>
      <c r="G331" s="17"/>
      <c r="H331" s="0"/>
      <c r="AA331" s="17"/>
      <c r="AB331" s="17"/>
      <c r="AC331" s="17"/>
    </row>
    <row r="332" customFormat="false" ht="13.5" hidden="false" customHeight="false" outlineLevel="0" collapsed="false">
      <c r="C332" s="17"/>
      <c r="D332" s="17"/>
      <c r="E332" s="17"/>
      <c r="F332" s="17"/>
      <c r="G332" s="17"/>
      <c r="H332" s="0"/>
      <c r="AA332" s="17"/>
      <c r="AB332" s="17"/>
      <c r="AC332" s="17"/>
    </row>
    <row r="333" customFormat="false" ht="13.5" hidden="false" customHeight="false" outlineLevel="0" collapsed="false">
      <c r="C333" s="17"/>
      <c r="D333" s="17"/>
      <c r="E333" s="17"/>
      <c r="F333" s="17"/>
      <c r="G333" s="17"/>
      <c r="H333" s="0"/>
      <c r="AA333" s="17"/>
      <c r="AB333" s="17"/>
      <c r="AC333" s="17"/>
    </row>
    <row r="334" customFormat="false" ht="13.5" hidden="false" customHeight="false" outlineLevel="0" collapsed="false">
      <c r="C334" s="17"/>
      <c r="D334" s="17"/>
      <c r="E334" s="17"/>
      <c r="F334" s="17"/>
      <c r="G334" s="17"/>
      <c r="H334" s="0"/>
      <c r="AA334" s="17"/>
      <c r="AB334" s="17"/>
      <c r="AC334" s="17"/>
    </row>
    <row r="335" customFormat="false" ht="13.5" hidden="false" customHeight="false" outlineLevel="0" collapsed="false">
      <c r="C335" s="17"/>
      <c r="D335" s="17"/>
      <c r="E335" s="17"/>
      <c r="F335" s="17"/>
      <c r="G335" s="17"/>
      <c r="H335" s="0"/>
      <c r="AA335" s="17"/>
      <c r="AB335" s="17"/>
      <c r="AC335" s="17"/>
    </row>
    <row r="336" customFormat="false" ht="13.5" hidden="false" customHeight="false" outlineLevel="0" collapsed="false">
      <c r="C336" s="17"/>
      <c r="D336" s="17"/>
      <c r="E336" s="17"/>
      <c r="F336" s="17"/>
      <c r="G336" s="17"/>
      <c r="H336" s="0"/>
      <c r="AA336" s="17"/>
      <c r="AB336" s="17"/>
      <c r="AC336" s="17"/>
    </row>
    <row r="337" customFormat="false" ht="13.5" hidden="false" customHeight="false" outlineLevel="0" collapsed="false">
      <c r="C337" s="17"/>
      <c r="D337" s="17"/>
      <c r="E337" s="17"/>
      <c r="F337" s="17"/>
      <c r="G337" s="17"/>
      <c r="H337" s="0"/>
      <c r="AA337" s="17"/>
      <c r="AB337" s="17"/>
      <c r="AC337" s="17"/>
    </row>
    <row r="338" customFormat="false" ht="13.5" hidden="false" customHeight="false" outlineLevel="0" collapsed="false">
      <c r="C338" s="17"/>
      <c r="D338" s="17"/>
      <c r="E338" s="17"/>
      <c r="F338" s="17"/>
      <c r="G338" s="17"/>
      <c r="H338" s="0"/>
      <c r="AA338" s="17"/>
      <c r="AB338" s="17"/>
      <c r="AC338" s="17"/>
    </row>
    <row r="339" customFormat="false" ht="13.5" hidden="false" customHeight="false" outlineLevel="0" collapsed="false">
      <c r="C339" s="17"/>
      <c r="D339" s="17"/>
      <c r="E339" s="17"/>
      <c r="F339" s="17"/>
      <c r="G339" s="17"/>
      <c r="H339" s="0"/>
      <c r="AA339" s="17"/>
      <c r="AB339" s="17"/>
      <c r="AC339" s="17"/>
    </row>
    <row r="340" customFormat="false" ht="13.5" hidden="false" customHeight="false" outlineLevel="0" collapsed="false">
      <c r="C340" s="17"/>
      <c r="D340" s="17"/>
      <c r="E340" s="17"/>
      <c r="F340" s="17"/>
      <c r="G340" s="17"/>
      <c r="H340" s="0"/>
      <c r="AA340" s="17"/>
      <c r="AB340" s="17"/>
      <c r="AC340" s="17"/>
    </row>
    <row r="341" customFormat="false" ht="13.5" hidden="false" customHeight="false" outlineLevel="0" collapsed="false">
      <c r="C341" s="17"/>
      <c r="D341" s="17"/>
      <c r="E341" s="17"/>
      <c r="F341" s="17"/>
      <c r="G341" s="17"/>
      <c r="H341" s="0"/>
      <c r="AA341" s="17"/>
      <c r="AB341" s="17"/>
      <c r="AC341" s="17"/>
    </row>
    <row r="342" customFormat="false" ht="13.5" hidden="false" customHeight="false" outlineLevel="0" collapsed="false">
      <c r="C342" s="17"/>
      <c r="D342" s="17"/>
      <c r="E342" s="17"/>
      <c r="F342" s="17"/>
      <c r="G342" s="17"/>
      <c r="H342" s="0"/>
      <c r="AA342" s="17"/>
      <c r="AB342" s="17"/>
      <c r="AC342" s="17"/>
    </row>
    <row r="343" customFormat="false" ht="13.5" hidden="false" customHeight="false" outlineLevel="0" collapsed="false">
      <c r="C343" s="17"/>
      <c r="D343" s="17"/>
      <c r="E343" s="17"/>
      <c r="F343" s="17"/>
      <c r="G343" s="17"/>
      <c r="H343" s="0"/>
      <c r="AA343" s="17"/>
      <c r="AB343" s="17"/>
      <c r="AC343" s="17"/>
    </row>
    <row r="344" customFormat="false" ht="13.5" hidden="false" customHeight="false" outlineLevel="0" collapsed="false">
      <c r="C344" s="17"/>
      <c r="D344" s="17"/>
      <c r="E344" s="17"/>
      <c r="F344" s="17"/>
      <c r="G344" s="17"/>
      <c r="H344" s="0"/>
      <c r="AA344" s="17"/>
      <c r="AB344" s="17"/>
      <c r="AC344" s="17"/>
    </row>
    <row r="345" customFormat="false" ht="13.5" hidden="false" customHeight="false" outlineLevel="0" collapsed="false">
      <c r="C345" s="17"/>
      <c r="D345" s="17"/>
      <c r="E345" s="17"/>
      <c r="F345" s="17"/>
      <c r="G345" s="17"/>
      <c r="H345" s="0"/>
      <c r="AA345" s="17"/>
      <c r="AB345" s="17"/>
      <c r="AC345" s="17"/>
    </row>
    <row r="346" customFormat="false" ht="13.5" hidden="false" customHeight="false" outlineLevel="0" collapsed="false">
      <c r="C346" s="17"/>
      <c r="D346" s="17"/>
      <c r="E346" s="17"/>
      <c r="F346" s="17"/>
      <c r="G346" s="17"/>
      <c r="H346" s="0"/>
      <c r="AA346" s="17"/>
      <c r="AB346" s="17"/>
      <c r="AC346" s="17"/>
    </row>
    <row r="347" customFormat="false" ht="13.5" hidden="false" customHeight="false" outlineLevel="0" collapsed="false">
      <c r="C347" s="17"/>
      <c r="D347" s="17"/>
      <c r="E347" s="17"/>
      <c r="F347" s="17"/>
      <c r="G347" s="17"/>
      <c r="H347" s="0"/>
      <c r="AA347" s="17"/>
      <c r="AB347" s="17"/>
      <c r="AC347" s="17"/>
    </row>
    <row r="348" customFormat="false" ht="13.5" hidden="false" customHeight="false" outlineLevel="0" collapsed="false">
      <c r="C348" s="17"/>
      <c r="D348" s="17"/>
      <c r="E348" s="17"/>
      <c r="F348" s="17"/>
      <c r="G348" s="17"/>
      <c r="H348" s="0"/>
      <c r="AA348" s="17"/>
      <c r="AB348" s="17"/>
      <c r="AC348" s="17"/>
    </row>
    <row r="349" customFormat="false" ht="13.5" hidden="false" customHeight="false" outlineLevel="0" collapsed="false">
      <c r="C349" s="17"/>
      <c r="D349" s="17"/>
      <c r="E349" s="17"/>
      <c r="F349" s="17"/>
      <c r="G349" s="17"/>
      <c r="H349" s="0"/>
      <c r="AA349" s="17"/>
      <c r="AB349" s="17"/>
      <c r="AC349" s="17"/>
    </row>
    <row r="350" customFormat="false" ht="13.5" hidden="false" customHeight="false" outlineLevel="0" collapsed="false">
      <c r="C350" s="17"/>
      <c r="D350" s="17"/>
      <c r="E350" s="17"/>
      <c r="F350" s="17"/>
      <c r="G350" s="17"/>
      <c r="H350" s="0"/>
      <c r="AA350" s="17"/>
      <c r="AB350" s="17"/>
      <c r="AC350" s="17"/>
    </row>
    <row r="351" customFormat="false" ht="13.5" hidden="false" customHeight="false" outlineLevel="0" collapsed="false">
      <c r="C351" s="17"/>
      <c r="D351" s="17"/>
      <c r="E351" s="17"/>
      <c r="F351" s="17"/>
      <c r="G351" s="17"/>
      <c r="H351" s="0"/>
      <c r="AA351" s="17"/>
      <c r="AB351" s="17"/>
      <c r="AC351" s="17"/>
    </row>
    <row r="352" customFormat="false" ht="13.5" hidden="false" customHeight="false" outlineLevel="0" collapsed="false">
      <c r="C352" s="17"/>
      <c r="D352" s="17"/>
      <c r="E352" s="17"/>
      <c r="F352" s="17"/>
      <c r="G352" s="17"/>
      <c r="H352" s="0"/>
      <c r="AA352" s="17"/>
      <c r="AB352" s="17"/>
      <c r="AC352" s="17"/>
    </row>
    <row r="353" customFormat="false" ht="13.5" hidden="false" customHeight="false" outlineLevel="0" collapsed="false">
      <c r="C353" s="17"/>
      <c r="D353" s="17"/>
      <c r="E353" s="17"/>
      <c r="F353" s="17"/>
      <c r="G353" s="17"/>
      <c r="H353" s="0"/>
      <c r="AA353" s="17"/>
      <c r="AB353" s="17"/>
      <c r="AC353" s="17"/>
    </row>
    <row r="354" customFormat="false" ht="13.5" hidden="false" customHeight="false" outlineLevel="0" collapsed="false">
      <c r="C354" s="17"/>
      <c r="D354" s="17"/>
      <c r="E354" s="17"/>
      <c r="F354" s="17"/>
      <c r="G354" s="17"/>
      <c r="H354" s="0"/>
      <c r="AA354" s="17"/>
      <c r="AB354" s="17"/>
      <c r="AC354" s="17"/>
    </row>
    <row r="355" customFormat="false" ht="13.5" hidden="false" customHeight="false" outlineLevel="0" collapsed="false">
      <c r="C355" s="17"/>
      <c r="D355" s="17"/>
      <c r="E355" s="17"/>
      <c r="F355" s="17"/>
      <c r="G355" s="17"/>
      <c r="H355" s="0"/>
      <c r="AA355" s="17"/>
      <c r="AB355" s="17"/>
      <c r="AC355" s="17"/>
    </row>
    <row r="356" customFormat="false" ht="13.5" hidden="false" customHeight="false" outlineLevel="0" collapsed="false">
      <c r="C356" s="17"/>
      <c r="D356" s="17"/>
      <c r="E356" s="17"/>
      <c r="F356" s="17"/>
      <c r="G356" s="17"/>
      <c r="H356" s="0"/>
      <c r="AA356" s="17"/>
      <c r="AB356" s="17"/>
      <c r="AC356" s="17"/>
    </row>
    <row r="357" customFormat="false" ht="13.5" hidden="false" customHeight="false" outlineLevel="0" collapsed="false">
      <c r="C357" s="17"/>
      <c r="D357" s="17"/>
      <c r="E357" s="17"/>
      <c r="F357" s="17"/>
      <c r="G357" s="17"/>
      <c r="H357" s="0"/>
      <c r="AA357" s="17"/>
      <c r="AB357" s="17"/>
      <c r="AC357" s="17"/>
    </row>
    <row r="358" customFormat="false" ht="13.5" hidden="false" customHeight="false" outlineLevel="0" collapsed="false">
      <c r="C358" s="17"/>
      <c r="D358" s="17"/>
      <c r="E358" s="17"/>
      <c r="F358" s="17"/>
      <c r="G358" s="17"/>
      <c r="H358" s="0"/>
      <c r="AA358" s="17"/>
      <c r="AB358" s="17"/>
      <c r="AC358" s="17"/>
    </row>
    <row r="359" customFormat="false" ht="13.5" hidden="false" customHeight="false" outlineLevel="0" collapsed="false">
      <c r="C359" s="17"/>
      <c r="D359" s="17"/>
      <c r="E359" s="17"/>
      <c r="F359" s="17"/>
      <c r="G359" s="17"/>
      <c r="H359" s="0"/>
      <c r="AA359" s="17"/>
      <c r="AB359" s="17"/>
      <c r="AC359" s="17"/>
    </row>
    <row r="360" customFormat="false" ht="13.5" hidden="false" customHeight="false" outlineLevel="0" collapsed="false">
      <c r="C360" s="17"/>
      <c r="D360" s="17"/>
      <c r="E360" s="17"/>
      <c r="F360" s="17"/>
      <c r="G360" s="17"/>
      <c r="H360" s="0"/>
      <c r="AA360" s="17"/>
      <c r="AB360" s="17"/>
      <c r="AC360" s="17"/>
    </row>
    <row r="361" customFormat="false" ht="13.5" hidden="false" customHeight="false" outlineLevel="0" collapsed="false">
      <c r="C361" s="17"/>
      <c r="D361" s="17"/>
      <c r="E361" s="17"/>
      <c r="F361" s="17"/>
      <c r="G361" s="17"/>
      <c r="H361" s="0"/>
      <c r="AA361" s="17"/>
      <c r="AB361" s="17"/>
      <c r="AC361" s="17"/>
    </row>
    <row r="362" customFormat="false" ht="13.5" hidden="false" customHeight="false" outlineLevel="0" collapsed="false">
      <c r="C362" s="17"/>
      <c r="D362" s="17"/>
      <c r="E362" s="17"/>
      <c r="F362" s="17"/>
      <c r="G362" s="17"/>
      <c r="H362" s="0"/>
      <c r="AA362" s="17"/>
      <c r="AB362" s="17"/>
      <c r="AC362" s="17"/>
    </row>
    <row r="363" customFormat="false" ht="13.5" hidden="false" customHeight="false" outlineLevel="0" collapsed="false">
      <c r="C363" s="17"/>
      <c r="D363" s="17"/>
      <c r="E363" s="17"/>
      <c r="F363" s="17"/>
      <c r="G363" s="17"/>
      <c r="H363" s="0"/>
      <c r="AA363" s="17"/>
      <c r="AB363" s="17"/>
      <c r="AC363" s="17"/>
    </row>
    <row r="364" customFormat="false" ht="13.5" hidden="false" customHeight="false" outlineLevel="0" collapsed="false">
      <c r="C364" s="17"/>
      <c r="D364" s="17"/>
      <c r="E364" s="17"/>
      <c r="F364" s="17"/>
      <c r="G364" s="17"/>
      <c r="H364" s="0"/>
      <c r="AA364" s="17"/>
      <c r="AB364" s="17"/>
      <c r="AC364" s="17"/>
    </row>
    <row r="365" customFormat="false" ht="13.5" hidden="false" customHeight="false" outlineLevel="0" collapsed="false">
      <c r="C365" s="17"/>
      <c r="D365" s="17"/>
      <c r="E365" s="17"/>
      <c r="F365" s="17"/>
      <c r="G365" s="17"/>
      <c r="H365" s="0"/>
      <c r="AA365" s="17"/>
      <c r="AB365" s="17"/>
      <c r="AC365" s="17"/>
    </row>
    <row r="366" customFormat="false" ht="13.5" hidden="false" customHeight="false" outlineLevel="0" collapsed="false">
      <c r="C366" s="17"/>
      <c r="D366" s="17"/>
      <c r="E366" s="17"/>
      <c r="F366" s="17"/>
      <c r="G366" s="17"/>
      <c r="H366" s="0"/>
      <c r="AA366" s="17"/>
      <c r="AB366" s="17"/>
      <c r="AC366" s="17"/>
    </row>
    <row r="367" customFormat="false" ht="13.5" hidden="false" customHeight="false" outlineLevel="0" collapsed="false">
      <c r="C367" s="17"/>
      <c r="D367" s="17"/>
      <c r="E367" s="17"/>
      <c r="F367" s="17"/>
      <c r="G367" s="17"/>
      <c r="H367" s="0"/>
      <c r="AA367" s="17"/>
      <c r="AB367" s="17"/>
      <c r="AC367" s="17"/>
    </row>
    <row r="368" customFormat="false" ht="13.5" hidden="false" customHeight="false" outlineLevel="0" collapsed="false">
      <c r="C368" s="17"/>
      <c r="D368" s="17"/>
      <c r="E368" s="17"/>
      <c r="F368" s="17"/>
      <c r="G368" s="17"/>
      <c r="H368" s="0"/>
      <c r="AA368" s="17"/>
      <c r="AB368" s="17"/>
      <c r="AC368" s="17"/>
    </row>
    <row r="369" customFormat="false" ht="13.5" hidden="false" customHeight="false" outlineLevel="0" collapsed="false">
      <c r="C369" s="17"/>
      <c r="D369" s="17"/>
      <c r="E369" s="17"/>
      <c r="F369" s="17"/>
      <c r="G369" s="17"/>
      <c r="H369" s="0"/>
      <c r="AA369" s="17"/>
      <c r="AB369" s="17"/>
      <c r="AC369" s="17"/>
    </row>
    <row r="370" customFormat="false" ht="13.5" hidden="false" customHeight="false" outlineLevel="0" collapsed="false">
      <c r="C370" s="17"/>
      <c r="D370" s="17"/>
      <c r="E370" s="17"/>
      <c r="F370" s="17"/>
      <c r="G370" s="17"/>
      <c r="H370" s="0"/>
      <c r="AA370" s="17"/>
      <c r="AB370" s="17"/>
      <c r="AC370" s="17"/>
    </row>
    <row r="371" customFormat="false" ht="13.5" hidden="false" customHeight="false" outlineLevel="0" collapsed="false">
      <c r="C371" s="17"/>
      <c r="D371" s="17"/>
      <c r="E371" s="17"/>
      <c r="F371" s="17"/>
      <c r="G371" s="17"/>
      <c r="H371" s="0"/>
      <c r="AA371" s="17"/>
      <c r="AB371" s="17"/>
      <c r="AC371" s="17"/>
    </row>
    <row r="372" customFormat="false" ht="13.5" hidden="false" customHeight="false" outlineLevel="0" collapsed="false">
      <c r="C372" s="17"/>
      <c r="D372" s="17"/>
      <c r="E372" s="17"/>
      <c r="F372" s="17"/>
      <c r="G372" s="17"/>
      <c r="H372" s="0"/>
      <c r="AA372" s="17"/>
      <c r="AB372" s="17"/>
      <c r="AC372" s="17"/>
    </row>
    <row r="373" customFormat="false" ht="13.5" hidden="false" customHeight="false" outlineLevel="0" collapsed="false">
      <c r="C373" s="17"/>
      <c r="D373" s="17"/>
      <c r="E373" s="17"/>
      <c r="F373" s="17"/>
      <c r="G373" s="17"/>
      <c r="H373" s="0"/>
      <c r="AA373" s="17"/>
      <c r="AB373" s="17"/>
      <c r="AC373" s="17"/>
    </row>
    <row r="374" customFormat="false" ht="13.5" hidden="false" customHeight="false" outlineLevel="0" collapsed="false">
      <c r="C374" s="17"/>
      <c r="D374" s="17"/>
      <c r="E374" s="17"/>
      <c r="F374" s="17"/>
      <c r="G374" s="17"/>
      <c r="H374" s="0"/>
      <c r="AA374" s="17"/>
      <c r="AB374" s="17"/>
      <c r="AC374" s="17"/>
    </row>
    <row r="375" customFormat="false" ht="13.5" hidden="false" customHeight="false" outlineLevel="0" collapsed="false">
      <c r="C375" s="17"/>
      <c r="D375" s="17"/>
      <c r="E375" s="17"/>
      <c r="F375" s="17"/>
      <c r="G375" s="17"/>
      <c r="H375" s="0"/>
      <c r="AA375" s="17"/>
      <c r="AB375" s="17"/>
      <c r="AC375" s="17"/>
    </row>
    <row r="376" customFormat="false" ht="13.5" hidden="false" customHeight="false" outlineLevel="0" collapsed="false">
      <c r="C376" s="17"/>
      <c r="D376" s="17"/>
      <c r="E376" s="17"/>
      <c r="F376" s="17"/>
      <c r="G376" s="17"/>
      <c r="H376" s="0"/>
      <c r="AA376" s="17"/>
      <c r="AB376" s="17"/>
      <c r="AC376" s="17"/>
    </row>
    <row r="377" customFormat="false" ht="13.5" hidden="false" customHeight="false" outlineLevel="0" collapsed="false">
      <c r="C377" s="17"/>
      <c r="D377" s="17"/>
      <c r="E377" s="17"/>
      <c r="F377" s="17"/>
      <c r="G377" s="17"/>
      <c r="H377" s="0"/>
      <c r="AA377" s="17"/>
      <c r="AB377" s="17"/>
      <c r="AC377" s="17"/>
    </row>
    <row r="378" customFormat="false" ht="13.5" hidden="false" customHeight="false" outlineLevel="0" collapsed="false">
      <c r="C378" s="17"/>
      <c r="D378" s="17"/>
      <c r="E378" s="17"/>
      <c r="F378" s="17"/>
      <c r="G378" s="17"/>
      <c r="H378" s="0"/>
      <c r="AA378" s="17"/>
      <c r="AB378" s="17"/>
      <c r="AC378" s="17"/>
    </row>
    <row r="379" customFormat="false" ht="13.5" hidden="false" customHeight="false" outlineLevel="0" collapsed="false">
      <c r="C379" s="17"/>
      <c r="D379" s="17"/>
      <c r="E379" s="17"/>
      <c r="F379" s="17"/>
      <c r="G379" s="17"/>
      <c r="H379" s="0"/>
      <c r="AA379" s="17"/>
      <c r="AB379" s="17"/>
      <c r="AC379" s="17"/>
    </row>
    <row r="380" customFormat="false" ht="13.5" hidden="false" customHeight="false" outlineLevel="0" collapsed="false">
      <c r="C380" s="17"/>
      <c r="D380" s="17"/>
      <c r="E380" s="17"/>
      <c r="F380" s="17"/>
      <c r="G380" s="17"/>
      <c r="H380" s="0"/>
      <c r="AA380" s="17"/>
      <c r="AB380" s="17"/>
      <c r="AC380" s="17"/>
    </row>
    <row r="381" customFormat="false" ht="13.5" hidden="false" customHeight="false" outlineLevel="0" collapsed="false">
      <c r="C381" s="17"/>
      <c r="D381" s="17"/>
      <c r="E381" s="17"/>
      <c r="F381" s="17"/>
      <c r="G381" s="17"/>
      <c r="H381" s="0"/>
      <c r="AA381" s="17"/>
      <c r="AB381" s="17"/>
      <c r="AC381" s="17"/>
    </row>
    <row r="382" customFormat="false" ht="13.5" hidden="false" customHeight="false" outlineLevel="0" collapsed="false">
      <c r="C382" s="17"/>
      <c r="D382" s="17"/>
      <c r="E382" s="17"/>
      <c r="F382" s="17"/>
      <c r="G382" s="17"/>
      <c r="H382" s="0"/>
      <c r="AA382" s="17"/>
      <c r="AB382" s="17"/>
      <c r="AC382" s="17"/>
    </row>
    <row r="383" customFormat="false" ht="13.5" hidden="false" customHeight="false" outlineLevel="0" collapsed="false">
      <c r="C383" s="17"/>
      <c r="D383" s="17"/>
      <c r="E383" s="17"/>
      <c r="F383" s="17"/>
      <c r="G383" s="17"/>
      <c r="H383" s="0"/>
      <c r="AA383" s="17"/>
      <c r="AB383" s="17"/>
      <c r="AC383" s="17"/>
    </row>
    <row r="384" customFormat="false" ht="13.5" hidden="false" customHeight="false" outlineLevel="0" collapsed="false">
      <c r="C384" s="17"/>
      <c r="D384" s="17"/>
      <c r="E384" s="17"/>
      <c r="F384" s="17"/>
      <c r="G384" s="17"/>
      <c r="H384" s="0"/>
      <c r="AA384" s="17"/>
      <c r="AB384" s="17"/>
      <c r="AC384" s="17"/>
    </row>
    <row r="385" customFormat="false" ht="13.5" hidden="false" customHeight="false" outlineLevel="0" collapsed="false">
      <c r="C385" s="17"/>
      <c r="D385" s="17"/>
      <c r="E385" s="17"/>
      <c r="F385" s="17"/>
      <c r="G385" s="17"/>
      <c r="H385" s="0"/>
      <c r="AA385" s="17"/>
      <c r="AB385" s="17"/>
      <c r="AC385" s="17"/>
    </row>
    <row r="386" customFormat="false" ht="13.5" hidden="false" customHeight="false" outlineLevel="0" collapsed="false">
      <c r="C386" s="17"/>
      <c r="D386" s="17"/>
      <c r="E386" s="17"/>
      <c r="F386" s="17"/>
      <c r="G386" s="17"/>
      <c r="H386" s="0"/>
      <c r="AA386" s="17"/>
      <c r="AB386" s="17"/>
      <c r="AC386" s="17"/>
    </row>
    <row r="387" customFormat="false" ht="13.5" hidden="false" customHeight="false" outlineLevel="0" collapsed="false">
      <c r="C387" s="17"/>
      <c r="D387" s="17"/>
      <c r="E387" s="17"/>
      <c r="F387" s="17"/>
      <c r="G387" s="17"/>
      <c r="H387" s="0"/>
      <c r="AA387" s="17"/>
      <c r="AB387" s="17"/>
      <c r="AC387" s="17"/>
    </row>
    <row r="388" customFormat="false" ht="13.5" hidden="false" customHeight="false" outlineLevel="0" collapsed="false">
      <c r="C388" s="17"/>
      <c r="D388" s="17"/>
      <c r="E388" s="17"/>
      <c r="F388" s="17"/>
      <c r="G388" s="17"/>
      <c r="H388" s="0"/>
      <c r="AA388" s="17"/>
      <c r="AB388" s="17"/>
      <c r="AC388" s="17"/>
    </row>
    <row r="389" customFormat="false" ht="13.5" hidden="false" customHeight="false" outlineLevel="0" collapsed="false">
      <c r="C389" s="17"/>
      <c r="D389" s="17"/>
      <c r="E389" s="17"/>
      <c r="F389" s="17"/>
      <c r="G389" s="17"/>
      <c r="H389" s="0"/>
      <c r="AA389" s="17"/>
      <c r="AB389" s="17"/>
      <c r="AC389" s="17"/>
    </row>
    <row r="390" customFormat="false" ht="13.5" hidden="false" customHeight="false" outlineLevel="0" collapsed="false">
      <c r="C390" s="17"/>
      <c r="D390" s="17"/>
      <c r="E390" s="17"/>
      <c r="F390" s="17"/>
      <c r="G390" s="17"/>
      <c r="H390" s="0"/>
      <c r="AA390" s="17"/>
      <c r="AB390" s="17"/>
      <c r="AC390" s="17"/>
    </row>
    <row r="391" customFormat="false" ht="13.5" hidden="false" customHeight="false" outlineLevel="0" collapsed="false">
      <c r="C391" s="17"/>
      <c r="D391" s="17"/>
      <c r="E391" s="17"/>
      <c r="F391" s="17"/>
      <c r="G391" s="17"/>
      <c r="H391" s="0"/>
      <c r="AA391" s="17"/>
      <c r="AB391" s="17"/>
      <c r="AC391" s="17"/>
    </row>
    <row r="392" customFormat="false" ht="13.5" hidden="false" customHeight="false" outlineLevel="0" collapsed="false">
      <c r="C392" s="17"/>
      <c r="D392" s="17"/>
      <c r="E392" s="17"/>
      <c r="F392" s="17"/>
      <c r="G392" s="17"/>
      <c r="H392" s="0"/>
      <c r="AA392" s="17"/>
      <c r="AB392" s="17"/>
      <c r="AC392" s="17"/>
    </row>
    <row r="393" customFormat="false" ht="13.5" hidden="false" customHeight="false" outlineLevel="0" collapsed="false">
      <c r="C393" s="17"/>
      <c r="D393" s="17"/>
      <c r="E393" s="17"/>
      <c r="F393" s="17"/>
      <c r="G393" s="17"/>
      <c r="H393" s="0"/>
      <c r="AA393" s="17"/>
      <c r="AB393" s="17"/>
      <c r="AC393" s="17"/>
    </row>
    <row r="394" customFormat="false" ht="13.5" hidden="false" customHeight="false" outlineLevel="0" collapsed="false">
      <c r="C394" s="17"/>
      <c r="D394" s="17"/>
      <c r="E394" s="17"/>
      <c r="F394" s="17"/>
      <c r="G394" s="17"/>
      <c r="H394" s="0"/>
      <c r="AA394" s="17"/>
      <c r="AB394" s="17"/>
      <c r="AC394" s="17"/>
    </row>
    <row r="395" customFormat="false" ht="13.5" hidden="false" customHeight="false" outlineLevel="0" collapsed="false">
      <c r="C395" s="17"/>
      <c r="D395" s="17"/>
      <c r="E395" s="17"/>
      <c r="F395" s="17"/>
      <c r="G395" s="17"/>
      <c r="H395" s="0"/>
      <c r="AA395" s="17"/>
      <c r="AB395" s="17"/>
      <c r="AC395" s="17"/>
    </row>
    <row r="396" customFormat="false" ht="13.5" hidden="false" customHeight="false" outlineLevel="0" collapsed="false">
      <c r="C396" s="17"/>
      <c r="D396" s="17"/>
      <c r="E396" s="17"/>
      <c r="F396" s="17"/>
      <c r="G396" s="17"/>
      <c r="H396" s="0"/>
      <c r="AA396" s="17"/>
      <c r="AB396" s="17"/>
      <c r="AC396" s="17"/>
    </row>
    <row r="397" customFormat="false" ht="13.5" hidden="false" customHeight="false" outlineLevel="0" collapsed="false">
      <c r="C397" s="17"/>
      <c r="D397" s="17"/>
      <c r="E397" s="17"/>
      <c r="F397" s="17"/>
      <c r="G397" s="17"/>
      <c r="H397" s="0"/>
      <c r="AA397" s="17"/>
      <c r="AB397" s="17"/>
      <c r="AC397" s="17"/>
    </row>
    <row r="398" customFormat="false" ht="13.5" hidden="false" customHeight="false" outlineLevel="0" collapsed="false">
      <c r="C398" s="17"/>
      <c r="D398" s="17"/>
      <c r="E398" s="17"/>
      <c r="F398" s="17"/>
      <c r="G398" s="17"/>
      <c r="H398" s="0"/>
      <c r="AA398" s="17"/>
      <c r="AB398" s="17"/>
      <c r="AC398" s="17"/>
    </row>
    <row r="399" customFormat="false" ht="13.5" hidden="false" customHeight="false" outlineLevel="0" collapsed="false">
      <c r="C399" s="17"/>
      <c r="D399" s="17"/>
      <c r="E399" s="17"/>
      <c r="F399" s="17"/>
      <c r="G399" s="17"/>
      <c r="H399" s="0"/>
      <c r="AA399" s="17"/>
      <c r="AB399" s="17"/>
      <c r="AC399" s="17"/>
    </row>
    <row r="400" customFormat="false" ht="13.5" hidden="false" customHeight="false" outlineLevel="0" collapsed="false">
      <c r="C400" s="17"/>
      <c r="D400" s="17"/>
      <c r="E400" s="17"/>
      <c r="F400" s="17"/>
      <c r="G400" s="17"/>
      <c r="H400" s="0"/>
      <c r="AA400" s="17"/>
      <c r="AB400" s="17"/>
      <c r="AC400" s="17"/>
    </row>
    <row r="401" customFormat="false" ht="13.5" hidden="false" customHeight="false" outlineLevel="0" collapsed="false">
      <c r="C401" s="17"/>
      <c r="D401" s="17"/>
      <c r="E401" s="17"/>
      <c r="F401" s="17"/>
      <c r="G401" s="17"/>
      <c r="H401" s="0"/>
      <c r="AA401" s="17"/>
      <c r="AB401" s="17"/>
      <c r="AC401" s="17"/>
    </row>
    <row r="402" customFormat="false" ht="13.5" hidden="false" customHeight="false" outlineLevel="0" collapsed="false">
      <c r="C402" s="17"/>
      <c r="D402" s="17"/>
      <c r="E402" s="17"/>
      <c r="F402" s="17"/>
      <c r="G402" s="17"/>
      <c r="H402" s="0"/>
      <c r="AA402" s="17"/>
      <c r="AB402" s="17"/>
      <c r="AC402" s="17"/>
    </row>
    <row r="403" customFormat="false" ht="13.5" hidden="false" customHeight="false" outlineLevel="0" collapsed="false">
      <c r="C403" s="17"/>
      <c r="D403" s="17"/>
      <c r="E403" s="17"/>
      <c r="F403" s="17"/>
      <c r="G403" s="17"/>
      <c r="H403" s="0"/>
      <c r="AA403" s="17"/>
      <c r="AB403" s="17"/>
      <c r="AC403" s="17"/>
    </row>
    <row r="404" customFormat="false" ht="13.5" hidden="false" customHeight="false" outlineLevel="0" collapsed="false">
      <c r="C404" s="17"/>
      <c r="D404" s="17"/>
      <c r="E404" s="17"/>
      <c r="F404" s="17"/>
      <c r="G404" s="17"/>
      <c r="H404" s="0"/>
      <c r="AA404" s="17"/>
      <c r="AB404" s="17"/>
      <c r="AC404" s="17"/>
    </row>
    <row r="405" customFormat="false" ht="13.5" hidden="false" customHeight="false" outlineLevel="0" collapsed="false">
      <c r="C405" s="17"/>
      <c r="D405" s="17"/>
      <c r="E405" s="17"/>
      <c r="F405" s="17"/>
      <c r="G405" s="17"/>
      <c r="H405" s="0"/>
      <c r="AA405" s="17"/>
      <c r="AB405" s="17"/>
      <c r="AC405" s="17"/>
    </row>
    <row r="406" customFormat="false" ht="13.5" hidden="false" customHeight="false" outlineLevel="0" collapsed="false">
      <c r="C406" s="17"/>
      <c r="D406" s="17"/>
      <c r="E406" s="17"/>
      <c r="F406" s="17"/>
      <c r="G406" s="17"/>
      <c r="H406" s="0"/>
      <c r="AA406" s="17"/>
      <c r="AB406" s="17"/>
      <c r="AC406" s="17"/>
    </row>
    <row r="407" customFormat="false" ht="13.5" hidden="false" customHeight="false" outlineLevel="0" collapsed="false">
      <c r="C407" s="17"/>
      <c r="D407" s="17"/>
      <c r="E407" s="17"/>
      <c r="F407" s="17"/>
      <c r="G407" s="17"/>
      <c r="H407" s="0"/>
      <c r="AA407" s="17"/>
      <c r="AB407" s="17"/>
      <c r="AC407" s="17"/>
    </row>
    <row r="408" customFormat="false" ht="13.5" hidden="false" customHeight="false" outlineLevel="0" collapsed="false">
      <c r="C408" s="17"/>
      <c r="D408" s="17"/>
      <c r="E408" s="17"/>
      <c r="F408" s="17"/>
      <c r="G408" s="17"/>
      <c r="H408" s="0"/>
      <c r="AA408" s="17"/>
      <c r="AB408" s="17"/>
      <c r="AC408" s="17"/>
    </row>
    <row r="409" customFormat="false" ht="13.5" hidden="false" customHeight="false" outlineLevel="0" collapsed="false">
      <c r="C409" s="17"/>
      <c r="D409" s="17"/>
      <c r="E409" s="17"/>
      <c r="F409" s="17"/>
      <c r="G409" s="17"/>
      <c r="H409" s="0"/>
      <c r="AA409" s="17"/>
      <c r="AB409" s="17"/>
      <c r="AC409" s="17"/>
    </row>
    <row r="410" customFormat="false" ht="13.5" hidden="false" customHeight="false" outlineLevel="0" collapsed="false">
      <c r="C410" s="17"/>
      <c r="D410" s="17"/>
      <c r="E410" s="17"/>
      <c r="F410" s="17"/>
      <c r="G410" s="17"/>
      <c r="H410" s="0"/>
      <c r="AA410" s="17"/>
      <c r="AB410" s="17"/>
      <c r="AC410" s="17"/>
    </row>
    <row r="411" customFormat="false" ht="13.5" hidden="false" customHeight="false" outlineLevel="0" collapsed="false">
      <c r="C411" s="17"/>
      <c r="D411" s="17"/>
      <c r="E411" s="17"/>
      <c r="F411" s="17"/>
      <c r="G411" s="17"/>
      <c r="H411" s="0"/>
      <c r="AA411" s="17"/>
      <c r="AB411" s="17"/>
      <c r="AC411" s="17"/>
    </row>
    <row r="412" customFormat="false" ht="13.5" hidden="false" customHeight="false" outlineLevel="0" collapsed="false">
      <c r="C412" s="17"/>
      <c r="D412" s="17"/>
      <c r="E412" s="17"/>
      <c r="F412" s="17"/>
      <c r="G412" s="17"/>
      <c r="H412" s="0"/>
      <c r="AA412" s="17"/>
      <c r="AB412" s="17"/>
      <c r="AC412" s="17"/>
    </row>
    <row r="413" customFormat="false" ht="13.5" hidden="false" customHeight="false" outlineLevel="0" collapsed="false">
      <c r="C413" s="17"/>
      <c r="D413" s="17"/>
      <c r="E413" s="17"/>
      <c r="F413" s="17"/>
      <c r="G413" s="17"/>
      <c r="H413" s="0"/>
      <c r="AA413" s="17"/>
      <c r="AB413" s="17"/>
      <c r="AC413" s="17"/>
    </row>
    <row r="414" customFormat="false" ht="13.5" hidden="false" customHeight="false" outlineLevel="0" collapsed="false">
      <c r="C414" s="17"/>
      <c r="D414" s="17"/>
      <c r="E414" s="17"/>
      <c r="F414" s="17"/>
      <c r="G414" s="17"/>
      <c r="H414" s="0"/>
      <c r="AA414" s="17"/>
      <c r="AB414" s="17"/>
      <c r="AC414" s="17"/>
    </row>
    <row r="415" customFormat="false" ht="13.5" hidden="false" customHeight="false" outlineLevel="0" collapsed="false">
      <c r="C415" s="17"/>
      <c r="D415" s="17"/>
      <c r="E415" s="17"/>
      <c r="F415" s="17"/>
      <c r="G415" s="17"/>
      <c r="H415" s="0"/>
      <c r="AA415" s="17"/>
      <c r="AB415" s="17"/>
      <c r="AC415" s="17"/>
    </row>
    <row r="416" customFormat="false" ht="13.5" hidden="false" customHeight="false" outlineLevel="0" collapsed="false">
      <c r="C416" s="17"/>
      <c r="D416" s="17"/>
      <c r="E416" s="17"/>
      <c r="F416" s="17"/>
      <c r="G416" s="17"/>
      <c r="H416" s="0"/>
      <c r="AA416" s="17"/>
      <c r="AB416" s="17"/>
      <c r="AC416" s="17"/>
    </row>
    <row r="417" customFormat="false" ht="13.5" hidden="false" customHeight="false" outlineLevel="0" collapsed="false">
      <c r="C417" s="17"/>
      <c r="D417" s="17"/>
      <c r="E417" s="17"/>
      <c r="F417" s="17"/>
      <c r="G417" s="17"/>
      <c r="H417" s="0"/>
      <c r="AA417" s="17"/>
      <c r="AB417" s="17"/>
      <c r="AC417" s="17"/>
    </row>
    <row r="418" customFormat="false" ht="13.5" hidden="false" customHeight="false" outlineLevel="0" collapsed="false">
      <c r="C418" s="17"/>
      <c r="D418" s="17"/>
      <c r="E418" s="17"/>
      <c r="F418" s="17"/>
      <c r="G418" s="17"/>
      <c r="H418" s="0"/>
      <c r="AA418" s="17"/>
      <c r="AB418" s="17"/>
      <c r="AC418" s="17"/>
    </row>
    <row r="419" customFormat="false" ht="13.5" hidden="false" customHeight="false" outlineLevel="0" collapsed="false">
      <c r="C419" s="17"/>
      <c r="D419" s="17"/>
      <c r="E419" s="17"/>
      <c r="F419" s="17"/>
      <c r="G419" s="17"/>
      <c r="H419" s="0"/>
      <c r="AA419" s="17"/>
      <c r="AB419" s="17"/>
      <c r="AC419" s="17"/>
    </row>
    <row r="420" customFormat="false" ht="13.5" hidden="false" customHeight="false" outlineLevel="0" collapsed="false">
      <c r="C420" s="17"/>
      <c r="D420" s="17"/>
      <c r="E420" s="17"/>
      <c r="F420" s="17"/>
      <c r="G420" s="17"/>
      <c r="H420" s="0"/>
      <c r="AA420" s="17"/>
      <c r="AB420" s="17"/>
      <c r="AC420" s="17"/>
    </row>
    <row r="421" customFormat="false" ht="13.5" hidden="false" customHeight="false" outlineLevel="0" collapsed="false">
      <c r="C421" s="17"/>
      <c r="D421" s="17"/>
      <c r="E421" s="17"/>
      <c r="F421" s="17"/>
      <c r="G421" s="17"/>
      <c r="H421" s="0"/>
      <c r="AA421" s="17"/>
      <c r="AB421" s="17"/>
      <c r="AC421" s="17"/>
    </row>
    <row r="422" customFormat="false" ht="13.5" hidden="false" customHeight="false" outlineLevel="0" collapsed="false">
      <c r="C422" s="17"/>
      <c r="D422" s="17"/>
      <c r="E422" s="17"/>
      <c r="F422" s="17"/>
      <c r="G422" s="17"/>
      <c r="H422" s="0"/>
      <c r="AA422" s="17"/>
      <c r="AB422" s="17"/>
      <c r="AC422" s="17"/>
    </row>
    <row r="423" customFormat="false" ht="13.5" hidden="false" customHeight="false" outlineLevel="0" collapsed="false">
      <c r="C423" s="17"/>
      <c r="D423" s="17"/>
      <c r="E423" s="17"/>
      <c r="F423" s="17"/>
      <c r="G423" s="17"/>
      <c r="H423" s="0"/>
      <c r="AA423" s="17"/>
      <c r="AB423" s="17"/>
      <c r="AC423" s="17"/>
    </row>
    <row r="424" customFormat="false" ht="13.5" hidden="false" customHeight="false" outlineLevel="0" collapsed="false">
      <c r="C424" s="17"/>
      <c r="D424" s="17"/>
      <c r="E424" s="17"/>
      <c r="F424" s="17"/>
      <c r="G424" s="17"/>
      <c r="H424" s="0"/>
      <c r="AA424" s="17"/>
      <c r="AB424" s="17"/>
      <c r="AC424" s="17"/>
    </row>
    <row r="425" customFormat="false" ht="13.5" hidden="false" customHeight="false" outlineLevel="0" collapsed="false">
      <c r="C425" s="17"/>
      <c r="D425" s="17"/>
      <c r="E425" s="17"/>
      <c r="F425" s="17"/>
      <c r="G425" s="17"/>
      <c r="H425" s="0"/>
      <c r="AA425" s="17"/>
      <c r="AB425" s="17"/>
      <c r="AC425" s="17"/>
    </row>
    <row r="426" customFormat="false" ht="13.5" hidden="false" customHeight="false" outlineLevel="0" collapsed="false">
      <c r="C426" s="17"/>
      <c r="D426" s="17"/>
      <c r="E426" s="17"/>
      <c r="F426" s="17"/>
      <c r="G426" s="17"/>
      <c r="H426" s="0"/>
      <c r="AA426" s="17"/>
      <c r="AB426" s="17"/>
      <c r="AC426" s="17"/>
    </row>
    <row r="427" customFormat="false" ht="13.5" hidden="false" customHeight="false" outlineLevel="0" collapsed="false">
      <c r="C427" s="17"/>
      <c r="D427" s="17"/>
      <c r="E427" s="17"/>
      <c r="F427" s="17"/>
      <c r="G427" s="17"/>
      <c r="H427" s="0"/>
      <c r="AA427" s="17"/>
      <c r="AB427" s="17"/>
      <c r="AC427" s="17"/>
    </row>
    <row r="428" customFormat="false" ht="13.5" hidden="false" customHeight="false" outlineLevel="0" collapsed="false">
      <c r="C428" s="17"/>
      <c r="D428" s="17"/>
      <c r="E428" s="17"/>
      <c r="F428" s="17"/>
      <c r="G428" s="17"/>
      <c r="H428" s="0"/>
      <c r="AA428" s="17"/>
      <c r="AB428" s="17"/>
      <c r="AC428" s="17"/>
    </row>
    <row r="429" customFormat="false" ht="13.5" hidden="false" customHeight="false" outlineLevel="0" collapsed="false">
      <c r="C429" s="17"/>
      <c r="D429" s="17"/>
      <c r="E429" s="17"/>
      <c r="F429" s="17"/>
      <c r="G429" s="17"/>
      <c r="H429" s="0"/>
      <c r="AA429" s="17"/>
      <c r="AB429" s="17"/>
      <c r="AC429" s="17"/>
    </row>
    <row r="430" customFormat="false" ht="13.5" hidden="false" customHeight="false" outlineLevel="0" collapsed="false">
      <c r="C430" s="17"/>
      <c r="D430" s="17"/>
      <c r="E430" s="17"/>
      <c r="F430" s="17"/>
      <c r="G430" s="17"/>
      <c r="H430" s="0"/>
      <c r="AA430" s="17"/>
      <c r="AB430" s="17"/>
      <c r="AC430" s="17"/>
    </row>
    <row r="431" customFormat="false" ht="13.5" hidden="false" customHeight="false" outlineLevel="0" collapsed="false">
      <c r="C431" s="17"/>
      <c r="D431" s="17"/>
      <c r="E431" s="17"/>
      <c r="F431" s="17"/>
      <c r="G431" s="17"/>
      <c r="H431" s="0"/>
      <c r="AA431" s="17"/>
      <c r="AB431" s="17"/>
      <c r="AC431" s="17"/>
    </row>
    <row r="432" customFormat="false" ht="13.5" hidden="false" customHeight="false" outlineLevel="0" collapsed="false">
      <c r="C432" s="17"/>
      <c r="D432" s="17"/>
      <c r="E432" s="17"/>
      <c r="F432" s="17"/>
      <c r="G432" s="17"/>
      <c r="H432" s="0"/>
      <c r="AA432" s="17"/>
      <c r="AB432" s="17"/>
      <c r="AC432" s="17"/>
    </row>
    <row r="433" customFormat="false" ht="13.5" hidden="false" customHeight="false" outlineLevel="0" collapsed="false">
      <c r="C433" s="17"/>
      <c r="D433" s="17"/>
      <c r="E433" s="17"/>
      <c r="F433" s="17"/>
      <c r="G433" s="17"/>
      <c r="H433" s="0"/>
      <c r="AA433" s="17"/>
      <c r="AB433" s="17"/>
      <c r="AC433" s="17"/>
    </row>
    <row r="434" customFormat="false" ht="13.5" hidden="false" customHeight="false" outlineLevel="0" collapsed="false">
      <c r="C434" s="17"/>
      <c r="D434" s="17"/>
      <c r="E434" s="17"/>
      <c r="F434" s="17"/>
      <c r="G434" s="17"/>
      <c r="H434" s="0"/>
      <c r="AA434" s="17"/>
      <c r="AB434" s="17"/>
      <c r="AC434" s="17"/>
    </row>
    <row r="435" customFormat="false" ht="13.5" hidden="false" customHeight="false" outlineLevel="0" collapsed="false">
      <c r="C435" s="17"/>
      <c r="D435" s="17"/>
      <c r="E435" s="17"/>
      <c r="F435" s="17"/>
      <c r="G435" s="17"/>
      <c r="H435" s="0"/>
      <c r="AA435" s="17"/>
      <c r="AB435" s="17"/>
      <c r="AC435" s="17"/>
    </row>
    <row r="436" customFormat="false" ht="13.5" hidden="false" customHeight="false" outlineLevel="0" collapsed="false">
      <c r="C436" s="17"/>
      <c r="D436" s="17"/>
      <c r="E436" s="17"/>
      <c r="F436" s="17"/>
      <c r="G436" s="17"/>
      <c r="H436" s="0"/>
      <c r="AA436" s="17"/>
      <c r="AB436" s="17"/>
      <c r="AC436" s="17"/>
    </row>
    <row r="437" customFormat="false" ht="13.5" hidden="false" customHeight="false" outlineLevel="0" collapsed="false">
      <c r="C437" s="17"/>
      <c r="D437" s="17"/>
      <c r="E437" s="17"/>
      <c r="F437" s="17"/>
      <c r="G437" s="17"/>
      <c r="H437" s="0"/>
      <c r="AA437" s="17"/>
      <c r="AB437" s="17"/>
      <c r="AC437" s="17"/>
    </row>
    <row r="438" customFormat="false" ht="13.5" hidden="false" customHeight="false" outlineLevel="0" collapsed="false">
      <c r="C438" s="17"/>
      <c r="D438" s="17"/>
      <c r="E438" s="17"/>
      <c r="F438" s="17"/>
      <c r="G438" s="17"/>
      <c r="H438" s="0"/>
      <c r="AA438" s="17"/>
      <c r="AB438" s="17"/>
      <c r="AC438" s="17"/>
    </row>
    <row r="439" customFormat="false" ht="13.5" hidden="false" customHeight="false" outlineLevel="0" collapsed="false">
      <c r="C439" s="17"/>
      <c r="D439" s="17"/>
      <c r="E439" s="17"/>
      <c r="F439" s="17"/>
      <c r="G439" s="17"/>
      <c r="H439" s="0"/>
      <c r="AA439" s="17"/>
      <c r="AB439" s="17"/>
      <c r="AC439" s="17"/>
    </row>
    <row r="440" customFormat="false" ht="13.5" hidden="false" customHeight="false" outlineLevel="0" collapsed="false">
      <c r="C440" s="17"/>
      <c r="D440" s="17"/>
      <c r="E440" s="17"/>
      <c r="F440" s="17"/>
      <c r="G440" s="17"/>
      <c r="H440" s="0"/>
      <c r="AA440" s="17"/>
      <c r="AB440" s="17"/>
      <c r="AC440" s="17"/>
    </row>
    <row r="441" customFormat="false" ht="13.5" hidden="false" customHeight="false" outlineLevel="0" collapsed="false">
      <c r="C441" s="17"/>
      <c r="D441" s="17"/>
      <c r="E441" s="17"/>
      <c r="F441" s="17"/>
      <c r="G441" s="17"/>
      <c r="H441" s="0"/>
      <c r="AA441" s="17"/>
      <c r="AB441" s="17"/>
      <c r="AC441" s="17"/>
    </row>
    <row r="442" customFormat="false" ht="13.5" hidden="false" customHeight="false" outlineLevel="0" collapsed="false">
      <c r="C442" s="17"/>
      <c r="D442" s="17"/>
      <c r="E442" s="17"/>
      <c r="F442" s="17"/>
      <c r="G442" s="17"/>
      <c r="H442" s="0"/>
      <c r="AA442" s="17"/>
      <c r="AB442" s="17"/>
      <c r="AC442" s="17"/>
    </row>
    <row r="443" customFormat="false" ht="13.5" hidden="false" customHeight="false" outlineLevel="0" collapsed="false">
      <c r="C443" s="17"/>
      <c r="D443" s="17"/>
      <c r="E443" s="17"/>
      <c r="F443" s="17"/>
      <c r="G443" s="17"/>
      <c r="H443" s="0"/>
      <c r="AA443" s="17"/>
      <c r="AB443" s="17"/>
      <c r="AC443" s="17"/>
    </row>
    <row r="444" customFormat="false" ht="13.5" hidden="false" customHeight="false" outlineLevel="0" collapsed="false">
      <c r="C444" s="17"/>
      <c r="D444" s="17"/>
      <c r="E444" s="17"/>
      <c r="F444" s="17"/>
      <c r="G444" s="17"/>
      <c r="H444" s="0"/>
      <c r="AA444" s="17"/>
      <c r="AB444" s="17"/>
      <c r="AC444" s="17"/>
    </row>
    <row r="445" customFormat="false" ht="13.5" hidden="false" customHeight="false" outlineLevel="0" collapsed="false">
      <c r="C445" s="17"/>
      <c r="D445" s="17"/>
      <c r="E445" s="17"/>
      <c r="F445" s="17"/>
      <c r="G445" s="17"/>
      <c r="H445" s="0"/>
      <c r="AA445" s="17"/>
      <c r="AB445" s="17"/>
      <c r="AC445" s="17"/>
    </row>
    <row r="446" customFormat="false" ht="13.5" hidden="false" customHeight="false" outlineLevel="0" collapsed="false">
      <c r="C446" s="17"/>
      <c r="D446" s="17"/>
      <c r="E446" s="17"/>
      <c r="F446" s="17"/>
      <c r="G446" s="17"/>
      <c r="H446" s="0"/>
      <c r="AA446" s="17"/>
      <c r="AB446" s="17"/>
      <c r="AC446" s="17"/>
    </row>
    <row r="447" customFormat="false" ht="13.5" hidden="false" customHeight="false" outlineLevel="0" collapsed="false">
      <c r="C447" s="17"/>
      <c r="D447" s="17"/>
      <c r="E447" s="17"/>
      <c r="F447" s="17"/>
      <c r="G447" s="17"/>
      <c r="H447" s="0"/>
      <c r="AA447" s="17"/>
      <c r="AB447" s="17"/>
      <c r="AC447" s="17"/>
    </row>
    <row r="448" customFormat="false" ht="13.5" hidden="false" customHeight="false" outlineLevel="0" collapsed="false">
      <c r="C448" s="17"/>
      <c r="D448" s="17"/>
      <c r="E448" s="17"/>
      <c r="F448" s="17"/>
      <c r="G448" s="17"/>
      <c r="H448" s="0"/>
      <c r="AA448" s="17"/>
      <c r="AB448" s="17"/>
      <c r="AC448" s="17"/>
    </row>
    <row r="449" customFormat="false" ht="13.5" hidden="false" customHeight="false" outlineLevel="0" collapsed="false">
      <c r="C449" s="17"/>
      <c r="D449" s="17"/>
      <c r="E449" s="17"/>
      <c r="F449" s="17"/>
      <c r="G449" s="17"/>
      <c r="H449" s="0"/>
      <c r="AA449" s="17"/>
      <c r="AB449" s="17"/>
      <c r="AC449" s="17"/>
    </row>
    <row r="450" customFormat="false" ht="13.5" hidden="false" customHeight="false" outlineLevel="0" collapsed="false">
      <c r="C450" s="17"/>
      <c r="D450" s="17"/>
      <c r="E450" s="17"/>
      <c r="F450" s="17"/>
      <c r="G450" s="17"/>
      <c r="H450" s="0"/>
      <c r="AA450" s="17"/>
      <c r="AB450" s="17"/>
      <c r="AC450" s="17"/>
    </row>
    <row r="451" customFormat="false" ht="13.5" hidden="false" customHeight="false" outlineLevel="0" collapsed="false">
      <c r="C451" s="17"/>
      <c r="D451" s="17"/>
      <c r="E451" s="17"/>
      <c r="F451" s="17"/>
      <c r="G451" s="17"/>
      <c r="H451" s="0"/>
      <c r="AA451" s="17"/>
      <c r="AB451" s="17"/>
      <c r="AC451" s="17"/>
    </row>
    <row r="452" customFormat="false" ht="13.5" hidden="false" customHeight="false" outlineLevel="0" collapsed="false">
      <c r="C452" s="17"/>
      <c r="D452" s="17"/>
      <c r="E452" s="17"/>
      <c r="F452" s="17"/>
      <c r="G452" s="17"/>
      <c r="H452" s="0"/>
      <c r="AA452" s="17"/>
      <c r="AB452" s="17"/>
      <c r="AC452" s="17"/>
    </row>
    <row r="453" customFormat="false" ht="13.5" hidden="false" customHeight="false" outlineLevel="0" collapsed="false">
      <c r="C453" s="17"/>
      <c r="D453" s="17"/>
      <c r="E453" s="17"/>
      <c r="F453" s="17"/>
      <c r="G453" s="17"/>
      <c r="H453" s="0"/>
      <c r="AA453" s="17"/>
      <c r="AB453" s="17"/>
      <c r="AC453" s="17"/>
    </row>
    <row r="454" customFormat="false" ht="13.5" hidden="false" customHeight="false" outlineLevel="0" collapsed="false">
      <c r="C454" s="17"/>
      <c r="D454" s="17"/>
      <c r="E454" s="17"/>
      <c r="F454" s="17"/>
      <c r="G454" s="17"/>
      <c r="H454" s="0"/>
      <c r="AA454" s="17"/>
      <c r="AB454" s="17"/>
      <c r="AC454" s="17"/>
    </row>
    <row r="455" customFormat="false" ht="13.5" hidden="false" customHeight="false" outlineLevel="0" collapsed="false">
      <c r="C455" s="17"/>
      <c r="D455" s="17"/>
      <c r="E455" s="17"/>
      <c r="F455" s="17"/>
      <c r="G455" s="17"/>
      <c r="H455" s="0"/>
      <c r="AA455" s="17"/>
      <c r="AB455" s="17"/>
      <c r="AC455" s="17"/>
    </row>
    <row r="456" customFormat="false" ht="13.5" hidden="false" customHeight="false" outlineLevel="0" collapsed="false">
      <c r="C456" s="17"/>
      <c r="D456" s="17"/>
      <c r="E456" s="17"/>
      <c r="F456" s="17"/>
      <c r="G456" s="17"/>
      <c r="H456" s="0"/>
      <c r="AA456" s="17"/>
      <c r="AB456" s="17"/>
      <c r="AC456" s="17"/>
    </row>
    <row r="457" customFormat="false" ht="13.5" hidden="false" customHeight="false" outlineLevel="0" collapsed="false">
      <c r="C457" s="17"/>
      <c r="D457" s="17"/>
      <c r="E457" s="17"/>
      <c r="F457" s="17"/>
      <c r="G457" s="17"/>
      <c r="H457" s="0"/>
      <c r="AA457" s="17"/>
      <c r="AB457" s="17"/>
      <c r="AC457" s="17"/>
    </row>
    <row r="458" customFormat="false" ht="13.5" hidden="false" customHeight="false" outlineLevel="0" collapsed="false">
      <c r="C458" s="17"/>
      <c r="D458" s="17"/>
      <c r="E458" s="17"/>
      <c r="F458" s="17"/>
      <c r="G458" s="17"/>
      <c r="H458" s="0"/>
      <c r="AA458" s="17"/>
      <c r="AB458" s="17"/>
      <c r="AC458" s="17"/>
    </row>
    <row r="459" customFormat="false" ht="13.5" hidden="false" customHeight="false" outlineLevel="0" collapsed="false">
      <c r="C459" s="17"/>
      <c r="D459" s="17"/>
      <c r="E459" s="17"/>
      <c r="F459" s="17"/>
      <c r="G459" s="17"/>
      <c r="H459" s="0"/>
      <c r="AA459" s="17"/>
      <c r="AB459" s="17"/>
      <c r="AC459" s="17"/>
    </row>
    <row r="460" customFormat="false" ht="13.5" hidden="false" customHeight="false" outlineLevel="0" collapsed="false">
      <c r="C460" s="17"/>
      <c r="D460" s="17"/>
      <c r="E460" s="17"/>
      <c r="F460" s="17"/>
      <c r="G460" s="17"/>
      <c r="H460" s="0"/>
      <c r="AA460" s="17"/>
      <c r="AB460" s="17"/>
      <c r="AC460" s="17"/>
    </row>
    <row r="461" customFormat="false" ht="13.5" hidden="false" customHeight="false" outlineLevel="0" collapsed="false">
      <c r="C461" s="17"/>
      <c r="D461" s="17"/>
      <c r="E461" s="17"/>
      <c r="F461" s="17"/>
      <c r="G461" s="17"/>
      <c r="H461" s="0"/>
      <c r="AA461" s="17"/>
      <c r="AB461" s="17"/>
      <c r="AC461" s="17"/>
    </row>
    <row r="462" customFormat="false" ht="13.5" hidden="false" customHeight="false" outlineLevel="0" collapsed="false">
      <c r="C462" s="17"/>
      <c r="D462" s="17"/>
      <c r="E462" s="17"/>
      <c r="F462" s="17"/>
      <c r="G462" s="17"/>
      <c r="H462" s="0"/>
      <c r="AA462" s="17"/>
      <c r="AB462" s="17"/>
      <c r="AC462" s="17"/>
    </row>
    <row r="463" customFormat="false" ht="13.5" hidden="false" customHeight="false" outlineLevel="0" collapsed="false">
      <c r="C463" s="17"/>
      <c r="D463" s="17"/>
      <c r="E463" s="17"/>
      <c r="F463" s="17"/>
      <c r="G463" s="17"/>
      <c r="H463" s="0"/>
      <c r="AA463" s="17"/>
      <c r="AB463" s="17"/>
      <c r="AC463" s="17"/>
    </row>
    <row r="464" customFormat="false" ht="13.5" hidden="false" customHeight="false" outlineLevel="0" collapsed="false">
      <c r="C464" s="17"/>
      <c r="D464" s="17"/>
      <c r="E464" s="17"/>
      <c r="F464" s="17"/>
      <c r="G464" s="17"/>
      <c r="H464" s="0"/>
      <c r="AA464" s="17"/>
      <c r="AB464" s="17"/>
      <c r="AC464" s="17"/>
    </row>
    <row r="465" customFormat="false" ht="13.5" hidden="false" customHeight="false" outlineLevel="0" collapsed="false">
      <c r="C465" s="17"/>
      <c r="D465" s="17"/>
      <c r="E465" s="17"/>
      <c r="F465" s="17"/>
      <c r="G465" s="17"/>
      <c r="H465" s="0"/>
      <c r="AA465" s="17"/>
      <c r="AB465" s="17"/>
      <c r="AC465" s="17"/>
    </row>
    <row r="466" customFormat="false" ht="13.5" hidden="false" customHeight="false" outlineLevel="0" collapsed="false">
      <c r="C466" s="17"/>
      <c r="D466" s="17"/>
      <c r="E466" s="17"/>
      <c r="F466" s="17"/>
      <c r="G466" s="17"/>
      <c r="H466" s="0"/>
      <c r="AA466" s="17"/>
      <c r="AB466" s="17"/>
      <c r="AC466" s="17"/>
    </row>
    <row r="467" customFormat="false" ht="13.5" hidden="false" customHeight="false" outlineLevel="0" collapsed="false">
      <c r="C467" s="17"/>
      <c r="D467" s="17"/>
      <c r="E467" s="17"/>
      <c r="F467" s="17"/>
      <c r="G467" s="17"/>
      <c r="H467" s="0"/>
      <c r="AA467" s="17"/>
      <c r="AB467" s="17"/>
      <c r="AC467" s="17"/>
    </row>
    <row r="468" customFormat="false" ht="13.5" hidden="false" customHeight="false" outlineLevel="0" collapsed="false">
      <c r="C468" s="17"/>
      <c r="D468" s="17"/>
      <c r="E468" s="17"/>
      <c r="F468" s="17"/>
      <c r="G468" s="17"/>
      <c r="H468" s="0"/>
      <c r="AA468" s="17"/>
      <c r="AB468" s="17"/>
      <c r="AC468" s="17"/>
    </row>
    <row r="469" customFormat="false" ht="13.5" hidden="false" customHeight="false" outlineLevel="0" collapsed="false">
      <c r="C469" s="17"/>
      <c r="D469" s="17"/>
      <c r="E469" s="17"/>
      <c r="F469" s="17"/>
      <c r="G469" s="17"/>
      <c r="H469" s="0"/>
      <c r="AA469" s="17"/>
      <c r="AB469" s="17"/>
      <c r="AC469" s="17"/>
    </row>
    <row r="470" customFormat="false" ht="13.5" hidden="false" customHeight="false" outlineLevel="0" collapsed="false">
      <c r="C470" s="17"/>
      <c r="D470" s="17"/>
      <c r="E470" s="17"/>
      <c r="F470" s="17"/>
      <c r="G470" s="17"/>
      <c r="H470" s="0"/>
      <c r="AA470" s="17"/>
      <c r="AB470" s="17"/>
      <c r="AC470" s="17"/>
    </row>
    <row r="471" customFormat="false" ht="13.5" hidden="false" customHeight="false" outlineLevel="0" collapsed="false">
      <c r="C471" s="17"/>
      <c r="D471" s="17"/>
      <c r="E471" s="17"/>
      <c r="F471" s="17"/>
      <c r="G471" s="17"/>
      <c r="H471" s="0"/>
      <c r="AA471" s="17"/>
      <c r="AB471" s="17"/>
      <c r="AC471" s="17"/>
    </row>
    <row r="472" customFormat="false" ht="13.5" hidden="false" customHeight="false" outlineLevel="0" collapsed="false">
      <c r="C472" s="17"/>
      <c r="D472" s="17"/>
      <c r="E472" s="17"/>
      <c r="F472" s="17"/>
      <c r="G472" s="17"/>
      <c r="H472" s="0"/>
      <c r="AA472" s="17"/>
      <c r="AB472" s="17"/>
      <c r="AC472" s="17"/>
    </row>
    <row r="473" customFormat="false" ht="13.5" hidden="false" customHeight="false" outlineLevel="0" collapsed="false">
      <c r="C473" s="17"/>
      <c r="D473" s="17"/>
      <c r="E473" s="17"/>
      <c r="F473" s="17"/>
      <c r="G473" s="17"/>
      <c r="H473" s="0"/>
      <c r="AA473" s="17"/>
      <c r="AB473" s="17"/>
      <c r="AC473" s="17"/>
    </row>
    <row r="474" customFormat="false" ht="13.5" hidden="false" customHeight="false" outlineLevel="0" collapsed="false">
      <c r="C474" s="17"/>
      <c r="D474" s="17"/>
      <c r="E474" s="17"/>
      <c r="F474" s="17"/>
      <c r="G474" s="17"/>
      <c r="H474" s="0"/>
      <c r="AA474" s="17"/>
      <c r="AB474" s="17"/>
      <c r="AC474" s="17"/>
    </row>
    <row r="475" customFormat="false" ht="13.5" hidden="false" customHeight="false" outlineLevel="0" collapsed="false">
      <c r="C475" s="17"/>
      <c r="D475" s="17"/>
      <c r="E475" s="17"/>
      <c r="F475" s="17"/>
      <c r="G475" s="17"/>
      <c r="H475" s="0"/>
      <c r="AA475" s="17"/>
      <c r="AB475" s="17"/>
      <c r="AC475" s="17"/>
    </row>
    <row r="476" customFormat="false" ht="13.5" hidden="false" customHeight="false" outlineLevel="0" collapsed="false">
      <c r="C476" s="17"/>
      <c r="D476" s="17"/>
      <c r="E476" s="17"/>
      <c r="F476" s="17"/>
      <c r="G476" s="17"/>
      <c r="H476" s="0"/>
      <c r="AA476" s="17"/>
      <c r="AB476" s="17"/>
      <c r="AC476" s="17"/>
    </row>
    <row r="477" customFormat="false" ht="13.5" hidden="false" customHeight="false" outlineLevel="0" collapsed="false">
      <c r="C477" s="17"/>
      <c r="D477" s="17"/>
      <c r="E477" s="17"/>
      <c r="F477" s="17"/>
      <c r="G477" s="17"/>
      <c r="H477" s="0"/>
      <c r="AA477" s="17"/>
      <c r="AB477" s="17"/>
      <c r="AC477" s="17"/>
    </row>
    <row r="478" customFormat="false" ht="13.5" hidden="false" customHeight="false" outlineLevel="0" collapsed="false">
      <c r="C478" s="17"/>
      <c r="D478" s="17"/>
      <c r="E478" s="17"/>
      <c r="F478" s="17"/>
      <c r="G478" s="17"/>
      <c r="H478" s="0"/>
      <c r="AA478" s="17"/>
      <c r="AB478" s="17"/>
      <c r="AC478" s="17"/>
    </row>
    <row r="479" customFormat="false" ht="13.5" hidden="false" customHeight="false" outlineLevel="0" collapsed="false">
      <c r="C479" s="17"/>
      <c r="D479" s="17"/>
      <c r="E479" s="17"/>
      <c r="F479" s="17"/>
      <c r="G479" s="17"/>
      <c r="H479" s="0"/>
      <c r="AA479" s="17"/>
      <c r="AB479" s="17"/>
      <c r="AC479" s="17"/>
    </row>
    <row r="480" customFormat="false" ht="13.5" hidden="false" customHeight="false" outlineLevel="0" collapsed="false">
      <c r="C480" s="17"/>
      <c r="D480" s="17"/>
      <c r="E480" s="17"/>
      <c r="F480" s="17"/>
      <c r="G480" s="17"/>
      <c r="H480" s="0"/>
      <c r="AA480" s="17"/>
      <c r="AB480" s="17"/>
      <c r="AC480" s="17"/>
    </row>
    <row r="481" customFormat="false" ht="13.5" hidden="false" customHeight="false" outlineLevel="0" collapsed="false">
      <c r="C481" s="17"/>
      <c r="D481" s="17"/>
      <c r="E481" s="17"/>
      <c r="F481" s="17"/>
      <c r="G481" s="17"/>
      <c r="H481" s="0"/>
      <c r="AA481" s="17"/>
      <c r="AB481" s="17"/>
      <c r="AC481" s="17"/>
    </row>
    <row r="482" customFormat="false" ht="13.5" hidden="false" customHeight="false" outlineLevel="0" collapsed="false">
      <c r="C482" s="17"/>
      <c r="D482" s="17"/>
      <c r="E482" s="17"/>
      <c r="F482" s="17"/>
      <c r="G482" s="17"/>
      <c r="H482" s="0"/>
      <c r="AA482" s="17"/>
      <c r="AB482" s="17"/>
      <c r="AC482" s="17"/>
    </row>
    <row r="483" customFormat="false" ht="13.5" hidden="false" customHeight="false" outlineLevel="0" collapsed="false">
      <c r="C483" s="17"/>
      <c r="D483" s="17"/>
      <c r="E483" s="17"/>
      <c r="F483" s="17"/>
      <c r="G483" s="17"/>
      <c r="H483" s="0"/>
      <c r="AA483" s="17"/>
      <c r="AB483" s="17"/>
      <c r="AC483" s="17"/>
    </row>
    <row r="484" customFormat="false" ht="13.5" hidden="false" customHeight="false" outlineLevel="0" collapsed="false">
      <c r="C484" s="17"/>
      <c r="D484" s="17"/>
      <c r="E484" s="17"/>
      <c r="F484" s="17"/>
      <c r="G484" s="17"/>
      <c r="H484" s="0"/>
      <c r="AA484" s="17"/>
      <c r="AB484" s="17"/>
      <c r="AC484" s="17"/>
    </row>
    <row r="485" customFormat="false" ht="13.5" hidden="false" customHeight="false" outlineLevel="0" collapsed="false">
      <c r="C485" s="17"/>
      <c r="D485" s="17"/>
      <c r="E485" s="17"/>
      <c r="F485" s="17"/>
      <c r="G485" s="17"/>
      <c r="H485" s="0"/>
      <c r="AA485" s="17"/>
      <c r="AB485" s="17"/>
      <c r="AC485" s="17"/>
    </row>
    <row r="486" customFormat="false" ht="13.5" hidden="false" customHeight="false" outlineLevel="0" collapsed="false">
      <c r="C486" s="17"/>
      <c r="D486" s="17"/>
      <c r="E486" s="17"/>
      <c r="F486" s="17"/>
      <c r="G486" s="17"/>
      <c r="H486" s="0"/>
      <c r="AA486" s="17"/>
      <c r="AB486" s="17"/>
      <c r="AC486" s="17"/>
    </row>
    <row r="487" customFormat="false" ht="13.5" hidden="false" customHeight="false" outlineLevel="0" collapsed="false">
      <c r="C487" s="17"/>
      <c r="D487" s="17"/>
      <c r="E487" s="17"/>
      <c r="F487" s="17"/>
      <c r="G487" s="17"/>
      <c r="H487" s="0"/>
      <c r="AA487" s="17"/>
      <c r="AB487" s="17"/>
      <c r="AC487" s="17"/>
    </row>
    <row r="488" customFormat="false" ht="13.5" hidden="false" customHeight="false" outlineLevel="0" collapsed="false">
      <c r="C488" s="17"/>
      <c r="D488" s="17"/>
      <c r="E488" s="17"/>
      <c r="F488" s="17"/>
      <c r="G488" s="17"/>
      <c r="H488" s="0"/>
      <c r="AA488" s="17"/>
      <c r="AB488" s="17"/>
      <c r="AC488" s="17"/>
    </row>
    <row r="489" customFormat="false" ht="13.5" hidden="false" customHeight="false" outlineLevel="0" collapsed="false">
      <c r="C489" s="17"/>
      <c r="D489" s="17"/>
      <c r="E489" s="17"/>
      <c r="F489" s="17"/>
      <c r="G489" s="17"/>
      <c r="H489" s="0"/>
      <c r="AA489" s="17"/>
      <c r="AB489" s="17"/>
      <c r="AC489" s="17"/>
    </row>
    <row r="490" customFormat="false" ht="13.5" hidden="false" customHeight="false" outlineLevel="0" collapsed="false">
      <c r="C490" s="17"/>
      <c r="D490" s="17"/>
      <c r="E490" s="17"/>
      <c r="F490" s="17"/>
      <c r="G490" s="17"/>
      <c r="H490" s="0"/>
      <c r="AA490" s="17"/>
      <c r="AB490" s="17"/>
      <c r="AC490" s="17"/>
    </row>
    <row r="491" customFormat="false" ht="13.5" hidden="false" customHeight="false" outlineLevel="0" collapsed="false">
      <c r="C491" s="17"/>
      <c r="D491" s="17"/>
      <c r="E491" s="17"/>
      <c r="F491" s="17"/>
      <c r="G491" s="17"/>
      <c r="H491" s="0"/>
      <c r="AA491" s="17"/>
      <c r="AB491" s="17"/>
      <c r="AC491" s="17"/>
    </row>
    <row r="492" customFormat="false" ht="13.5" hidden="false" customHeight="false" outlineLevel="0" collapsed="false">
      <c r="C492" s="17"/>
      <c r="D492" s="17"/>
      <c r="E492" s="17"/>
      <c r="F492" s="17"/>
      <c r="G492" s="17"/>
      <c r="H492" s="0"/>
      <c r="AA492" s="17"/>
      <c r="AB492" s="17"/>
      <c r="AC492" s="17"/>
    </row>
    <row r="493" customFormat="false" ht="13.5" hidden="false" customHeight="false" outlineLevel="0" collapsed="false">
      <c r="C493" s="17"/>
      <c r="D493" s="17"/>
      <c r="E493" s="17"/>
      <c r="F493" s="17"/>
      <c r="G493" s="17"/>
      <c r="H493" s="0"/>
      <c r="AA493" s="17"/>
      <c r="AB493" s="17"/>
      <c r="AC493" s="17"/>
    </row>
    <row r="494" customFormat="false" ht="13.5" hidden="false" customHeight="false" outlineLevel="0" collapsed="false">
      <c r="C494" s="17"/>
      <c r="D494" s="17"/>
      <c r="E494" s="17"/>
      <c r="F494" s="17"/>
      <c r="G494" s="17"/>
      <c r="H494" s="0"/>
      <c r="AA494" s="17"/>
      <c r="AB494" s="17"/>
      <c r="AC494" s="17"/>
    </row>
    <row r="495" customFormat="false" ht="13.5" hidden="false" customHeight="false" outlineLevel="0" collapsed="false">
      <c r="C495" s="17"/>
      <c r="D495" s="17"/>
      <c r="E495" s="17"/>
      <c r="F495" s="17"/>
      <c r="G495" s="17"/>
      <c r="H495" s="0"/>
      <c r="AA495" s="17"/>
      <c r="AB495" s="17"/>
      <c r="AC495" s="17"/>
    </row>
    <row r="496" customFormat="false" ht="13.5" hidden="false" customHeight="false" outlineLevel="0" collapsed="false">
      <c r="C496" s="17"/>
      <c r="D496" s="17"/>
      <c r="E496" s="17"/>
      <c r="F496" s="17"/>
      <c r="G496" s="17"/>
      <c r="H496" s="0"/>
      <c r="AA496" s="17"/>
      <c r="AB496" s="17"/>
      <c r="AC496" s="17"/>
    </row>
    <row r="497" customFormat="false" ht="13.5" hidden="false" customHeight="false" outlineLevel="0" collapsed="false">
      <c r="C497" s="17"/>
      <c r="D497" s="17"/>
      <c r="E497" s="17"/>
      <c r="F497" s="17"/>
      <c r="G497" s="17"/>
      <c r="H497" s="0"/>
      <c r="AA497" s="17"/>
      <c r="AB497" s="17"/>
      <c r="AC497" s="17"/>
    </row>
    <row r="498" customFormat="false" ht="13.5" hidden="false" customHeight="false" outlineLevel="0" collapsed="false">
      <c r="C498" s="17"/>
      <c r="D498" s="17"/>
      <c r="E498" s="17"/>
      <c r="F498" s="17"/>
      <c r="G498" s="17"/>
      <c r="H498" s="0"/>
      <c r="AA498" s="17"/>
      <c r="AB498" s="17"/>
      <c r="AC498" s="17"/>
    </row>
    <row r="499" customFormat="false" ht="13.5" hidden="false" customHeight="false" outlineLevel="0" collapsed="false">
      <c r="C499" s="17"/>
      <c r="D499" s="17"/>
      <c r="E499" s="17"/>
      <c r="F499" s="17"/>
      <c r="G499" s="17"/>
      <c r="H499" s="0"/>
      <c r="AA499" s="17"/>
      <c r="AB499" s="17"/>
      <c r="AC499" s="17"/>
    </row>
    <row r="500" customFormat="false" ht="13.5" hidden="false" customHeight="false" outlineLevel="0" collapsed="false">
      <c r="C500" s="17"/>
      <c r="D500" s="17"/>
      <c r="E500" s="17"/>
      <c r="F500" s="17"/>
      <c r="G500" s="17"/>
      <c r="H500" s="0"/>
      <c r="AA500" s="17"/>
      <c r="AB500" s="17"/>
      <c r="AC500" s="17"/>
    </row>
    <row r="501" customFormat="false" ht="13.5" hidden="false" customHeight="false" outlineLevel="0" collapsed="false">
      <c r="C501" s="17"/>
      <c r="D501" s="17"/>
      <c r="E501" s="17"/>
      <c r="F501" s="17"/>
      <c r="G501" s="17"/>
      <c r="H501" s="0"/>
      <c r="AA501" s="17"/>
      <c r="AB501" s="17"/>
      <c r="AC501" s="17"/>
    </row>
    <row r="502" customFormat="false" ht="13.5" hidden="false" customHeight="false" outlineLevel="0" collapsed="false">
      <c r="C502" s="17"/>
      <c r="D502" s="17"/>
      <c r="E502" s="17"/>
      <c r="F502" s="17"/>
      <c r="G502" s="17"/>
      <c r="H502" s="0"/>
      <c r="AA502" s="17"/>
      <c r="AB502" s="17"/>
      <c r="AC502" s="17"/>
    </row>
    <row r="503" customFormat="false" ht="13.5" hidden="false" customHeight="false" outlineLevel="0" collapsed="false">
      <c r="C503" s="17"/>
      <c r="D503" s="17"/>
      <c r="E503" s="17"/>
      <c r="F503" s="17"/>
      <c r="G503" s="17"/>
      <c r="H503" s="0"/>
      <c r="AA503" s="17"/>
      <c r="AB503" s="17"/>
      <c r="AC503" s="17"/>
    </row>
    <row r="504" customFormat="false" ht="13.5" hidden="false" customHeight="false" outlineLevel="0" collapsed="false">
      <c r="C504" s="17"/>
      <c r="D504" s="17"/>
      <c r="E504" s="17"/>
      <c r="F504" s="17"/>
      <c r="G504" s="17"/>
      <c r="H504" s="0"/>
      <c r="AA504" s="17"/>
      <c r="AB504" s="17"/>
      <c r="AC504" s="17"/>
    </row>
    <row r="505" customFormat="false" ht="13.5" hidden="false" customHeight="false" outlineLevel="0" collapsed="false">
      <c r="C505" s="17"/>
      <c r="D505" s="17"/>
      <c r="E505" s="17"/>
      <c r="F505" s="17"/>
      <c r="G505" s="17"/>
      <c r="H505" s="0"/>
      <c r="AA505" s="17"/>
      <c r="AB505" s="17"/>
      <c r="AC505" s="17"/>
    </row>
    <row r="506" customFormat="false" ht="13.5" hidden="false" customHeight="false" outlineLevel="0" collapsed="false">
      <c r="C506" s="17"/>
      <c r="D506" s="17"/>
      <c r="E506" s="17"/>
      <c r="F506" s="17"/>
      <c r="G506" s="17"/>
      <c r="H506" s="0"/>
      <c r="AA506" s="17"/>
      <c r="AB506" s="17"/>
      <c r="AC506" s="17"/>
    </row>
    <row r="507" customFormat="false" ht="13.5" hidden="false" customHeight="false" outlineLevel="0" collapsed="false">
      <c r="C507" s="17"/>
      <c r="D507" s="17"/>
      <c r="E507" s="17"/>
      <c r="F507" s="17"/>
      <c r="G507" s="17"/>
      <c r="H507" s="0"/>
      <c r="AA507" s="17"/>
      <c r="AB507" s="17"/>
      <c r="AC507" s="17"/>
    </row>
    <row r="508" customFormat="false" ht="13.5" hidden="false" customHeight="false" outlineLevel="0" collapsed="false">
      <c r="C508" s="17"/>
      <c r="D508" s="17"/>
      <c r="E508" s="17"/>
      <c r="F508" s="17"/>
      <c r="G508" s="17"/>
      <c r="H508" s="0"/>
      <c r="AA508" s="17"/>
      <c r="AB508" s="17"/>
      <c r="AC508" s="17"/>
    </row>
    <row r="509" customFormat="false" ht="13.5" hidden="false" customHeight="false" outlineLevel="0" collapsed="false">
      <c r="C509" s="17"/>
      <c r="D509" s="17"/>
      <c r="E509" s="17"/>
      <c r="F509" s="17"/>
      <c r="G509" s="17"/>
      <c r="H509" s="0"/>
      <c r="AA509" s="17"/>
      <c r="AB509" s="17"/>
      <c r="AC509" s="17"/>
    </row>
    <row r="510" customFormat="false" ht="13.5" hidden="false" customHeight="false" outlineLevel="0" collapsed="false">
      <c r="C510" s="17"/>
      <c r="D510" s="17"/>
      <c r="E510" s="17"/>
      <c r="F510" s="17"/>
      <c r="G510" s="17"/>
      <c r="H510" s="0"/>
      <c r="AA510" s="17"/>
      <c r="AB510" s="17"/>
      <c r="AC510" s="17"/>
    </row>
    <row r="511" customFormat="false" ht="13.5" hidden="false" customHeight="false" outlineLevel="0" collapsed="false">
      <c r="C511" s="17"/>
      <c r="D511" s="17"/>
      <c r="E511" s="17"/>
      <c r="F511" s="17"/>
      <c r="G511" s="17"/>
      <c r="H511" s="0"/>
      <c r="AA511" s="17"/>
      <c r="AB511" s="17"/>
      <c r="AC511" s="17"/>
    </row>
    <row r="512" customFormat="false" ht="13.5" hidden="false" customHeight="false" outlineLevel="0" collapsed="false">
      <c r="C512" s="17"/>
      <c r="D512" s="17"/>
      <c r="E512" s="17"/>
      <c r="F512" s="17"/>
      <c r="G512" s="17"/>
      <c r="H512" s="0"/>
      <c r="AA512" s="17"/>
      <c r="AB512" s="17"/>
      <c r="AC512" s="17"/>
    </row>
    <row r="513" customFormat="false" ht="13.5" hidden="false" customHeight="false" outlineLevel="0" collapsed="false">
      <c r="C513" s="17"/>
      <c r="D513" s="17"/>
      <c r="E513" s="17"/>
      <c r="F513" s="17"/>
      <c r="G513" s="17"/>
      <c r="H513" s="0"/>
      <c r="AA513" s="17"/>
      <c r="AB513" s="17"/>
      <c r="AC513" s="17"/>
    </row>
    <row r="514" customFormat="false" ht="13.5" hidden="false" customHeight="false" outlineLevel="0" collapsed="false">
      <c r="C514" s="17"/>
      <c r="D514" s="17"/>
      <c r="E514" s="17"/>
      <c r="F514" s="17"/>
      <c r="G514" s="17"/>
      <c r="H514" s="0"/>
      <c r="AA514" s="17"/>
      <c r="AB514" s="17"/>
      <c r="AC514" s="17"/>
    </row>
    <row r="515" customFormat="false" ht="13.5" hidden="false" customHeight="false" outlineLevel="0" collapsed="false">
      <c r="C515" s="17"/>
      <c r="D515" s="17"/>
      <c r="E515" s="17"/>
      <c r="F515" s="17"/>
      <c r="G515" s="17"/>
      <c r="H515" s="0"/>
      <c r="AA515" s="17"/>
      <c r="AB515" s="17"/>
      <c r="AC515" s="17"/>
    </row>
    <row r="516" customFormat="false" ht="13.5" hidden="false" customHeight="false" outlineLevel="0" collapsed="false">
      <c r="C516" s="17"/>
      <c r="D516" s="17"/>
      <c r="E516" s="17"/>
      <c r="F516" s="17"/>
      <c r="G516" s="17"/>
      <c r="H516" s="0"/>
      <c r="AA516" s="17"/>
      <c r="AB516" s="17"/>
      <c r="AC516" s="17"/>
    </row>
    <row r="517" customFormat="false" ht="13.5" hidden="false" customHeight="false" outlineLevel="0" collapsed="false">
      <c r="C517" s="17"/>
      <c r="D517" s="17"/>
      <c r="E517" s="17"/>
      <c r="F517" s="17"/>
      <c r="G517" s="17"/>
      <c r="H517" s="0"/>
      <c r="AA517" s="17"/>
      <c r="AB517" s="17"/>
      <c r="AC517" s="17"/>
    </row>
    <row r="518" customFormat="false" ht="13.5" hidden="false" customHeight="false" outlineLevel="0" collapsed="false">
      <c r="C518" s="17"/>
      <c r="D518" s="17"/>
      <c r="E518" s="17"/>
      <c r="F518" s="17"/>
      <c r="G518" s="17"/>
      <c r="H518" s="0"/>
      <c r="AA518" s="17"/>
      <c r="AB518" s="17"/>
      <c r="AC518" s="17"/>
    </row>
    <row r="519" customFormat="false" ht="13.5" hidden="false" customHeight="false" outlineLevel="0" collapsed="false">
      <c r="C519" s="17"/>
      <c r="D519" s="17"/>
      <c r="E519" s="17"/>
      <c r="F519" s="17"/>
      <c r="G519" s="17"/>
      <c r="H519" s="0"/>
      <c r="AA519" s="17"/>
      <c r="AB519" s="17"/>
      <c r="AC519" s="17"/>
    </row>
    <row r="520" customFormat="false" ht="13.5" hidden="false" customHeight="false" outlineLevel="0" collapsed="false">
      <c r="C520" s="17"/>
      <c r="D520" s="17"/>
      <c r="E520" s="17"/>
      <c r="F520" s="17"/>
      <c r="G520" s="17"/>
      <c r="H520" s="0"/>
      <c r="AA520" s="17"/>
      <c r="AB520" s="17"/>
      <c r="AC520" s="17"/>
    </row>
    <row r="521" customFormat="false" ht="13.5" hidden="false" customHeight="false" outlineLevel="0" collapsed="false">
      <c r="C521" s="17"/>
      <c r="D521" s="17"/>
      <c r="E521" s="17"/>
      <c r="F521" s="17"/>
      <c r="G521" s="17"/>
      <c r="H521" s="0"/>
      <c r="AA521" s="17"/>
      <c r="AB521" s="17"/>
      <c r="AC521" s="17"/>
    </row>
    <row r="522" customFormat="false" ht="13.5" hidden="false" customHeight="false" outlineLevel="0" collapsed="false">
      <c r="C522" s="17"/>
      <c r="D522" s="17"/>
      <c r="E522" s="17"/>
      <c r="F522" s="17"/>
      <c r="G522" s="17"/>
      <c r="H522" s="0"/>
      <c r="AA522" s="17"/>
      <c r="AB522" s="17"/>
      <c r="AC522" s="17"/>
    </row>
    <row r="523" customFormat="false" ht="13.5" hidden="false" customHeight="false" outlineLevel="0" collapsed="false">
      <c r="C523" s="17"/>
      <c r="D523" s="17"/>
      <c r="E523" s="17"/>
      <c r="F523" s="17"/>
      <c r="G523" s="17"/>
      <c r="H523" s="0"/>
      <c r="AA523" s="17"/>
      <c r="AB523" s="17"/>
      <c r="AC523" s="17"/>
    </row>
    <row r="524" customFormat="false" ht="13.5" hidden="false" customHeight="false" outlineLevel="0" collapsed="false">
      <c r="C524" s="17"/>
      <c r="D524" s="17"/>
      <c r="E524" s="17"/>
      <c r="F524" s="17"/>
      <c r="G524" s="17"/>
      <c r="H524" s="0"/>
      <c r="AA524" s="17"/>
      <c r="AB524" s="17"/>
      <c r="AC524" s="17"/>
    </row>
    <row r="525" customFormat="false" ht="13.5" hidden="false" customHeight="false" outlineLevel="0" collapsed="false">
      <c r="C525" s="17"/>
      <c r="D525" s="17"/>
      <c r="E525" s="17"/>
      <c r="F525" s="17"/>
      <c r="G525" s="17"/>
      <c r="H525" s="0"/>
      <c r="AA525" s="17"/>
      <c r="AB525" s="17"/>
      <c r="AC525" s="17"/>
    </row>
    <row r="526" customFormat="false" ht="13.5" hidden="false" customHeight="false" outlineLevel="0" collapsed="false">
      <c r="C526" s="17"/>
      <c r="D526" s="17"/>
      <c r="E526" s="17"/>
      <c r="F526" s="17"/>
      <c r="G526" s="17"/>
      <c r="H526" s="0"/>
      <c r="AA526" s="17"/>
      <c r="AB526" s="17"/>
      <c r="AC526" s="17"/>
    </row>
    <row r="527" customFormat="false" ht="13.5" hidden="false" customHeight="false" outlineLevel="0" collapsed="false">
      <c r="C527" s="17"/>
      <c r="D527" s="17"/>
      <c r="E527" s="17"/>
      <c r="F527" s="17"/>
      <c r="G527" s="17"/>
      <c r="H527" s="0"/>
      <c r="AA527" s="17"/>
      <c r="AB527" s="17"/>
      <c r="AC527" s="17"/>
    </row>
    <row r="528" customFormat="false" ht="13.5" hidden="false" customHeight="false" outlineLevel="0" collapsed="false">
      <c r="C528" s="17"/>
      <c r="D528" s="17"/>
      <c r="E528" s="17"/>
      <c r="F528" s="17"/>
      <c r="G528" s="17"/>
      <c r="H528" s="0"/>
      <c r="AA528" s="17"/>
      <c r="AB528" s="17"/>
      <c r="AC528" s="17"/>
    </row>
    <row r="529" customFormat="false" ht="13.5" hidden="false" customHeight="false" outlineLevel="0" collapsed="false">
      <c r="C529" s="17"/>
      <c r="D529" s="17"/>
      <c r="E529" s="17"/>
      <c r="F529" s="17"/>
      <c r="G529" s="17"/>
      <c r="H529" s="0"/>
      <c r="AA529" s="17"/>
      <c r="AB529" s="17"/>
      <c r="AC529" s="17"/>
    </row>
    <row r="530" customFormat="false" ht="13.5" hidden="false" customHeight="false" outlineLevel="0" collapsed="false">
      <c r="C530" s="17"/>
      <c r="D530" s="17"/>
      <c r="E530" s="17"/>
      <c r="F530" s="17"/>
      <c r="G530" s="17"/>
      <c r="H530" s="0"/>
      <c r="AA530" s="17"/>
      <c r="AB530" s="17"/>
      <c r="AC530" s="17"/>
    </row>
    <row r="531" customFormat="false" ht="13.5" hidden="false" customHeight="false" outlineLevel="0" collapsed="false">
      <c r="C531" s="17"/>
      <c r="D531" s="17"/>
      <c r="E531" s="17"/>
      <c r="F531" s="17"/>
      <c r="G531" s="17"/>
      <c r="H531" s="0"/>
      <c r="AA531" s="17"/>
      <c r="AB531" s="17"/>
      <c r="AC531" s="17"/>
    </row>
    <row r="532" customFormat="false" ht="13.5" hidden="false" customHeight="false" outlineLevel="0" collapsed="false">
      <c r="C532" s="17"/>
      <c r="D532" s="17"/>
      <c r="E532" s="17"/>
      <c r="F532" s="17"/>
      <c r="G532" s="17"/>
      <c r="H532" s="0"/>
      <c r="AA532" s="17"/>
      <c r="AB532" s="17"/>
      <c r="AC532" s="17"/>
    </row>
    <row r="533" customFormat="false" ht="13.5" hidden="false" customHeight="false" outlineLevel="0" collapsed="false">
      <c r="C533" s="17"/>
      <c r="D533" s="17"/>
      <c r="E533" s="17"/>
      <c r="F533" s="17"/>
      <c r="G533" s="17"/>
      <c r="H533" s="0"/>
      <c r="AA533" s="17"/>
      <c r="AB533" s="17"/>
      <c r="AC533" s="17"/>
    </row>
    <row r="534" customFormat="false" ht="13.5" hidden="false" customHeight="false" outlineLevel="0" collapsed="false">
      <c r="C534" s="17"/>
      <c r="D534" s="17"/>
      <c r="E534" s="17"/>
      <c r="F534" s="17"/>
      <c r="G534" s="17"/>
      <c r="H534" s="0"/>
      <c r="AA534" s="17"/>
      <c r="AB534" s="17"/>
      <c r="AC534" s="17"/>
    </row>
    <row r="535" customFormat="false" ht="13.5" hidden="false" customHeight="false" outlineLevel="0" collapsed="false">
      <c r="C535" s="17"/>
      <c r="D535" s="17"/>
      <c r="E535" s="17"/>
      <c r="F535" s="17"/>
      <c r="G535" s="17"/>
      <c r="H535" s="0"/>
      <c r="AA535" s="17"/>
      <c r="AB535" s="17"/>
      <c r="AC535" s="17"/>
    </row>
    <row r="536" customFormat="false" ht="13.5" hidden="false" customHeight="false" outlineLevel="0" collapsed="false">
      <c r="C536" s="17"/>
      <c r="D536" s="17"/>
      <c r="E536" s="17"/>
      <c r="F536" s="17"/>
      <c r="G536" s="17"/>
      <c r="H536" s="0"/>
      <c r="AA536" s="17"/>
      <c r="AB536" s="17"/>
      <c r="AC536" s="17"/>
    </row>
    <row r="537" customFormat="false" ht="13.5" hidden="false" customHeight="false" outlineLevel="0" collapsed="false">
      <c r="C537" s="17"/>
      <c r="D537" s="17"/>
      <c r="E537" s="17"/>
      <c r="F537" s="17"/>
      <c r="G537" s="17"/>
      <c r="H537" s="0"/>
      <c r="AA537" s="17"/>
      <c r="AB537" s="17"/>
      <c r="AC537" s="17"/>
    </row>
    <row r="538" customFormat="false" ht="13.5" hidden="false" customHeight="false" outlineLevel="0" collapsed="false">
      <c r="C538" s="17"/>
      <c r="D538" s="17"/>
      <c r="E538" s="17"/>
      <c r="F538" s="17"/>
      <c r="G538" s="17"/>
      <c r="H538" s="0"/>
      <c r="AA538" s="17"/>
      <c r="AB538" s="17"/>
      <c r="AC538" s="17"/>
    </row>
    <row r="539" customFormat="false" ht="13.5" hidden="false" customHeight="false" outlineLevel="0" collapsed="false">
      <c r="C539" s="17"/>
      <c r="D539" s="17"/>
      <c r="E539" s="17"/>
      <c r="F539" s="17"/>
      <c r="G539" s="17"/>
      <c r="H539" s="0"/>
      <c r="AA539" s="17"/>
      <c r="AB539" s="17"/>
      <c r="AC539" s="17"/>
    </row>
    <row r="540" customFormat="false" ht="13.5" hidden="false" customHeight="false" outlineLevel="0" collapsed="false">
      <c r="C540" s="17"/>
      <c r="D540" s="17"/>
      <c r="E540" s="17"/>
      <c r="F540" s="17"/>
      <c r="G540" s="17"/>
      <c r="H540" s="0"/>
      <c r="AA540" s="17"/>
      <c r="AB540" s="17"/>
      <c r="AC540" s="17"/>
    </row>
    <row r="541" customFormat="false" ht="13.5" hidden="false" customHeight="false" outlineLevel="0" collapsed="false">
      <c r="C541" s="17"/>
      <c r="D541" s="17"/>
      <c r="E541" s="17"/>
      <c r="F541" s="17"/>
      <c r="G541" s="17"/>
      <c r="H541" s="0"/>
      <c r="AA541" s="17"/>
      <c r="AB541" s="17"/>
      <c r="AC541" s="17"/>
    </row>
    <row r="542" customFormat="false" ht="13.5" hidden="false" customHeight="false" outlineLevel="0" collapsed="false">
      <c r="C542" s="17"/>
      <c r="D542" s="17"/>
      <c r="E542" s="17"/>
      <c r="F542" s="17"/>
      <c r="G542" s="17"/>
      <c r="H542" s="0"/>
      <c r="AA542" s="17"/>
      <c r="AB542" s="17"/>
      <c r="AC542" s="17"/>
    </row>
    <row r="543" customFormat="false" ht="13.5" hidden="false" customHeight="false" outlineLevel="0" collapsed="false">
      <c r="C543" s="17"/>
      <c r="D543" s="17"/>
      <c r="E543" s="17"/>
      <c r="F543" s="17"/>
      <c r="G543" s="17"/>
      <c r="H543" s="0"/>
      <c r="AA543" s="17"/>
      <c r="AB543" s="17"/>
      <c r="AC543" s="17"/>
    </row>
    <row r="544" customFormat="false" ht="13.5" hidden="false" customHeight="false" outlineLevel="0" collapsed="false">
      <c r="C544" s="17"/>
      <c r="D544" s="17"/>
      <c r="E544" s="17"/>
      <c r="F544" s="17"/>
      <c r="G544" s="17"/>
      <c r="H544" s="0"/>
      <c r="AA544" s="17"/>
      <c r="AB544" s="17"/>
      <c r="AC544" s="17"/>
    </row>
    <row r="545" customFormat="false" ht="13.5" hidden="false" customHeight="false" outlineLevel="0" collapsed="false">
      <c r="C545" s="17"/>
      <c r="D545" s="17"/>
      <c r="E545" s="17"/>
      <c r="F545" s="17"/>
      <c r="G545" s="17"/>
      <c r="H545" s="0"/>
      <c r="AA545" s="17"/>
      <c r="AB545" s="17"/>
      <c r="AC545" s="17"/>
    </row>
    <row r="546" customFormat="false" ht="13.5" hidden="false" customHeight="false" outlineLevel="0" collapsed="false">
      <c r="C546" s="17"/>
      <c r="D546" s="17"/>
      <c r="E546" s="17"/>
      <c r="F546" s="17"/>
      <c r="G546" s="17"/>
      <c r="H546" s="0"/>
      <c r="AA546" s="17"/>
      <c r="AB546" s="17"/>
      <c r="AC546" s="17"/>
    </row>
    <row r="547" customFormat="false" ht="13.5" hidden="false" customHeight="false" outlineLevel="0" collapsed="false">
      <c r="C547" s="17"/>
      <c r="D547" s="17"/>
      <c r="E547" s="17"/>
      <c r="F547" s="17"/>
      <c r="G547" s="17"/>
      <c r="H547" s="0"/>
      <c r="AA547" s="17"/>
      <c r="AB547" s="17"/>
      <c r="AC547" s="17"/>
    </row>
    <row r="548" customFormat="false" ht="13.5" hidden="false" customHeight="false" outlineLevel="0" collapsed="false">
      <c r="C548" s="17"/>
      <c r="D548" s="17"/>
      <c r="E548" s="17"/>
      <c r="F548" s="17"/>
      <c r="G548" s="17"/>
      <c r="H548" s="0"/>
      <c r="AA548" s="17"/>
      <c r="AB548" s="17"/>
      <c r="AC548" s="17"/>
    </row>
    <row r="549" customFormat="false" ht="13.5" hidden="false" customHeight="false" outlineLevel="0" collapsed="false">
      <c r="C549" s="17"/>
      <c r="D549" s="17"/>
      <c r="E549" s="17"/>
      <c r="F549" s="17"/>
      <c r="G549" s="17"/>
      <c r="H549" s="0"/>
      <c r="AA549" s="17"/>
      <c r="AB549" s="17"/>
      <c r="AC549" s="17"/>
    </row>
    <row r="550" customFormat="false" ht="13.5" hidden="false" customHeight="false" outlineLevel="0" collapsed="false">
      <c r="C550" s="17"/>
      <c r="D550" s="17"/>
      <c r="E550" s="17"/>
      <c r="F550" s="17"/>
      <c r="G550" s="17"/>
      <c r="H550" s="0"/>
      <c r="AA550" s="17"/>
      <c r="AB550" s="17"/>
      <c r="AC550" s="17"/>
    </row>
    <row r="551" customFormat="false" ht="13.5" hidden="false" customHeight="false" outlineLevel="0" collapsed="false">
      <c r="C551" s="17"/>
      <c r="D551" s="17"/>
      <c r="E551" s="17"/>
      <c r="F551" s="17"/>
      <c r="G551" s="17"/>
      <c r="H551" s="0"/>
      <c r="AA551" s="17"/>
      <c r="AB551" s="17"/>
      <c r="AC551" s="17"/>
    </row>
    <row r="552" customFormat="false" ht="13.5" hidden="false" customHeight="false" outlineLevel="0" collapsed="false">
      <c r="C552" s="17"/>
      <c r="D552" s="17"/>
      <c r="E552" s="17"/>
      <c r="F552" s="17"/>
      <c r="G552" s="17"/>
      <c r="H552" s="0"/>
      <c r="AA552" s="17"/>
      <c r="AB552" s="17"/>
      <c r="AC552" s="17"/>
    </row>
    <row r="553" customFormat="false" ht="13.5" hidden="false" customHeight="false" outlineLevel="0" collapsed="false">
      <c r="C553" s="17"/>
      <c r="D553" s="17"/>
      <c r="E553" s="17"/>
      <c r="F553" s="17"/>
      <c r="G553" s="17"/>
      <c r="H553" s="0"/>
      <c r="AA553" s="17"/>
      <c r="AB553" s="17"/>
      <c r="AC553" s="17"/>
    </row>
    <row r="554" customFormat="false" ht="13.5" hidden="false" customHeight="false" outlineLevel="0" collapsed="false">
      <c r="C554" s="17"/>
      <c r="D554" s="17"/>
      <c r="E554" s="17"/>
      <c r="F554" s="17"/>
      <c r="G554" s="17"/>
      <c r="H554" s="0"/>
      <c r="AA554" s="17"/>
      <c r="AB554" s="17"/>
      <c r="AC554" s="17"/>
    </row>
    <row r="555" customFormat="false" ht="13.5" hidden="false" customHeight="false" outlineLevel="0" collapsed="false">
      <c r="C555" s="17"/>
      <c r="D555" s="17"/>
      <c r="E555" s="17"/>
      <c r="F555" s="17"/>
      <c r="G555" s="17"/>
      <c r="H555" s="0"/>
      <c r="AA555" s="17"/>
      <c r="AB555" s="17"/>
      <c r="AC555" s="17"/>
    </row>
    <row r="556" customFormat="false" ht="13.5" hidden="false" customHeight="false" outlineLevel="0" collapsed="false">
      <c r="C556" s="17"/>
      <c r="D556" s="17"/>
      <c r="E556" s="17"/>
      <c r="F556" s="17"/>
      <c r="G556" s="17"/>
      <c r="H556" s="0"/>
      <c r="AA556" s="17"/>
      <c r="AB556" s="17"/>
      <c r="AC556" s="17"/>
    </row>
    <row r="557" customFormat="false" ht="13.5" hidden="false" customHeight="false" outlineLevel="0" collapsed="false">
      <c r="C557" s="17"/>
      <c r="D557" s="17"/>
      <c r="E557" s="17"/>
      <c r="F557" s="17"/>
      <c r="G557" s="17"/>
      <c r="H557" s="0"/>
      <c r="AA557" s="17"/>
      <c r="AB557" s="17"/>
      <c r="AC557" s="17"/>
    </row>
    <row r="558" customFormat="false" ht="13.5" hidden="false" customHeight="false" outlineLevel="0" collapsed="false">
      <c r="C558" s="17"/>
      <c r="D558" s="17"/>
      <c r="E558" s="17"/>
      <c r="F558" s="17"/>
      <c r="G558" s="17"/>
      <c r="H558" s="0"/>
      <c r="AA558" s="17"/>
      <c r="AB558" s="17"/>
      <c r="AC558" s="17"/>
    </row>
    <row r="559" customFormat="false" ht="13.5" hidden="false" customHeight="false" outlineLevel="0" collapsed="false">
      <c r="C559" s="17"/>
      <c r="D559" s="17"/>
      <c r="E559" s="17"/>
      <c r="F559" s="17"/>
      <c r="G559" s="17"/>
      <c r="H559" s="0"/>
      <c r="AA559" s="17"/>
      <c r="AB559" s="17"/>
      <c r="AC559" s="17"/>
    </row>
    <row r="560" customFormat="false" ht="13.5" hidden="false" customHeight="false" outlineLevel="0" collapsed="false">
      <c r="C560" s="17"/>
      <c r="D560" s="17"/>
      <c r="E560" s="17"/>
      <c r="F560" s="17"/>
      <c r="G560" s="17"/>
      <c r="H560" s="0"/>
      <c r="AA560" s="17"/>
      <c r="AB560" s="17"/>
      <c r="AC560" s="17"/>
    </row>
    <row r="561" customFormat="false" ht="13.5" hidden="false" customHeight="false" outlineLevel="0" collapsed="false">
      <c r="C561" s="17"/>
      <c r="D561" s="17"/>
      <c r="E561" s="17"/>
      <c r="F561" s="17"/>
      <c r="G561" s="17"/>
      <c r="H561" s="0"/>
      <c r="AA561" s="17"/>
      <c r="AB561" s="17"/>
      <c r="AC561" s="17"/>
    </row>
    <row r="562" customFormat="false" ht="13.5" hidden="false" customHeight="false" outlineLevel="0" collapsed="false">
      <c r="C562" s="17"/>
      <c r="D562" s="17"/>
      <c r="E562" s="17"/>
      <c r="F562" s="17"/>
      <c r="G562" s="17"/>
      <c r="H562" s="0"/>
      <c r="AA562" s="17"/>
      <c r="AB562" s="17"/>
      <c r="AC562" s="17"/>
    </row>
    <row r="563" customFormat="false" ht="13.5" hidden="false" customHeight="false" outlineLevel="0" collapsed="false">
      <c r="C563" s="17"/>
      <c r="D563" s="17"/>
      <c r="E563" s="17"/>
      <c r="F563" s="17"/>
      <c r="G563" s="17"/>
      <c r="H563" s="0"/>
      <c r="AA563" s="17"/>
      <c r="AB563" s="17"/>
      <c r="AC563" s="17"/>
    </row>
    <row r="564" customFormat="false" ht="13.5" hidden="false" customHeight="false" outlineLevel="0" collapsed="false">
      <c r="C564" s="17"/>
      <c r="D564" s="17"/>
      <c r="E564" s="17"/>
      <c r="F564" s="17"/>
      <c r="G564" s="17"/>
      <c r="H564" s="0"/>
      <c r="AA564" s="17"/>
      <c r="AB564" s="17"/>
      <c r="AC564" s="17"/>
    </row>
    <row r="565" customFormat="false" ht="13.5" hidden="false" customHeight="false" outlineLevel="0" collapsed="false">
      <c r="C565" s="17"/>
      <c r="D565" s="17"/>
      <c r="E565" s="17"/>
      <c r="F565" s="17"/>
      <c r="G565" s="17"/>
      <c r="H565" s="0"/>
      <c r="AA565" s="17"/>
      <c r="AB565" s="17"/>
      <c r="AC565" s="17"/>
    </row>
    <row r="566" customFormat="false" ht="13.5" hidden="false" customHeight="false" outlineLevel="0" collapsed="false">
      <c r="C566" s="17"/>
      <c r="D566" s="17"/>
      <c r="E566" s="17"/>
      <c r="F566" s="17"/>
      <c r="G566" s="17"/>
      <c r="H566" s="0"/>
      <c r="AA566" s="17"/>
      <c r="AB566" s="17"/>
      <c r="AC566" s="17"/>
    </row>
    <row r="567" customFormat="false" ht="13.5" hidden="false" customHeight="false" outlineLevel="0" collapsed="false">
      <c r="C567" s="17"/>
      <c r="D567" s="17"/>
      <c r="E567" s="17"/>
      <c r="F567" s="17"/>
      <c r="G567" s="17"/>
      <c r="H567" s="0"/>
      <c r="AA567" s="17"/>
      <c r="AB567" s="17"/>
      <c r="AC567" s="17"/>
    </row>
    <row r="568" customFormat="false" ht="13.5" hidden="false" customHeight="false" outlineLevel="0" collapsed="false">
      <c r="C568" s="17"/>
      <c r="D568" s="17"/>
      <c r="E568" s="17"/>
      <c r="F568" s="17"/>
      <c r="G568" s="17"/>
      <c r="H568" s="0"/>
      <c r="AA568" s="17"/>
      <c r="AB568" s="17"/>
      <c r="AC568" s="17"/>
    </row>
    <row r="569" customFormat="false" ht="13.5" hidden="false" customHeight="false" outlineLevel="0" collapsed="false">
      <c r="C569" s="17"/>
      <c r="D569" s="17"/>
      <c r="E569" s="17"/>
      <c r="F569" s="17"/>
      <c r="G569" s="17"/>
      <c r="H569" s="0"/>
      <c r="AA569" s="17"/>
      <c r="AB569" s="17"/>
      <c r="AC569" s="17"/>
    </row>
    <row r="570" customFormat="false" ht="13.5" hidden="false" customHeight="false" outlineLevel="0" collapsed="false">
      <c r="C570" s="17"/>
      <c r="D570" s="17"/>
      <c r="E570" s="17"/>
      <c r="F570" s="17"/>
      <c r="G570" s="17"/>
      <c r="H570" s="0"/>
      <c r="AA570" s="17"/>
      <c r="AB570" s="17"/>
      <c r="AC570" s="17"/>
    </row>
    <row r="571" customFormat="false" ht="13.5" hidden="false" customHeight="false" outlineLevel="0" collapsed="false">
      <c r="C571" s="17"/>
      <c r="D571" s="17"/>
      <c r="E571" s="17"/>
      <c r="F571" s="17"/>
      <c r="G571" s="17"/>
      <c r="H571" s="0"/>
      <c r="AA571" s="17"/>
      <c r="AB571" s="17"/>
      <c r="AC571" s="17"/>
    </row>
    <row r="572" customFormat="false" ht="13.5" hidden="false" customHeight="false" outlineLevel="0" collapsed="false">
      <c r="C572" s="17"/>
      <c r="D572" s="17"/>
      <c r="E572" s="17"/>
      <c r="F572" s="17"/>
      <c r="G572" s="17"/>
      <c r="H572" s="0"/>
      <c r="AA572" s="17"/>
      <c r="AB572" s="17"/>
      <c r="AC572" s="17"/>
    </row>
    <row r="573" customFormat="false" ht="13.5" hidden="false" customHeight="false" outlineLevel="0" collapsed="false">
      <c r="C573" s="17"/>
      <c r="D573" s="17"/>
      <c r="E573" s="17"/>
      <c r="F573" s="17"/>
      <c r="G573" s="17"/>
      <c r="H573" s="0"/>
      <c r="AA573" s="17"/>
      <c r="AB573" s="17"/>
      <c r="AC573" s="17"/>
    </row>
    <row r="574" customFormat="false" ht="13.5" hidden="false" customHeight="false" outlineLevel="0" collapsed="false">
      <c r="C574" s="17"/>
      <c r="D574" s="17"/>
      <c r="E574" s="17"/>
      <c r="F574" s="17"/>
      <c r="G574" s="17"/>
      <c r="H574" s="0"/>
      <c r="AA574" s="17"/>
      <c r="AB574" s="17"/>
      <c r="AC574" s="17"/>
    </row>
    <row r="575" customFormat="false" ht="13.5" hidden="false" customHeight="false" outlineLevel="0" collapsed="false">
      <c r="C575" s="17"/>
      <c r="D575" s="17"/>
      <c r="E575" s="17"/>
      <c r="F575" s="17"/>
      <c r="G575" s="17"/>
      <c r="H575" s="0"/>
      <c r="AA575" s="17"/>
      <c r="AB575" s="17"/>
      <c r="AC575" s="17"/>
    </row>
    <row r="576" customFormat="false" ht="13.5" hidden="false" customHeight="false" outlineLevel="0" collapsed="false">
      <c r="C576" s="17"/>
      <c r="D576" s="17"/>
      <c r="E576" s="17"/>
      <c r="F576" s="17"/>
      <c r="G576" s="17"/>
      <c r="H576" s="0"/>
      <c r="AA576" s="17"/>
      <c r="AB576" s="17"/>
      <c r="AC576" s="17"/>
    </row>
    <row r="577" customFormat="false" ht="13.5" hidden="false" customHeight="false" outlineLevel="0" collapsed="false">
      <c r="C577" s="17"/>
      <c r="D577" s="17"/>
      <c r="E577" s="17"/>
      <c r="F577" s="17"/>
      <c r="G577" s="17"/>
      <c r="H577" s="0"/>
      <c r="AA577" s="17"/>
      <c r="AB577" s="17"/>
      <c r="AC577" s="17"/>
    </row>
    <row r="578" customFormat="false" ht="13.5" hidden="false" customHeight="false" outlineLevel="0" collapsed="false">
      <c r="C578" s="17"/>
      <c r="D578" s="17"/>
      <c r="E578" s="17"/>
      <c r="F578" s="17"/>
      <c r="G578" s="17"/>
      <c r="H578" s="0"/>
      <c r="AA578" s="17"/>
      <c r="AB578" s="17"/>
      <c r="AC578" s="17"/>
    </row>
    <row r="579" customFormat="false" ht="13.5" hidden="false" customHeight="false" outlineLevel="0" collapsed="false">
      <c r="C579" s="17"/>
      <c r="D579" s="17"/>
      <c r="E579" s="17"/>
      <c r="F579" s="17"/>
      <c r="G579" s="17"/>
      <c r="H579" s="0"/>
      <c r="AA579" s="17"/>
      <c r="AB579" s="17"/>
      <c r="AC579" s="17"/>
    </row>
    <row r="580" customFormat="false" ht="13.5" hidden="false" customHeight="false" outlineLevel="0" collapsed="false">
      <c r="C580" s="17"/>
      <c r="D580" s="17"/>
      <c r="E580" s="17"/>
      <c r="F580" s="17"/>
      <c r="G580" s="17"/>
      <c r="H580" s="0"/>
      <c r="AA580" s="17"/>
      <c r="AB580" s="17"/>
      <c r="AC580" s="17"/>
    </row>
    <row r="581" customFormat="false" ht="13.5" hidden="false" customHeight="false" outlineLevel="0" collapsed="false">
      <c r="C581" s="17"/>
      <c r="D581" s="17"/>
      <c r="E581" s="17"/>
      <c r="F581" s="17"/>
      <c r="G581" s="17"/>
      <c r="H581" s="0"/>
      <c r="AA581" s="17"/>
      <c r="AB581" s="17"/>
      <c r="AC581" s="17"/>
    </row>
    <row r="582" customFormat="false" ht="13.5" hidden="false" customHeight="false" outlineLevel="0" collapsed="false">
      <c r="C582" s="17"/>
      <c r="D582" s="17"/>
      <c r="E582" s="17"/>
      <c r="F582" s="17"/>
      <c r="G582" s="17"/>
      <c r="H582" s="0"/>
      <c r="AA582" s="17"/>
      <c r="AB582" s="17"/>
      <c r="AC582" s="17"/>
    </row>
    <row r="583" customFormat="false" ht="13.5" hidden="false" customHeight="false" outlineLevel="0" collapsed="false">
      <c r="C583" s="17"/>
      <c r="D583" s="17"/>
      <c r="E583" s="17"/>
      <c r="F583" s="17"/>
      <c r="G583" s="17"/>
      <c r="H583" s="0"/>
      <c r="AA583" s="17"/>
      <c r="AB583" s="17"/>
      <c r="AC583" s="17"/>
    </row>
    <row r="584" customFormat="false" ht="13.5" hidden="false" customHeight="false" outlineLevel="0" collapsed="false">
      <c r="C584" s="17"/>
      <c r="D584" s="17"/>
      <c r="E584" s="17"/>
      <c r="F584" s="17"/>
      <c r="G584" s="17"/>
      <c r="H584" s="0"/>
      <c r="AA584" s="17"/>
      <c r="AB584" s="17"/>
      <c r="AC584" s="17"/>
    </row>
    <row r="585" customFormat="false" ht="13.5" hidden="false" customHeight="false" outlineLevel="0" collapsed="false">
      <c r="C585" s="17"/>
      <c r="D585" s="17"/>
      <c r="E585" s="17"/>
      <c r="F585" s="17"/>
      <c r="G585" s="17"/>
      <c r="H585" s="0"/>
      <c r="AA585" s="17"/>
      <c r="AB585" s="17"/>
      <c r="AC585" s="17"/>
    </row>
    <row r="586" customFormat="false" ht="13.5" hidden="false" customHeight="false" outlineLevel="0" collapsed="false">
      <c r="C586" s="17"/>
      <c r="D586" s="17"/>
      <c r="E586" s="17"/>
      <c r="F586" s="17"/>
      <c r="G586" s="17"/>
      <c r="H586" s="0"/>
      <c r="AA586" s="17"/>
      <c r="AB586" s="17"/>
      <c r="AC586" s="17"/>
    </row>
    <row r="587" customFormat="false" ht="13.5" hidden="false" customHeight="false" outlineLevel="0" collapsed="false">
      <c r="C587" s="17"/>
      <c r="D587" s="17"/>
      <c r="E587" s="17"/>
      <c r="F587" s="17"/>
      <c r="G587" s="17"/>
      <c r="H587" s="0"/>
      <c r="AA587" s="17"/>
      <c r="AB587" s="17"/>
      <c r="AC587" s="17"/>
    </row>
    <row r="588" customFormat="false" ht="13.5" hidden="false" customHeight="false" outlineLevel="0" collapsed="false">
      <c r="C588" s="17"/>
      <c r="D588" s="17"/>
      <c r="E588" s="17"/>
      <c r="F588" s="17"/>
      <c r="G588" s="17"/>
      <c r="H588" s="0"/>
      <c r="AA588" s="17"/>
      <c r="AB588" s="17"/>
      <c r="AC588" s="17"/>
    </row>
    <row r="589" customFormat="false" ht="13.5" hidden="false" customHeight="false" outlineLevel="0" collapsed="false">
      <c r="C589" s="17"/>
      <c r="D589" s="17"/>
      <c r="E589" s="17"/>
      <c r="F589" s="17"/>
      <c r="G589" s="17"/>
      <c r="H589" s="0"/>
      <c r="AA589" s="17"/>
      <c r="AB589" s="17"/>
      <c r="AC589" s="17"/>
    </row>
    <row r="590" customFormat="false" ht="13.5" hidden="false" customHeight="false" outlineLevel="0" collapsed="false">
      <c r="C590" s="17"/>
      <c r="D590" s="17"/>
      <c r="E590" s="17"/>
      <c r="F590" s="17"/>
      <c r="G590" s="17"/>
      <c r="H590" s="0"/>
      <c r="AA590" s="17"/>
      <c r="AB590" s="17"/>
      <c r="AC590" s="17"/>
    </row>
    <row r="591" customFormat="false" ht="13.5" hidden="false" customHeight="false" outlineLevel="0" collapsed="false">
      <c r="C591" s="17"/>
      <c r="D591" s="17"/>
      <c r="E591" s="17"/>
      <c r="F591" s="17"/>
      <c r="G591" s="17"/>
      <c r="H591" s="0"/>
      <c r="AA591" s="17"/>
      <c r="AB591" s="17"/>
      <c r="AC591" s="17"/>
    </row>
    <row r="592" customFormat="false" ht="13.5" hidden="false" customHeight="false" outlineLevel="0" collapsed="false">
      <c r="C592" s="17"/>
      <c r="D592" s="17"/>
      <c r="E592" s="17"/>
      <c r="F592" s="17"/>
      <c r="G592" s="17"/>
      <c r="H592" s="0"/>
      <c r="AA592" s="17"/>
      <c r="AB592" s="17"/>
      <c r="AC592" s="17"/>
    </row>
    <row r="593" customFormat="false" ht="13.5" hidden="false" customHeight="false" outlineLevel="0" collapsed="false">
      <c r="C593" s="17"/>
      <c r="D593" s="17"/>
      <c r="E593" s="17"/>
      <c r="F593" s="17"/>
      <c r="G593" s="17"/>
      <c r="H593" s="0"/>
      <c r="AA593" s="17"/>
      <c r="AB593" s="17"/>
      <c r="AC593" s="17"/>
    </row>
    <row r="594" customFormat="false" ht="13.5" hidden="false" customHeight="false" outlineLevel="0" collapsed="false">
      <c r="C594" s="17"/>
      <c r="D594" s="17"/>
      <c r="E594" s="17"/>
      <c r="F594" s="17"/>
      <c r="G594" s="17"/>
      <c r="H594" s="0"/>
      <c r="AA594" s="17"/>
      <c r="AB594" s="17"/>
      <c r="AC594" s="17"/>
    </row>
    <row r="595" customFormat="false" ht="13.5" hidden="false" customHeight="false" outlineLevel="0" collapsed="false">
      <c r="C595" s="17"/>
      <c r="D595" s="17"/>
      <c r="E595" s="17"/>
      <c r="F595" s="17"/>
      <c r="G595" s="17"/>
      <c r="H595" s="0"/>
      <c r="AA595" s="17"/>
      <c r="AB595" s="17"/>
      <c r="AC595" s="17"/>
    </row>
    <row r="596" customFormat="false" ht="13.5" hidden="false" customHeight="false" outlineLevel="0" collapsed="false">
      <c r="C596" s="17"/>
      <c r="D596" s="17"/>
      <c r="E596" s="17"/>
      <c r="F596" s="17"/>
      <c r="G596" s="17"/>
      <c r="H596" s="0"/>
      <c r="AA596" s="17"/>
      <c r="AB596" s="17"/>
      <c r="AC596" s="17"/>
    </row>
    <row r="597" customFormat="false" ht="13.5" hidden="false" customHeight="false" outlineLevel="0" collapsed="false">
      <c r="C597" s="17"/>
      <c r="D597" s="17"/>
      <c r="E597" s="17"/>
      <c r="F597" s="17"/>
      <c r="G597" s="17"/>
      <c r="H597" s="0"/>
      <c r="AA597" s="17"/>
      <c r="AB597" s="17"/>
      <c r="AC597" s="17"/>
    </row>
    <row r="598" customFormat="false" ht="13.5" hidden="false" customHeight="false" outlineLevel="0" collapsed="false">
      <c r="C598" s="17"/>
      <c r="D598" s="17"/>
      <c r="E598" s="17"/>
      <c r="F598" s="17"/>
      <c r="G598" s="17"/>
      <c r="H598" s="0"/>
      <c r="AA598" s="17"/>
      <c r="AB598" s="17"/>
      <c r="AC598" s="17"/>
    </row>
    <row r="599" customFormat="false" ht="13.5" hidden="false" customHeight="false" outlineLevel="0" collapsed="false">
      <c r="C599" s="17"/>
      <c r="D599" s="17"/>
      <c r="E599" s="17"/>
      <c r="F599" s="17"/>
      <c r="G599" s="17"/>
      <c r="H599" s="0"/>
      <c r="AA599" s="17"/>
      <c r="AB599" s="17"/>
      <c r="AC599" s="17"/>
    </row>
    <row r="600" customFormat="false" ht="13.5" hidden="false" customHeight="false" outlineLevel="0" collapsed="false">
      <c r="C600" s="17"/>
      <c r="D600" s="17"/>
      <c r="E600" s="17"/>
      <c r="F600" s="17"/>
      <c r="G600" s="17"/>
      <c r="H600" s="0"/>
      <c r="AA600" s="17"/>
      <c r="AB600" s="17"/>
      <c r="AC600" s="17"/>
    </row>
    <row r="601" customFormat="false" ht="13.5" hidden="false" customHeight="false" outlineLevel="0" collapsed="false">
      <c r="C601" s="17"/>
      <c r="D601" s="17"/>
      <c r="E601" s="17"/>
      <c r="F601" s="17"/>
      <c r="G601" s="17"/>
      <c r="H601" s="0"/>
      <c r="AA601" s="17"/>
      <c r="AB601" s="17"/>
      <c r="AC601" s="17"/>
    </row>
    <row r="602" customFormat="false" ht="13.5" hidden="false" customHeight="false" outlineLevel="0" collapsed="false">
      <c r="C602" s="17"/>
      <c r="D602" s="17"/>
      <c r="E602" s="17"/>
      <c r="F602" s="17"/>
      <c r="G602" s="17"/>
      <c r="H602" s="0"/>
      <c r="AA602" s="17"/>
      <c r="AB602" s="17"/>
      <c r="AC602" s="17"/>
    </row>
    <row r="603" customFormat="false" ht="13.5" hidden="false" customHeight="false" outlineLevel="0" collapsed="false">
      <c r="C603" s="17"/>
      <c r="D603" s="17"/>
      <c r="E603" s="17"/>
      <c r="F603" s="17"/>
      <c r="G603" s="17"/>
      <c r="H603" s="0"/>
      <c r="AA603" s="17"/>
      <c r="AB603" s="17"/>
      <c r="AC603" s="17"/>
    </row>
    <row r="604" customFormat="false" ht="13.5" hidden="false" customHeight="false" outlineLevel="0" collapsed="false">
      <c r="C604" s="17"/>
      <c r="D604" s="17"/>
      <c r="E604" s="17"/>
      <c r="F604" s="17"/>
      <c r="G604" s="17"/>
      <c r="H604" s="0"/>
      <c r="AA604" s="17"/>
      <c r="AB604" s="17"/>
      <c r="AC604" s="17"/>
    </row>
    <row r="605" customFormat="false" ht="13.5" hidden="false" customHeight="false" outlineLevel="0" collapsed="false">
      <c r="C605" s="17"/>
      <c r="D605" s="17"/>
      <c r="E605" s="17"/>
      <c r="F605" s="17"/>
      <c r="G605" s="17"/>
      <c r="H605" s="0"/>
      <c r="AA605" s="17"/>
      <c r="AB605" s="17"/>
      <c r="AC605" s="17"/>
    </row>
    <row r="606" customFormat="false" ht="13.5" hidden="false" customHeight="false" outlineLevel="0" collapsed="false">
      <c r="C606" s="17"/>
      <c r="D606" s="17"/>
      <c r="E606" s="17"/>
      <c r="F606" s="17"/>
      <c r="G606" s="17"/>
      <c r="H606" s="0"/>
      <c r="AA606" s="17"/>
      <c r="AB606" s="17"/>
      <c r="AC606" s="17"/>
    </row>
    <row r="607" customFormat="false" ht="13.5" hidden="false" customHeight="false" outlineLevel="0" collapsed="false">
      <c r="C607" s="17"/>
      <c r="D607" s="17"/>
      <c r="E607" s="17"/>
      <c r="F607" s="17"/>
      <c r="G607" s="17"/>
      <c r="H607" s="0"/>
      <c r="AA607" s="17"/>
      <c r="AB607" s="17"/>
      <c r="AC607" s="17"/>
    </row>
    <row r="608" customFormat="false" ht="13.5" hidden="false" customHeight="false" outlineLevel="0" collapsed="false">
      <c r="C608" s="17"/>
      <c r="D608" s="17"/>
      <c r="E608" s="17"/>
      <c r="F608" s="17"/>
      <c r="G608" s="17"/>
      <c r="H608" s="0"/>
      <c r="AA608" s="17"/>
      <c r="AB608" s="17"/>
      <c r="AC608" s="17"/>
    </row>
    <row r="609" customFormat="false" ht="13.5" hidden="false" customHeight="false" outlineLevel="0" collapsed="false">
      <c r="C609" s="17"/>
      <c r="D609" s="17"/>
      <c r="E609" s="17"/>
      <c r="F609" s="17"/>
      <c r="G609" s="17"/>
      <c r="H609" s="0"/>
      <c r="AA609" s="17"/>
      <c r="AB609" s="17"/>
      <c r="AC609" s="17"/>
    </row>
    <row r="610" customFormat="false" ht="13.5" hidden="false" customHeight="false" outlineLevel="0" collapsed="false">
      <c r="C610" s="17"/>
      <c r="D610" s="17"/>
      <c r="E610" s="17"/>
      <c r="F610" s="17"/>
      <c r="G610" s="17"/>
      <c r="H610" s="0"/>
      <c r="AA610" s="17"/>
      <c r="AB610" s="17"/>
      <c r="AC610" s="17"/>
    </row>
    <row r="611" customFormat="false" ht="13.5" hidden="false" customHeight="false" outlineLevel="0" collapsed="false">
      <c r="C611" s="17"/>
      <c r="D611" s="17"/>
      <c r="E611" s="17"/>
      <c r="F611" s="17"/>
      <c r="G611" s="17"/>
      <c r="H611" s="0"/>
      <c r="AA611" s="17"/>
      <c r="AB611" s="17"/>
      <c r="AC611" s="17"/>
    </row>
    <row r="612" customFormat="false" ht="13.5" hidden="false" customHeight="false" outlineLevel="0" collapsed="false">
      <c r="C612" s="17"/>
      <c r="D612" s="17"/>
      <c r="E612" s="17"/>
      <c r="F612" s="17"/>
      <c r="G612" s="17"/>
      <c r="H612" s="0"/>
      <c r="AA612" s="17"/>
      <c r="AB612" s="17"/>
      <c r="AC612" s="17"/>
    </row>
    <row r="613" customFormat="false" ht="13.5" hidden="false" customHeight="false" outlineLevel="0" collapsed="false">
      <c r="C613" s="17"/>
      <c r="D613" s="17"/>
      <c r="E613" s="17"/>
      <c r="F613" s="17"/>
      <c r="G613" s="17"/>
      <c r="H613" s="0"/>
      <c r="AA613" s="17"/>
      <c r="AB613" s="17"/>
      <c r="AC613" s="17"/>
    </row>
    <row r="614" customFormat="false" ht="13.5" hidden="false" customHeight="false" outlineLevel="0" collapsed="false">
      <c r="C614" s="17"/>
      <c r="D614" s="17"/>
      <c r="E614" s="17"/>
      <c r="F614" s="17"/>
      <c r="G614" s="17"/>
      <c r="H614" s="0"/>
      <c r="AA614" s="17"/>
      <c r="AB614" s="17"/>
      <c r="AC614" s="17"/>
    </row>
    <row r="615" customFormat="false" ht="13.5" hidden="false" customHeight="false" outlineLevel="0" collapsed="false">
      <c r="C615" s="17"/>
      <c r="D615" s="17"/>
      <c r="E615" s="17"/>
      <c r="F615" s="17"/>
      <c r="G615" s="17"/>
      <c r="H615" s="0"/>
      <c r="AA615" s="17"/>
      <c r="AB615" s="17"/>
      <c r="AC615" s="17"/>
    </row>
    <row r="616" customFormat="false" ht="13.5" hidden="false" customHeight="false" outlineLevel="0" collapsed="false">
      <c r="C616" s="17"/>
      <c r="D616" s="17"/>
      <c r="E616" s="17"/>
      <c r="F616" s="17"/>
      <c r="G616" s="17"/>
      <c r="H616" s="0"/>
      <c r="AA616" s="17"/>
      <c r="AB616" s="17"/>
      <c r="AC616" s="17"/>
    </row>
    <row r="617" customFormat="false" ht="13.5" hidden="false" customHeight="false" outlineLevel="0" collapsed="false">
      <c r="C617" s="17"/>
      <c r="D617" s="17"/>
      <c r="E617" s="17"/>
      <c r="F617" s="17"/>
      <c r="G617" s="17"/>
      <c r="H617" s="0"/>
      <c r="AA617" s="17"/>
      <c r="AB617" s="17"/>
      <c r="AC617" s="17"/>
    </row>
    <row r="618" customFormat="false" ht="13.5" hidden="false" customHeight="false" outlineLevel="0" collapsed="false">
      <c r="C618" s="17"/>
      <c r="D618" s="17"/>
      <c r="E618" s="17"/>
      <c r="F618" s="17"/>
      <c r="G618" s="17"/>
      <c r="H618" s="0"/>
      <c r="AA618" s="17"/>
      <c r="AB618" s="17"/>
      <c r="AC618" s="17"/>
    </row>
    <row r="619" customFormat="false" ht="13.5" hidden="false" customHeight="false" outlineLevel="0" collapsed="false">
      <c r="C619" s="17"/>
      <c r="D619" s="17"/>
      <c r="E619" s="17"/>
      <c r="F619" s="17"/>
      <c r="G619" s="17"/>
      <c r="H619" s="0"/>
      <c r="AA619" s="17"/>
      <c r="AB619" s="17"/>
      <c r="AC619" s="17"/>
    </row>
    <row r="620" customFormat="false" ht="13.5" hidden="false" customHeight="false" outlineLevel="0" collapsed="false">
      <c r="C620" s="17"/>
      <c r="D620" s="17"/>
      <c r="E620" s="17"/>
      <c r="F620" s="17"/>
      <c r="G620" s="17"/>
      <c r="H620" s="0"/>
      <c r="AA620" s="17"/>
      <c r="AB620" s="17"/>
      <c r="AC620" s="17"/>
    </row>
    <row r="621" customFormat="false" ht="13.5" hidden="false" customHeight="false" outlineLevel="0" collapsed="false">
      <c r="C621" s="17"/>
      <c r="D621" s="17"/>
      <c r="E621" s="17"/>
      <c r="F621" s="17"/>
      <c r="G621" s="17"/>
      <c r="H621" s="0"/>
      <c r="AA621" s="17"/>
      <c r="AB621" s="17"/>
      <c r="AC621" s="17"/>
    </row>
    <row r="622" customFormat="false" ht="13.5" hidden="false" customHeight="false" outlineLevel="0" collapsed="false">
      <c r="C622" s="17"/>
      <c r="D622" s="17"/>
      <c r="E622" s="17"/>
      <c r="F622" s="17"/>
      <c r="G622" s="17"/>
      <c r="H622" s="0"/>
      <c r="AA622" s="17"/>
      <c r="AB622" s="17"/>
      <c r="AC622" s="17"/>
    </row>
    <row r="623" customFormat="false" ht="13.5" hidden="false" customHeight="false" outlineLevel="0" collapsed="false">
      <c r="C623" s="17"/>
      <c r="D623" s="17"/>
      <c r="E623" s="17"/>
      <c r="F623" s="17"/>
      <c r="G623" s="17"/>
      <c r="H623" s="0"/>
      <c r="AA623" s="17"/>
      <c r="AB623" s="17"/>
      <c r="AC623" s="17"/>
    </row>
    <row r="624" customFormat="false" ht="13.5" hidden="false" customHeight="false" outlineLevel="0" collapsed="false">
      <c r="C624" s="17"/>
      <c r="D624" s="17"/>
      <c r="E624" s="17"/>
      <c r="F624" s="17"/>
      <c r="G624" s="17"/>
      <c r="H624" s="0"/>
      <c r="AA624" s="17"/>
      <c r="AB624" s="17"/>
      <c r="AC624" s="17"/>
    </row>
    <row r="625" customFormat="false" ht="13.5" hidden="false" customHeight="false" outlineLevel="0" collapsed="false">
      <c r="C625" s="17"/>
      <c r="D625" s="17"/>
      <c r="E625" s="17"/>
      <c r="F625" s="17"/>
      <c r="G625" s="17"/>
      <c r="H625" s="0"/>
      <c r="AA625" s="17"/>
      <c r="AB625" s="17"/>
      <c r="AC625" s="17"/>
    </row>
    <row r="626" customFormat="false" ht="13.5" hidden="false" customHeight="false" outlineLevel="0" collapsed="false">
      <c r="C626" s="17"/>
      <c r="D626" s="17"/>
      <c r="E626" s="17"/>
      <c r="F626" s="17"/>
      <c r="G626" s="17"/>
      <c r="H626" s="0"/>
      <c r="AA626" s="17"/>
      <c r="AB626" s="17"/>
      <c r="AC626" s="17"/>
    </row>
    <row r="627" customFormat="false" ht="13.5" hidden="false" customHeight="false" outlineLevel="0" collapsed="false">
      <c r="C627" s="17"/>
      <c r="D627" s="17"/>
      <c r="E627" s="17"/>
      <c r="F627" s="17"/>
      <c r="G627" s="17"/>
      <c r="H627" s="0"/>
      <c r="AA627" s="17"/>
      <c r="AB627" s="17"/>
      <c r="AC627" s="17"/>
    </row>
    <row r="628" customFormat="false" ht="13.5" hidden="false" customHeight="false" outlineLevel="0" collapsed="false">
      <c r="C628" s="17"/>
      <c r="D628" s="17"/>
      <c r="E628" s="17"/>
      <c r="F628" s="17"/>
      <c r="G628" s="17"/>
      <c r="H628" s="0"/>
      <c r="AA628" s="17"/>
      <c r="AB628" s="17"/>
      <c r="AC628" s="17"/>
    </row>
    <row r="629" customFormat="false" ht="13.5" hidden="false" customHeight="false" outlineLevel="0" collapsed="false">
      <c r="C629" s="17"/>
      <c r="D629" s="17"/>
      <c r="E629" s="17"/>
      <c r="F629" s="17"/>
      <c r="G629" s="17"/>
      <c r="H629" s="0"/>
      <c r="AA629" s="17"/>
      <c r="AB629" s="17"/>
      <c r="AC629" s="17"/>
    </row>
    <row r="630" customFormat="false" ht="13.5" hidden="false" customHeight="false" outlineLevel="0" collapsed="false">
      <c r="C630" s="17"/>
      <c r="D630" s="17"/>
      <c r="E630" s="17"/>
      <c r="F630" s="17"/>
      <c r="G630" s="17"/>
      <c r="H630" s="0"/>
      <c r="AA630" s="17"/>
      <c r="AB630" s="17"/>
      <c r="AC630" s="17"/>
    </row>
    <row r="631" customFormat="false" ht="13.5" hidden="false" customHeight="false" outlineLevel="0" collapsed="false">
      <c r="C631" s="17"/>
      <c r="D631" s="17"/>
      <c r="E631" s="17"/>
      <c r="F631" s="17"/>
      <c r="G631" s="17"/>
      <c r="H631" s="0"/>
      <c r="AA631" s="17"/>
      <c r="AB631" s="17"/>
      <c r="AC631" s="17"/>
    </row>
    <row r="632" customFormat="false" ht="13.5" hidden="false" customHeight="false" outlineLevel="0" collapsed="false">
      <c r="C632" s="17"/>
      <c r="D632" s="17"/>
      <c r="E632" s="17"/>
      <c r="F632" s="17"/>
      <c r="G632" s="17"/>
      <c r="H632" s="0"/>
      <c r="AA632" s="17"/>
      <c r="AB632" s="17"/>
      <c r="AC632" s="17"/>
    </row>
    <row r="633" customFormat="false" ht="13.5" hidden="false" customHeight="false" outlineLevel="0" collapsed="false">
      <c r="C633" s="17"/>
      <c r="D633" s="17"/>
      <c r="E633" s="17"/>
      <c r="F633" s="17"/>
      <c r="G633" s="17"/>
      <c r="H633" s="0"/>
      <c r="AA633" s="17"/>
      <c r="AB633" s="17"/>
      <c r="AC633" s="17"/>
    </row>
    <row r="634" customFormat="false" ht="13.5" hidden="false" customHeight="false" outlineLevel="0" collapsed="false">
      <c r="C634" s="17"/>
      <c r="D634" s="17"/>
      <c r="E634" s="17"/>
      <c r="F634" s="17"/>
      <c r="G634" s="17"/>
      <c r="H634" s="0"/>
      <c r="AA634" s="17"/>
      <c r="AB634" s="17"/>
      <c r="AC634" s="17"/>
    </row>
    <row r="635" customFormat="false" ht="13.5" hidden="false" customHeight="false" outlineLevel="0" collapsed="false">
      <c r="C635" s="17"/>
      <c r="D635" s="17"/>
      <c r="E635" s="17"/>
      <c r="F635" s="17"/>
      <c r="G635" s="17"/>
      <c r="H635" s="0"/>
      <c r="AA635" s="17"/>
      <c r="AB635" s="17"/>
      <c r="AC635" s="17"/>
    </row>
    <row r="636" customFormat="false" ht="13.5" hidden="false" customHeight="false" outlineLevel="0" collapsed="false">
      <c r="C636" s="17"/>
      <c r="D636" s="17"/>
      <c r="E636" s="17"/>
      <c r="F636" s="17"/>
      <c r="G636" s="17"/>
      <c r="H636" s="0"/>
      <c r="AA636" s="17"/>
      <c r="AB636" s="17"/>
      <c r="AC636" s="17"/>
    </row>
    <row r="637" customFormat="false" ht="13.5" hidden="false" customHeight="false" outlineLevel="0" collapsed="false">
      <c r="C637" s="17"/>
      <c r="D637" s="17"/>
      <c r="E637" s="17"/>
      <c r="F637" s="17"/>
      <c r="G637" s="17"/>
      <c r="H637" s="0"/>
      <c r="AA637" s="17"/>
      <c r="AB637" s="17"/>
      <c r="AC637" s="17"/>
    </row>
    <row r="638" customFormat="false" ht="13.5" hidden="false" customHeight="false" outlineLevel="0" collapsed="false">
      <c r="C638" s="17"/>
      <c r="D638" s="17"/>
      <c r="E638" s="17"/>
      <c r="F638" s="17"/>
      <c r="G638" s="17"/>
      <c r="H638" s="0"/>
      <c r="AA638" s="17"/>
      <c r="AB638" s="17"/>
      <c r="AC638" s="17"/>
    </row>
    <row r="639" customFormat="false" ht="13.5" hidden="false" customHeight="false" outlineLevel="0" collapsed="false">
      <c r="C639" s="17"/>
      <c r="D639" s="17"/>
      <c r="E639" s="17"/>
      <c r="F639" s="17"/>
      <c r="G639" s="17"/>
      <c r="H639" s="0"/>
      <c r="AA639" s="17"/>
      <c r="AB639" s="17"/>
      <c r="AC639" s="17"/>
    </row>
    <row r="640" customFormat="false" ht="13.5" hidden="false" customHeight="false" outlineLevel="0" collapsed="false">
      <c r="C640" s="17"/>
      <c r="D640" s="17"/>
      <c r="E640" s="17"/>
      <c r="F640" s="17"/>
      <c r="G640" s="17"/>
      <c r="H640" s="0"/>
      <c r="AA640" s="17"/>
      <c r="AB640" s="17"/>
      <c r="AC640" s="17"/>
    </row>
    <row r="641" customFormat="false" ht="13.5" hidden="false" customHeight="false" outlineLevel="0" collapsed="false">
      <c r="C641" s="17"/>
      <c r="D641" s="17"/>
      <c r="E641" s="17"/>
      <c r="F641" s="17"/>
      <c r="G641" s="17"/>
      <c r="H641" s="0"/>
      <c r="AA641" s="17"/>
      <c r="AB641" s="17"/>
      <c r="AC641" s="17"/>
    </row>
    <row r="642" customFormat="false" ht="13.5" hidden="false" customHeight="false" outlineLevel="0" collapsed="false">
      <c r="C642" s="17"/>
      <c r="D642" s="17"/>
      <c r="E642" s="17"/>
      <c r="F642" s="17"/>
      <c r="G642" s="17"/>
      <c r="H642" s="0"/>
      <c r="AA642" s="17"/>
      <c r="AB642" s="17"/>
      <c r="AC642" s="17"/>
    </row>
    <row r="643" customFormat="false" ht="13.5" hidden="false" customHeight="false" outlineLevel="0" collapsed="false">
      <c r="C643" s="17"/>
      <c r="D643" s="17"/>
      <c r="E643" s="17"/>
      <c r="F643" s="17"/>
      <c r="G643" s="17"/>
      <c r="H643" s="0"/>
      <c r="AA643" s="17"/>
      <c r="AB643" s="17"/>
      <c r="AC643" s="17"/>
    </row>
    <row r="644" customFormat="false" ht="13.5" hidden="false" customHeight="false" outlineLevel="0" collapsed="false">
      <c r="C644" s="17"/>
      <c r="D644" s="17"/>
      <c r="E644" s="17"/>
      <c r="F644" s="17"/>
      <c r="G644" s="17"/>
      <c r="H644" s="0"/>
      <c r="AA644" s="17"/>
      <c r="AB644" s="17"/>
      <c r="AC644" s="17"/>
    </row>
    <row r="645" customFormat="false" ht="13.5" hidden="false" customHeight="false" outlineLevel="0" collapsed="false">
      <c r="C645" s="17"/>
      <c r="D645" s="17"/>
      <c r="E645" s="17"/>
      <c r="F645" s="17"/>
      <c r="G645" s="17"/>
      <c r="H645" s="0"/>
      <c r="AA645" s="17"/>
      <c r="AB645" s="17"/>
      <c r="AC645" s="17"/>
    </row>
    <row r="646" customFormat="false" ht="13.5" hidden="false" customHeight="false" outlineLevel="0" collapsed="false">
      <c r="C646" s="17"/>
      <c r="D646" s="17"/>
      <c r="E646" s="17"/>
      <c r="F646" s="17"/>
      <c r="G646" s="17"/>
      <c r="H646" s="0"/>
      <c r="AA646" s="17"/>
      <c r="AB646" s="17"/>
      <c r="AC646" s="17"/>
    </row>
    <row r="647" customFormat="false" ht="13.5" hidden="false" customHeight="false" outlineLevel="0" collapsed="false">
      <c r="C647" s="17"/>
      <c r="D647" s="17"/>
      <c r="E647" s="17"/>
      <c r="F647" s="17"/>
      <c r="G647" s="17"/>
      <c r="H647" s="0"/>
      <c r="AA647" s="17"/>
      <c r="AB647" s="17"/>
      <c r="AC647" s="17"/>
    </row>
    <row r="648" customFormat="false" ht="13.5" hidden="false" customHeight="false" outlineLevel="0" collapsed="false">
      <c r="C648" s="17"/>
      <c r="D648" s="17"/>
      <c r="E648" s="17"/>
      <c r="F648" s="17"/>
      <c r="G648" s="17"/>
      <c r="H648" s="0"/>
      <c r="AA648" s="17"/>
      <c r="AB648" s="17"/>
      <c r="AC648" s="17"/>
    </row>
    <row r="649" customFormat="false" ht="13.5" hidden="false" customHeight="false" outlineLevel="0" collapsed="false">
      <c r="C649" s="17"/>
      <c r="D649" s="17"/>
      <c r="E649" s="17"/>
      <c r="F649" s="17"/>
      <c r="G649" s="17"/>
      <c r="H649" s="0"/>
      <c r="AA649" s="17"/>
      <c r="AB649" s="17"/>
      <c r="AC649" s="17"/>
    </row>
    <row r="650" customFormat="false" ht="13.5" hidden="false" customHeight="false" outlineLevel="0" collapsed="false">
      <c r="C650" s="17"/>
      <c r="D650" s="17"/>
      <c r="E650" s="17"/>
      <c r="F650" s="17"/>
      <c r="G650" s="17"/>
      <c r="H650" s="0"/>
      <c r="AA650" s="17"/>
      <c r="AB650" s="17"/>
      <c r="AC650" s="17"/>
    </row>
    <row r="651" customFormat="false" ht="13.5" hidden="false" customHeight="false" outlineLevel="0" collapsed="false">
      <c r="C651" s="17"/>
      <c r="D651" s="17"/>
      <c r="E651" s="17"/>
      <c r="F651" s="17"/>
      <c r="G651" s="17"/>
      <c r="H651" s="0"/>
      <c r="AA651" s="17"/>
      <c r="AB651" s="17"/>
      <c r="AC651" s="17"/>
    </row>
    <row r="652" customFormat="false" ht="13.5" hidden="false" customHeight="false" outlineLevel="0" collapsed="false">
      <c r="C652" s="17"/>
      <c r="D652" s="17"/>
      <c r="E652" s="17"/>
      <c r="F652" s="17"/>
      <c r="G652" s="17"/>
      <c r="H652" s="0"/>
      <c r="AA652" s="17"/>
      <c r="AB652" s="17"/>
      <c r="AC652" s="17"/>
    </row>
    <row r="653" customFormat="false" ht="13.5" hidden="false" customHeight="false" outlineLevel="0" collapsed="false">
      <c r="C653" s="17"/>
      <c r="D653" s="17"/>
      <c r="E653" s="17"/>
      <c r="F653" s="17"/>
      <c r="G653" s="17"/>
      <c r="H653" s="0"/>
      <c r="AA653" s="17"/>
      <c r="AB653" s="17"/>
      <c r="AC653" s="17"/>
    </row>
    <row r="654" customFormat="false" ht="13.5" hidden="false" customHeight="false" outlineLevel="0" collapsed="false">
      <c r="C654" s="17"/>
      <c r="D654" s="17"/>
      <c r="E654" s="17"/>
      <c r="F654" s="17"/>
      <c r="G654" s="17"/>
      <c r="H654" s="0"/>
      <c r="AA654" s="17"/>
      <c r="AB654" s="17"/>
      <c r="AC654" s="17"/>
    </row>
    <row r="655" customFormat="false" ht="13.5" hidden="false" customHeight="false" outlineLevel="0" collapsed="false">
      <c r="C655" s="17"/>
      <c r="D655" s="17"/>
      <c r="E655" s="17"/>
      <c r="F655" s="17"/>
      <c r="G655" s="17"/>
      <c r="H655" s="0"/>
      <c r="AA655" s="17"/>
      <c r="AB655" s="17"/>
      <c r="AC655" s="17"/>
    </row>
    <row r="656" customFormat="false" ht="13.5" hidden="false" customHeight="false" outlineLevel="0" collapsed="false">
      <c r="C656" s="17"/>
      <c r="D656" s="17"/>
      <c r="E656" s="17"/>
      <c r="F656" s="17"/>
      <c r="G656" s="17"/>
      <c r="H656" s="0"/>
      <c r="AA656" s="17"/>
      <c r="AB656" s="17"/>
      <c r="AC656" s="17"/>
    </row>
    <row r="657" customFormat="false" ht="13.5" hidden="false" customHeight="false" outlineLevel="0" collapsed="false">
      <c r="C657" s="17"/>
      <c r="D657" s="17"/>
      <c r="E657" s="17"/>
      <c r="F657" s="17"/>
      <c r="G657" s="17"/>
      <c r="H657" s="0"/>
      <c r="AA657" s="17"/>
      <c r="AB657" s="17"/>
      <c r="AC657" s="17"/>
    </row>
    <row r="658" customFormat="false" ht="13.5" hidden="false" customHeight="false" outlineLevel="0" collapsed="false">
      <c r="C658" s="17"/>
      <c r="D658" s="17"/>
      <c r="E658" s="17"/>
      <c r="F658" s="17"/>
      <c r="G658" s="17"/>
      <c r="H658" s="0"/>
      <c r="AA658" s="17"/>
      <c r="AB658" s="17"/>
      <c r="AC658" s="17"/>
    </row>
    <row r="659" customFormat="false" ht="13.5" hidden="false" customHeight="false" outlineLevel="0" collapsed="false">
      <c r="C659" s="17"/>
      <c r="D659" s="17"/>
      <c r="E659" s="17"/>
      <c r="F659" s="17"/>
      <c r="G659" s="17"/>
      <c r="H659" s="0"/>
      <c r="AA659" s="17"/>
      <c r="AB659" s="17"/>
      <c r="AC659" s="17"/>
    </row>
    <row r="660" customFormat="false" ht="13.5" hidden="false" customHeight="false" outlineLevel="0" collapsed="false">
      <c r="C660" s="17"/>
      <c r="D660" s="17"/>
      <c r="E660" s="17"/>
      <c r="F660" s="17"/>
      <c r="G660" s="17"/>
      <c r="H660" s="0"/>
      <c r="AA660" s="17"/>
      <c r="AB660" s="17"/>
      <c r="AC660" s="17"/>
    </row>
    <row r="661" customFormat="false" ht="13.5" hidden="false" customHeight="false" outlineLevel="0" collapsed="false">
      <c r="C661" s="17"/>
      <c r="D661" s="17"/>
      <c r="E661" s="17"/>
      <c r="F661" s="17"/>
      <c r="G661" s="17"/>
      <c r="H661" s="0"/>
      <c r="AA661" s="17"/>
      <c r="AB661" s="17"/>
      <c r="AC661" s="17"/>
    </row>
    <row r="662" customFormat="false" ht="13.5" hidden="false" customHeight="false" outlineLevel="0" collapsed="false">
      <c r="C662" s="17"/>
      <c r="D662" s="17"/>
      <c r="E662" s="17"/>
      <c r="F662" s="17"/>
      <c r="G662" s="17"/>
      <c r="H662" s="0"/>
      <c r="AA662" s="17"/>
      <c r="AB662" s="17"/>
      <c r="AC662" s="17"/>
    </row>
    <row r="663" customFormat="false" ht="13.5" hidden="false" customHeight="false" outlineLevel="0" collapsed="false">
      <c r="C663" s="17"/>
      <c r="D663" s="17"/>
      <c r="E663" s="17"/>
      <c r="F663" s="17"/>
      <c r="G663" s="17"/>
      <c r="H663" s="0"/>
      <c r="AA663" s="17"/>
      <c r="AB663" s="17"/>
      <c r="AC663" s="17"/>
    </row>
    <row r="664" customFormat="false" ht="13.5" hidden="false" customHeight="false" outlineLevel="0" collapsed="false">
      <c r="C664" s="17"/>
      <c r="D664" s="17"/>
      <c r="E664" s="17"/>
      <c r="F664" s="17"/>
      <c r="G664" s="17"/>
      <c r="H664" s="0"/>
      <c r="AA664" s="17"/>
      <c r="AB664" s="17"/>
      <c r="AC664" s="17"/>
    </row>
    <row r="665" customFormat="false" ht="13.5" hidden="false" customHeight="false" outlineLevel="0" collapsed="false">
      <c r="C665" s="17"/>
      <c r="D665" s="17"/>
      <c r="E665" s="17"/>
      <c r="F665" s="17"/>
      <c r="G665" s="17"/>
      <c r="H665" s="0"/>
      <c r="AA665" s="17"/>
      <c r="AB665" s="17"/>
      <c r="AC665" s="17"/>
    </row>
    <row r="666" customFormat="false" ht="13.5" hidden="false" customHeight="false" outlineLevel="0" collapsed="false">
      <c r="C666" s="17"/>
      <c r="D666" s="17"/>
      <c r="E666" s="17"/>
      <c r="F666" s="17"/>
      <c r="G666" s="17"/>
      <c r="H666" s="0"/>
      <c r="AA666" s="17"/>
      <c r="AB666" s="17"/>
      <c r="AC666" s="17"/>
    </row>
    <row r="667" customFormat="false" ht="13.5" hidden="false" customHeight="false" outlineLevel="0" collapsed="false">
      <c r="A667" s="169"/>
      <c r="C667" s="17"/>
      <c r="D667" s="17"/>
      <c r="E667" s="17"/>
      <c r="F667" s="17"/>
      <c r="G667" s="17"/>
      <c r="H667" s="0"/>
      <c r="AA667" s="17"/>
      <c r="AB667" s="17"/>
      <c r="AC667" s="17"/>
    </row>
    <row r="668" customFormat="false" ht="13.5" hidden="false" customHeight="false" outlineLevel="0" collapsed="false">
      <c r="A668" s="169"/>
      <c r="C668" s="17"/>
      <c r="D668" s="17"/>
      <c r="E668" s="17"/>
      <c r="F668" s="17"/>
      <c r="G668" s="17"/>
      <c r="H668" s="0"/>
      <c r="AA668" s="17"/>
      <c r="AB668" s="17"/>
      <c r="AC668" s="17"/>
    </row>
    <row r="669" customFormat="false" ht="13.5" hidden="false" customHeight="false" outlineLevel="0" collapsed="false">
      <c r="A669" s="169"/>
      <c r="C669" s="17"/>
      <c r="D669" s="17"/>
      <c r="E669" s="17"/>
      <c r="F669" s="17"/>
      <c r="G669" s="17"/>
      <c r="H669" s="0"/>
      <c r="AA669" s="17"/>
      <c r="AB669" s="17"/>
      <c r="AC669" s="17"/>
    </row>
    <row r="670" customFormat="false" ht="13.5" hidden="false" customHeight="false" outlineLevel="0" collapsed="false">
      <c r="A670" s="169"/>
      <c r="C670" s="17"/>
      <c r="D670" s="17"/>
      <c r="E670" s="17"/>
      <c r="F670" s="17"/>
      <c r="G670" s="17"/>
      <c r="H670" s="0"/>
      <c r="AA670" s="17"/>
      <c r="AB670" s="17"/>
      <c r="AC670" s="17"/>
    </row>
    <row r="671" customFormat="false" ht="13.5" hidden="false" customHeight="false" outlineLevel="0" collapsed="false">
      <c r="A671" s="169"/>
      <c r="C671" s="17"/>
      <c r="D671" s="17"/>
      <c r="E671" s="17"/>
      <c r="F671" s="17"/>
      <c r="G671" s="17"/>
      <c r="H671" s="0"/>
      <c r="AA671" s="17"/>
      <c r="AB671" s="17"/>
      <c r="AC671" s="17"/>
    </row>
    <row r="672" customFormat="false" ht="13.5" hidden="false" customHeight="false" outlineLevel="0" collapsed="false">
      <c r="A672" s="169"/>
      <c r="C672" s="17"/>
      <c r="D672" s="17"/>
      <c r="E672" s="17"/>
      <c r="F672" s="17"/>
      <c r="G672" s="17"/>
      <c r="H672" s="0"/>
      <c r="AA672" s="17"/>
      <c r="AB672" s="17"/>
      <c r="AC672" s="17"/>
    </row>
    <row r="673" customFormat="false" ht="13.5" hidden="false" customHeight="false" outlineLevel="0" collapsed="false">
      <c r="A673" s="169"/>
      <c r="C673" s="17"/>
      <c r="D673" s="17"/>
      <c r="E673" s="17"/>
      <c r="F673" s="17"/>
      <c r="G673" s="17"/>
      <c r="H673" s="0"/>
      <c r="AA673" s="17"/>
      <c r="AB673" s="17"/>
      <c r="AC673" s="17"/>
    </row>
    <row r="674" customFormat="false" ht="13.5" hidden="false" customHeight="false" outlineLevel="0" collapsed="false">
      <c r="A674" s="169"/>
      <c r="C674" s="17"/>
      <c r="D674" s="17"/>
      <c r="E674" s="17"/>
      <c r="F674" s="17"/>
      <c r="G674" s="17"/>
      <c r="H674" s="0"/>
      <c r="AA674" s="17"/>
      <c r="AB674" s="17"/>
      <c r="AC674" s="17"/>
    </row>
    <row r="675" customFormat="false" ht="13.5" hidden="false" customHeight="false" outlineLevel="0" collapsed="false">
      <c r="A675" s="169"/>
      <c r="C675" s="17"/>
      <c r="D675" s="17"/>
      <c r="E675" s="17"/>
      <c r="F675" s="17"/>
      <c r="G675" s="17"/>
      <c r="H675" s="0"/>
      <c r="AA675" s="17"/>
      <c r="AB675" s="17"/>
      <c r="AC675" s="17"/>
    </row>
    <row r="676" customFormat="false" ht="13.5" hidden="false" customHeight="false" outlineLevel="0" collapsed="false">
      <c r="A676" s="169"/>
      <c r="C676" s="17"/>
      <c r="D676" s="17"/>
      <c r="E676" s="17"/>
      <c r="F676" s="17"/>
      <c r="G676" s="17"/>
      <c r="H676" s="0"/>
      <c r="AA676" s="17"/>
      <c r="AB676" s="17"/>
      <c r="AC676" s="17"/>
    </row>
    <row r="677" customFormat="false" ht="13.5" hidden="false" customHeight="false" outlineLevel="0" collapsed="false">
      <c r="A677" s="169"/>
      <c r="C677" s="17"/>
      <c r="D677" s="17"/>
      <c r="E677" s="17"/>
      <c r="F677" s="17"/>
      <c r="G677" s="17"/>
      <c r="H677" s="0"/>
      <c r="AA677" s="17"/>
      <c r="AB677" s="17"/>
      <c r="AC677" s="17"/>
    </row>
    <row r="678" customFormat="false" ht="13.5" hidden="false" customHeight="false" outlineLevel="0" collapsed="false">
      <c r="A678" s="169"/>
      <c r="C678" s="17"/>
      <c r="D678" s="17"/>
      <c r="E678" s="17"/>
      <c r="F678" s="17"/>
      <c r="G678" s="17"/>
      <c r="H678" s="0"/>
      <c r="AA678" s="17"/>
      <c r="AB678" s="17"/>
      <c r="AC678" s="17"/>
    </row>
    <row r="679" customFormat="false" ht="13.5" hidden="false" customHeight="false" outlineLevel="0" collapsed="false">
      <c r="C679" s="17"/>
      <c r="D679" s="17"/>
      <c r="E679" s="17"/>
      <c r="F679" s="17"/>
      <c r="G679" s="17"/>
      <c r="H679" s="0"/>
      <c r="AA679" s="17"/>
      <c r="AB679" s="17"/>
      <c r="AC679" s="17"/>
    </row>
    <row r="680" customFormat="false" ht="13.5" hidden="false" customHeight="false" outlineLevel="0" collapsed="false">
      <c r="C680" s="17"/>
      <c r="D680" s="17"/>
      <c r="E680" s="17"/>
      <c r="F680" s="17"/>
      <c r="G680" s="17"/>
      <c r="H680" s="0"/>
      <c r="AA680" s="17"/>
      <c r="AB680" s="17"/>
      <c r="AC680" s="17"/>
    </row>
    <row r="681" customFormat="false" ht="13.5" hidden="false" customHeight="false" outlineLevel="0" collapsed="false">
      <c r="C681" s="17"/>
      <c r="D681" s="17"/>
      <c r="E681" s="17"/>
      <c r="F681" s="17"/>
      <c r="G681" s="17"/>
      <c r="H681" s="0"/>
      <c r="AA681" s="17"/>
      <c r="AB681" s="17"/>
      <c r="AC681" s="17"/>
    </row>
    <row r="682" customFormat="false" ht="13.5" hidden="false" customHeight="false" outlineLevel="0" collapsed="false">
      <c r="C682" s="17"/>
      <c r="D682" s="17"/>
      <c r="E682" s="17"/>
      <c r="F682" s="17"/>
      <c r="G682" s="17"/>
      <c r="H682" s="0"/>
      <c r="AA682" s="17"/>
      <c r="AB682" s="17"/>
      <c r="AC682" s="17"/>
    </row>
    <row r="683" customFormat="false" ht="13.5" hidden="false" customHeight="false" outlineLevel="0" collapsed="false">
      <c r="C683" s="17"/>
      <c r="D683" s="17"/>
      <c r="E683" s="17"/>
      <c r="F683" s="17"/>
      <c r="G683" s="17"/>
      <c r="H683" s="0"/>
      <c r="AA683" s="17"/>
      <c r="AB683" s="17"/>
      <c r="AC683" s="17"/>
    </row>
    <row r="684" customFormat="false" ht="13.5" hidden="false" customHeight="false" outlineLevel="0" collapsed="false">
      <c r="C684" s="17"/>
      <c r="D684" s="17"/>
      <c r="E684" s="17"/>
      <c r="F684" s="17"/>
      <c r="G684" s="17"/>
      <c r="H684" s="0"/>
      <c r="AA684" s="17"/>
      <c r="AB684" s="17"/>
      <c r="AC684" s="17"/>
    </row>
    <row r="685" customFormat="false" ht="13.5" hidden="false" customHeight="false" outlineLevel="0" collapsed="false">
      <c r="C685" s="17"/>
      <c r="D685" s="17"/>
      <c r="E685" s="17"/>
      <c r="F685" s="17"/>
      <c r="G685" s="17"/>
      <c r="H685" s="0"/>
      <c r="AA685" s="17"/>
      <c r="AB685" s="17"/>
      <c r="AC685" s="17"/>
    </row>
    <row r="686" customFormat="false" ht="13.5" hidden="false" customHeight="false" outlineLevel="0" collapsed="false">
      <c r="C686" s="17"/>
      <c r="D686" s="17"/>
      <c r="E686" s="17"/>
      <c r="F686" s="17"/>
      <c r="G686" s="17"/>
      <c r="H686" s="0"/>
      <c r="AA686" s="17"/>
      <c r="AB686" s="17"/>
      <c r="AC686" s="17"/>
    </row>
    <row r="687" customFormat="false" ht="13.5" hidden="false" customHeight="false" outlineLevel="0" collapsed="false">
      <c r="C687" s="17"/>
      <c r="D687" s="17"/>
      <c r="E687" s="17"/>
      <c r="F687" s="17"/>
      <c r="G687" s="17"/>
      <c r="H687" s="0"/>
      <c r="AA687" s="17"/>
      <c r="AB687" s="17"/>
      <c r="AC687" s="17"/>
    </row>
    <row r="688" customFormat="false" ht="13.5" hidden="false" customHeight="false" outlineLevel="0" collapsed="false">
      <c r="C688" s="17"/>
      <c r="D688" s="17"/>
      <c r="E688" s="17"/>
      <c r="F688" s="17"/>
      <c r="G688" s="17"/>
      <c r="H688" s="0"/>
      <c r="AA688" s="17"/>
      <c r="AB688" s="17"/>
      <c r="AC688" s="17"/>
    </row>
    <row r="689" customFormat="false" ht="13.5" hidden="false" customHeight="false" outlineLevel="0" collapsed="false">
      <c r="C689" s="17"/>
      <c r="D689" s="17"/>
      <c r="E689" s="17"/>
      <c r="F689" s="17"/>
      <c r="G689" s="17"/>
      <c r="H689" s="0"/>
      <c r="AA689" s="17"/>
      <c r="AB689" s="17"/>
      <c r="AC689" s="17"/>
    </row>
    <row r="690" customFormat="false" ht="13.5" hidden="false" customHeight="false" outlineLevel="0" collapsed="false">
      <c r="C690" s="17"/>
      <c r="D690" s="17"/>
      <c r="E690" s="17"/>
      <c r="F690" s="17"/>
      <c r="G690" s="17"/>
      <c r="H690" s="0"/>
      <c r="AA690" s="17"/>
      <c r="AB690" s="17"/>
      <c r="AC690" s="17"/>
    </row>
    <row r="691" customFormat="false" ht="13.5" hidden="false" customHeight="false" outlineLevel="0" collapsed="false">
      <c r="C691" s="17"/>
      <c r="D691" s="17"/>
      <c r="E691" s="17"/>
      <c r="F691" s="17"/>
      <c r="G691" s="17"/>
      <c r="H691" s="0"/>
      <c r="AA691" s="17"/>
      <c r="AB691" s="17"/>
      <c r="AC691" s="17"/>
    </row>
    <row r="692" customFormat="false" ht="13.5" hidden="false" customHeight="false" outlineLevel="0" collapsed="false">
      <c r="C692" s="17"/>
      <c r="D692" s="17"/>
      <c r="E692" s="17"/>
      <c r="F692" s="17"/>
      <c r="G692" s="17"/>
      <c r="H692" s="0"/>
      <c r="AA692" s="17"/>
      <c r="AB692" s="17"/>
      <c r="AC692" s="17"/>
    </row>
    <row r="693" customFormat="false" ht="13.5" hidden="false" customHeight="false" outlineLevel="0" collapsed="false">
      <c r="C693" s="17"/>
      <c r="D693" s="17"/>
      <c r="E693" s="17"/>
      <c r="F693" s="17"/>
      <c r="G693" s="17"/>
      <c r="H693" s="0"/>
      <c r="AA693" s="17"/>
      <c r="AB693" s="17"/>
      <c r="AC693" s="17"/>
    </row>
    <row r="694" customFormat="false" ht="13.5" hidden="false" customHeight="false" outlineLevel="0" collapsed="false">
      <c r="C694" s="17"/>
      <c r="D694" s="17"/>
      <c r="E694" s="17"/>
      <c r="F694" s="17"/>
      <c r="G694" s="17"/>
      <c r="H694" s="0"/>
      <c r="AA694" s="17"/>
      <c r="AB694" s="17"/>
      <c r="AC694" s="17"/>
    </row>
    <row r="695" customFormat="false" ht="13.5" hidden="false" customHeight="false" outlineLevel="0" collapsed="false">
      <c r="C695" s="17"/>
      <c r="D695" s="17"/>
      <c r="E695" s="17"/>
      <c r="F695" s="17"/>
      <c r="G695" s="17"/>
      <c r="H695" s="0"/>
      <c r="AA695" s="17"/>
      <c r="AB695" s="17"/>
      <c r="AC695" s="17"/>
    </row>
    <row r="696" customFormat="false" ht="13.5" hidden="false" customHeight="false" outlineLevel="0" collapsed="false">
      <c r="C696" s="17"/>
      <c r="D696" s="17"/>
      <c r="E696" s="17"/>
      <c r="F696" s="17"/>
      <c r="G696" s="17"/>
      <c r="H696" s="0"/>
      <c r="AA696" s="17"/>
      <c r="AB696" s="17"/>
      <c r="AC696" s="17"/>
    </row>
    <row r="697" customFormat="false" ht="13.5" hidden="false" customHeight="false" outlineLevel="0" collapsed="false">
      <c r="C697" s="17"/>
      <c r="D697" s="17"/>
      <c r="E697" s="17"/>
      <c r="F697" s="17"/>
      <c r="G697" s="17"/>
      <c r="H697" s="0"/>
      <c r="AA697" s="17"/>
      <c r="AB697" s="17"/>
      <c r="AC697" s="17"/>
    </row>
    <row r="698" customFormat="false" ht="13.5" hidden="false" customHeight="false" outlineLevel="0" collapsed="false">
      <c r="C698" s="17"/>
      <c r="D698" s="17"/>
      <c r="E698" s="17"/>
      <c r="F698" s="17"/>
      <c r="G698" s="17"/>
      <c r="H698" s="0"/>
      <c r="AA698" s="17"/>
      <c r="AB698" s="17"/>
      <c r="AC698" s="17"/>
    </row>
    <row r="699" customFormat="false" ht="13.5" hidden="false" customHeight="false" outlineLevel="0" collapsed="false">
      <c r="C699" s="17"/>
      <c r="D699" s="17"/>
      <c r="E699" s="17"/>
      <c r="F699" s="17"/>
      <c r="G699" s="17"/>
      <c r="H699" s="0"/>
      <c r="AA699" s="17"/>
      <c r="AB699" s="17"/>
      <c r="AC699" s="17"/>
    </row>
    <row r="700" customFormat="false" ht="13.5" hidden="false" customHeight="false" outlineLevel="0" collapsed="false">
      <c r="C700" s="17"/>
      <c r="D700" s="17"/>
      <c r="E700" s="17"/>
      <c r="F700" s="17"/>
      <c r="G700" s="17"/>
      <c r="H700" s="0"/>
      <c r="AA700" s="17"/>
      <c r="AB700" s="17"/>
      <c r="AC700" s="17"/>
    </row>
    <row r="701" customFormat="false" ht="13.5" hidden="false" customHeight="false" outlineLevel="0" collapsed="false">
      <c r="C701" s="17"/>
      <c r="D701" s="17"/>
      <c r="E701" s="17"/>
      <c r="F701" s="17"/>
      <c r="G701" s="17"/>
      <c r="H701" s="0"/>
      <c r="AA701" s="17"/>
      <c r="AB701" s="17"/>
      <c r="AC701" s="17"/>
    </row>
    <row r="702" customFormat="false" ht="13.5" hidden="false" customHeight="false" outlineLevel="0" collapsed="false">
      <c r="C702" s="17"/>
      <c r="D702" s="17"/>
      <c r="E702" s="17"/>
      <c r="F702" s="17"/>
      <c r="G702" s="17"/>
      <c r="H702" s="0"/>
      <c r="AA702" s="17"/>
      <c r="AB702" s="17"/>
      <c r="AC702" s="17"/>
    </row>
    <row r="703" customFormat="false" ht="13.5" hidden="false" customHeight="false" outlineLevel="0" collapsed="false">
      <c r="C703" s="17"/>
      <c r="D703" s="17"/>
      <c r="E703" s="17"/>
      <c r="F703" s="17"/>
      <c r="G703" s="17"/>
      <c r="H703" s="0"/>
      <c r="AA703" s="17"/>
      <c r="AB703" s="17"/>
      <c r="AC703" s="17"/>
    </row>
    <row r="704" customFormat="false" ht="13.5" hidden="false" customHeight="false" outlineLevel="0" collapsed="false">
      <c r="C704" s="17"/>
      <c r="D704" s="17"/>
      <c r="E704" s="17"/>
      <c r="F704" s="17"/>
      <c r="G704" s="17"/>
      <c r="H704" s="0"/>
      <c r="AA704" s="17"/>
      <c r="AB704" s="17"/>
      <c r="AC704" s="17"/>
    </row>
    <row r="705" customFormat="false" ht="13.5" hidden="false" customHeight="false" outlineLevel="0" collapsed="false">
      <c r="C705" s="17"/>
      <c r="D705" s="17"/>
      <c r="E705" s="17"/>
      <c r="F705" s="17"/>
      <c r="G705" s="17"/>
      <c r="H705" s="0"/>
      <c r="AA705" s="17"/>
      <c r="AB705" s="17"/>
      <c r="AC705" s="17"/>
    </row>
    <row r="706" customFormat="false" ht="13.5" hidden="false" customHeight="false" outlineLevel="0" collapsed="false">
      <c r="C706" s="17"/>
      <c r="D706" s="17"/>
      <c r="E706" s="17"/>
      <c r="F706" s="17"/>
      <c r="G706" s="17"/>
      <c r="H706" s="0"/>
      <c r="AA706" s="17"/>
      <c r="AB706" s="17"/>
      <c r="AC706" s="17"/>
    </row>
    <row r="707" customFormat="false" ht="13.5" hidden="false" customHeight="false" outlineLevel="0" collapsed="false">
      <c r="C707" s="17"/>
      <c r="D707" s="17"/>
      <c r="E707" s="17"/>
      <c r="F707" s="17"/>
      <c r="G707" s="17"/>
      <c r="H707" s="0"/>
      <c r="AA707" s="17"/>
      <c r="AB707" s="17"/>
      <c r="AC707" s="17"/>
    </row>
    <row r="708" customFormat="false" ht="13.5" hidden="false" customHeight="false" outlineLevel="0" collapsed="false">
      <c r="C708" s="17"/>
      <c r="D708" s="17"/>
      <c r="E708" s="17"/>
      <c r="F708" s="17"/>
      <c r="G708" s="17"/>
      <c r="H708" s="0"/>
      <c r="AA708" s="17"/>
      <c r="AB708" s="17"/>
      <c r="AC708" s="17"/>
    </row>
    <row r="709" customFormat="false" ht="13.5" hidden="false" customHeight="false" outlineLevel="0" collapsed="false">
      <c r="C709" s="17"/>
      <c r="D709" s="17"/>
      <c r="E709" s="17"/>
      <c r="F709" s="17"/>
      <c r="G709" s="17"/>
      <c r="H709" s="0"/>
      <c r="AA709" s="17"/>
      <c r="AB709" s="17"/>
      <c r="AC709" s="17"/>
    </row>
    <row r="710" customFormat="false" ht="13.5" hidden="false" customHeight="false" outlineLevel="0" collapsed="false">
      <c r="C710" s="17"/>
      <c r="D710" s="17"/>
      <c r="E710" s="17"/>
      <c r="F710" s="17"/>
      <c r="G710" s="17"/>
      <c r="H710" s="0"/>
      <c r="AA710" s="17"/>
      <c r="AB710" s="17"/>
      <c r="AC710" s="17"/>
    </row>
    <row r="711" customFormat="false" ht="13.5" hidden="false" customHeight="false" outlineLevel="0" collapsed="false">
      <c r="C711" s="17"/>
      <c r="D711" s="17"/>
      <c r="E711" s="17"/>
      <c r="F711" s="17"/>
      <c r="G711" s="17"/>
      <c r="H711" s="0"/>
      <c r="AA711" s="17"/>
      <c r="AB711" s="17"/>
      <c r="AC711" s="17"/>
    </row>
    <row r="712" customFormat="false" ht="13.5" hidden="false" customHeight="false" outlineLevel="0" collapsed="false">
      <c r="C712" s="17"/>
      <c r="D712" s="17"/>
      <c r="E712" s="17"/>
      <c r="F712" s="17"/>
      <c r="G712" s="17"/>
      <c r="H712" s="0"/>
      <c r="AA712" s="17"/>
      <c r="AB712" s="17"/>
      <c r="AC712" s="17"/>
    </row>
    <row r="713" customFormat="false" ht="13.5" hidden="false" customHeight="false" outlineLevel="0" collapsed="false">
      <c r="C713" s="17"/>
      <c r="D713" s="17"/>
      <c r="E713" s="17"/>
      <c r="F713" s="17"/>
      <c r="G713" s="17"/>
      <c r="H713" s="0"/>
      <c r="AA713" s="17"/>
      <c r="AB713" s="17"/>
      <c r="AC713" s="17"/>
    </row>
    <row r="714" customFormat="false" ht="13.5" hidden="false" customHeight="false" outlineLevel="0" collapsed="false">
      <c r="C714" s="17"/>
      <c r="D714" s="17"/>
      <c r="E714" s="17"/>
      <c r="F714" s="17"/>
      <c r="G714" s="17"/>
      <c r="H714" s="0"/>
      <c r="AA714" s="17"/>
      <c r="AB714" s="17"/>
      <c r="AC714" s="17"/>
    </row>
    <row r="715" customFormat="false" ht="13.5" hidden="false" customHeight="false" outlineLevel="0" collapsed="false">
      <c r="C715" s="17"/>
      <c r="D715" s="17"/>
      <c r="E715" s="17"/>
      <c r="F715" s="17"/>
      <c r="G715" s="17"/>
      <c r="H715" s="0"/>
      <c r="AA715" s="17"/>
      <c r="AB715" s="17"/>
      <c r="AC715" s="17"/>
    </row>
    <row r="716" customFormat="false" ht="13.5" hidden="false" customHeight="false" outlineLevel="0" collapsed="false">
      <c r="C716" s="17"/>
      <c r="D716" s="17"/>
      <c r="E716" s="17"/>
      <c r="F716" s="17"/>
      <c r="G716" s="17"/>
      <c r="H716" s="0"/>
      <c r="AA716" s="17"/>
      <c r="AB716" s="17"/>
      <c r="AC716" s="17"/>
    </row>
    <row r="717" customFormat="false" ht="13.5" hidden="false" customHeight="false" outlineLevel="0" collapsed="false">
      <c r="C717" s="17"/>
      <c r="D717" s="17"/>
      <c r="E717" s="17"/>
      <c r="F717" s="17"/>
      <c r="G717" s="17"/>
      <c r="H717" s="0"/>
      <c r="AA717" s="17"/>
      <c r="AB717" s="17"/>
      <c r="AC717" s="17"/>
    </row>
    <row r="718" customFormat="false" ht="13.5" hidden="false" customHeight="false" outlineLevel="0" collapsed="false">
      <c r="C718" s="17"/>
      <c r="D718" s="17"/>
      <c r="E718" s="17"/>
      <c r="F718" s="17"/>
      <c r="G718" s="17"/>
      <c r="H718" s="0"/>
      <c r="AA718" s="17"/>
      <c r="AB718" s="17"/>
      <c r="AC718" s="17"/>
    </row>
    <row r="719" customFormat="false" ht="13.5" hidden="false" customHeight="false" outlineLevel="0" collapsed="false">
      <c r="C719" s="17"/>
      <c r="D719" s="17"/>
      <c r="E719" s="17"/>
      <c r="F719" s="17"/>
      <c r="G719" s="17"/>
      <c r="H719" s="0"/>
      <c r="AA719" s="17"/>
      <c r="AB719" s="17"/>
      <c r="AC719" s="17"/>
    </row>
    <row r="720" customFormat="false" ht="13.5" hidden="false" customHeight="false" outlineLevel="0" collapsed="false">
      <c r="C720" s="17"/>
      <c r="D720" s="17"/>
      <c r="E720" s="17"/>
      <c r="F720" s="17"/>
      <c r="G720" s="17"/>
      <c r="H720" s="0"/>
      <c r="AA720" s="17"/>
      <c r="AB720" s="17"/>
      <c r="AC720" s="17"/>
    </row>
    <row r="721" customFormat="false" ht="13.5" hidden="false" customHeight="false" outlineLevel="0" collapsed="false">
      <c r="C721" s="17"/>
      <c r="D721" s="17"/>
      <c r="E721" s="17"/>
      <c r="F721" s="17"/>
      <c r="G721" s="17"/>
      <c r="H721" s="0"/>
      <c r="AA721" s="17"/>
      <c r="AB721" s="17"/>
      <c r="AC721" s="17"/>
    </row>
    <row r="722" customFormat="false" ht="13.5" hidden="false" customHeight="false" outlineLevel="0" collapsed="false">
      <c r="C722" s="17"/>
      <c r="D722" s="17"/>
      <c r="E722" s="17"/>
      <c r="F722" s="17"/>
      <c r="G722" s="17"/>
      <c r="H722" s="0"/>
      <c r="AA722" s="17"/>
      <c r="AB722" s="17"/>
      <c r="AC722" s="17"/>
    </row>
    <row r="723" customFormat="false" ht="13.5" hidden="false" customHeight="false" outlineLevel="0" collapsed="false">
      <c r="C723" s="17"/>
      <c r="D723" s="17"/>
      <c r="E723" s="17"/>
      <c r="F723" s="17"/>
      <c r="G723" s="17"/>
      <c r="H723" s="0"/>
      <c r="AA723" s="17"/>
      <c r="AB723" s="17"/>
      <c r="AC723" s="17"/>
    </row>
    <row r="724" customFormat="false" ht="13.5" hidden="false" customHeight="false" outlineLevel="0" collapsed="false">
      <c r="C724" s="17"/>
      <c r="D724" s="17"/>
      <c r="E724" s="17"/>
      <c r="F724" s="17"/>
      <c r="G724" s="17"/>
      <c r="H724" s="0"/>
      <c r="AA724" s="17"/>
      <c r="AB724" s="17"/>
      <c r="AC724" s="17"/>
    </row>
    <row r="725" customFormat="false" ht="13.5" hidden="false" customHeight="false" outlineLevel="0" collapsed="false">
      <c r="C725" s="17"/>
      <c r="D725" s="17"/>
      <c r="E725" s="17"/>
      <c r="F725" s="17"/>
      <c r="G725" s="17"/>
      <c r="H725" s="0"/>
      <c r="AA725" s="17"/>
      <c r="AB725" s="17"/>
      <c r="AC725" s="17"/>
    </row>
    <row r="726" customFormat="false" ht="13.5" hidden="false" customHeight="false" outlineLevel="0" collapsed="false">
      <c r="C726" s="17"/>
      <c r="D726" s="17"/>
      <c r="E726" s="17"/>
      <c r="F726" s="17"/>
      <c r="G726" s="17"/>
      <c r="H726" s="0"/>
      <c r="AA726" s="17"/>
      <c r="AB726" s="17"/>
      <c r="AC726" s="17"/>
    </row>
    <row r="727" customFormat="false" ht="13.5" hidden="false" customHeight="false" outlineLevel="0" collapsed="false">
      <c r="C727" s="17"/>
      <c r="D727" s="17"/>
      <c r="E727" s="17"/>
      <c r="F727" s="17"/>
      <c r="G727" s="17"/>
      <c r="H727" s="0"/>
      <c r="AA727" s="17"/>
      <c r="AB727" s="17"/>
      <c r="AC727" s="17"/>
    </row>
    <row r="728" customFormat="false" ht="13.5" hidden="false" customHeight="false" outlineLevel="0" collapsed="false">
      <c r="C728" s="17"/>
      <c r="D728" s="17"/>
      <c r="E728" s="17"/>
      <c r="F728" s="17"/>
      <c r="G728" s="17"/>
      <c r="H728" s="0"/>
      <c r="AA728" s="17"/>
      <c r="AB728" s="17"/>
      <c r="AC728" s="17"/>
    </row>
    <row r="729" customFormat="false" ht="13.5" hidden="false" customHeight="false" outlineLevel="0" collapsed="false">
      <c r="C729" s="17"/>
      <c r="D729" s="17"/>
      <c r="E729" s="17"/>
      <c r="F729" s="17"/>
      <c r="G729" s="17"/>
      <c r="H729" s="0"/>
      <c r="AA729" s="17"/>
      <c r="AB729" s="17"/>
      <c r="AC729" s="17"/>
    </row>
    <row r="730" customFormat="false" ht="13.5" hidden="false" customHeight="false" outlineLevel="0" collapsed="false">
      <c r="C730" s="17"/>
      <c r="D730" s="17"/>
      <c r="E730" s="17"/>
      <c r="F730" s="17"/>
      <c r="G730" s="17"/>
      <c r="H730" s="0"/>
      <c r="AA730" s="17"/>
      <c r="AB730" s="17"/>
      <c r="AC730" s="17"/>
    </row>
    <row r="731" customFormat="false" ht="13.5" hidden="false" customHeight="false" outlineLevel="0" collapsed="false">
      <c r="C731" s="17"/>
      <c r="D731" s="17"/>
      <c r="E731" s="17"/>
      <c r="F731" s="17"/>
      <c r="G731" s="17"/>
      <c r="H731" s="0"/>
      <c r="AA731" s="17"/>
      <c r="AB731" s="17"/>
      <c r="AC731" s="17"/>
    </row>
    <row r="732" customFormat="false" ht="13.5" hidden="false" customHeight="false" outlineLevel="0" collapsed="false">
      <c r="C732" s="17"/>
      <c r="D732" s="17"/>
      <c r="E732" s="17"/>
      <c r="F732" s="17"/>
      <c r="G732" s="17"/>
      <c r="H732" s="0"/>
      <c r="AA732" s="17"/>
      <c r="AB732" s="17"/>
      <c r="AC732" s="17"/>
    </row>
    <row r="733" customFormat="false" ht="13.5" hidden="false" customHeight="false" outlineLevel="0" collapsed="false">
      <c r="C733" s="17"/>
      <c r="D733" s="17"/>
      <c r="E733" s="17"/>
      <c r="F733" s="17"/>
      <c r="G733" s="17"/>
      <c r="H733" s="0"/>
      <c r="AA733" s="17"/>
      <c r="AB733" s="17"/>
      <c r="AC733" s="17"/>
    </row>
    <row r="734" customFormat="false" ht="13.5" hidden="false" customHeight="false" outlineLevel="0" collapsed="false">
      <c r="C734" s="17"/>
      <c r="D734" s="17"/>
      <c r="E734" s="17"/>
      <c r="F734" s="17"/>
      <c r="G734" s="17"/>
      <c r="H734" s="0"/>
      <c r="AA734" s="17"/>
      <c r="AB734" s="17"/>
      <c r="AC734" s="17"/>
    </row>
    <row r="735" customFormat="false" ht="13.5" hidden="false" customHeight="false" outlineLevel="0" collapsed="false">
      <c r="C735" s="17"/>
      <c r="D735" s="17"/>
      <c r="E735" s="17"/>
      <c r="F735" s="17"/>
      <c r="G735" s="17"/>
      <c r="H735" s="0"/>
      <c r="AA735" s="17"/>
      <c r="AB735" s="17"/>
      <c r="AC735" s="17"/>
    </row>
    <row r="736" customFormat="false" ht="13.5" hidden="false" customHeight="false" outlineLevel="0" collapsed="false">
      <c r="C736" s="17"/>
      <c r="D736" s="17"/>
      <c r="E736" s="17"/>
      <c r="F736" s="17"/>
      <c r="G736" s="17"/>
      <c r="H736" s="0"/>
      <c r="AA736" s="17"/>
      <c r="AB736" s="17"/>
      <c r="AC736" s="17"/>
    </row>
    <row r="737" customFormat="false" ht="13.5" hidden="false" customHeight="false" outlineLevel="0" collapsed="false">
      <c r="C737" s="17"/>
      <c r="D737" s="17"/>
      <c r="E737" s="17"/>
      <c r="F737" s="17"/>
      <c r="G737" s="17"/>
      <c r="H737" s="0"/>
      <c r="AA737" s="17"/>
      <c r="AB737" s="17"/>
      <c r="AC737" s="17"/>
    </row>
    <row r="738" customFormat="false" ht="13.5" hidden="false" customHeight="false" outlineLevel="0" collapsed="false">
      <c r="C738" s="17"/>
      <c r="D738" s="17"/>
      <c r="E738" s="17"/>
      <c r="F738" s="17"/>
      <c r="G738" s="17"/>
      <c r="H738" s="0"/>
      <c r="AA738" s="17"/>
      <c r="AB738" s="17"/>
      <c r="AC738" s="17"/>
    </row>
    <row r="739" customFormat="false" ht="13.5" hidden="false" customHeight="false" outlineLevel="0" collapsed="false">
      <c r="C739" s="17"/>
      <c r="D739" s="17"/>
      <c r="E739" s="17"/>
      <c r="F739" s="17"/>
      <c r="G739" s="17"/>
      <c r="H739" s="0"/>
      <c r="AA739" s="17"/>
      <c r="AB739" s="17"/>
      <c r="AC739" s="17"/>
    </row>
    <row r="740" customFormat="false" ht="13.5" hidden="false" customHeight="false" outlineLevel="0" collapsed="false">
      <c r="C740" s="17"/>
      <c r="D740" s="17"/>
      <c r="E740" s="17"/>
      <c r="F740" s="17"/>
      <c r="G740" s="17"/>
      <c r="H740" s="0"/>
      <c r="AA740" s="17"/>
      <c r="AB740" s="17"/>
      <c r="AC740" s="17"/>
    </row>
    <row r="741" customFormat="false" ht="13.5" hidden="false" customHeight="false" outlineLevel="0" collapsed="false">
      <c r="C741" s="17"/>
      <c r="D741" s="17"/>
      <c r="E741" s="17"/>
      <c r="F741" s="17"/>
      <c r="G741" s="17"/>
      <c r="H741" s="0"/>
      <c r="AA741" s="17"/>
      <c r="AB741" s="17"/>
      <c r="AC741" s="17"/>
    </row>
    <row r="742" customFormat="false" ht="13.5" hidden="false" customHeight="false" outlineLevel="0" collapsed="false">
      <c r="C742" s="17"/>
      <c r="D742" s="17"/>
      <c r="E742" s="17"/>
      <c r="F742" s="17"/>
      <c r="G742" s="17"/>
      <c r="H742" s="0"/>
      <c r="AA742" s="17"/>
      <c r="AB742" s="17"/>
      <c r="AC742" s="17"/>
    </row>
    <row r="743" customFormat="false" ht="13.5" hidden="false" customHeight="false" outlineLevel="0" collapsed="false">
      <c r="C743" s="17"/>
      <c r="D743" s="17"/>
      <c r="E743" s="17"/>
      <c r="F743" s="17"/>
      <c r="G743" s="17"/>
      <c r="H743" s="0"/>
      <c r="AA743" s="17"/>
      <c r="AB743" s="17"/>
      <c r="AC743" s="17"/>
    </row>
    <row r="744" customFormat="false" ht="13.5" hidden="false" customHeight="false" outlineLevel="0" collapsed="false">
      <c r="C744" s="17"/>
      <c r="D744" s="17"/>
      <c r="E744" s="17"/>
      <c r="F744" s="17"/>
      <c r="G744" s="17"/>
      <c r="H744" s="0"/>
      <c r="AA744" s="17"/>
      <c r="AB744" s="17"/>
      <c r="AC744" s="17"/>
    </row>
    <row r="745" customFormat="false" ht="13.5" hidden="false" customHeight="false" outlineLevel="0" collapsed="false">
      <c r="C745" s="17"/>
      <c r="D745" s="17"/>
      <c r="E745" s="17"/>
      <c r="F745" s="17"/>
      <c r="G745" s="17"/>
      <c r="H745" s="0"/>
      <c r="AA745" s="17"/>
      <c r="AB745" s="17"/>
      <c r="AC745" s="17"/>
    </row>
    <row r="746" customFormat="false" ht="13.5" hidden="false" customHeight="false" outlineLevel="0" collapsed="false">
      <c r="C746" s="17"/>
      <c r="D746" s="17"/>
      <c r="E746" s="17"/>
      <c r="F746" s="17"/>
      <c r="G746" s="17"/>
      <c r="H746" s="0"/>
      <c r="AA746" s="17"/>
      <c r="AB746" s="17"/>
      <c r="AC746" s="17"/>
    </row>
    <row r="747" customFormat="false" ht="13.5" hidden="false" customHeight="false" outlineLevel="0" collapsed="false">
      <c r="C747" s="17"/>
      <c r="D747" s="17"/>
      <c r="E747" s="17"/>
      <c r="F747" s="17"/>
      <c r="G747" s="17"/>
      <c r="H747" s="0"/>
      <c r="AA747" s="17"/>
      <c r="AB747" s="17"/>
      <c r="AC747" s="17"/>
    </row>
    <row r="748" customFormat="false" ht="13.5" hidden="false" customHeight="false" outlineLevel="0" collapsed="false">
      <c r="C748" s="17"/>
      <c r="D748" s="17"/>
      <c r="E748" s="17"/>
      <c r="F748" s="17"/>
      <c r="G748" s="17"/>
      <c r="H748" s="0"/>
      <c r="AA748" s="17"/>
      <c r="AB748" s="17"/>
      <c r="AC748" s="17"/>
    </row>
    <row r="749" customFormat="false" ht="13.5" hidden="false" customHeight="false" outlineLevel="0" collapsed="false">
      <c r="C749" s="17"/>
      <c r="D749" s="17"/>
      <c r="E749" s="17"/>
      <c r="F749" s="17"/>
      <c r="G749" s="17"/>
      <c r="H749" s="0"/>
      <c r="AA749" s="17"/>
      <c r="AB749" s="17"/>
      <c r="AC749" s="17"/>
    </row>
    <row r="750" customFormat="false" ht="13.5" hidden="false" customHeight="false" outlineLevel="0" collapsed="false">
      <c r="C750" s="17"/>
      <c r="D750" s="17"/>
      <c r="E750" s="17"/>
      <c r="F750" s="17"/>
      <c r="G750" s="17"/>
      <c r="H750" s="0"/>
      <c r="AA750" s="17"/>
      <c r="AB750" s="17"/>
      <c r="AC750" s="17"/>
    </row>
    <row r="751" customFormat="false" ht="13.5" hidden="false" customHeight="false" outlineLevel="0" collapsed="false">
      <c r="C751" s="17"/>
      <c r="D751" s="17"/>
      <c r="E751" s="17"/>
      <c r="F751" s="17"/>
      <c r="G751" s="17"/>
      <c r="H751" s="0"/>
      <c r="AA751" s="17"/>
      <c r="AB751" s="17"/>
      <c r="AC751" s="17"/>
    </row>
    <row r="752" customFormat="false" ht="13.5" hidden="false" customHeight="false" outlineLevel="0" collapsed="false">
      <c r="C752" s="17"/>
      <c r="D752" s="17"/>
      <c r="E752" s="17"/>
      <c r="F752" s="17"/>
      <c r="G752" s="17"/>
      <c r="H752" s="0"/>
      <c r="AA752" s="17"/>
      <c r="AB752" s="17"/>
      <c r="AC752" s="17"/>
    </row>
    <row r="753" customFormat="false" ht="13.5" hidden="false" customHeight="false" outlineLevel="0" collapsed="false">
      <c r="C753" s="17"/>
      <c r="D753" s="17"/>
      <c r="E753" s="17"/>
      <c r="F753" s="17"/>
      <c r="G753" s="17"/>
      <c r="H753" s="0"/>
      <c r="AA753" s="17"/>
      <c r="AB753" s="17"/>
      <c r="AC753" s="17"/>
    </row>
    <row r="754" customFormat="false" ht="13.5" hidden="false" customHeight="false" outlineLevel="0" collapsed="false">
      <c r="C754" s="17"/>
      <c r="D754" s="17"/>
      <c r="E754" s="17"/>
      <c r="F754" s="17"/>
      <c r="G754" s="17"/>
      <c r="H754" s="0"/>
      <c r="AA754" s="17"/>
      <c r="AB754" s="17"/>
      <c r="AC754" s="17"/>
    </row>
    <row r="755" customFormat="false" ht="13.5" hidden="false" customHeight="false" outlineLevel="0" collapsed="false">
      <c r="C755" s="17"/>
      <c r="D755" s="17"/>
      <c r="E755" s="17"/>
      <c r="F755" s="17"/>
      <c r="G755" s="17"/>
      <c r="H755" s="0"/>
      <c r="AA755" s="17"/>
      <c r="AB755" s="17"/>
      <c r="AC755" s="17"/>
    </row>
    <row r="756" customFormat="false" ht="13.5" hidden="false" customHeight="false" outlineLevel="0" collapsed="false">
      <c r="C756" s="17"/>
      <c r="D756" s="17"/>
      <c r="E756" s="17"/>
      <c r="F756" s="17"/>
      <c r="G756" s="17"/>
      <c r="H756" s="0"/>
      <c r="AA756" s="17"/>
      <c r="AB756" s="17"/>
      <c r="AC756" s="17"/>
    </row>
    <row r="757" customFormat="false" ht="13.5" hidden="false" customHeight="false" outlineLevel="0" collapsed="false">
      <c r="C757" s="17"/>
      <c r="D757" s="17"/>
      <c r="E757" s="17"/>
      <c r="F757" s="17"/>
      <c r="G757" s="17"/>
      <c r="H757" s="0"/>
      <c r="AA757" s="17"/>
      <c r="AB757" s="17"/>
      <c r="AC757" s="17"/>
    </row>
    <row r="758" customFormat="false" ht="13.5" hidden="false" customHeight="false" outlineLevel="0" collapsed="false">
      <c r="C758" s="17"/>
      <c r="D758" s="17"/>
      <c r="E758" s="17"/>
      <c r="F758" s="17"/>
      <c r="G758" s="17"/>
      <c r="H758" s="0"/>
      <c r="AA758" s="17"/>
      <c r="AB758" s="17"/>
      <c r="AC758" s="17"/>
    </row>
    <row r="759" customFormat="false" ht="13.5" hidden="false" customHeight="false" outlineLevel="0" collapsed="false">
      <c r="C759" s="17"/>
      <c r="D759" s="17"/>
      <c r="E759" s="17"/>
      <c r="F759" s="17"/>
      <c r="G759" s="17"/>
      <c r="H759" s="0"/>
      <c r="AA759" s="17"/>
      <c r="AB759" s="17"/>
      <c r="AC759" s="17"/>
    </row>
    <row r="760" customFormat="false" ht="13.5" hidden="false" customHeight="false" outlineLevel="0" collapsed="false">
      <c r="C760" s="17"/>
      <c r="D760" s="17"/>
      <c r="E760" s="17"/>
      <c r="F760" s="17"/>
      <c r="G760" s="17"/>
      <c r="H760" s="0"/>
      <c r="AA760" s="17"/>
      <c r="AB760" s="17"/>
      <c r="AC760" s="17"/>
    </row>
    <row r="761" customFormat="false" ht="13.5" hidden="false" customHeight="false" outlineLevel="0" collapsed="false">
      <c r="C761" s="17"/>
      <c r="D761" s="17"/>
      <c r="E761" s="17"/>
      <c r="F761" s="17"/>
      <c r="G761" s="17"/>
      <c r="H761" s="0"/>
      <c r="AA761" s="17"/>
      <c r="AB761" s="17"/>
      <c r="AC761" s="17"/>
    </row>
    <row r="762" customFormat="false" ht="13.5" hidden="false" customHeight="false" outlineLevel="0" collapsed="false">
      <c r="C762" s="17"/>
      <c r="D762" s="17"/>
      <c r="E762" s="17"/>
      <c r="F762" s="17"/>
      <c r="G762" s="17"/>
      <c r="H762" s="0"/>
      <c r="AA762" s="17"/>
      <c r="AB762" s="17"/>
      <c r="AC762" s="17"/>
    </row>
    <row r="763" customFormat="false" ht="13.5" hidden="false" customHeight="false" outlineLevel="0" collapsed="false">
      <c r="C763" s="17"/>
      <c r="D763" s="17"/>
      <c r="E763" s="17"/>
      <c r="F763" s="17"/>
      <c r="G763" s="17"/>
      <c r="H763" s="0"/>
      <c r="AA763" s="17"/>
      <c r="AB763" s="17"/>
      <c r="AC763" s="17"/>
    </row>
    <row r="764" customFormat="false" ht="13.5" hidden="false" customHeight="false" outlineLevel="0" collapsed="false">
      <c r="C764" s="17"/>
      <c r="D764" s="17"/>
      <c r="E764" s="17"/>
      <c r="F764" s="17"/>
      <c r="G764" s="17"/>
      <c r="H764" s="0"/>
      <c r="AA764" s="17"/>
      <c r="AB764" s="17"/>
      <c r="AC764" s="17"/>
    </row>
    <row r="765" customFormat="false" ht="13.5" hidden="false" customHeight="false" outlineLevel="0" collapsed="false">
      <c r="C765" s="17"/>
      <c r="D765" s="17"/>
      <c r="E765" s="17"/>
      <c r="F765" s="17"/>
      <c r="G765" s="17"/>
      <c r="H765" s="0"/>
      <c r="AA765" s="17"/>
      <c r="AB765" s="17"/>
      <c r="AC765" s="17"/>
    </row>
    <row r="766" customFormat="false" ht="13.5" hidden="false" customHeight="false" outlineLevel="0" collapsed="false">
      <c r="C766" s="17"/>
      <c r="D766" s="17"/>
      <c r="E766" s="17"/>
      <c r="F766" s="17"/>
      <c r="G766" s="17"/>
      <c r="H766" s="0"/>
      <c r="AA766" s="17"/>
      <c r="AB766" s="17"/>
      <c r="AC766" s="17"/>
    </row>
    <row r="767" customFormat="false" ht="13.5" hidden="false" customHeight="false" outlineLevel="0" collapsed="false">
      <c r="C767" s="17"/>
      <c r="D767" s="17"/>
      <c r="E767" s="17"/>
      <c r="F767" s="17"/>
      <c r="G767" s="17"/>
      <c r="H767" s="0"/>
      <c r="AA767" s="17"/>
      <c r="AB767" s="17"/>
      <c r="AC767" s="17"/>
    </row>
    <row r="768" customFormat="false" ht="13.5" hidden="false" customHeight="false" outlineLevel="0" collapsed="false">
      <c r="C768" s="17"/>
      <c r="D768" s="17"/>
      <c r="E768" s="17"/>
      <c r="F768" s="17"/>
      <c r="G768" s="17"/>
      <c r="H768" s="0"/>
      <c r="AA768" s="17"/>
      <c r="AB768" s="17"/>
      <c r="AC768" s="17"/>
    </row>
    <row r="769" customFormat="false" ht="13.5" hidden="false" customHeight="false" outlineLevel="0" collapsed="false">
      <c r="C769" s="17"/>
      <c r="D769" s="17"/>
      <c r="E769" s="17"/>
      <c r="F769" s="17"/>
      <c r="G769" s="17"/>
      <c r="H769" s="0"/>
      <c r="AA769" s="17"/>
      <c r="AB769" s="17"/>
      <c r="AC769" s="17"/>
    </row>
    <row r="770" customFormat="false" ht="13.5" hidden="false" customHeight="false" outlineLevel="0" collapsed="false">
      <c r="C770" s="17"/>
      <c r="D770" s="17"/>
      <c r="E770" s="17"/>
      <c r="F770" s="17"/>
      <c r="G770" s="17"/>
      <c r="H770" s="0"/>
      <c r="AA770" s="17"/>
      <c r="AB770" s="17"/>
      <c r="AC770" s="17"/>
    </row>
    <row r="771" customFormat="false" ht="13.5" hidden="false" customHeight="false" outlineLevel="0" collapsed="false">
      <c r="C771" s="17"/>
      <c r="D771" s="17"/>
      <c r="E771" s="17"/>
      <c r="F771" s="17"/>
      <c r="G771" s="17"/>
      <c r="H771" s="0"/>
      <c r="AA771" s="17"/>
      <c r="AB771" s="17"/>
      <c r="AC771" s="17"/>
    </row>
    <row r="772" customFormat="false" ht="13.5" hidden="false" customHeight="false" outlineLevel="0" collapsed="false">
      <c r="C772" s="17"/>
      <c r="D772" s="17"/>
      <c r="E772" s="17"/>
      <c r="F772" s="17"/>
      <c r="G772" s="17"/>
      <c r="H772" s="0"/>
      <c r="AA772" s="17"/>
      <c r="AB772" s="17"/>
      <c r="AC772" s="17"/>
    </row>
    <row r="773" customFormat="false" ht="13.5" hidden="false" customHeight="false" outlineLevel="0" collapsed="false">
      <c r="C773" s="17"/>
      <c r="D773" s="17"/>
      <c r="E773" s="17"/>
      <c r="F773" s="17"/>
      <c r="G773" s="17"/>
      <c r="H773" s="0"/>
      <c r="AA773" s="17"/>
      <c r="AB773" s="17"/>
      <c r="AC773" s="17"/>
    </row>
    <row r="774" customFormat="false" ht="13.5" hidden="false" customHeight="false" outlineLevel="0" collapsed="false">
      <c r="C774" s="17"/>
      <c r="D774" s="17"/>
      <c r="E774" s="17"/>
      <c r="F774" s="17"/>
      <c r="G774" s="17"/>
      <c r="H774" s="0"/>
      <c r="AA774" s="17"/>
      <c r="AB774" s="17"/>
      <c r="AC774" s="17"/>
    </row>
    <row r="775" customFormat="false" ht="13.5" hidden="false" customHeight="false" outlineLevel="0" collapsed="false">
      <c r="C775" s="17"/>
      <c r="D775" s="17"/>
      <c r="E775" s="17"/>
      <c r="F775" s="17"/>
      <c r="G775" s="17"/>
      <c r="H775" s="0"/>
      <c r="AA775" s="17"/>
      <c r="AB775" s="17"/>
      <c r="AC775" s="17"/>
    </row>
    <row r="776" customFormat="false" ht="13.5" hidden="false" customHeight="false" outlineLevel="0" collapsed="false">
      <c r="C776" s="17"/>
      <c r="D776" s="17"/>
      <c r="E776" s="17"/>
      <c r="F776" s="17"/>
      <c r="G776" s="17"/>
      <c r="H776" s="0"/>
      <c r="AA776" s="17"/>
      <c r="AB776" s="17"/>
      <c r="AC776" s="17"/>
    </row>
    <row r="777" customFormat="false" ht="13.5" hidden="false" customHeight="false" outlineLevel="0" collapsed="false">
      <c r="C777" s="17"/>
      <c r="D777" s="17"/>
      <c r="E777" s="17"/>
      <c r="F777" s="17"/>
      <c r="G777" s="17"/>
      <c r="H777" s="0"/>
      <c r="AA777" s="17"/>
      <c r="AB777" s="17"/>
      <c r="AC777" s="17"/>
    </row>
    <row r="778" customFormat="false" ht="13.5" hidden="false" customHeight="false" outlineLevel="0" collapsed="false">
      <c r="C778" s="17"/>
      <c r="D778" s="17"/>
      <c r="E778" s="17"/>
      <c r="F778" s="17"/>
      <c r="G778" s="17"/>
      <c r="H778" s="0"/>
      <c r="AA778" s="17"/>
      <c r="AB778" s="17"/>
      <c r="AC778" s="17"/>
    </row>
    <row r="779" customFormat="false" ht="13.5" hidden="false" customHeight="false" outlineLevel="0" collapsed="false">
      <c r="C779" s="17"/>
      <c r="D779" s="17"/>
      <c r="E779" s="17"/>
      <c r="F779" s="17"/>
      <c r="G779" s="17"/>
      <c r="H779" s="0"/>
      <c r="AA779" s="17"/>
      <c r="AB779" s="17"/>
      <c r="AC779" s="17"/>
    </row>
    <row r="780" customFormat="false" ht="13.5" hidden="false" customHeight="false" outlineLevel="0" collapsed="false">
      <c r="C780" s="17"/>
      <c r="D780" s="17"/>
      <c r="E780" s="17"/>
      <c r="F780" s="17"/>
      <c r="G780" s="17"/>
      <c r="H780" s="0"/>
      <c r="AA780" s="17"/>
      <c r="AB780" s="17"/>
      <c r="AC780" s="17"/>
    </row>
    <row r="781" customFormat="false" ht="13.5" hidden="false" customHeight="false" outlineLevel="0" collapsed="false">
      <c r="C781" s="17"/>
      <c r="D781" s="17"/>
      <c r="E781" s="17"/>
      <c r="F781" s="17"/>
      <c r="G781" s="17"/>
      <c r="H781" s="0"/>
      <c r="AA781" s="17"/>
      <c r="AB781" s="17"/>
      <c r="AC781" s="17"/>
    </row>
    <row r="782" customFormat="false" ht="13.5" hidden="false" customHeight="false" outlineLevel="0" collapsed="false">
      <c r="C782" s="17"/>
      <c r="D782" s="17"/>
      <c r="E782" s="17"/>
      <c r="F782" s="17"/>
      <c r="G782" s="17"/>
      <c r="H782" s="0"/>
      <c r="AA782" s="17"/>
      <c r="AB782" s="17"/>
      <c r="AC782" s="17"/>
    </row>
    <row r="783" customFormat="false" ht="13.5" hidden="false" customHeight="false" outlineLevel="0" collapsed="false">
      <c r="C783" s="17"/>
      <c r="D783" s="17"/>
      <c r="E783" s="17"/>
      <c r="F783" s="17"/>
      <c r="G783" s="17"/>
      <c r="H783" s="0"/>
      <c r="AA783" s="17"/>
      <c r="AB783" s="17"/>
      <c r="AC783" s="17"/>
    </row>
    <row r="784" customFormat="false" ht="13.5" hidden="false" customHeight="false" outlineLevel="0" collapsed="false">
      <c r="C784" s="17"/>
      <c r="D784" s="17"/>
      <c r="E784" s="17"/>
      <c r="F784" s="17"/>
      <c r="G784" s="17"/>
      <c r="H784" s="0"/>
      <c r="AA784" s="17"/>
      <c r="AB784" s="17"/>
      <c r="AC784" s="17"/>
    </row>
    <row r="785" customFormat="false" ht="13.5" hidden="false" customHeight="false" outlineLevel="0" collapsed="false">
      <c r="C785" s="17"/>
      <c r="D785" s="17"/>
      <c r="E785" s="17"/>
      <c r="F785" s="17"/>
      <c r="G785" s="17"/>
      <c r="H785" s="0"/>
      <c r="AA785" s="17"/>
      <c r="AB785" s="17"/>
      <c r="AC785" s="17"/>
    </row>
    <row r="786" customFormat="false" ht="13.5" hidden="false" customHeight="false" outlineLevel="0" collapsed="false">
      <c r="C786" s="17"/>
      <c r="D786" s="17"/>
      <c r="E786" s="17"/>
      <c r="F786" s="17"/>
      <c r="G786" s="17"/>
      <c r="H786" s="0"/>
      <c r="AA786" s="17"/>
      <c r="AB786" s="17"/>
      <c r="AC786" s="17"/>
    </row>
    <row r="787" customFormat="false" ht="13.5" hidden="false" customHeight="false" outlineLevel="0" collapsed="false">
      <c r="C787" s="17"/>
      <c r="D787" s="17"/>
      <c r="E787" s="17"/>
      <c r="F787" s="17"/>
      <c r="G787" s="17"/>
      <c r="H787" s="0"/>
      <c r="AA787" s="17"/>
      <c r="AB787" s="17"/>
      <c r="AC787" s="17"/>
    </row>
    <row r="788" customFormat="false" ht="13.5" hidden="false" customHeight="false" outlineLevel="0" collapsed="false">
      <c r="C788" s="17"/>
      <c r="D788" s="17"/>
      <c r="E788" s="17"/>
      <c r="F788" s="17"/>
      <c r="G788" s="17"/>
      <c r="H788" s="0"/>
      <c r="AA788" s="17"/>
      <c r="AB788" s="17"/>
      <c r="AC788" s="17"/>
    </row>
    <row r="789" customFormat="false" ht="13.5" hidden="false" customHeight="false" outlineLevel="0" collapsed="false">
      <c r="C789" s="17"/>
      <c r="D789" s="17"/>
      <c r="E789" s="17"/>
      <c r="F789" s="17"/>
      <c r="G789" s="17"/>
      <c r="H789" s="0"/>
      <c r="AB789" s="17"/>
      <c r="AC789" s="17"/>
    </row>
    <row r="790" customFormat="false" ht="13.5" hidden="false" customHeight="false" outlineLevel="0" collapsed="false">
      <c r="C790" s="17"/>
      <c r="D790" s="17"/>
      <c r="E790" s="17"/>
      <c r="F790" s="17"/>
      <c r="G790" s="17"/>
      <c r="H790" s="0"/>
      <c r="AB790" s="17"/>
      <c r="AC790" s="17"/>
    </row>
    <row r="791" customFormat="false" ht="13.5" hidden="false" customHeight="false" outlineLevel="0" collapsed="false">
      <c r="C791" s="17"/>
      <c r="D791" s="17"/>
      <c r="E791" s="17"/>
      <c r="F791" s="17"/>
      <c r="G791" s="17"/>
      <c r="H791" s="0"/>
      <c r="AB791" s="17"/>
      <c r="AC791" s="17"/>
    </row>
    <row r="792" customFormat="false" ht="13.5" hidden="false" customHeight="false" outlineLevel="0" collapsed="false">
      <c r="C792" s="17"/>
      <c r="D792" s="17"/>
      <c r="E792" s="17"/>
      <c r="F792" s="17"/>
      <c r="G792" s="17"/>
      <c r="H792" s="0"/>
      <c r="AB792" s="17"/>
      <c r="AC792" s="17"/>
    </row>
    <row r="793" customFormat="false" ht="13.5" hidden="false" customHeight="false" outlineLevel="0" collapsed="false">
      <c r="C793" s="17"/>
      <c r="D793" s="17"/>
      <c r="E793" s="17"/>
      <c r="F793" s="17"/>
      <c r="G793" s="17"/>
      <c r="H793" s="0"/>
      <c r="AB793" s="17"/>
      <c r="AC793" s="17"/>
    </row>
    <row r="794" customFormat="false" ht="13.5" hidden="false" customHeight="false" outlineLevel="0" collapsed="false">
      <c r="C794" s="17"/>
      <c r="D794" s="17"/>
      <c r="E794" s="17"/>
      <c r="F794" s="17"/>
      <c r="G794" s="17"/>
      <c r="H794" s="0"/>
      <c r="AB794" s="17"/>
      <c r="AC794" s="17"/>
    </row>
    <row r="795" customFormat="false" ht="13.5" hidden="false" customHeight="false" outlineLevel="0" collapsed="false">
      <c r="C795" s="17"/>
      <c r="D795" s="17"/>
      <c r="E795" s="17"/>
      <c r="F795" s="17"/>
      <c r="G795" s="17"/>
      <c r="H795" s="0"/>
      <c r="AB795" s="17"/>
      <c r="AC795" s="17"/>
    </row>
    <row r="796" customFormat="false" ht="13.5" hidden="false" customHeight="false" outlineLevel="0" collapsed="false">
      <c r="C796" s="17"/>
      <c r="D796" s="17"/>
      <c r="E796" s="17"/>
      <c r="F796" s="17"/>
      <c r="G796" s="17"/>
      <c r="H796" s="0"/>
      <c r="AB796" s="17"/>
      <c r="AC796" s="17"/>
    </row>
    <row r="797" customFormat="false" ht="13.5" hidden="false" customHeight="false" outlineLevel="0" collapsed="false">
      <c r="C797" s="17"/>
      <c r="D797" s="17"/>
      <c r="E797" s="17"/>
      <c r="F797" s="17"/>
      <c r="G797" s="17"/>
      <c r="H797" s="0"/>
      <c r="AB797" s="17"/>
      <c r="AC797" s="17"/>
    </row>
    <row r="798" customFormat="false" ht="13.5" hidden="false" customHeight="false" outlineLevel="0" collapsed="false">
      <c r="C798" s="17"/>
      <c r="D798" s="17"/>
      <c r="E798" s="17"/>
      <c r="F798" s="17"/>
      <c r="G798" s="17"/>
      <c r="H798" s="0"/>
      <c r="AB798" s="17"/>
      <c r="AC798" s="17"/>
    </row>
    <row r="799" customFormat="false" ht="13.5" hidden="false" customHeight="false" outlineLevel="0" collapsed="false">
      <c r="C799" s="17"/>
      <c r="D799" s="17"/>
      <c r="E799" s="17"/>
      <c r="F799" s="17"/>
      <c r="G799" s="17"/>
      <c r="H799" s="0"/>
      <c r="AB799" s="17"/>
      <c r="AC799" s="17"/>
    </row>
    <row r="800" customFormat="false" ht="13.5" hidden="false" customHeight="false" outlineLevel="0" collapsed="false">
      <c r="C800" s="17"/>
      <c r="D800" s="17"/>
      <c r="E800" s="17"/>
      <c r="F800" s="17"/>
      <c r="G800" s="17"/>
      <c r="H800" s="0"/>
      <c r="AB800" s="17"/>
      <c r="AC800" s="17"/>
    </row>
    <row r="801" customFormat="false" ht="13.5" hidden="false" customHeight="false" outlineLevel="0" collapsed="false">
      <c r="C801" s="17"/>
      <c r="D801" s="17"/>
      <c r="E801" s="17"/>
      <c r="F801" s="17"/>
      <c r="G801" s="17"/>
      <c r="H801" s="0"/>
      <c r="AB801" s="17"/>
      <c r="AC801" s="17"/>
    </row>
    <row r="802" customFormat="false" ht="13.5" hidden="false" customHeight="false" outlineLevel="0" collapsed="false">
      <c r="C802" s="17"/>
      <c r="D802" s="17"/>
      <c r="E802" s="17"/>
      <c r="F802" s="17"/>
      <c r="G802" s="17"/>
      <c r="H802" s="0"/>
      <c r="AB802" s="17"/>
      <c r="AC802" s="17"/>
    </row>
    <row r="803" customFormat="false" ht="13.5" hidden="false" customHeight="false" outlineLevel="0" collapsed="false">
      <c r="C803" s="17"/>
      <c r="D803" s="17"/>
      <c r="E803" s="17"/>
      <c r="F803" s="17"/>
      <c r="G803" s="17"/>
      <c r="H803" s="0"/>
      <c r="AB803" s="17"/>
      <c r="AC803" s="17"/>
    </row>
    <row r="804" customFormat="false" ht="13.5" hidden="false" customHeight="false" outlineLevel="0" collapsed="false">
      <c r="C804" s="17"/>
      <c r="D804" s="17"/>
      <c r="E804" s="17"/>
      <c r="F804" s="17"/>
      <c r="G804" s="17"/>
      <c r="H804" s="0"/>
      <c r="AB804" s="17"/>
      <c r="AC804" s="17"/>
    </row>
    <row r="805" customFormat="false" ht="13.5" hidden="false" customHeight="false" outlineLevel="0" collapsed="false">
      <c r="C805" s="17"/>
      <c r="D805" s="17"/>
      <c r="E805" s="17"/>
      <c r="F805" s="17"/>
      <c r="G805" s="17"/>
      <c r="H805" s="0"/>
      <c r="AB805" s="17"/>
      <c r="AC805" s="17"/>
    </row>
    <row r="806" customFormat="false" ht="13.5" hidden="false" customHeight="false" outlineLevel="0" collapsed="false">
      <c r="C806" s="17"/>
      <c r="D806" s="17"/>
      <c r="E806" s="17"/>
      <c r="F806" s="17"/>
      <c r="G806" s="17"/>
      <c r="H806" s="0"/>
      <c r="AB806" s="17"/>
      <c r="AC806" s="17"/>
    </row>
    <row r="807" customFormat="false" ht="13.5" hidden="false" customHeight="false" outlineLevel="0" collapsed="false">
      <c r="C807" s="17"/>
      <c r="D807" s="17"/>
      <c r="E807" s="17"/>
      <c r="F807" s="17"/>
      <c r="G807" s="17"/>
      <c r="H807" s="0"/>
      <c r="AB807" s="17"/>
      <c r="AC807" s="17"/>
    </row>
    <row r="808" customFormat="false" ht="13.5" hidden="false" customHeight="false" outlineLevel="0" collapsed="false">
      <c r="C808" s="17"/>
      <c r="D808" s="17"/>
      <c r="E808" s="17"/>
      <c r="F808" s="17"/>
      <c r="G808" s="17"/>
      <c r="H808" s="0"/>
      <c r="AB808" s="17"/>
      <c r="AC808" s="17"/>
    </row>
    <row r="809" customFormat="false" ht="13.5" hidden="false" customHeight="false" outlineLevel="0" collapsed="false">
      <c r="C809" s="17"/>
      <c r="D809" s="17"/>
      <c r="E809" s="17"/>
      <c r="F809" s="17"/>
      <c r="G809" s="17"/>
      <c r="H809" s="0"/>
      <c r="AB809" s="17"/>
      <c r="AC809" s="17"/>
    </row>
    <row r="810" customFormat="false" ht="13.5" hidden="false" customHeight="false" outlineLevel="0" collapsed="false">
      <c r="C810" s="17"/>
      <c r="D810" s="17"/>
      <c r="E810" s="17"/>
      <c r="F810" s="17"/>
      <c r="G810" s="17"/>
      <c r="H810" s="0"/>
      <c r="AB810" s="17"/>
      <c r="AC810" s="17"/>
    </row>
    <row r="811" customFormat="false" ht="13.5" hidden="false" customHeight="false" outlineLevel="0" collapsed="false">
      <c r="C811" s="17"/>
      <c r="D811" s="17"/>
      <c r="E811" s="17"/>
      <c r="F811" s="17"/>
      <c r="G811" s="17"/>
      <c r="H811" s="0"/>
      <c r="AB811" s="17"/>
      <c r="AC811" s="17"/>
    </row>
    <row r="812" customFormat="false" ht="13.5" hidden="false" customHeight="false" outlineLevel="0" collapsed="false">
      <c r="C812" s="17"/>
      <c r="D812" s="17"/>
      <c r="E812" s="17"/>
      <c r="F812" s="17"/>
      <c r="G812" s="17"/>
      <c r="H812" s="0"/>
      <c r="AB812" s="17"/>
      <c r="AC812" s="17"/>
    </row>
    <row r="813" customFormat="false" ht="13.5" hidden="false" customHeight="false" outlineLevel="0" collapsed="false">
      <c r="C813" s="17"/>
      <c r="D813" s="17"/>
      <c r="E813" s="17"/>
      <c r="F813" s="17"/>
      <c r="G813" s="17"/>
      <c r="H813" s="0"/>
      <c r="AB813" s="17"/>
      <c r="AC813" s="17"/>
    </row>
    <row r="814" customFormat="false" ht="13.5" hidden="false" customHeight="false" outlineLevel="0" collapsed="false">
      <c r="C814" s="17"/>
      <c r="D814" s="17"/>
      <c r="E814" s="17"/>
      <c r="F814" s="17"/>
      <c r="G814" s="17"/>
      <c r="H814" s="0"/>
      <c r="AB814" s="17"/>
      <c r="AC814" s="17"/>
    </row>
    <row r="815" customFormat="false" ht="13.5" hidden="false" customHeight="false" outlineLevel="0" collapsed="false">
      <c r="C815" s="17"/>
      <c r="D815" s="17"/>
      <c r="E815" s="17"/>
      <c r="F815" s="17"/>
      <c r="G815" s="17"/>
      <c r="H815" s="0"/>
      <c r="AB815" s="17"/>
      <c r="AC815" s="17"/>
    </row>
    <row r="816" customFormat="false" ht="13.5" hidden="false" customHeight="false" outlineLevel="0" collapsed="false">
      <c r="C816" s="17"/>
      <c r="D816" s="17"/>
      <c r="E816" s="17"/>
      <c r="F816" s="17"/>
      <c r="G816" s="17"/>
      <c r="H816" s="0"/>
      <c r="AB816" s="17"/>
      <c r="AC816" s="17"/>
    </row>
    <row r="817" customFormat="false" ht="13.5" hidden="false" customHeight="false" outlineLevel="0" collapsed="false">
      <c r="C817" s="17"/>
      <c r="D817" s="17"/>
      <c r="E817" s="17"/>
      <c r="F817" s="17"/>
      <c r="G817" s="17"/>
      <c r="H817" s="0"/>
      <c r="AB817" s="17"/>
      <c r="AC817" s="17"/>
    </row>
    <row r="818" customFormat="false" ht="13.5" hidden="false" customHeight="false" outlineLevel="0" collapsed="false">
      <c r="C818" s="17"/>
      <c r="D818" s="17"/>
      <c r="E818" s="17"/>
      <c r="F818" s="17"/>
      <c r="G818" s="17"/>
      <c r="H818" s="0"/>
      <c r="AB818" s="17"/>
      <c r="AC818" s="17"/>
    </row>
    <row r="819" customFormat="false" ht="13.5" hidden="false" customHeight="false" outlineLevel="0" collapsed="false">
      <c r="C819" s="17"/>
      <c r="D819" s="17"/>
      <c r="E819" s="17"/>
      <c r="F819" s="17"/>
      <c r="G819" s="17"/>
      <c r="H819" s="0"/>
      <c r="AB819" s="17"/>
      <c r="AC819" s="17"/>
    </row>
    <row r="820" customFormat="false" ht="13.5" hidden="false" customHeight="false" outlineLevel="0" collapsed="false">
      <c r="C820" s="17"/>
      <c r="D820" s="17"/>
      <c r="E820" s="17"/>
      <c r="F820" s="17"/>
      <c r="G820" s="17"/>
      <c r="H820" s="0"/>
      <c r="AB820" s="17"/>
      <c r="AC820" s="17"/>
    </row>
    <row r="821" customFormat="false" ht="13.5" hidden="false" customHeight="false" outlineLevel="0" collapsed="false">
      <c r="C821" s="17"/>
      <c r="D821" s="17"/>
      <c r="E821" s="17"/>
      <c r="F821" s="17"/>
      <c r="G821" s="17"/>
      <c r="H821" s="0"/>
      <c r="AB821" s="17"/>
      <c r="AC821" s="17"/>
    </row>
    <row r="822" customFormat="false" ht="13.5" hidden="false" customHeight="false" outlineLevel="0" collapsed="false">
      <c r="C822" s="17"/>
      <c r="D822" s="17"/>
      <c r="E822" s="17"/>
      <c r="F822" s="17"/>
      <c r="G822" s="17"/>
      <c r="H822" s="0"/>
      <c r="AB822" s="17"/>
      <c r="AC822" s="17"/>
    </row>
    <row r="823" customFormat="false" ht="13.5" hidden="false" customHeight="false" outlineLevel="0" collapsed="false">
      <c r="C823" s="17"/>
      <c r="D823" s="17"/>
      <c r="E823" s="17"/>
      <c r="F823" s="17"/>
      <c r="G823" s="17"/>
      <c r="H823" s="0"/>
      <c r="AB823" s="17"/>
      <c r="AC823" s="17"/>
    </row>
    <row r="824" customFormat="false" ht="13.5" hidden="false" customHeight="false" outlineLevel="0" collapsed="false">
      <c r="C824" s="17"/>
      <c r="D824" s="17"/>
      <c r="E824" s="17"/>
      <c r="F824" s="17"/>
      <c r="G824" s="17"/>
      <c r="H824" s="0"/>
      <c r="AB824" s="17"/>
      <c r="AC824" s="17"/>
    </row>
    <row r="825" customFormat="false" ht="13.5" hidden="false" customHeight="false" outlineLevel="0" collapsed="false">
      <c r="C825" s="17"/>
      <c r="D825" s="17"/>
      <c r="E825" s="17"/>
      <c r="F825" s="17"/>
      <c r="G825" s="17"/>
      <c r="H825" s="0"/>
      <c r="AB825" s="17"/>
      <c r="AC825" s="17"/>
    </row>
    <row r="826" customFormat="false" ht="13.5" hidden="false" customHeight="false" outlineLevel="0" collapsed="false">
      <c r="C826" s="17"/>
      <c r="D826" s="17"/>
      <c r="E826" s="17"/>
      <c r="F826" s="17"/>
      <c r="G826" s="17"/>
      <c r="H826" s="0"/>
      <c r="AB826" s="17"/>
      <c r="AC826" s="17"/>
    </row>
    <row r="827" customFormat="false" ht="13.5" hidden="false" customHeight="false" outlineLevel="0" collapsed="false">
      <c r="C827" s="17"/>
      <c r="D827" s="17"/>
      <c r="E827" s="17"/>
      <c r="F827" s="17"/>
      <c r="G827" s="17"/>
      <c r="H827" s="0"/>
      <c r="AB827" s="17"/>
      <c r="AC827" s="17"/>
    </row>
    <row r="828" customFormat="false" ht="13.5" hidden="false" customHeight="false" outlineLevel="0" collapsed="false">
      <c r="C828" s="17"/>
      <c r="D828" s="17"/>
      <c r="E828" s="17"/>
      <c r="F828" s="17"/>
      <c r="G828" s="17"/>
      <c r="H828" s="0"/>
      <c r="AB828" s="17"/>
      <c r="AC828" s="17"/>
    </row>
    <row r="829" customFormat="false" ht="13.5" hidden="false" customHeight="false" outlineLevel="0" collapsed="false">
      <c r="C829" s="17"/>
      <c r="D829" s="17"/>
      <c r="E829" s="17"/>
      <c r="F829" s="17"/>
      <c r="G829" s="17"/>
      <c r="H829" s="0"/>
      <c r="AB829" s="17"/>
      <c r="AC829" s="17"/>
    </row>
    <row r="830" customFormat="false" ht="13.5" hidden="false" customHeight="false" outlineLevel="0" collapsed="false">
      <c r="C830" s="17"/>
      <c r="D830" s="17"/>
      <c r="E830" s="17"/>
      <c r="F830" s="17"/>
      <c r="G830" s="17"/>
      <c r="H830" s="0"/>
      <c r="AB830" s="17"/>
      <c r="AC830" s="17"/>
    </row>
    <row r="831" customFormat="false" ht="13.5" hidden="false" customHeight="false" outlineLevel="0" collapsed="false">
      <c r="C831" s="17"/>
      <c r="D831" s="17"/>
      <c r="E831" s="17"/>
      <c r="F831" s="17"/>
      <c r="G831" s="17"/>
      <c r="H831" s="0"/>
      <c r="AB831" s="17"/>
      <c r="AC831" s="17"/>
    </row>
    <row r="832" customFormat="false" ht="13.5" hidden="false" customHeight="false" outlineLevel="0" collapsed="false">
      <c r="C832" s="17"/>
      <c r="D832" s="17"/>
      <c r="E832" s="17"/>
      <c r="F832" s="17"/>
      <c r="G832" s="17"/>
      <c r="H832" s="0"/>
      <c r="AB832" s="17"/>
      <c r="AC832" s="17"/>
    </row>
    <row r="833" customFormat="false" ht="13.5" hidden="false" customHeight="false" outlineLevel="0" collapsed="false">
      <c r="C833" s="17"/>
      <c r="D833" s="17"/>
      <c r="E833" s="17"/>
      <c r="F833" s="17"/>
      <c r="G833" s="17"/>
      <c r="H833" s="0"/>
      <c r="AB833" s="17"/>
      <c r="AC833" s="17"/>
    </row>
    <row r="834" customFormat="false" ht="13.5" hidden="false" customHeight="false" outlineLevel="0" collapsed="false">
      <c r="C834" s="17"/>
      <c r="D834" s="17"/>
      <c r="E834" s="17"/>
      <c r="F834" s="17"/>
      <c r="G834" s="17"/>
      <c r="H834" s="0"/>
      <c r="AB834" s="17"/>
      <c r="AC834" s="17"/>
    </row>
    <row r="835" customFormat="false" ht="13.5" hidden="false" customHeight="false" outlineLevel="0" collapsed="false">
      <c r="C835" s="17"/>
      <c r="D835" s="17"/>
      <c r="E835" s="17"/>
      <c r="F835" s="17"/>
      <c r="G835" s="17"/>
      <c r="H835" s="0"/>
      <c r="AB835" s="17"/>
      <c r="AC835" s="17"/>
    </row>
    <row r="836" customFormat="false" ht="13.5" hidden="false" customHeight="false" outlineLevel="0" collapsed="false">
      <c r="C836" s="17"/>
      <c r="D836" s="17"/>
      <c r="E836" s="17"/>
      <c r="F836" s="17"/>
      <c r="G836" s="17"/>
      <c r="H836" s="0"/>
      <c r="AB836" s="17"/>
      <c r="AC836" s="17"/>
    </row>
    <row r="837" customFormat="false" ht="13.5" hidden="false" customHeight="false" outlineLevel="0" collapsed="false">
      <c r="C837" s="17"/>
      <c r="D837" s="17"/>
      <c r="E837" s="17"/>
      <c r="F837" s="17"/>
      <c r="G837" s="17"/>
      <c r="H837" s="0"/>
      <c r="AB837" s="17"/>
      <c r="AC837" s="17"/>
    </row>
    <row r="838" customFormat="false" ht="13.5" hidden="false" customHeight="false" outlineLevel="0" collapsed="false">
      <c r="C838" s="17"/>
      <c r="D838" s="17"/>
      <c r="E838" s="17"/>
      <c r="F838" s="17"/>
      <c r="G838" s="17"/>
      <c r="H838" s="0"/>
      <c r="AB838" s="17"/>
      <c r="AC838" s="17"/>
    </row>
    <row r="839" customFormat="false" ht="13.5" hidden="false" customHeight="false" outlineLevel="0" collapsed="false">
      <c r="C839" s="17"/>
      <c r="D839" s="17"/>
      <c r="E839" s="17"/>
      <c r="F839" s="17"/>
      <c r="G839" s="17"/>
      <c r="H839" s="0"/>
      <c r="AB839" s="17"/>
      <c r="AC839" s="17"/>
    </row>
    <row r="840" customFormat="false" ht="13.5" hidden="false" customHeight="false" outlineLevel="0" collapsed="false">
      <c r="C840" s="17"/>
      <c r="D840" s="17"/>
      <c r="E840" s="17"/>
      <c r="F840" s="17"/>
      <c r="G840" s="17"/>
      <c r="H840" s="0"/>
      <c r="AB840" s="17"/>
      <c r="AC840" s="17"/>
    </row>
    <row r="841" customFormat="false" ht="13.5" hidden="false" customHeight="false" outlineLevel="0" collapsed="false">
      <c r="C841" s="17"/>
      <c r="D841" s="17"/>
      <c r="E841" s="17"/>
      <c r="F841" s="17"/>
      <c r="G841" s="17"/>
      <c r="H841" s="0"/>
      <c r="AB841" s="17"/>
      <c r="AC841" s="17"/>
    </row>
    <row r="842" customFormat="false" ht="13.5" hidden="false" customHeight="false" outlineLevel="0" collapsed="false">
      <c r="C842" s="17"/>
      <c r="D842" s="17"/>
      <c r="E842" s="17"/>
      <c r="F842" s="17"/>
      <c r="G842" s="17"/>
      <c r="H842" s="0"/>
      <c r="AB842" s="17"/>
      <c r="AC842" s="17"/>
    </row>
    <row r="843" customFormat="false" ht="13.5" hidden="false" customHeight="false" outlineLevel="0" collapsed="false">
      <c r="C843" s="17"/>
      <c r="D843" s="17"/>
      <c r="E843" s="17"/>
      <c r="F843" s="17"/>
      <c r="G843" s="17"/>
      <c r="H843" s="0"/>
      <c r="AB843" s="17"/>
      <c r="AC843" s="17"/>
    </row>
    <row r="844" customFormat="false" ht="13.5" hidden="false" customHeight="false" outlineLevel="0" collapsed="false">
      <c r="C844" s="17"/>
      <c r="D844" s="17"/>
      <c r="E844" s="17"/>
      <c r="F844" s="17"/>
      <c r="G844" s="17"/>
      <c r="H844" s="0"/>
      <c r="AB844" s="17"/>
      <c r="AC844" s="17"/>
    </row>
    <row r="845" customFormat="false" ht="13.5" hidden="false" customHeight="false" outlineLevel="0" collapsed="false">
      <c r="C845" s="17"/>
      <c r="D845" s="17"/>
      <c r="E845" s="17"/>
      <c r="F845" s="17"/>
      <c r="G845" s="17"/>
      <c r="H845" s="0"/>
      <c r="AB845" s="17"/>
      <c r="AC845" s="17"/>
    </row>
    <row r="846" customFormat="false" ht="13.5" hidden="false" customHeight="false" outlineLevel="0" collapsed="false">
      <c r="C846" s="17"/>
      <c r="D846" s="17"/>
      <c r="E846" s="17"/>
      <c r="F846" s="17"/>
      <c r="G846" s="17"/>
      <c r="H846" s="0"/>
      <c r="AB846" s="17"/>
      <c r="AC846" s="17"/>
    </row>
    <row r="847" customFormat="false" ht="13.5" hidden="false" customHeight="false" outlineLevel="0" collapsed="false">
      <c r="C847" s="17"/>
      <c r="D847" s="17"/>
      <c r="E847" s="17"/>
      <c r="F847" s="17"/>
      <c r="G847" s="17"/>
      <c r="H847" s="0"/>
      <c r="AB847" s="17"/>
      <c r="AC847" s="17"/>
    </row>
    <row r="848" customFormat="false" ht="13.5" hidden="false" customHeight="false" outlineLevel="0" collapsed="false">
      <c r="C848" s="17"/>
      <c r="D848" s="17"/>
      <c r="E848" s="17"/>
      <c r="F848" s="17"/>
      <c r="G848" s="17"/>
      <c r="H848" s="0"/>
      <c r="AB848" s="17"/>
      <c r="AC848" s="17"/>
    </row>
    <row r="849" customFormat="false" ht="13.5" hidden="false" customHeight="false" outlineLevel="0" collapsed="false">
      <c r="C849" s="17"/>
      <c r="D849" s="17"/>
      <c r="E849" s="17"/>
      <c r="F849" s="17"/>
      <c r="G849" s="17"/>
      <c r="H849" s="0"/>
      <c r="AB849" s="17"/>
      <c r="AC849" s="17"/>
    </row>
    <row r="850" customFormat="false" ht="13.5" hidden="false" customHeight="false" outlineLevel="0" collapsed="false">
      <c r="C850" s="17"/>
      <c r="D850" s="17"/>
      <c r="E850" s="17"/>
      <c r="F850" s="17"/>
      <c r="G850" s="17"/>
      <c r="H850" s="0"/>
      <c r="AB850" s="17"/>
      <c r="AC850" s="17"/>
    </row>
    <row r="851" customFormat="false" ht="13.5" hidden="false" customHeight="false" outlineLevel="0" collapsed="false">
      <c r="C851" s="17"/>
      <c r="D851" s="17"/>
      <c r="E851" s="17"/>
      <c r="F851" s="17"/>
      <c r="G851" s="17"/>
      <c r="H851" s="0"/>
      <c r="AB851" s="17"/>
      <c r="AC851" s="17"/>
    </row>
    <row r="852" customFormat="false" ht="13.5" hidden="false" customHeight="false" outlineLevel="0" collapsed="false">
      <c r="C852" s="17"/>
      <c r="D852" s="17"/>
      <c r="E852" s="17"/>
      <c r="F852" s="17"/>
      <c r="G852" s="17"/>
      <c r="H852" s="0"/>
      <c r="AB852" s="17"/>
      <c r="AC852" s="17"/>
    </row>
    <row r="853" customFormat="false" ht="13.5" hidden="false" customHeight="false" outlineLevel="0" collapsed="false">
      <c r="C853" s="17"/>
      <c r="D853" s="17"/>
      <c r="E853" s="17"/>
      <c r="F853" s="17"/>
      <c r="G853" s="17"/>
      <c r="H853" s="0"/>
      <c r="AB853" s="17"/>
      <c r="AC853" s="17"/>
    </row>
    <row r="854" customFormat="false" ht="13.5" hidden="false" customHeight="false" outlineLevel="0" collapsed="false">
      <c r="C854" s="17"/>
      <c r="D854" s="17"/>
      <c r="E854" s="17"/>
      <c r="F854" s="17"/>
      <c r="G854" s="17"/>
      <c r="H854" s="0"/>
      <c r="AB854" s="17"/>
      <c r="AC854" s="17"/>
    </row>
    <row r="855" customFormat="false" ht="13.5" hidden="false" customHeight="false" outlineLevel="0" collapsed="false">
      <c r="C855" s="17"/>
      <c r="D855" s="17"/>
      <c r="E855" s="17"/>
      <c r="F855" s="17"/>
      <c r="G855" s="17"/>
      <c r="H855" s="0"/>
      <c r="AB855" s="17"/>
      <c r="AC855" s="17"/>
    </row>
    <row r="856" customFormat="false" ht="13.5" hidden="false" customHeight="false" outlineLevel="0" collapsed="false">
      <c r="C856" s="17"/>
      <c r="D856" s="17"/>
      <c r="E856" s="17"/>
      <c r="F856" s="17"/>
      <c r="G856" s="17"/>
      <c r="H856" s="0"/>
      <c r="AB856" s="17"/>
      <c r="AC856" s="17"/>
    </row>
    <row r="857" customFormat="false" ht="13.5" hidden="false" customHeight="false" outlineLevel="0" collapsed="false">
      <c r="C857" s="17"/>
      <c r="D857" s="17"/>
      <c r="E857" s="17"/>
      <c r="F857" s="17"/>
      <c r="G857" s="17"/>
      <c r="H857" s="0"/>
      <c r="AB857" s="17"/>
      <c r="AC857" s="17"/>
    </row>
    <row r="858" customFormat="false" ht="13.5" hidden="false" customHeight="false" outlineLevel="0" collapsed="false">
      <c r="C858" s="17"/>
      <c r="D858" s="17"/>
      <c r="E858" s="17"/>
      <c r="F858" s="17"/>
      <c r="G858" s="17"/>
      <c r="H858" s="0"/>
      <c r="AB858" s="17"/>
      <c r="AC858" s="17"/>
    </row>
    <row r="859" customFormat="false" ht="13.5" hidden="false" customHeight="false" outlineLevel="0" collapsed="false">
      <c r="C859" s="17"/>
      <c r="D859" s="17"/>
      <c r="E859" s="17"/>
      <c r="F859" s="17"/>
      <c r="G859" s="17"/>
      <c r="H859" s="0"/>
      <c r="AB859" s="17"/>
      <c r="AC859" s="17"/>
    </row>
    <row r="860" customFormat="false" ht="13.5" hidden="false" customHeight="false" outlineLevel="0" collapsed="false">
      <c r="C860" s="17"/>
      <c r="D860" s="17"/>
      <c r="E860" s="17"/>
      <c r="F860" s="17"/>
      <c r="G860" s="17"/>
      <c r="H860" s="0"/>
      <c r="AB860" s="17"/>
      <c r="AC860" s="17"/>
    </row>
    <row r="861" customFormat="false" ht="13.5" hidden="false" customHeight="false" outlineLevel="0" collapsed="false">
      <c r="C861" s="17"/>
      <c r="D861" s="17"/>
      <c r="E861" s="17"/>
      <c r="F861" s="17"/>
      <c r="G861" s="17"/>
      <c r="H861" s="0"/>
      <c r="AB861" s="17"/>
      <c r="AC861" s="17"/>
    </row>
    <row r="862" customFormat="false" ht="13.5" hidden="false" customHeight="false" outlineLevel="0" collapsed="false">
      <c r="C862" s="17"/>
      <c r="D862" s="17"/>
      <c r="E862" s="17"/>
      <c r="F862" s="17"/>
      <c r="G862" s="17"/>
      <c r="H862" s="0"/>
      <c r="AB862" s="17"/>
      <c r="AC862" s="17"/>
    </row>
    <row r="863" customFormat="false" ht="13.5" hidden="false" customHeight="false" outlineLevel="0" collapsed="false">
      <c r="C863" s="17"/>
      <c r="D863" s="17"/>
      <c r="E863" s="17"/>
      <c r="F863" s="17"/>
      <c r="G863" s="17"/>
      <c r="H863" s="0"/>
      <c r="AB863" s="17"/>
      <c r="AC863" s="17"/>
    </row>
    <row r="864" customFormat="false" ht="13.5" hidden="false" customHeight="false" outlineLevel="0" collapsed="false">
      <c r="C864" s="17"/>
      <c r="D864" s="17"/>
      <c r="E864" s="17"/>
      <c r="F864" s="17"/>
      <c r="G864" s="17"/>
      <c r="H864" s="0"/>
      <c r="AB864" s="17"/>
      <c r="AC864" s="17"/>
    </row>
    <row r="865" customFormat="false" ht="13.5" hidden="false" customHeight="false" outlineLevel="0" collapsed="false">
      <c r="C865" s="17"/>
      <c r="D865" s="17"/>
      <c r="E865" s="17"/>
      <c r="F865" s="17"/>
      <c r="G865" s="17"/>
      <c r="H865" s="0"/>
      <c r="AB865" s="17"/>
      <c r="AC865" s="17"/>
    </row>
    <row r="866" customFormat="false" ht="13.5" hidden="false" customHeight="false" outlineLevel="0" collapsed="false">
      <c r="C866" s="17"/>
      <c r="D866" s="17"/>
      <c r="E866" s="17"/>
      <c r="F866" s="17"/>
      <c r="G866" s="17"/>
      <c r="H866" s="0"/>
      <c r="AB866" s="17"/>
      <c r="AC866" s="17"/>
    </row>
    <row r="867" customFormat="false" ht="13.5" hidden="false" customHeight="false" outlineLevel="0" collapsed="false">
      <c r="C867" s="17"/>
      <c r="D867" s="17"/>
      <c r="E867" s="17"/>
      <c r="F867" s="17"/>
      <c r="G867" s="17"/>
      <c r="H867" s="0"/>
      <c r="AB867" s="17"/>
      <c r="AC867" s="17"/>
    </row>
    <row r="868" customFormat="false" ht="13.5" hidden="false" customHeight="false" outlineLevel="0" collapsed="false">
      <c r="C868" s="17"/>
      <c r="D868" s="17"/>
      <c r="E868" s="17"/>
      <c r="F868" s="17"/>
      <c r="G868" s="17"/>
      <c r="H868" s="0"/>
      <c r="AB868" s="17"/>
      <c r="AC868" s="17"/>
    </row>
    <row r="869" customFormat="false" ht="13.5" hidden="false" customHeight="false" outlineLevel="0" collapsed="false">
      <c r="C869" s="17"/>
      <c r="D869" s="17"/>
      <c r="E869" s="17"/>
      <c r="F869" s="17"/>
      <c r="G869" s="17"/>
      <c r="H869" s="0"/>
      <c r="AB869" s="17"/>
      <c r="AC869" s="17"/>
    </row>
    <row r="870" customFormat="false" ht="13.5" hidden="false" customHeight="false" outlineLevel="0" collapsed="false">
      <c r="C870" s="17"/>
      <c r="D870" s="17"/>
      <c r="E870" s="17"/>
      <c r="F870" s="17"/>
      <c r="G870" s="17"/>
      <c r="H870" s="0"/>
      <c r="AB870" s="17"/>
      <c r="AC870" s="17"/>
    </row>
    <row r="871" customFormat="false" ht="13.5" hidden="false" customHeight="false" outlineLevel="0" collapsed="false">
      <c r="C871" s="17"/>
      <c r="D871" s="17"/>
      <c r="E871" s="17"/>
      <c r="F871" s="17"/>
      <c r="G871" s="17"/>
      <c r="H871" s="0"/>
      <c r="AB871" s="17"/>
      <c r="AC871" s="17"/>
    </row>
    <row r="872" customFormat="false" ht="13.5" hidden="false" customHeight="false" outlineLevel="0" collapsed="false">
      <c r="C872" s="17"/>
      <c r="D872" s="17"/>
      <c r="E872" s="17"/>
      <c r="F872" s="17"/>
      <c r="G872" s="17"/>
      <c r="H872" s="0"/>
      <c r="AB872" s="17"/>
      <c r="AC872" s="17"/>
    </row>
    <row r="873" customFormat="false" ht="13.5" hidden="false" customHeight="false" outlineLevel="0" collapsed="false">
      <c r="C873" s="17"/>
      <c r="D873" s="17"/>
      <c r="E873" s="17"/>
      <c r="F873" s="17"/>
      <c r="G873" s="17"/>
      <c r="H873" s="0"/>
      <c r="AB873" s="17"/>
      <c r="AC873" s="17"/>
    </row>
    <row r="874" customFormat="false" ht="13.5" hidden="false" customHeight="false" outlineLevel="0" collapsed="false">
      <c r="C874" s="17"/>
      <c r="D874" s="17"/>
      <c r="E874" s="17"/>
      <c r="F874" s="17"/>
      <c r="G874" s="17"/>
      <c r="H874" s="0"/>
      <c r="AB874" s="17"/>
      <c r="AC874" s="17"/>
    </row>
    <row r="875" customFormat="false" ht="13.5" hidden="false" customHeight="false" outlineLevel="0" collapsed="false">
      <c r="C875" s="17"/>
      <c r="D875" s="17"/>
      <c r="E875" s="17"/>
      <c r="F875" s="17"/>
      <c r="G875" s="17"/>
      <c r="H875" s="0"/>
      <c r="AB875" s="17"/>
      <c r="AC875" s="17"/>
    </row>
    <row r="876" customFormat="false" ht="13.5" hidden="false" customHeight="false" outlineLevel="0" collapsed="false">
      <c r="C876" s="17"/>
      <c r="D876" s="17"/>
      <c r="E876" s="17"/>
      <c r="F876" s="17"/>
      <c r="G876" s="17"/>
      <c r="H876" s="0"/>
      <c r="AB876" s="17"/>
      <c r="AC876" s="17"/>
    </row>
    <row r="877" customFormat="false" ht="13.5" hidden="false" customHeight="false" outlineLevel="0" collapsed="false">
      <c r="C877" s="17"/>
      <c r="D877" s="17"/>
      <c r="E877" s="17"/>
      <c r="F877" s="17"/>
      <c r="G877" s="17"/>
      <c r="H877" s="0"/>
      <c r="AB877" s="17"/>
      <c r="AC877" s="17"/>
    </row>
    <row r="878" customFormat="false" ht="13.5" hidden="false" customHeight="false" outlineLevel="0" collapsed="false">
      <c r="C878" s="17"/>
      <c r="D878" s="17"/>
      <c r="E878" s="17"/>
      <c r="F878" s="17"/>
      <c r="G878" s="17"/>
      <c r="H878" s="0"/>
      <c r="AB878" s="17"/>
      <c r="AC878" s="17"/>
    </row>
    <row r="879" customFormat="false" ht="13.5" hidden="false" customHeight="false" outlineLevel="0" collapsed="false">
      <c r="C879" s="17"/>
      <c r="D879" s="17"/>
      <c r="E879" s="17"/>
      <c r="F879" s="17"/>
      <c r="G879" s="17"/>
      <c r="H879" s="0"/>
      <c r="AB879" s="17"/>
      <c r="AC879" s="17"/>
    </row>
    <row r="880" customFormat="false" ht="13.5" hidden="false" customHeight="false" outlineLevel="0" collapsed="false">
      <c r="C880" s="17"/>
      <c r="D880" s="17"/>
      <c r="E880" s="17"/>
      <c r="F880" s="17"/>
      <c r="G880" s="17"/>
      <c r="H880" s="0"/>
      <c r="AB880" s="17"/>
      <c r="AC880" s="17"/>
    </row>
    <row r="881" customFormat="false" ht="13.5" hidden="false" customHeight="false" outlineLevel="0" collapsed="false">
      <c r="C881" s="17"/>
      <c r="D881" s="17"/>
      <c r="E881" s="17"/>
      <c r="F881" s="17"/>
      <c r="G881" s="17"/>
      <c r="H881" s="0"/>
      <c r="AB881" s="17"/>
      <c r="AC881" s="17"/>
    </row>
    <row r="882" customFormat="false" ht="13.5" hidden="false" customHeight="false" outlineLevel="0" collapsed="false">
      <c r="C882" s="17"/>
      <c r="D882" s="17"/>
      <c r="E882" s="17"/>
      <c r="F882" s="17"/>
      <c r="G882" s="17"/>
      <c r="H882" s="0"/>
      <c r="AB882" s="17"/>
      <c r="AC882" s="17"/>
    </row>
    <row r="883" customFormat="false" ht="13.5" hidden="false" customHeight="false" outlineLevel="0" collapsed="false">
      <c r="C883" s="17"/>
      <c r="D883" s="17"/>
      <c r="E883" s="17"/>
      <c r="F883" s="17"/>
      <c r="G883" s="17"/>
      <c r="H883" s="0"/>
      <c r="AB883" s="17"/>
      <c r="AC883" s="17"/>
    </row>
    <row r="884" customFormat="false" ht="13.5" hidden="false" customHeight="false" outlineLevel="0" collapsed="false">
      <c r="C884" s="17"/>
      <c r="D884" s="17"/>
      <c r="E884" s="17"/>
      <c r="F884" s="17"/>
      <c r="G884" s="17"/>
      <c r="H884" s="0"/>
      <c r="AB884" s="17"/>
      <c r="AC884" s="17"/>
    </row>
    <row r="885" customFormat="false" ht="13.5" hidden="false" customHeight="false" outlineLevel="0" collapsed="false">
      <c r="C885" s="17"/>
      <c r="D885" s="17"/>
      <c r="E885" s="17"/>
      <c r="F885" s="17"/>
      <c r="G885" s="17"/>
      <c r="H885" s="0"/>
      <c r="AB885" s="17"/>
      <c r="AC885" s="17"/>
    </row>
    <row r="886" customFormat="false" ht="13.5" hidden="false" customHeight="false" outlineLevel="0" collapsed="false">
      <c r="C886" s="17"/>
      <c r="D886" s="17"/>
      <c r="E886" s="17"/>
      <c r="F886" s="17"/>
      <c r="G886" s="17"/>
      <c r="H886" s="0"/>
      <c r="AB886" s="17"/>
      <c r="AC886" s="17"/>
    </row>
    <row r="887" customFormat="false" ht="13.5" hidden="false" customHeight="false" outlineLevel="0" collapsed="false">
      <c r="C887" s="17"/>
      <c r="D887" s="17"/>
      <c r="E887" s="17"/>
      <c r="F887" s="17"/>
      <c r="G887" s="17"/>
      <c r="H887" s="0"/>
      <c r="AB887" s="17"/>
      <c r="AC887" s="17"/>
    </row>
    <row r="888" customFormat="false" ht="13.5" hidden="false" customHeight="false" outlineLevel="0" collapsed="false">
      <c r="C888" s="17"/>
      <c r="D888" s="17"/>
      <c r="E888" s="17"/>
      <c r="F888" s="17"/>
      <c r="G888" s="17"/>
      <c r="H888" s="0"/>
      <c r="AB888" s="17"/>
      <c r="AC888" s="17"/>
    </row>
    <row r="889" customFormat="false" ht="13.5" hidden="false" customHeight="false" outlineLevel="0" collapsed="false">
      <c r="C889" s="17"/>
      <c r="D889" s="17"/>
      <c r="E889" s="17"/>
      <c r="F889" s="17"/>
      <c r="G889" s="17"/>
      <c r="H889" s="0"/>
      <c r="AB889" s="17"/>
      <c r="AC889" s="17"/>
    </row>
    <row r="890" customFormat="false" ht="13.5" hidden="false" customHeight="false" outlineLevel="0" collapsed="false">
      <c r="C890" s="17"/>
      <c r="D890" s="17"/>
      <c r="E890" s="17"/>
      <c r="F890" s="17"/>
      <c r="G890" s="17"/>
      <c r="H890" s="0"/>
      <c r="AB890" s="17"/>
      <c r="AC890" s="17"/>
    </row>
    <row r="891" customFormat="false" ht="13.5" hidden="false" customHeight="false" outlineLevel="0" collapsed="false">
      <c r="C891" s="17"/>
      <c r="D891" s="17"/>
      <c r="E891" s="17"/>
      <c r="F891" s="17"/>
      <c r="G891" s="17"/>
      <c r="H891" s="0"/>
      <c r="AB891" s="17"/>
      <c r="AC891" s="17"/>
    </row>
    <row r="892" customFormat="false" ht="13.5" hidden="false" customHeight="false" outlineLevel="0" collapsed="false">
      <c r="C892" s="17"/>
      <c r="D892" s="17"/>
      <c r="E892" s="17"/>
      <c r="F892" s="17"/>
      <c r="G892" s="17"/>
      <c r="H892" s="0"/>
      <c r="AB892" s="17"/>
      <c r="AC892" s="17"/>
    </row>
    <row r="893" customFormat="false" ht="13.5" hidden="false" customHeight="false" outlineLevel="0" collapsed="false">
      <c r="C893" s="17"/>
      <c r="D893" s="17"/>
      <c r="E893" s="17"/>
      <c r="F893" s="17"/>
      <c r="G893" s="17"/>
      <c r="H893" s="0"/>
      <c r="AB893" s="17"/>
      <c r="AC893" s="17"/>
    </row>
    <row r="894" customFormat="false" ht="13.5" hidden="false" customHeight="false" outlineLevel="0" collapsed="false">
      <c r="C894" s="17"/>
      <c r="D894" s="17"/>
      <c r="E894" s="17"/>
      <c r="F894" s="17"/>
      <c r="G894" s="17"/>
      <c r="H894" s="0"/>
      <c r="AB894" s="17"/>
      <c r="AC894" s="17"/>
    </row>
    <row r="895" customFormat="false" ht="13.5" hidden="false" customHeight="false" outlineLevel="0" collapsed="false">
      <c r="C895" s="17"/>
      <c r="D895" s="17"/>
      <c r="E895" s="17"/>
      <c r="F895" s="17"/>
      <c r="G895" s="17"/>
      <c r="H895" s="0"/>
      <c r="AB895" s="17"/>
      <c r="AC895" s="17"/>
    </row>
    <row r="896" customFormat="false" ht="13.5" hidden="false" customHeight="false" outlineLevel="0" collapsed="false">
      <c r="C896" s="17"/>
      <c r="D896" s="17"/>
      <c r="E896" s="17"/>
      <c r="F896" s="17"/>
      <c r="G896" s="17"/>
      <c r="H896" s="0"/>
      <c r="AB896" s="17"/>
      <c r="AC896" s="17"/>
    </row>
    <row r="897" customFormat="false" ht="13.5" hidden="false" customHeight="false" outlineLevel="0" collapsed="false">
      <c r="C897" s="17"/>
      <c r="D897" s="17"/>
      <c r="E897" s="17"/>
      <c r="F897" s="17"/>
      <c r="G897" s="17"/>
      <c r="H897" s="0"/>
      <c r="AB897" s="17"/>
      <c r="AC897" s="17"/>
    </row>
    <row r="898" customFormat="false" ht="13.5" hidden="false" customHeight="false" outlineLevel="0" collapsed="false">
      <c r="C898" s="17"/>
      <c r="D898" s="17"/>
      <c r="E898" s="17"/>
      <c r="F898" s="17"/>
      <c r="G898" s="17"/>
      <c r="H898" s="0"/>
      <c r="AB898" s="17"/>
      <c r="AC898" s="17"/>
    </row>
    <row r="899" customFormat="false" ht="13.5" hidden="false" customHeight="false" outlineLevel="0" collapsed="false">
      <c r="C899" s="17"/>
      <c r="D899" s="17"/>
      <c r="E899" s="17"/>
      <c r="F899" s="17"/>
      <c r="G899" s="17"/>
      <c r="H899" s="0"/>
      <c r="AB899" s="17"/>
      <c r="AC899" s="17"/>
    </row>
    <row r="900" customFormat="false" ht="13.5" hidden="false" customHeight="false" outlineLevel="0" collapsed="false">
      <c r="C900" s="17"/>
      <c r="D900" s="17"/>
      <c r="E900" s="17"/>
      <c r="F900" s="17"/>
      <c r="G900" s="17"/>
      <c r="H900" s="0"/>
      <c r="AB900" s="17"/>
      <c r="AC900" s="17"/>
    </row>
    <row r="901" customFormat="false" ht="13.5" hidden="false" customHeight="false" outlineLevel="0" collapsed="false">
      <c r="C901" s="17"/>
      <c r="D901" s="17"/>
      <c r="E901" s="17"/>
      <c r="F901" s="17"/>
      <c r="G901" s="17"/>
      <c r="H901" s="0"/>
      <c r="AB901" s="17"/>
      <c r="AC901" s="17"/>
    </row>
    <row r="902" customFormat="false" ht="13.5" hidden="false" customHeight="false" outlineLevel="0" collapsed="false">
      <c r="C902" s="17"/>
      <c r="D902" s="17"/>
      <c r="E902" s="17"/>
      <c r="F902" s="17"/>
      <c r="G902" s="17"/>
      <c r="H902" s="0"/>
      <c r="AB902" s="17"/>
      <c r="AC902" s="17"/>
    </row>
    <row r="903" customFormat="false" ht="13.5" hidden="false" customHeight="false" outlineLevel="0" collapsed="false">
      <c r="C903" s="17"/>
      <c r="D903" s="17"/>
      <c r="E903" s="17"/>
      <c r="F903" s="17"/>
      <c r="G903" s="17"/>
      <c r="H903" s="0"/>
      <c r="AB903" s="17"/>
      <c r="AC903" s="17"/>
    </row>
    <row r="904" customFormat="false" ht="13.5" hidden="false" customHeight="false" outlineLevel="0" collapsed="false">
      <c r="C904" s="17"/>
      <c r="D904" s="17"/>
      <c r="E904" s="17"/>
      <c r="F904" s="17"/>
      <c r="G904" s="17"/>
      <c r="H904" s="0"/>
      <c r="AB904" s="17"/>
      <c r="AC904" s="17"/>
    </row>
    <row r="905" customFormat="false" ht="13.5" hidden="false" customHeight="false" outlineLevel="0" collapsed="false">
      <c r="C905" s="17"/>
      <c r="D905" s="17"/>
      <c r="E905" s="17"/>
      <c r="F905" s="17"/>
      <c r="G905" s="17"/>
      <c r="H905" s="0"/>
      <c r="AB905" s="17"/>
      <c r="AC905" s="17"/>
    </row>
    <row r="906" customFormat="false" ht="13.5" hidden="false" customHeight="false" outlineLevel="0" collapsed="false">
      <c r="C906" s="17"/>
      <c r="D906" s="17"/>
      <c r="E906" s="17"/>
      <c r="F906" s="17"/>
      <c r="G906" s="17"/>
      <c r="H906" s="0"/>
      <c r="AB906" s="17"/>
      <c r="AC906" s="17"/>
    </row>
    <row r="907" customFormat="false" ht="13.5" hidden="false" customHeight="false" outlineLevel="0" collapsed="false">
      <c r="C907" s="17"/>
      <c r="D907" s="17"/>
      <c r="E907" s="17"/>
      <c r="F907" s="17"/>
      <c r="G907" s="17"/>
      <c r="H907" s="0"/>
      <c r="AB907" s="17"/>
      <c r="AC907" s="17"/>
    </row>
    <row r="908" customFormat="false" ht="13.5" hidden="false" customHeight="false" outlineLevel="0" collapsed="false">
      <c r="C908" s="17"/>
      <c r="D908" s="17"/>
      <c r="E908" s="17"/>
      <c r="F908" s="17"/>
      <c r="G908" s="17"/>
      <c r="H908" s="0"/>
      <c r="AB908" s="17"/>
      <c r="AC908" s="17"/>
    </row>
    <row r="909" customFormat="false" ht="13.5" hidden="false" customHeight="false" outlineLevel="0" collapsed="false">
      <c r="C909" s="17"/>
      <c r="D909" s="17"/>
      <c r="E909" s="17"/>
      <c r="F909" s="17"/>
      <c r="G909" s="17"/>
      <c r="H909" s="0"/>
      <c r="AB909" s="17"/>
      <c r="AC909" s="17"/>
    </row>
    <row r="910" customFormat="false" ht="13.5" hidden="false" customHeight="false" outlineLevel="0" collapsed="false">
      <c r="C910" s="17"/>
      <c r="D910" s="17"/>
      <c r="E910" s="17"/>
      <c r="F910" s="17"/>
      <c r="G910" s="17"/>
      <c r="H910" s="0"/>
      <c r="AB910" s="17"/>
      <c r="AC910" s="17"/>
    </row>
    <row r="911" customFormat="false" ht="13.5" hidden="false" customHeight="false" outlineLevel="0" collapsed="false">
      <c r="C911" s="17"/>
      <c r="D911" s="17"/>
      <c r="E911" s="17"/>
      <c r="F911" s="17"/>
      <c r="G911" s="17"/>
      <c r="H911" s="0"/>
      <c r="AB911" s="17"/>
      <c r="AC911" s="17"/>
    </row>
    <row r="912" customFormat="false" ht="13.5" hidden="false" customHeight="false" outlineLevel="0" collapsed="false">
      <c r="C912" s="17"/>
      <c r="D912" s="17"/>
      <c r="E912" s="17"/>
      <c r="F912" s="17"/>
      <c r="G912" s="17"/>
      <c r="H912" s="0"/>
      <c r="AB912" s="17"/>
      <c r="AC912" s="17"/>
    </row>
    <row r="913" customFormat="false" ht="13.5" hidden="false" customHeight="false" outlineLevel="0" collapsed="false">
      <c r="C913" s="17"/>
      <c r="D913" s="17"/>
      <c r="E913" s="17"/>
      <c r="F913" s="17"/>
      <c r="G913" s="17"/>
      <c r="H913" s="0"/>
      <c r="AB913" s="17"/>
      <c r="AC913" s="17"/>
    </row>
    <row r="914" customFormat="false" ht="13.5" hidden="false" customHeight="false" outlineLevel="0" collapsed="false">
      <c r="C914" s="17"/>
      <c r="D914" s="17"/>
      <c r="E914" s="17"/>
      <c r="F914" s="17"/>
      <c r="G914" s="17"/>
      <c r="H914" s="0"/>
      <c r="AB914" s="17"/>
      <c r="AC914" s="17"/>
    </row>
    <row r="915" customFormat="false" ht="13.5" hidden="false" customHeight="false" outlineLevel="0" collapsed="false">
      <c r="A915" s="169"/>
      <c r="C915" s="17"/>
      <c r="D915" s="17"/>
      <c r="E915" s="17"/>
      <c r="F915" s="17"/>
      <c r="G915" s="17"/>
      <c r="H915" s="0"/>
      <c r="AB915" s="17"/>
      <c r="AC915" s="17"/>
    </row>
    <row r="916" customFormat="false" ht="13.5" hidden="false" customHeight="false" outlineLevel="0" collapsed="false">
      <c r="A916" s="169"/>
      <c r="C916" s="17"/>
      <c r="D916" s="17"/>
      <c r="E916" s="17"/>
      <c r="F916" s="17"/>
      <c r="G916" s="17"/>
      <c r="H916" s="0"/>
      <c r="AB916" s="17"/>
      <c r="AC916" s="17"/>
    </row>
    <row r="917" customFormat="false" ht="13.5" hidden="false" customHeight="false" outlineLevel="0" collapsed="false">
      <c r="A917" s="170"/>
      <c r="C917" s="17"/>
      <c r="D917" s="17"/>
      <c r="E917" s="17"/>
      <c r="F917" s="17"/>
      <c r="G917" s="17"/>
      <c r="H917" s="0"/>
      <c r="AB917" s="17"/>
      <c r="AC917" s="17"/>
    </row>
    <row r="918" customFormat="false" ht="13.5" hidden="false" customHeight="false" outlineLevel="0" collapsed="false">
      <c r="A918" s="170"/>
      <c r="C918" s="17"/>
      <c r="D918" s="17"/>
      <c r="E918" s="17"/>
      <c r="F918" s="17"/>
      <c r="G918" s="17"/>
      <c r="H918" s="0"/>
      <c r="AB918" s="17"/>
      <c r="AC918" s="17"/>
    </row>
    <row r="919" customFormat="false" ht="13.5" hidden="false" customHeight="false" outlineLevel="0" collapsed="false">
      <c r="A919" s="170"/>
      <c r="C919" s="17"/>
      <c r="D919" s="17"/>
      <c r="E919" s="17"/>
      <c r="F919" s="17"/>
      <c r="G919" s="17"/>
      <c r="H919" s="0"/>
      <c r="AB919" s="17"/>
      <c r="AC919" s="17"/>
    </row>
    <row r="920" customFormat="false" ht="13.5" hidden="false" customHeight="false" outlineLevel="0" collapsed="false">
      <c r="A920" s="170"/>
      <c r="C920" s="17"/>
      <c r="D920" s="17"/>
      <c r="E920" s="17"/>
      <c r="F920" s="17"/>
      <c r="G920" s="17"/>
      <c r="H920" s="0"/>
      <c r="AB920" s="17"/>
      <c r="AC920" s="17"/>
    </row>
    <row r="921" customFormat="false" ht="13.5" hidden="false" customHeight="false" outlineLevel="0" collapsed="false">
      <c r="A921" s="170"/>
      <c r="C921" s="17"/>
      <c r="D921" s="17"/>
      <c r="E921" s="17"/>
      <c r="F921" s="17"/>
      <c r="G921" s="17"/>
      <c r="H921" s="0"/>
      <c r="AB921" s="17"/>
      <c r="AC921" s="17"/>
    </row>
    <row r="922" customFormat="false" ht="13.5" hidden="false" customHeight="false" outlineLevel="0" collapsed="false">
      <c r="C922" s="17"/>
      <c r="D922" s="17"/>
      <c r="E922" s="17"/>
      <c r="F922" s="17"/>
      <c r="G922" s="17"/>
      <c r="H922" s="0"/>
      <c r="AB922" s="17"/>
      <c r="AC922" s="17"/>
    </row>
    <row r="923" customFormat="false" ht="13.5" hidden="false" customHeight="false" outlineLevel="0" collapsed="false">
      <c r="C923" s="17"/>
      <c r="D923" s="17"/>
      <c r="E923" s="17"/>
      <c r="F923" s="17"/>
      <c r="G923" s="17"/>
      <c r="H923" s="0"/>
      <c r="AB923" s="17"/>
      <c r="AC923" s="17"/>
    </row>
    <row r="924" customFormat="false" ht="13.5" hidden="false" customHeight="false" outlineLevel="0" collapsed="false">
      <c r="C924" s="17"/>
      <c r="D924" s="17"/>
      <c r="E924" s="17"/>
      <c r="F924" s="17"/>
      <c r="G924" s="17"/>
      <c r="H924" s="0"/>
      <c r="AB924" s="17"/>
      <c r="AC924" s="17"/>
    </row>
    <row r="925" customFormat="false" ht="13.5" hidden="false" customHeight="false" outlineLevel="0" collapsed="false">
      <c r="A925" s="169"/>
      <c r="C925" s="17"/>
      <c r="D925" s="17"/>
      <c r="E925" s="17"/>
      <c r="F925" s="17"/>
      <c r="G925" s="17"/>
      <c r="H925" s="0"/>
      <c r="AB925" s="17"/>
      <c r="AC925" s="17"/>
    </row>
    <row r="926" customFormat="false" ht="13.5" hidden="false" customHeight="false" outlineLevel="0" collapsed="false">
      <c r="C926" s="17"/>
      <c r="D926" s="17"/>
      <c r="E926" s="17"/>
      <c r="F926" s="17"/>
      <c r="G926" s="17"/>
      <c r="H926" s="0"/>
      <c r="AB926" s="17"/>
      <c r="AC926" s="17"/>
    </row>
    <row r="927" customFormat="false" ht="13.5" hidden="false" customHeight="false" outlineLevel="0" collapsed="false">
      <c r="C927" s="17"/>
      <c r="D927" s="17"/>
      <c r="E927" s="17"/>
      <c r="F927" s="17"/>
      <c r="G927" s="17"/>
      <c r="H927" s="0"/>
      <c r="AB927" s="17"/>
      <c r="AC927" s="17"/>
    </row>
    <row r="928" customFormat="false" ht="13.5" hidden="false" customHeight="false" outlineLevel="0" collapsed="false">
      <c r="C928" s="17"/>
      <c r="D928" s="17"/>
      <c r="E928" s="17"/>
      <c r="F928" s="17"/>
      <c r="G928" s="17"/>
      <c r="H928" s="0"/>
      <c r="AB928" s="17"/>
      <c r="AC928" s="17"/>
    </row>
    <row r="929" customFormat="false" ht="13.5" hidden="false" customHeight="false" outlineLevel="0" collapsed="false">
      <c r="C929" s="17"/>
      <c r="D929" s="17"/>
      <c r="E929" s="17"/>
      <c r="F929" s="17"/>
      <c r="G929" s="17"/>
      <c r="H929" s="0"/>
      <c r="AB929" s="17"/>
      <c r="AC929" s="17"/>
    </row>
    <row r="930" customFormat="false" ht="13.5" hidden="false" customHeight="false" outlineLevel="0" collapsed="false">
      <c r="C930" s="17"/>
      <c r="D930" s="17"/>
      <c r="E930" s="17"/>
      <c r="F930" s="17"/>
      <c r="G930" s="17"/>
      <c r="H930" s="0"/>
      <c r="AB930" s="17"/>
      <c r="AC930" s="17"/>
    </row>
    <row r="931" customFormat="false" ht="13.5" hidden="false" customHeight="false" outlineLevel="0" collapsed="false">
      <c r="C931" s="17"/>
      <c r="D931" s="17"/>
      <c r="E931" s="17"/>
      <c r="F931" s="17"/>
      <c r="G931" s="17"/>
      <c r="H931" s="0"/>
      <c r="AB931" s="17"/>
      <c r="AC931" s="17"/>
    </row>
    <row r="932" customFormat="false" ht="13.5" hidden="false" customHeight="false" outlineLevel="0" collapsed="false">
      <c r="C932" s="17"/>
      <c r="D932" s="17"/>
      <c r="E932" s="17"/>
      <c r="F932" s="17"/>
      <c r="G932" s="17"/>
      <c r="H932" s="0"/>
      <c r="AB932" s="17"/>
      <c r="AC932" s="17"/>
    </row>
    <row r="933" customFormat="false" ht="13.5" hidden="false" customHeight="false" outlineLevel="0" collapsed="false">
      <c r="C933" s="17"/>
      <c r="D933" s="17"/>
      <c r="E933" s="17"/>
      <c r="F933" s="17"/>
      <c r="G933" s="17"/>
      <c r="H933" s="0"/>
      <c r="AB933" s="17"/>
      <c r="AC933" s="17"/>
    </row>
    <row r="934" customFormat="false" ht="13.5" hidden="false" customHeight="false" outlineLevel="0" collapsed="false">
      <c r="C934" s="17"/>
      <c r="D934" s="17"/>
      <c r="E934" s="17"/>
      <c r="F934" s="17"/>
      <c r="G934" s="17"/>
      <c r="H934" s="0"/>
      <c r="AB934" s="17"/>
      <c r="AC934" s="17"/>
    </row>
    <row r="935" customFormat="false" ht="13.5" hidden="false" customHeight="false" outlineLevel="0" collapsed="false">
      <c r="C935" s="17"/>
      <c r="D935" s="17"/>
      <c r="E935" s="17"/>
      <c r="F935" s="17"/>
      <c r="G935" s="17"/>
      <c r="H935" s="0"/>
      <c r="AB935" s="17"/>
      <c r="AC935" s="17"/>
    </row>
    <row r="936" customFormat="false" ht="13.5" hidden="false" customHeight="false" outlineLevel="0" collapsed="false">
      <c r="C936" s="17"/>
      <c r="D936" s="17"/>
      <c r="E936" s="17"/>
      <c r="F936" s="17"/>
      <c r="G936" s="17"/>
      <c r="H936" s="0"/>
      <c r="AB936" s="17"/>
      <c r="AC936" s="17"/>
    </row>
    <row r="937" customFormat="false" ht="13.5" hidden="false" customHeight="false" outlineLevel="0" collapsed="false">
      <c r="C937" s="17"/>
      <c r="D937" s="17"/>
      <c r="E937" s="17"/>
      <c r="F937" s="17"/>
      <c r="G937" s="17"/>
      <c r="H937" s="0"/>
      <c r="AB937" s="17"/>
      <c r="AC937" s="17"/>
    </row>
    <row r="938" customFormat="false" ht="13.5" hidden="false" customHeight="false" outlineLevel="0" collapsed="false">
      <c r="C938" s="17"/>
      <c r="D938" s="17"/>
      <c r="E938" s="17"/>
      <c r="F938" s="17"/>
      <c r="G938" s="17"/>
      <c r="H938" s="0"/>
      <c r="AB938" s="17"/>
      <c r="AC938" s="17"/>
    </row>
    <row r="939" customFormat="false" ht="13.5" hidden="false" customHeight="false" outlineLevel="0" collapsed="false">
      <c r="C939" s="17"/>
      <c r="D939" s="17"/>
      <c r="E939" s="17"/>
      <c r="F939" s="17"/>
      <c r="G939" s="17"/>
      <c r="H939" s="0"/>
      <c r="AB939" s="17"/>
      <c r="AC939" s="17"/>
    </row>
    <row r="940" customFormat="false" ht="13.5" hidden="false" customHeight="false" outlineLevel="0" collapsed="false">
      <c r="C940" s="17"/>
      <c r="D940" s="17"/>
      <c r="E940" s="17"/>
      <c r="F940" s="17"/>
      <c r="G940" s="17"/>
      <c r="H940" s="0"/>
      <c r="AB940" s="17"/>
      <c r="AC940" s="17"/>
    </row>
    <row r="941" customFormat="false" ht="13.5" hidden="false" customHeight="false" outlineLevel="0" collapsed="false">
      <c r="C941" s="17"/>
      <c r="D941" s="17"/>
      <c r="E941" s="17"/>
      <c r="F941" s="17"/>
      <c r="G941" s="17"/>
      <c r="H941" s="0"/>
      <c r="AB941" s="17"/>
      <c r="AC941" s="17"/>
    </row>
    <row r="942" customFormat="false" ht="13.5" hidden="false" customHeight="false" outlineLevel="0" collapsed="false">
      <c r="C942" s="17"/>
      <c r="D942" s="17"/>
      <c r="E942" s="17"/>
      <c r="F942" s="17"/>
      <c r="G942" s="17"/>
      <c r="H942" s="0"/>
      <c r="AB942" s="17"/>
      <c r="AC942" s="17"/>
    </row>
    <row r="943" customFormat="false" ht="13.5" hidden="false" customHeight="false" outlineLevel="0" collapsed="false">
      <c r="C943" s="17"/>
      <c r="D943" s="17"/>
      <c r="E943" s="17"/>
      <c r="F943" s="17"/>
      <c r="G943" s="17"/>
      <c r="H943" s="0"/>
      <c r="AB943" s="17"/>
      <c r="AC943" s="17"/>
    </row>
    <row r="944" customFormat="false" ht="13.5" hidden="false" customHeight="false" outlineLevel="0" collapsed="false">
      <c r="C944" s="17"/>
      <c r="D944" s="17"/>
      <c r="E944" s="17"/>
      <c r="F944" s="17"/>
      <c r="G944" s="17"/>
      <c r="H944" s="0"/>
      <c r="AB944" s="17"/>
      <c r="AC944" s="17"/>
    </row>
    <row r="945" customFormat="false" ht="13.5" hidden="false" customHeight="false" outlineLevel="0" collapsed="false">
      <c r="C945" s="17"/>
      <c r="D945" s="17"/>
      <c r="E945" s="17"/>
      <c r="F945" s="17"/>
      <c r="G945" s="17"/>
      <c r="H945" s="0"/>
      <c r="AB945" s="17"/>
      <c r="AC945" s="17"/>
    </row>
    <row r="946" customFormat="false" ht="13.5" hidden="false" customHeight="false" outlineLevel="0" collapsed="false">
      <c r="C946" s="17"/>
      <c r="D946" s="17"/>
      <c r="E946" s="17"/>
      <c r="F946" s="17"/>
      <c r="G946" s="17"/>
      <c r="H946" s="0"/>
      <c r="AB946" s="17"/>
      <c r="AC946" s="17"/>
    </row>
    <row r="947" customFormat="false" ht="13.5" hidden="false" customHeight="false" outlineLevel="0" collapsed="false">
      <c r="C947" s="17"/>
      <c r="D947" s="17"/>
      <c r="E947" s="17"/>
      <c r="F947" s="17"/>
      <c r="G947" s="17"/>
      <c r="H947" s="0"/>
      <c r="AB947" s="17"/>
      <c r="AC947" s="17"/>
    </row>
    <row r="948" customFormat="false" ht="13.5" hidden="false" customHeight="false" outlineLevel="0" collapsed="false">
      <c r="C948" s="17"/>
      <c r="D948" s="17"/>
      <c r="E948" s="17"/>
      <c r="F948" s="17"/>
      <c r="G948" s="17"/>
      <c r="H948" s="0"/>
      <c r="AB948" s="17"/>
      <c r="AC948" s="17"/>
    </row>
    <row r="949" customFormat="false" ht="13.5" hidden="false" customHeight="false" outlineLevel="0" collapsed="false">
      <c r="C949" s="17"/>
      <c r="D949" s="17"/>
      <c r="E949" s="17"/>
      <c r="F949" s="17"/>
      <c r="G949" s="17"/>
      <c r="H949" s="0"/>
      <c r="AB949" s="17"/>
      <c r="AC949" s="17"/>
    </row>
    <row r="950" customFormat="false" ht="13.5" hidden="false" customHeight="false" outlineLevel="0" collapsed="false">
      <c r="C950" s="17"/>
      <c r="D950" s="17"/>
      <c r="E950" s="17"/>
      <c r="F950" s="17"/>
      <c r="G950" s="17"/>
      <c r="H950" s="0"/>
      <c r="AB950" s="17"/>
      <c r="AC950" s="17"/>
    </row>
    <row r="951" customFormat="false" ht="13.5" hidden="false" customHeight="false" outlineLevel="0" collapsed="false">
      <c r="C951" s="17"/>
      <c r="D951" s="17"/>
      <c r="E951" s="17"/>
      <c r="F951" s="17"/>
      <c r="G951" s="17"/>
      <c r="H951" s="0"/>
      <c r="AB951" s="17"/>
      <c r="AC951" s="17"/>
    </row>
    <row r="952" customFormat="false" ht="13.5" hidden="false" customHeight="false" outlineLevel="0" collapsed="false">
      <c r="C952" s="17"/>
      <c r="D952" s="17"/>
      <c r="E952" s="17"/>
      <c r="F952" s="17"/>
      <c r="G952" s="17"/>
      <c r="H952" s="0"/>
      <c r="AB952" s="17"/>
      <c r="AC952" s="17"/>
    </row>
    <row r="953" customFormat="false" ht="13.5" hidden="false" customHeight="false" outlineLevel="0" collapsed="false">
      <c r="C953" s="17"/>
      <c r="D953" s="17"/>
      <c r="E953" s="17"/>
      <c r="F953" s="17"/>
      <c r="G953" s="17"/>
      <c r="H953" s="0"/>
      <c r="AB953" s="17"/>
      <c r="AC953" s="17"/>
    </row>
    <row r="954" customFormat="false" ht="13.5" hidden="false" customHeight="false" outlineLevel="0" collapsed="false">
      <c r="C954" s="17"/>
      <c r="D954" s="17"/>
      <c r="E954" s="17"/>
      <c r="F954" s="17"/>
      <c r="G954" s="17"/>
      <c r="H954" s="0"/>
      <c r="AB954" s="17"/>
      <c r="AC954" s="17"/>
    </row>
    <row r="955" customFormat="false" ht="13.5" hidden="false" customHeight="false" outlineLevel="0" collapsed="false">
      <c r="C955" s="17"/>
      <c r="D955" s="17"/>
      <c r="E955" s="17"/>
      <c r="F955" s="17"/>
      <c r="G955" s="17"/>
      <c r="H955" s="0"/>
      <c r="AB955" s="17"/>
      <c r="AC955" s="17"/>
    </row>
    <row r="956" customFormat="false" ht="13.5" hidden="false" customHeight="false" outlineLevel="0" collapsed="false">
      <c r="C956" s="17"/>
      <c r="D956" s="17"/>
      <c r="E956" s="17"/>
      <c r="F956" s="17"/>
      <c r="G956" s="17"/>
      <c r="H956" s="0"/>
      <c r="AB956" s="17"/>
      <c r="AC956" s="17"/>
    </row>
    <row r="957" customFormat="false" ht="13.5" hidden="false" customHeight="false" outlineLevel="0" collapsed="false">
      <c r="C957" s="17"/>
      <c r="D957" s="17"/>
      <c r="E957" s="17"/>
      <c r="F957" s="17"/>
      <c r="G957" s="17"/>
      <c r="H957" s="0"/>
      <c r="AB957" s="17"/>
      <c r="AC957" s="17"/>
    </row>
    <row r="958" customFormat="false" ht="13.5" hidden="false" customHeight="false" outlineLevel="0" collapsed="false">
      <c r="C958" s="17"/>
      <c r="D958" s="17"/>
      <c r="E958" s="17"/>
      <c r="F958" s="17"/>
      <c r="G958" s="17"/>
      <c r="H958" s="0"/>
      <c r="AB958" s="17"/>
      <c r="AC958" s="17"/>
    </row>
    <row r="959" customFormat="false" ht="13.5" hidden="false" customHeight="false" outlineLevel="0" collapsed="false">
      <c r="C959" s="17"/>
      <c r="D959" s="17"/>
      <c r="E959" s="17"/>
      <c r="F959" s="17"/>
      <c r="G959" s="17"/>
      <c r="H959" s="0"/>
      <c r="AB959" s="17"/>
      <c r="AC959" s="17"/>
    </row>
    <row r="960" customFormat="false" ht="13.5" hidden="false" customHeight="false" outlineLevel="0" collapsed="false">
      <c r="C960" s="17"/>
      <c r="D960" s="17"/>
      <c r="E960" s="17"/>
      <c r="F960" s="17"/>
      <c r="G960" s="17"/>
      <c r="H960" s="0"/>
      <c r="AB960" s="17"/>
      <c r="AC960" s="17"/>
    </row>
    <row r="961" customFormat="false" ht="13.5" hidden="false" customHeight="false" outlineLevel="0" collapsed="false">
      <c r="C961" s="17"/>
      <c r="D961" s="17"/>
      <c r="E961" s="17"/>
      <c r="F961" s="17"/>
      <c r="G961" s="17"/>
      <c r="H961" s="0"/>
      <c r="AB961" s="17"/>
      <c r="AC961" s="17"/>
    </row>
    <row r="962" customFormat="false" ht="13.5" hidden="false" customHeight="false" outlineLevel="0" collapsed="false">
      <c r="C962" s="17"/>
      <c r="D962" s="17"/>
      <c r="E962" s="17"/>
      <c r="F962" s="17"/>
      <c r="G962" s="17"/>
      <c r="H962" s="0"/>
      <c r="AB962" s="17"/>
      <c r="AC962" s="17"/>
    </row>
    <row r="963" customFormat="false" ht="13.5" hidden="false" customHeight="false" outlineLevel="0" collapsed="false">
      <c r="C963" s="17"/>
      <c r="D963" s="17"/>
      <c r="E963" s="17"/>
      <c r="F963" s="17"/>
      <c r="G963" s="17"/>
      <c r="H963" s="0"/>
      <c r="AB963" s="17"/>
      <c r="AC963" s="17"/>
    </row>
    <row r="964" customFormat="false" ht="13.5" hidden="false" customHeight="false" outlineLevel="0" collapsed="false">
      <c r="C964" s="17"/>
      <c r="D964" s="17"/>
      <c r="E964" s="17"/>
      <c r="F964" s="17"/>
      <c r="G964" s="17"/>
      <c r="H964" s="0"/>
      <c r="AB964" s="17"/>
      <c r="AC964" s="17"/>
    </row>
    <row r="965" customFormat="false" ht="13.5" hidden="false" customHeight="false" outlineLevel="0" collapsed="false">
      <c r="C965" s="17"/>
      <c r="D965" s="17"/>
      <c r="E965" s="17"/>
      <c r="F965" s="17"/>
      <c r="G965" s="17"/>
      <c r="H965" s="0"/>
      <c r="AB965" s="17"/>
      <c r="AC965" s="17"/>
    </row>
    <row r="966" customFormat="false" ht="13.5" hidden="false" customHeight="false" outlineLevel="0" collapsed="false">
      <c r="C966" s="17"/>
      <c r="D966" s="17"/>
      <c r="E966" s="17"/>
      <c r="F966" s="17"/>
      <c r="G966" s="17"/>
      <c r="H966" s="0"/>
      <c r="AB966" s="17"/>
      <c r="AC966" s="17"/>
    </row>
    <row r="967" customFormat="false" ht="13.5" hidden="false" customHeight="false" outlineLevel="0" collapsed="false">
      <c r="C967" s="17"/>
      <c r="D967" s="17"/>
      <c r="E967" s="17"/>
      <c r="F967" s="17"/>
      <c r="G967" s="17"/>
      <c r="H967" s="0"/>
      <c r="AB967" s="17"/>
      <c r="AC967" s="17"/>
    </row>
    <row r="968" customFormat="false" ht="13.5" hidden="false" customHeight="false" outlineLevel="0" collapsed="false">
      <c r="C968" s="17"/>
      <c r="D968" s="17"/>
      <c r="E968" s="17"/>
      <c r="F968" s="17"/>
      <c r="G968" s="17"/>
      <c r="H968" s="0"/>
      <c r="AB968" s="17"/>
      <c r="AC968" s="17"/>
    </row>
    <row r="969" customFormat="false" ht="13.5" hidden="false" customHeight="false" outlineLevel="0" collapsed="false">
      <c r="C969" s="17"/>
      <c r="D969" s="17"/>
      <c r="E969" s="17"/>
      <c r="F969" s="17"/>
      <c r="G969" s="17"/>
      <c r="H969" s="0"/>
      <c r="AB969" s="17"/>
      <c r="AC969" s="17"/>
    </row>
    <row r="970" customFormat="false" ht="13.5" hidden="false" customHeight="false" outlineLevel="0" collapsed="false">
      <c r="C970" s="17"/>
      <c r="D970" s="17"/>
      <c r="E970" s="17"/>
      <c r="F970" s="17"/>
      <c r="G970" s="17"/>
      <c r="H970" s="0"/>
      <c r="AB970" s="17"/>
      <c r="AC970" s="17"/>
    </row>
    <row r="971" customFormat="false" ht="13.5" hidden="false" customHeight="false" outlineLevel="0" collapsed="false">
      <c r="C971" s="17"/>
      <c r="D971" s="17"/>
      <c r="E971" s="17"/>
      <c r="F971" s="17"/>
      <c r="G971" s="17"/>
      <c r="H971" s="0"/>
      <c r="AB971" s="17"/>
      <c r="AC971" s="17"/>
    </row>
    <row r="972" customFormat="false" ht="13.5" hidden="false" customHeight="false" outlineLevel="0" collapsed="false">
      <c r="C972" s="17"/>
      <c r="D972" s="17"/>
      <c r="E972" s="17"/>
      <c r="F972" s="17"/>
      <c r="G972" s="17"/>
      <c r="H972" s="0"/>
      <c r="AB972" s="17"/>
      <c r="AC972" s="17"/>
    </row>
    <row r="973" customFormat="false" ht="13.5" hidden="false" customHeight="false" outlineLevel="0" collapsed="false">
      <c r="C973" s="17"/>
      <c r="D973" s="17"/>
      <c r="E973" s="17"/>
      <c r="F973" s="17"/>
      <c r="G973" s="17"/>
      <c r="H973" s="0"/>
      <c r="AB973" s="17"/>
      <c r="AC973" s="17"/>
    </row>
    <row r="974" customFormat="false" ht="13.5" hidden="false" customHeight="false" outlineLevel="0" collapsed="false">
      <c r="C974" s="17"/>
      <c r="D974" s="17"/>
      <c r="E974" s="17"/>
      <c r="F974" s="17"/>
      <c r="G974" s="17"/>
      <c r="H974" s="0"/>
      <c r="AB974" s="17"/>
      <c r="AC974" s="17"/>
    </row>
    <row r="975" customFormat="false" ht="13.5" hidden="false" customHeight="false" outlineLevel="0" collapsed="false">
      <c r="C975" s="17"/>
      <c r="D975" s="17"/>
      <c r="E975" s="17"/>
      <c r="F975" s="17"/>
      <c r="G975" s="17"/>
      <c r="H975" s="0"/>
      <c r="AB975" s="17"/>
      <c r="AC975" s="17"/>
    </row>
    <row r="976" customFormat="false" ht="13.5" hidden="false" customHeight="false" outlineLevel="0" collapsed="false">
      <c r="C976" s="17"/>
      <c r="D976" s="17"/>
      <c r="E976" s="17"/>
      <c r="F976" s="17"/>
      <c r="G976" s="17"/>
      <c r="H976" s="0"/>
      <c r="AB976" s="17"/>
      <c r="AC976" s="17"/>
    </row>
    <row r="977" customFormat="false" ht="13.5" hidden="false" customHeight="false" outlineLevel="0" collapsed="false">
      <c r="C977" s="17"/>
      <c r="D977" s="17"/>
      <c r="E977" s="17"/>
      <c r="F977" s="17"/>
      <c r="G977" s="17"/>
      <c r="H977" s="0"/>
      <c r="AB977" s="17"/>
      <c r="AC977" s="17"/>
    </row>
    <row r="978" customFormat="false" ht="13.5" hidden="false" customHeight="false" outlineLevel="0" collapsed="false">
      <c r="C978" s="17"/>
      <c r="D978" s="17"/>
      <c r="E978" s="17"/>
      <c r="F978" s="17"/>
      <c r="G978" s="17"/>
      <c r="H978" s="0"/>
      <c r="AB978" s="17"/>
      <c r="AC978" s="17"/>
    </row>
    <row r="979" customFormat="false" ht="13.5" hidden="false" customHeight="false" outlineLevel="0" collapsed="false">
      <c r="C979" s="17"/>
      <c r="D979" s="17"/>
      <c r="E979" s="17"/>
      <c r="F979" s="17"/>
      <c r="G979" s="17"/>
      <c r="H979" s="0"/>
      <c r="AB979" s="17"/>
      <c r="AC979" s="17"/>
    </row>
    <row r="980" customFormat="false" ht="13.5" hidden="false" customHeight="false" outlineLevel="0" collapsed="false">
      <c r="C980" s="17"/>
      <c r="D980" s="17"/>
      <c r="E980" s="17"/>
      <c r="F980" s="17"/>
      <c r="G980" s="17"/>
      <c r="H980" s="0"/>
      <c r="AB980" s="17"/>
      <c r="AC980" s="17"/>
    </row>
    <row r="981" customFormat="false" ht="13.5" hidden="false" customHeight="false" outlineLevel="0" collapsed="false">
      <c r="C981" s="17"/>
      <c r="D981" s="17"/>
      <c r="E981" s="17"/>
      <c r="F981" s="17"/>
      <c r="G981" s="17"/>
      <c r="H981" s="0"/>
      <c r="AB981" s="17"/>
      <c r="AC981" s="17"/>
    </row>
    <row r="982" customFormat="false" ht="13.5" hidden="false" customHeight="false" outlineLevel="0" collapsed="false">
      <c r="C982" s="17"/>
      <c r="D982" s="17"/>
      <c r="E982" s="17"/>
      <c r="F982" s="17"/>
      <c r="G982" s="17"/>
      <c r="H982" s="0"/>
      <c r="AB982" s="17"/>
      <c r="AC982" s="17"/>
    </row>
    <row r="983" customFormat="false" ht="13.5" hidden="false" customHeight="false" outlineLevel="0" collapsed="false">
      <c r="C983" s="17"/>
      <c r="D983" s="17"/>
      <c r="E983" s="17"/>
      <c r="F983" s="17"/>
      <c r="G983" s="17"/>
      <c r="H983" s="0"/>
      <c r="AB983" s="17"/>
      <c r="AC983" s="17"/>
    </row>
    <row r="984" customFormat="false" ht="13.5" hidden="false" customHeight="false" outlineLevel="0" collapsed="false">
      <c r="C984" s="17"/>
      <c r="D984" s="17"/>
      <c r="E984" s="17"/>
      <c r="F984" s="17"/>
      <c r="G984" s="17"/>
      <c r="H984" s="0"/>
      <c r="AB984" s="17"/>
      <c r="AC984" s="17"/>
    </row>
    <row r="985" customFormat="false" ht="13.5" hidden="false" customHeight="false" outlineLevel="0" collapsed="false">
      <c r="C985" s="17"/>
      <c r="D985" s="17"/>
      <c r="E985" s="17"/>
      <c r="F985" s="17"/>
      <c r="G985" s="17"/>
      <c r="H985" s="0"/>
      <c r="AB985" s="17"/>
      <c r="AC985" s="17"/>
    </row>
    <row r="986" customFormat="false" ht="13.5" hidden="false" customHeight="false" outlineLevel="0" collapsed="false">
      <c r="C986" s="17"/>
      <c r="D986" s="17"/>
      <c r="E986" s="17"/>
      <c r="F986" s="17"/>
      <c r="G986" s="17"/>
      <c r="H986" s="0"/>
      <c r="AB986" s="17"/>
      <c r="AC986" s="17"/>
    </row>
    <row r="987" customFormat="false" ht="13.5" hidden="false" customHeight="false" outlineLevel="0" collapsed="false">
      <c r="C987" s="17"/>
      <c r="D987" s="17"/>
      <c r="E987" s="17"/>
      <c r="F987" s="17"/>
      <c r="G987" s="17"/>
      <c r="H987" s="0"/>
      <c r="AB987" s="17"/>
      <c r="AC987" s="17"/>
    </row>
    <row r="988" customFormat="false" ht="13.5" hidden="false" customHeight="false" outlineLevel="0" collapsed="false">
      <c r="C988" s="17"/>
      <c r="D988" s="17"/>
      <c r="E988" s="17"/>
      <c r="F988" s="17"/>
      <c r="G988" s="17"/>
      <c r="H988" s="0"/>
      <c r="AB988" s="17"/>
      <c r="AC988" s="17"/>
    </row>
    <row r="989" customFormat="false" ht="13.5" hidden="false" customHeight="false" outlineLevel="0" collapsed="false">
      <c r="C989" s="17"/>
      <c r="D989" s="17"/>
      <c r="E989" s="17"/>
      <c r="F989" s="17"/>
      <c r="G989" s="17"/>
      <c r="H989" s="0"/>
      <c r="AB989" s="17"/>
      <c r="AC989" s="17"/>
    </row>
    <row r="990" customFormat="false" ht="13.5" hidden="false" customHeight="false" outlineLevel="0" collapsed="false">
      <c r="C990" s="17"/>
      <c r="D990" s="17"/>
      <c r="E990" s="17"/>
      <c r="F990" s="17"/>
      <c r="G990" s="17"/>
      <c r="H990" s="0"/>
      <c r="AB990" s="17"/>
      <c r="AC990" s="17"/>
    </row>
    <row r="991" customFormat="false" ht="13.5" hidden="false" customHeight="false" outlineLevel="0" collapsed="false">
      <c r="C991" s="17"/>
      <c r="D991" s="17"/>
      <c r="E991" s="17"/>
      <c r="F991" s="17"/>
      <c r="G991" s="17"/>
      <c r="H991" s="0"/>
      <c r="AB991" s="17"/>
      <c r="AC991" s="17"/>
    </row>
    <row r="992" customFormat="false" ht="13.5" hidden="false" customHeight="false" outlineLevel="0" collapsed="false">
      <c r="C992" s="17"/>
      <c r="D992" s="17"/>
      <c r="E992" s="17"/>
      <c r="F992" s="17"/>
      <c r="G992" s="17"/>
      <c r="H992" s="0"/>
      <c r="AB992" s="17"/>
      <c r="AC992" s="17"/>
    </row>
    <row r="993" customFormat="false" ht="13.5" hidden="false" customHeight="false" outlineLevel="0" collapsed="false">
      <c r="C993" s="17"/>
      <c r="D993" s="17"/>
      <c r="E993" s="17"/>
      <c r="F993" s="17"/>
      <c r="G993" s="17"/>
      <c r="H993" s="0"/>
      <c r="AB993" s="17"/>
      <c r="AC993" s="17"/>
    </row>
    <row r="994" customFormat="false" ht="13.5" hidden="false" customHeight="false" outlineLevel="0" collapsed="false">
      <c r="C994" s="17"/>
      <c r="D994" s="17"/>
      <c r="E994" s="17"/>
      <c r="F994" s="17"/>
      <c r="G994" s="17"/>
      <c r="H994" s="0"/>
      <c r="AB994" s="17"/>
      <c r="AC994" s="17"/>
    </row>
    <row r="995" customFormat="false" ht="13.5" hidden="false" customHeight="false" outlineLevel="0" collapsed="false">
      <c r="C995" s="17"/>
      <c r="D995" s="17"/>
      <c r="E995" s="17"/>
      <c r="F995" s="17"/>
      <c r="G995" s="17"/>
      <c r="H995" s="0"/>
      <c r="AB995" s="17"/>
      <c r="AC995" s="17"/>
    </row>
    <row r="996" customFormat="false" ht="13.5" hidden="false" customHeight="false" outlineLevel="0" collapsed="false">
      <c r="C996" s="17"/>
      <c r="D996" s="17"/>
      <c r="E996" s="17"/>
      <c r="F996" s="17"/>
      <c r="G996" s="17"/>
      <c r="H996" s="0"/>
      <c r="AB996" s="17"/>
      <c r="AC996" s="17"/>
    </row>
    <row r="997" customFormat="false" ht="13.5" hidden="false" customHeight="false" outlineLevel="0" collapsed="false">
      <c r="C997" s="17"/>
      <c r="D997" s="17"/>
      <c r="E997" s="17"/>
      <c r="F997" s="17"/>
      <c r="G997" s="17"/>
      <c r="H997" s="0"/>
      <c r="AB997" s="17"/>
      <c r="AC997" s="17"/>
    </row>
    <row r="998" customFormat="false" ht="13.5" hidden="false" customHeight="false" outlineLevel="0" collapsed="false">
      <c r="C998" s="17"/>
      <c r="D998" s="17"/>
      <c r="E998" s="17"/>
      <c r="F998" s="17"/>
      <c r="G998" s="17"/>
      <c r="H998" s="0"/>
      <c r="AB998" s="17"/>
      <c r="AC998" s="17"/>
    </row>
    <row r="999" customFormat="false" ht="13.5" hidden="false" customHeight="false" outlineLevel="0" collapsed="false">
      <c r="C999" s="17"/>
      <c r="D999" s="17"/>
      <c r="E999" s="17"/>
      <c r="F999" s="17"/>
      <c r="G999" s="17"/>
      <c r="H999" s="0"/>
      <c r="AB999" s="17"/>
      <c r="AC999" s="17"/>
    </row>
    <row r="1000" customFormat="false" ht="13.5" hidden="false" customHeight="false" outlineLevel="0" collapsed="false">
      <c r="C1000" s="17"/>
      <c r="D1000" s="17"/>
      <c r="E1000" s="17"/>
      <c r="F1000" s="17"/>
      <c r="G1000" s="17"/>
      <c r="H1000" s="0"/>
      <c r="AB1000" s="17"/>
      <c r="AC1000" s="17"/>
    </row>
    <row r="1001" customFormat="false" ht="13.5" hidden="false" customHeight="false" outlineLevel="0" collapsed="false">
      <c r="C1001" s="17"/>
      <c r="D1001" s="17"/>
      <c r="E1001" s="17"/>
      <c r="F1001" s="17"/>
      <c r="G1001" s="17"/>
      <c r="H1001" s="0"/>
      <c r="AB1001" s="17"/>
      <c r="AC1001" s="17"/>
    </row>
    <row r="1002" customFormat="false" ht="13.5" hidden="false" customHeight="false" outlineLevel="0" collapsed="false">
      <c r="C1002" s="17"/>
      <c r="D1002" s="17"/>
      <c r="E1002" s="17"/>
      <c r="F1002" s="17"/>
      <c r="G1002" s="17"/>
      <c r="H1002" s="0"/>
      <c r="AB1002" s="17"/>
      <c r="AC1002" s="17"/>
    </row>
    <row r="1003" customFormat="false" ht="13.5" hidden="false" customHeight="false" outlineLevel="0" collapsed="false">
      <c r="C1003" s="17"/>
      <c r="D1003" s="17"/>
      <c r="E1003" s="17"/>
      <c r="F1003" s="17"/>
      <c r="G1003" s="17"/>
      <c r="H1003" s="0"/>
      <c r="AB1003" s="17"/>
      <c r="AC1003" s="17"/>
    </row>
    <row r="1004" customFormat="false" ht="13.5" hidden="false" customHeight="false" outlineLevel="0" collapsed="false">
      <c r="C1004" s="17"/>
      <c r="D1004" s="17"/>
      <c r="E1004" s="17"/>
      <c r="F1004" s="17"/>
      <c r="G1004" s="17"/>
      <c r="H1004" s="0"/>
      <c r="AB1004" s="17"/>
      <c r="AC1004" s="17"/>
    </row>
    <row r="1005" customFormat="false" ht="13.5" hidden="false" customHeight="false" outlineLevel="0" collapsed="false">
      <c r="C1005" s="17"/>
      <c r="D1005" s="17"/>
      <c r="E1005" s="17"/>
      <c r="F1005" s="17"/>
      <c r="G1005" s="17"/>
      <c r="H1005" s="0"/>
      <c r="AB1005" s="17"/>
      <c r="AC1005" s="17"/>
    </row>
    <row r="1006" customFormat="false" ht="13.5" hidden="false" customHeight="false" outlineLevel="0" collapsed="false">
      <c r="C1006" s="17"/>
      <c r="D1006" s="17"/>
      <c r="E1006" s="17"/>
      <c r="F1006" s="17"/>
      <c r="G1006" s="17"/>
      <c r="H1006" s="0"/>
      <c r="AB1006" s="17"/>
      <c r="AC1006" s="17"/>
    </row>
    <row r="1007" customFormat="false" ht="13.5" hidden="false" customHeight="false" outlineLevel="0" collapsed="false">
      <c r="C1007" s="17"/>
      <c r="D1007" s="17"/>
      <c r="E1007" s="17"/>
      <c r="F1007" s="17"/>
      <c r="G1007" s="17"/>
      <c r="H1007" s="0"/>
      <c r="AB1007" s="17"/>
      <c r="AC1007" s="17"/>
    </row>
    <row r="1008" customFormat="false" ht="13.5" hidden="false" customHeight="false" outlineLevel="0" collapsed="false">
      <c r="C1008" s="17"/>
      <c r="D1008" s="17"/>
      <c r="E1008" s="17"/>
      <c r="F1008" s="17"/>
      <c r="G1008" s="17"/>
      <c r="H1008" s="0"/>
      <c r="AB1008" s="17"/>
      <c r="AC1008" s="17"/>
    </row>
    <row r="1009" customFormat="false" ht="13.5" hidden="false" customHeight="false" outlineLevel="0" collapsed="false">
      <c r="C1009" s="17"/>
      <c r="D1009" s="17"/>
      <c r="E1009" s="17"/>
      <c r="F1009" s="17"/>
      <c r="G1009" s="17"/>
      <c r="H1009" s="0"/>
      <c r="AB1009" s="17"/>
      <c r="AC1009" s="17"/>
    </row>
    <row r="1010" customFormat="false" ht="13.5" hidden="false" customHeight="false" outlineLevel="0" collapsed="false">
      <c r="C1010" s="17"/>
      <c r="D1010" s="17"/>
      <c r="E1010" s="17"/>
      <c r="F1010" s="17"/>
      <c r="G1010" s="17"/>
      <c r="H1010" s="0"/>
      <c r="AB1010" s="17"/>
      <c r="AC1010" s="17"/>
    </row>
    <row r="1011" customFormat="false" ht="13.5" hidden="false" customHeight="false" outlineLevel="0" collapsed="false">
      <c r="C1011" s="17"/>
      <c r="D1011" s="17"/>
      <c r="E1011" s="17"/>
      <c r="F1011" s="17"/>
      <c r="G1011" s="17"/>
      <c r="H1011" s="0"/>
      <c r="AB1011" s="17"/>
      <c r="AC1011" s="17"/>
    </row>
    <row r="1012" customFormat="false" ht="13.5" hidden="false" customHeight="false" outlineLevel="0" collapsed="false">
      <c r="C1012" s="17"/>
      <c r="D1012" s="17"/>
      <c r="E1012" s="17"/>
      <c r="F1012" s="17"/>
      <c r="G1012" s="17"/>
      <c r="H1012" s="0"/>
      <c r="AB1012" s="17"/>
      <c r="AC1012" s="17"/>
    </row>
    <row r="1013" customFormat="false" ht="13.5" hidden="false" customHeight="false" outlineLevel="0" collapsed="false">
      <c r="C1013" s="17"/>
      <c r="D1013" s="17"/>
      <c r="E1013" s="17"/>
      <c r="F1013" s="17"/>
      <c r="G1013" s="17"/>
      <c r="H1013" s="0"/>
      <c r="AB1013" s="17"/>
      <c r="AC1013" s="17"/>
    </row>
    <row r="1014" customFormat="false" ht="13.5" hidden="false" customHeight="false" outlineLevel="0" collapsed="false">
      <c r="C1014" s="17"/>
      <c r="D1014" s="17"/>
      <c r="E1014" s="17"/>
      <c r="F1014" s="17"/>
      <c r="G1014" s="17"/>
      <c r="H1014" s="0"/>
      <c r="AB1014" s="17"/>
      <c r="AC1014" s="17"/>
    </row>
    <row r="1015" customFormat="false" ht="13.5" hidden="false" customHeight="false" outlineLevel="0" collapsed="false">
      <c r="C1015" s="17"/>
      <c r="D1015" s="17"/>
      <c r="E1015" s="17"/>
      <c r="F1015" s="17"/>
      <c r="G1015" s="17"/>
      <c r="H1015" s="0"/>
      <c r="AB1015" s="17"/>
      <c r="AC1015" s="17"/>
    </row>
    <row r="1016" customFormat="false" ht="13.5" hidden="false" customHeight="false" outlineLevel="0" collapsed="false">
      <c r="C1016" s="17"/>
      <c r="D1016" s="17"/>
      <c r="E1016" s="17"/>
      <c r="F1016" s="17"/>
      <c r="G1016" s="17"/>
      <c r="H1016" s="0"/>
      <c r="AB1016" s="17"/>
      <c r="AC1016" s="17"/>
    </row>
    <row r="1017" customFormat="false" ht="13.5" hidden="false" customHeight="false" outlineLevel="0" collapsed="false">
      <c r="C1017" s="17"/>
      <c r="D1017" s="17"/>
      <c r="E1017" s="17"/>
      <c r="F1017" s="17"/>
      <c r="G1017" s="17"/>
      <c r="H1017" s="0"/>
      <c r="AB1017" s="17"/>
      <c r="AC1017" s="17"/>
    </row>
    <row r="1018" customFormat="false" ht="13.5" hidden="false" customHeight="false" outlineLevel="0" collapsed="false">
      <c r="C1018" s="17"/>
      <c r="D1018" s="17"/>
      <c r="E1018" s="17"/>
      <c r="F1018" s="17"/>
      <c r="G1018" s="17"/>
      <c r="H1018" s="0"/>
      <c r="AB1018" s="17"/>
      <c r="AC1018" s="17"/>
    </row>
    <row r="1019" customFormat="false" ht="13.5" hidden="false" customHeight="false" outlineLevel="0" collapsed="false">
      <c r="C1019" s="17"/>
      <c r="D1019" s="17"/>
      <c r="E1019" s="17"/>
      <c r="F1019" s="17"/>
      <c r="G1019" s="17"/>
      <c r="H1019" s="0"/>
      <c r="AB1019" s="17"/>
      <c r="AC1019" s="17"/>
    </row>
    <row r="1020" customFormat="false" ht="13.5" hidden="false" customHeight="false" outlineLevel="0" collapsed="false">
      <c r="C1020" s="17"/>
      <c r="D1020" s="17"/>
      <c r="E1020" s="17"/>
      <c r="F1020" s="17"/>
      <c r="G1020" s="17"/>
      <c r="H1020" s="0"/>
      <c r="AB1020" s="17"/>
      <c r="AC1020" s="17"/>
    </row>
    <row r="1021" customFormat="false" ht="13.5" hidden="false" customHeight="false" outlineLevel="0" collapsed="false">
      <c r="C1021" s="17"/>
      <c r="D1021" s="17"/>
      <c r="E1021" s="17"/>
      <c r="F1021" s="17"/>
      <c r="G1021" s="17"/>
      <c r="H1021" s="0"/>
      <c r="AB1021" s="17"/>
      <c r="AC1021" s="17"/>
    </row>
    <row r="1022" customFormat="false" ht="13.5" hidden="false" customHeight="false" outlineLevel="0" collapsed="false">
      <c r="C1022" s="17"/>
      <c r="D1022" s="17"/>
      <c r="E1022" s="17"/>
      <c r="F1022" s="17"/>
      <c r="G1022" s="17"/>
      <c r="H1022" s="0"/>
      <c r="AB1022" s="17"/>
      <c r="AC1022" s="17"/>
    </row>
    <row r="1023" customFormat="false" ht="13.5" hidden="false" customHeight="false" outlineLevel="0" collapsed="false">
      <c r="C1023" s="17"/>
      <c r="D1023" s="17"/>
      <c r="E1023" s="17"/>
      <c r="F1023" s="17"/>
      <c r="G1023" s="17"/>
      <c r="H1023" s="0"/>
      <c r="AB1023" s="17"/>
      <c r="AC1023" s="17"/>
    </row>
    <row r="1024" customFormat="false" ht="13.5" hidden="false" customHeight="false" outlineLevel="0" collapsed="false">
      <c r="C1024" s="17"/>
      <c r="D1024" s="17"/>
      <c r="E1024" s="17"/>
      <c r="F1024" s="17"/>
      <c r="G1024" s="17"/>
      <c r="H1024" s="0"/>
      <c r="AB1024" s="17"/>
      <c r="AC1024" s="17"/>
    </row>
    <row r="1025" customFormat="false" ht="13.5" hidden="false" customHeight="false" outlineLevel="0" collapsed="false">
      <c r="C1025" s="17"/>
      <c r="D1025" s="17"/>
      <c r="E1025" s="17"/>
      <c r="F1025" s="17"/>
      <c r="G1025" s="17"/>
      <c r="H1025" s="0"/>
      <c r="AB1025" s="17"/>
      <c r="AC1025" s="17"/>
    </row>
    <row r="1026" customFormat="false" ht="13.5" hidden="false" customHeight="false" outlineLevel="0" collapsed="false">
      <c r="C1026" s="17"/>
      <c r="D1026" s="17"/>
      <c r="E1026" s="17"/>
      <c r="F1026" s="17"/>
      <c r="G1026" s="17"/>
      <c r="H1026" s="0"/>
      <c r="AB1026" s="17"/>
      <c r="AC1026" s="17"/>
    </row>
    <row r="1027" customFormat="false" ht="13.5" hidden="false" customHeight="false" outlineLevel="0" collapsed="false">
      <c r="C1027" s="17"/>
      <c r="D1027" s="17"/>
      <c r="E1027" s="17"/>
      <c r="F1027" s="17"/>
      <c r="G1027" s="17"/>
      <c r="H1027" s="0"/>
      <c r="AB1027" s="17"/>
      <c r="AC1027" s="17"/>
    </row>
    <row r="1028" customFormat="false" ht="13.5" hidden="false" customHeight="false" outlineLevel="0" collapsed="false">
      <c r="C1028" s="17"/>
      <c r="D1028" s="17"/>
      <c r="E1028" s="17"/>
      <c r="F1028" s="17"/>
      <c r="G1028" s="17"/>
      <c r="H1028" s="0"/>
      <c r="AB1028" s="17"/>
      <c r="AC1028" s="17"/>
    </row>
    <row r="1029" customFormat="false" ht="13.5" hidden="false" customHeight="false" outlineLevel="0" collapsed="false">
      <c r="C1029" s="17"/>
      <c r="D1029" s="17"/>
      <c r="E1029" s="17"/>
      <c r="F1029" s="17"/>
      <c r="G1029" s="17"/>
      <c r="H1029" s="0"/>
      <c r="AB1029" s="17"/>
      <c r="AC1029" s="17"/>
    </row>
    <row r="1030" customFormat="false" ht="13.5" hidden="false" customHeight="false" outlineLevel="0" collapsed="false">
      <c r="C1030" s="17"/>
      <c r="D1030" s="17"/>
      <c r="E1030" s="17"/>
      <c r="F1030" s="17"/>
      <c r="G1030" s="17"/>
      <c r="H1030" s="0"/>
      <c r="AB1030" s="17"/>
      <c r="AC1030" s="17"/>
    </row>
    <row r="1031" customFormat="false" ht="13.5" hidden="false" customHeight="false" outlineLevel="0" collapsed="false">
      <c r="C1031" s="17"/>
      <c r="D1031" s="17"/>
      <c r="E1031" s="17"/>
      <c r="F1031" s="17"/>
      <c r="G1031" s="17"/>
      <c r="H1031" s="0"/>
      <c r="AB1031" s="17"/>
      <c r="AC1031" s="17"/>
    </row>
    <row r="1032" customFormat="false" ht="13.5" hidden="false" customHeight="false" outlineLevel="0" collapsed="false">
      <c r="C1032" s="17"/>
      <c r="D1032" s="17"/>
      <c r="E1032" s="17"/>
      <c r="F1032" s="17"/>
      <c r="G1032" s="17"/>
      <c r="H1032" s="0"/>
      <c r="AB1032" s="17"/>
      <c r="AC1032" s="17"/>
    </row>
    <row r="1033" customFormat="false" ht="13.5" hidden="false" customHeight="false" outlineLevel="0" collapsed="false">
      <c r="C1033" s="17"/>
      <c r="D1033" s="17"/>
      <c r="E1033" s="17"/>
      <c r="F1033" s="17"/>
      <c r="G1033" s="17"/>
      <c r="H1033" s="0"/>
      <c r="AB1033" s="17"/>
      <c r="AC1033" s="17"/>
    </row>
    <row r="1034" customFormat="false" ht="13.5" hidden="false" customHeight="false" outlineLevel="0" collapsed="false">
      <c r="C1034" s="17"/>
      <c r="D1034" s="17"/>
      <c r="E1034" s="17"/>
      <c r="F1034" s="17"/>
      <c r="G1034" s="17"/>
      <c r="H1034" s="0"/>
      <c r="AB1034" s="17"/>
      <c r="AC1034" s="17"/>
    </row>
    <row r="1035" customFormat="false" ht="13.5" hidden="false" customHeight="false" outlineLevel="0" collapsed="false">
      <c r="C1035" s="17"/>
      <c r="D1035" s="17"/>
      <c r="E1035" s="17"/>
      <c r="F1035" s="17"/>
      <c r="G1035" s="17"/>
      <c r="H1035" s="0"/>
      <c r="AB1035" s="17"/>
      <c r="AC1035" s="17"/>
    </row>
    <row r="1036" customFormat="false" ht="13.5" hidden="false" customHeight="false" outlineLevel="0" collapsed="false">
      <c r="C1036" s="17"/>
      <c r="D1036" s="17"/>
      <c r="E1036" s="17"/>
      <c r="F1036" s="17"/>
      <c r="G1036" s="17"/>
      <c r="H1036" s="0"/>
      <c r="AB1036" s="17"/>
      <c r="AC1036" s="17"/>
    </row>
    <row r="1037" customFormat="false" ht="13.5" hidden="false" customHeight="false" outlineLevel="0" collapsed="false">
      <c r="C1037" s="17"/>
      <c r="D1037" s="17"/>
      <c r="E1037" s="17"/>
      <c r="F1037" s="17"/>
      <c r="G1037" s="17"/>
      <c r="H1037" s="0"/>
      <c r="AB1037" s="17"/>
      <c r="AC1037" s="17"/>
    </row>
    <row r="1038" customFormat="false" ht="13.5" hidden="false" customHeight="false" outlineLevel="0" collapsed="false">
      <c r="C1038" s="17"/>
      <c r="D1038" s="17"/>
      <c r="E1038" s="17"/>
      <c r="F1038" s="17"/>
      <c r="G1038" s="17"/>
      <c r="H1038" s="0"/>
      <c r="AB1038" s="17"/>
      <c r="AC1038" s="17"/>
    </row>
    <row r="1039" customFormat="false" ht="13.5" hidden="false" customHeight="false" outlineLevel="0" collapsed="false">
      <c r="C1039" s="17"/>
      <c r="D1039" s="17"/>
      <c r="E1039" s="17"/>
      <c r="F1039" s="17"/>
      <c r="G1039" s="17"/>
      <c r="H1039" s="0"/>
      <c r="AB1039" s="17"/>
      <c r="AC1039" s="17"/>
    </row>
    <row r="1040" customFormat="false" ht="13.5" hidden="false" customHeight="false" outlineLevel="0" collapsed="false">
      <c r="C1040" s="17"/>
      <c r="D1040" s="17"/>
      <c r="E1040" s="17"/>
      <c r="F1040" s="17"/>
      <c r="G1040" s="17"/>
      <c r="H1040" s="0"/>
      <c r="AB1040" s="17"/>
      <c r="AC1040" s="17"/>
    </row>
    <row r="1041" customFormat="false" ht="13.5" hidden="false" customHeight="false" outlineLevel="0" collapsed="false">
      <c r="C1041" s="17"/>
      <c r="D1041" s="17"/>
      <c r="E1041" s="17"/>
      <c r="F1041" s="17"/>
      <c r="G1041" s="17"/>
      <c r="H1041" s="0"/>
      <c r="AB1041" s="17"/>
      <c r="AC1041" s="17"/>
    </row>
    <row r="1042" customFormat="false" ht="13.5" hidden="false" customHeight="false" outlineLevel="0" collapsed="false">
      <c r="C1042" s="17"/>
      <c r="D1042" s="17"/>
      <c r="E1042" s="17"/>
      <c r="F1042" s="17"/>
      <c r="G1042" s="17"/>
      <c r="H1042" s="0"/>
      <c r="AB1042" s="17"/>
      <c r="AC1042" s="17"/>
    </row>
    <row r="1043" customFormat="false" ht="13.5" hidden="false" customHeight="false" outlineLevel="0" collapsed="false">
      <c r="C1043" s="17"/>
      <c r="D1043" s="17"/>
      <c r="E1043" s="17"/>
      <c r="F1043" s="17"/>
      <c r="G1043" s="17"/>
      <c r="H1043" s="0"/>
      <c r="AB1043" s="17"/>
      <c r="AC1043" s="17"/>
    </row>
    <row r="1044" customFormat="false" ht="13.5" hidden="false" customHeight="false" outlineLevel="0" collapsed="false">
      <c r="C1044" s="17"/>
      <c r="D1044" s="17"/>
      <c r="E1044" s="17"/>
      <c r="F1044" s="17"/>
      <c r="G1044" s="17"/>
      <c r="H1044" s="0"/>
      <c r="AB1044" s="17"/>
      <c r="AC1044" s="17"/>
    </row>
    <row r="1045" customFormat="false" ht="13.5" hidden="false" customHeight="false" outlineLevel="0" collapsed="false">
      <c r="C1045" s="17"/>
      <c r="D1045" s="17"/>
      <c r="E1045" s="17"/>
      <c r="F1045" s="17"/>
      <c r="G1045" s="17"/>
      <c r="H1045" s="0"/>
      <c r="AB1045" s="17"/>
      <c r="AC1045" s="17"/>
    </row>
    <row r="1046" customFormat="false" ht="13.5" hidden="false" customHeight="false" outlineLevel="0" collapsed="false">
      <c r="C1046" s="17"/>
      <c r="D1046" s="17"/>
      <c r="E1046" s="17"/>
      <c r="F1046" s="17"/>
      <c r="G1046" s="17"/>
      <c r="H1046" s="0"/>
      <c r="AB1046" s="17"/>
      <c r="AC1046" s="17"/>
    </row>
    <row r="1047" customFormat="false" ht="13.5" hidden="false" customHeight="false" outlineLevel="0" collapsed="false">
      <c r="C1047" s="17"/>
      <c r="D1047" s="17"/>
      <c r="E1047" s="17"/>
      <c r="F1047" s="17"/>
      <c r="G1047" s="17"/>
      <c r="H1047" s="0"/>
      <c r="AB1047" s="17"/>
      <c r="AC1047" s="17"/>
    </row>
    <row r="1048" customFormat="false" ht="13.5" hidden="false" customHeight="false" outlineLevel="0" collapsed="false">
      <c r="C1048" s="17"/>
      <c r="D1048" s="17"/>
      <c r="E1048" s="17"/>
      <c r="F1048" s="17"/>
      <c r="G1048" s="17"/>
      <c r="H1048" s="0"/>
      <c r="AB1048" s="17"/>
      <c r="AC1048" s="17"/>
    </row>
    <row r="1049" customFormat="false" ht="13.5" hidden="false" customHeight="false" outlineLevel="0" collapsed="false">
      <c r="C1049" s="17"/>
      <c r="D1049" s="17"/>
      <c r="E1049" s="17"/>
      <c r="F1049" s="17"/>
      <c r="G1049" s="17"/>
      <c r="H1049" s="0"/>
      <c r="AB1049" s="17"/>
      <c r="AC1049" s="17"/>
    </row>
    <row r="1050" customFormat="false" ht="13.5" hidden="false" customHeight="false" outlineLevel="0" collapsed="false">
      <c r="C1050" s="17"/>
      <c r="D1050" s="17"/>
      <c r="E1050" s="17"/>
      <c r="F1050" s="17"/>
      <c r="G1050" s="17"/>
      <c r="H1050" s="0"/>
      <c r="AB1050" s="17"/>
      <c r="AC1050" s="17"/>
    </row>
    <row r="1051" customFormat="false" ht="13.5" hidden="false" customHeight="false" outlineLevel="0" collapsed="false">
      <c r="C1051" s="17"/>
      <c r="D1051" s="17"/>
      <c r="E1051" s="17"/>
      <c r="F1051" s="17"/>
      <c r="G1051" s="17"/>
      <c r="H1051" s="0"/>
      <c r="AB1051" s="17"/>
      <c r="AC1051" s="17"/>
    </row>
    <row r="1052" customFormat="false" ht="13.5" hidden="false" customHeight="false" outlineLevel="0" collapsed="false">
      <c r="C1052" s="17"/>
      <c r="D1052" s="17"/>
      <c r="E1052" s="17"/>
      <c r="F1052" s="17"/>
      <c r="G1052" s="17"/>
      <c r="H1052" s="0"/>
      <c r="AB1052" s="17"/>
      <c r="AC1052" s="17"/>
    </row>
    <row r="1053" customFormat="false" ht="13.5" hidden="false" customHeight="false" outlineLevel="0" collapsed="false">
      <c r="C1053" s="17"/>
      <c r="D1053" s="17"/>
      <c r="E1053" s="17"/>
      <c r="F1053" s="17"/>
      <c r="G1053" s="17"/>
      <c r="H1053" s="0"/>
      <c r="AB1053" s="17"/>
      <c r="AC1053" s="17"/>
    </row>
    <row r="1054" customFormat="false" ht="13.5" hidden="false" customHeight="false" outlineLevel="0" collapsed="false">
      <c r="C1054" s="17"/>
      <c r="D1054" s="17"/>
      <c r="E1054" s="17"/>
      <c r="F1054" s="17"/>
      <c r="G1054" s="17"/>
      <c r="H1054" s="0"/>
      <c r="AB1054" s="17"/>
      <c r="AC1054" s="17"/>
    </row>
    <row r="1055" customFormat="false" ht="13.5" hidden="false" customHeight="false" outlineLevel="0" collapsed="false">
      <c r="C1055" s="17"/>
      <c r="D1055" s="17"/>
      <c r="E1055" s="17"/>
      <c r="F1055" s="17"/>
      <c r="G1055" s="17"/>
      <c r="H1055" s="0"/>
      <c r="AB1055" s="17"/>
      <c r="AC1055" s="17"/>
    </row>
    <row r="1056" customFormat="false" ht="13.5" hidden="false" customHeight="false" outlineLevel="0" collapsed="false">
      <c r="C1056" s="17"/>
      <c r="D1056" s="17"/>
      <c r="E1056" s="17"/>
      <c r="F1056" s="17"/>
      <c r="G1056" s="17"/>
      <c r="H1056" s="0"/>
      <c r="AB1056" s="17"/>
      <c r="AC1056" s="17"/>
    </row>
    <row r="1057" customFormat="false" ht="13.5" hidden="false" customHeight="false" outlineLevel="0" collapsed="false">
      <c r="C1057" s="17"/>
      <c r="D1057" s="17"/>
      <c r="E1057" s="17"/>
      <c r="F1057" s="17"/>
      <c r="G1057" s="17"/>
      <c r="H1057" s="0"/>
      <c r="AB1057" s="17"/>
      <c r="AC1057" s="17"/>
    </row>
    <row r="1058" customFormat="false" ht="13.5" hidden="false" customHeight="false" outlineLevel="0" collapsed="false">
      <c r="C1058" s="17"/>
      <c r="D1058" s="17"/>
      <c r="E1058" s="17"/>
      <c r="F1058" s="17"/>
      <c r="G1058" s="17"/>
      <c r="H1058" s="0"/>
      <c r="AB1058" s="17"/>
      <c r="AC1058" s="17"/>
    </row>
    <row r="1059" customFormat="false" ht="13.5" hidden="false" customHeight="false" outlineLevel="0" collapsed="false">
      <c r="C1059" s="17"/>
      <c r="D1059" s="17"/>
      <c r="E1059" s="17"/>
      <c r="F1059" s="17"/>
      <c r="G1059" s="17"/>
      <c r="H1059" s="0"/>
      <c r="AB1059" s="17"/>
      <c r="AC1059" s="17"/>
    </row>
    <row r="1060" customFormat="false" ht="13.5" hidden="false" customHeight="false" outlineLevel="0" collapsed="false">
      <c r="C1060" s="17"/>
      <c r="D1060" s="17"/>
      <c r="E1060" s="17"/>
      <c r="F1060" s="17"/>
      <c r="G1060" s="17"/>
      <c r="H1060" s="0"/>
      <c r="AB1060" s="17"/>
      <c r="AC1060" s="17"/>
    </row>
    <row r="1061" customFormat="false" ht="13.5" hidden="false" customHeight="false" outlineLevel="0" collapsed="false">
      <c r="C1061" s="17"/>
      <c r="D1061" s="17"/>
      <c r="E1061" s="17"/>
      <c r="F1061" s="17"/>
      <c r="G1061" s="17"/>
      <c r="H1061" s="0"/>
      <c r="AB1061" s="17"/>
      <c r="AC1061" s="17"/>
    </row>
    <row r="1062" customFormat="false" ht="13.5" hidden="false" customHeight="false" outlineLevel="0" collapsed="false">
      <c r="C1062" s="17"/>
      <c r="D1062" s="17"/>
      <c r="E1062" s="17"/>
      <c r="F1062" s="17"/>
      <c r="G1062" s="17"/>
      <c r="H1062" s="0"/>
      <c r="AB1062" s="17"/>
      <c r="AC1062" s="17"/>
    </row>
    <row r="1063" customFormat="false" ht="13.5" hidden="false" customHeight="false" outlineLevel="0" collapsed="false">
      <c r="C1063" s="17"/>
      <c r="D1063" s="17"/>
      <c r="E1063" s="17"/>
      <c r="F1063" s="17"/>
      <c r="G1063" s="17"/>
      <c r="H1063" s="0"/>
      <c r="AB1063" s="17"/>
      <c r="AC1063" s="17"/>
    </row>
    <row r="1064" customFormat="false" ht="13.5" hidden="false" customHeight="false" outlineLevel="0" collapsed="false">
      <c r="C1064" s="17"/>
      <c r="D1064" s="17"/>
      <c r="E1064" s="17"/>
      <c r="F1064" s="17"/>
      <c r="G1064" s="17"/>
      <c r="H1064" s="0"/>
      <c r="AB1064" s="17"/>
      <c r="AC1064" s="17"/>
    </row>
    <row r="1065" customFormat="false" ht="13.5" hidden="false" customHeight="false" outlineLevel="0" collapsed="false">
      <c r="C1065" s="17"/>
      <c r="D1065" s="17"/>
      <c r="E1065" s="17"/>
      <c r="F1065" s="17"/>
      <c r="G1065" s="17"/>
      <c r="H1065" s="0"/>
      <c r="AB1065" s="17"/>
      <c r="AC1065" s="17"/>
    </row>
    <row r="1066" customFormat="false" ht="13.5" hidden="false" customHeight="false" outlineLevel="0" collapsed="false">
      <c r="C1066" s="17"/>
      <c r="D1066" s="17"/>
      <c r="E1066" s="17"/>
      <c r="F1066" s="17"/>
      <c r="G1066" s="17"/>
      <c r="H1066" s="0"/>
      <c r="AB1066" s="17"/>
      <c r="AC1066" s="17"/>
    </row>
    <row r="1067" customFormat="false" ht="13.5" hidden="false" customHeight="false" outlineLevel="0" collapsed="false">
      <c r="C1067" s="17"/>
      <c r="D1067" s="17"/>
      <c r="E1067" s="17"/>
      <c r="F1067" s="17"/>
      <c r="G1067" s="17"/>
      <c r="H1067" s="0"/>
      <c r="AB1067" s="17"/>
      <c r="AC1067" s="17"/>
    </row>
    <row r="1068" customFormat="false" ht="13.5" hidden="false" customHeight="false" outlineLevel="0" collapsed="false">
      <c r="C1068" s="17"/>
      <c r="D1068" s="17"/>
      <c r="E1068" s="17"/>
      <c r="F1068" s="17"/>
      <c r="G1068" s="17"/>
      <c r="H1068" s="0"/>
      <c r="AB1068" s="17"/>
      <c r="AC1068" s="17"/>
    </row>
    <row r="1069" customFormat="false" ht="13.5" hidden="false" customHeight="false" outlineLevel="0" collapsed="false">
      <c r="C1069" s="17"/>
      <c r="D1069" s="17"/>
      <c r="E1069" s="17"/>
      <c r="F1069" s="17"/>
      <c r="G1069" s="17"/>
      <c r="H1069" s="0"/>
      <c r="AB1069" s="17"/>
      <c r="AC1069" s="17"/>
    </row>
    <row r="1070" customFormat="false" ht="13.5" hidden="false" customHeight="false" outlineLevel="0" collapsed="false">
      <c r="C1070" s="17"/>
      <c r="D1070" s="17"/>
      <c r="E1070" s="17"/>
      <c r="F1070" s="17"/>
      <c r="G1070" s="17"/>
      <c r="H1070" s="0"/>
      <c r="AB1070" s="17"/>
      <c r="AC1070" s="17"/>
    </row>
    <row r="1071" customFormat="false" ht="13.5" hidden="false" customHeight="false" outlineLevel="0" collapsed="false">
      <c r="C1071" s="17"/>
      <c r="D1071" s="17"/>
      <c r="E1071" s="17"/>
      <c r="F1071" s="17"/>
      <c r="G1071" s="17"/>
      <c r="H1071" s="0"/>
      <c r="AB1071" s="17"/>
      <c r="AC1071" s="17"/>
    </row>
    <row r="1072" customFormat="false" ht="13.5" hidden="false" customHeight="false" outlineLevel="0" collapsed="false">
      <c r="C1072" s="17"/>
      <c r="D1072" s="17"/>
      <c r="E1072" s="17"/>
      <c r="F1072" s="17"/>
      <c r="G1072" s="17"/>
      <c r="H1072" s="0"/>
      <c r="AB1072" s="17"/>
      <c r="AC1072" s="17"/>
    </row>
    <row r="1073" customFormat="false" ht="13.5" hidden="false" customHeight="false" outlineLevel="0" collapsed="false">
      <c r="C1073" s="17"/>
      <c r="D1073" s="17"/>
      <c r="E1073" s="17"/>
      <c r="F1073" s="17"/>
      <c r="G1073" s="17"/>
      <c r="H1073" s="0"/>
      <c r="AB1073" s="17"/>
      <c r="AC1073" s="17"/>
    </row>
    <row r="1074" customFormat="false" ht="13.5" hidden="false" customHeight="false" outlineLevel="0" collapsed="false">
      <c r="C1074" s="17"/>
      <c r="D1074" s="17"/>
      <c r="E1074" s="17"/>
      <c r="F1074" s="17"/>
      <c r="G1074" s="17"/>
      <c r="H1074" s="0"/>
      <c r="AB1074" s="17"/>
      <c r="AC1074" s="17"/>
    </row>
    <row r="1075" customFormat="false" ht="13.5" hidden="false" customHeight="false" outlineLevel="0" collapsed="false">
      <c r="C1075" s="17"/>
      <c r="D1075" s="17"/>
      <c r="E1075" s="17"/>
      <c r="F1075" s="17"/>
      <c r="G1075" s="17"/>
      <c r="H1075" s="0"/>
      <c r="AB1075" s="17"/>
      <c r="AC1075" s="17"/>
    </row>
    <row r="1076" customFormat="false" ht="13.5" hidden="false" customHeight="false" outlineLevel="0" collapsed="false">
      <c r="C1076" s="17"/>
      <c r="D1076" s="17"/>
      <c r="E1076" s="17"/>
      <c r="F1076" s="17"/>
      <c r="G1076" s="17"/>
      <c r="H1076" s="0"/>
      <c r="AB1076" s="17"/>
      <c r="AC1076" s="17"/>
    </row>
    <row r="1077" customFormat="false" ht="13.5" hidden="false" customHeight="false" outlineLevel="0" collapsed="false">
      <c r="C1077" s="17"/>
      <c r="D1077" s="17"/>
      <c r="E1077" s="17"/>
      <c r="F1077" s="17"/>
      <c r="G1077" s="17"/>
      <c r="H1077" s="0"/>
      <c r="AB1077" s="17"/>
      <c r="AC1077" s="17"/>
    </row>
    <row r="1078" customFormat="false" ht="13.5" hidden="false" customHeight="false" outlineLevel="0" collapsed="false">
      <c r="C1078" s="17"/>
      <c r="D1078" s="17"/>
      <c r="E1078" s="17"/>
      <c r="F1078" s="17"/>
      <c r="G1078" s="17"/>
      <c r="H1078" s="0"/>
      <c r="AB1078" s="17"/>
      <c r="AC1078" s="17"/>
    </row>
    <row r="1079" customFormat="false" ht="13.5" hidden="false" customHeight="false" outlineLevel="0" collapsed="false">
      <c r="C1079" s="17"/>
      <c r="D1079" s="17"/>
      <c r="E1079" s="17"/>
      <c r="F1079" s="17"/>
      <c r="G1079" s="17"/>
      <c r="H1079" s="0"/>
      <c r="AB1079" s="17"/>
      <c r="AC1079" s="17"/>
    </row>
    <row r="1080" customFormat="false" ht="13.5" hidden="false" customHeight="false" outlineLevel="0" collapsed="false">
      <c r="C1080" s="17"/>
      <c r="D1080" s="17"/>
      <c r="E1080" s="17"/>
      <c r="F1080" s="17"/>
      <c r="G1080" s="17"/>
      <c r="H1080" s="0"/>
      <c r="AB1080" s="17"/>
      <c r="AC1080" s="17"/>
    </row>
    <row r="1081" customFormat="false" ht="13.5" hidden="false" customHeight="false" outlineLevel="0" collapsed="false">
      <c r="C1081" s="17"/>
      <c r="D1081" s="17"/>
      <c r="E1081" s="17"/>
      <c r="F1081" s="17"/>
      <c r="G1081" s="17"/>
      <c r="H1081" s="0"/>
      <c r="AB1081" s="17"/>
      <c r="AC1081" s="17"/>
    </row>
    <row r="1082" customFormat="false" ht="13.5" hidden="false" customHeight="false" outlineLevel="0" collapsed="false">
      <c r="C1082" s="17"/>
      <c r="D1082" s="17"/>
      <c r="E1082" s="17"/>
      <c r="F1082" s="17"/>
      <c r="G1082" s="17"/>
      <c r="H1082" s="0"/>
      <c r="AB1082" s="17"/>
      <c r="AC1082" s="17"/>
    </row>
    <row r="1083" customFormat="false" ht="13.5" hidden="false" customHeight="false" outlineLevel="0" collapsed="false">
      <c r="C1083" s="17"/>
      <c r="D1083" s="17"/>
      <c r="E1083" s="17"/>
      <c r="F1083" s="17"/>
      <c r="G1083" s="17"/>
      <c r="H1083" s="0"/>
      <c r="AB1083" s="17"/>
      <c r="AC1083" s="17"/>
    </row>
    <row r="1084" customFormat="false" ht="13.5" hidden="false" customHeight="false" outlineLevel="0" collapsed="false">
      <c r="C1084" s="17"/>
      <c r="D1084" s="17"/>
      <c r="E1084" s="17"/>
      <c r="F1084" s="17"/>
      <c r="G1084" s="17"/>
      <c r="H1084" s="0"/>
      <c r="AB1084" s="17"/>
      <c r="AC1084" s="17"/>
    </row>
    <row r="1085" customFormat="false" ht="13.5" hidden="false" customHeight="false" outlineLevel="0" collapsed="false">
      <c r="C1085" s="17"/>
      <c r="D1085" s="17"/>
      <c r="E1085" s="17"/>
      <c r="F1085" s="17"/>
      <c r="G1085" s="17"/>
      <c r="H1085" s="0"/>
      <c r="AB1085" s="17"/>
      <c r="AC1085" s="17"/>
    </row>
    <row r="1086" customFormat="false" ht="13.5" hidden="false" customHeight="false" outlineLevel="0" collapsed="false">
      <c r="C1086" s="17"/>
      <c r="D1086" s="17"/>
      <c r="E1086" s="17"/>
      <c r="F1086" s="17"/>
      <c r="G1086" s="17"/>
      <c r="H1086" s="0"/>
      <c r="AB1086" s="17"/>
      <c r="AC1086" s="17"/>
    </row>
    <row r="1087" customFormat="false" ht="13.5" hidden="false" customHeight="false" outlineLevel="0" collapsed="false">
      <c r="C1087" s="17"/>
      <c r="D1087" s="17"/>
      <c r="E1087" s="17"/>
      <c r="F1087" s="17"/>
      <c r="G1087" s="17"/>
      <c r="H1087" s="0"/>
      <c r="AB1087" s="17"/>
      <c r="AC1087" s="17"/>
    </row>
    <row r="1088" customFormat="false" ht="13.5" hidden="false" customHeight="false" outlineLevel="0" collapsed="false">
      <c r="C1088" s="17"/>
      <c r="D1088" s="17"/>
      <c r="E1088" s="17"/>
      <c r="F1088" s="17"/>
      <c r="G1088" s="17"/>
      <c r="H1088" s="0"/>
      <c r="AB1088" s="17"/>
      <c r="AC1088" s="17"/>
    </row>
    <row r="1089" customFormat="false" ht="13.5" hidden="false" customHeight="false" outlineLevel="0" collapsed="false">
      <c r="C1089" s="17"/>
      <c r="D1089" s="17"/>
      <c r="E1089" s="17"/>
      <c r="F1089" s="17"/>
      <c r="G1089" s="17"/>
      <c r="H1089" s="0"/>
      <c r="AB1089" s="17"/>
      <c r="AC1089" s="17"/>
    </row>
    <row r="1090" customFormat="false" ht="13.5" hidden="false" customHeight="false" outlineLevel="0" collapsed="false">
      <c r="C1090" s="17"/>
      <c r="D1090" s="17"/>
      <c r="E1090" s="17"/>
      <c r="F1090" s="17"/>
      <c r="G1090" s="17"/>
      <c r="H1090" s="0"/>
      <c r="AB1090" s="17"/>
      <c r="AC1090" s="17"/>
    </row>
    <row r="1091" customFormat="false" ht="13.5" hidden="false" customHeight="false" outlineLevel="0" collapsed="false">
      <c r="C1091" s="17"/>
      <c r="D1091" s="17"/>
      <c r="E1091" s="17"/>
      <c r="F1091" s="17"/>
      <c r="G1091" s="17"/>
      <c r="H1091" s="0"/>
      <c r="AB1091" s="17"/>
      <c r="AC1091" s="17"/>
    </row>
    <row r="1092" customFormat="false" ht="13.5" hidden="false" customHeight="false" outlineLevel="0" collapsed="false">
      <c r="C1092" s="17"/>
      <c r="D1092" s="17"/>
      <c r="E1092" s="17"/>
      <c r="F1092" s="17"/>
      <c r="G1092" s="17"/>
      <c r="H1092" s="0"/>
      <c r="AB1092" s="17"/>
      <c r="AC1092" s="17"/>
    </row>
    <row r="1093" customFormat="false" ht="13.5" hidden="false" customHeight="false" outlineLevel="0" collapsed="false">
      <c r="C1093" s="17"/>
      <c r="D1093" s="17"/>
      <c r="E1093" s="17"/>
      <c r="F1093" s="17"/>
      <c r="G1093" s="17"/>
      <c r="H1093" s="0"/>
      <c r="AB1093" s="17"/>
      <c r="AC1093" s="17"/>
    </row>
    <row r="1094" customFormat="false" ht="13.5" hidden="false" customHeight="false" outlineLevel="0" collapsed="false">
      <c r="C1094" s="17"/>
      <c r="D1094" s="17"/>
      <c r="E1094" s="17"/>
      <c r="F1094" s="17"/>
      <c r="G1094" s="17"/>
      <c r="H1094" s="0"/>
      <c r="AB1094" s="17"/>
      <c r="AC1094" s="17"/>
    </row>
    <row r="1095" customFormat="false" ht="13.5" hidden="false" customHeight="false" outlineLevel="0" collapsed="false">
      <c r="C1095" s="17"/>
      <c r="D1095" s="17"/>
      <c r="E1095" s="17"/>
      <c r="F1095" s="17"/>
      <c r="G1095" s="17"/>
      <c r="H1095" s="0"/>
      <c r="AB1095" s="17"/>
      <c r="AC1095" s="17"/>
    </row>
    <row r="1096" customFormat="false" ht="13.5" hidden="false" customHeight="false" outlineLevel="0" collapsed="false">
      <c r="C1096" s="17"/>
      <c r="D1096" s="17"/>
      <c r="E1096" s="17"/>
      <c r="F1096" s="17"/>
      <c r="G1096" s="17"/>
      <c r="H1096" s="0"/>
      <c r="AB1096" s="17"/>
      <c r="AC1096" s="17"/>
    </row>
    <row r="1097" customFormat="false" ht="13.5" hidden="false" customHeight="false" outlineLevel="0" collapsed="false">
      <c r="C1097" s="17"/>
      <c r="D1097" s="17"/>
      <c r="E1097" s="17"/>
      <c r="F1097" s="17"/>
      <c r="G1097" s="17"/>
      <c r="H1097" s="0"/>
      <c r="AB1097" s="17"/>
      <c r="AC1097" s="17"/>
    </row>
    <row r="1098" customFormat="false" ht="13.5" hidden="false" customHeight="false" outlineLevel="0" collapsed="false">
      <c r="C1098" s="17"/>
      <c r="D1098" s="17"/>
      <c r="E1098" s="17"/>
      <c r="F1098" s="17"/>
      <c r="G1098" s="17"/>
      <c r="H1098" s="0"/>
      <c r="AB1098" s="17"/>
      <c r="AC1098" s="17"/>
    </row>
    <row r="1099" customFormat="false" ht="13.5" hidden="false" customHeight="false" outlineLevel="0" collapsed="false">
      <c r="C1099" s="17"/>
      <c r="D1099" s="17"/>
      <c r="E1099" s="17"/>
      <c r="F1099" s="17"/>
      <c r="G1099" s="17"/>
      <c r="H1099" s="0"/>
      <c r="AB1099" s="17"/>
      <c r="AC1099" s="17"/>
    </row>
    <row r="1100" customFormat="false" ht="13.5" hidden="false" customHeight="false" outlineLevel="0" collapsed="false">
      <c r="C1100" s="17"/>
      <c r="D1100" s="17"/>
      <c r="E1100" s="17"/>
      <c r="F1100" s="17"/>
      <c r="G1100" s="17"/>
      <c r="H1100" s="0"/>
      <c r="AB1100" s="17"/>
      <c r="AC1100" s="17"/>
    </row>
    <row r="1101" customFormat="false" ht="13.5" hidden="false" customHeight="false" outlineLevel="0" collapsed="false">
      <c r="C1101" s="17"/>
      <c r="D1101" s="17"/>
      <c r="E1101" s="17"/>
      <c r="F1101" s="17"/>
      <c r="G1101" s="17"/>
      <c r="H1101" s="0"/>
      <c r="AB1101" s="17"/>
      <c r="AC1101" s="17"/>
    </row>
    <row r="1102" customFormat="false" ht="13.5" hidden="false" customHeight="false" outlineLevel="0" collapsed="false">
      <c r="C1102" s="17"/>
      <c r="D1102" s="17"/>
      <c r="E1102" s="17"/>
      <c r="F1102" s="17"/>
      <c r="G1102" s="17"/>
      <c r="H1102" s="0"/>
      <c r="AB1102" s="17"/>
      <c r="AC1102" s="17"/>
    </row>
    <row r="1103" customFormat="false" ht="13.5" hidden="false" customHeight="false" outlineLevel="0" collapsed="false">
      <c r="C1103" s="17"/>
      <c r="D1103" s="17"/>
      <c r="E1103" s="17"/>
      <c r="F1103" s="17"/>
      <c r="G1103" s="17"/>
      <c r="H1103" s="0"/>
      <c r="AB1103" s="17"/>
      <c r="AC1103" s="17"/>
    </row>
    <row r="1104" customFormat="false" ht="13.5" hidden="false" customHeight="false" outlineLevel="0" collapsed="false">
      <c r="C1104" s="17"/>
      <c r="D1104" s="17"/>
      <c r="E1104" s="17"/>
      <c r="F1104" s="17"/>
      <c r="G1104" s="17"/>
      <c r="H1104" s="0"/>
      <c r="AB1104" s="17"/>
      <c r="AC1104" s="17"/>
    </row>
    <row r="1105" customFormat="false" ht="13.5" hidden="false" customHeight="false" outlineLevel="0" collapsed="false">
      <c r="C1105" s="17"/>
      <c r="D1105" s="17"/>
      <c r="E1105" s="17"/>
      <c r="F1105" s="17"/>
      <c r="G1105" s="17"/>
      <c r="H1105" s="0"/>
      <c r="AB1105" s="17"/>
      <c r="AC1105" s="17"/>
    </row>
    <row r="1106" customFormat="false" ht="13.5" hidden="false" customHeight="false" outlineLevel="0" collapsed="false">
      <c r="C1106" s="17"/>
      <c r="D1106" s="17"/>
      <c r="E1106" s="17"/>
      <c r="F1106" s="17"/>
      <c r="G1106" s="17"/>
      <c r="H1106" s="0"/>
      <c r="AB1106" s="17"/>
      <c r="AC1106" s="17"/>
    </row>
    <row r="1107" customFormat="false" ht="13.5" hidden="false" customHeight="false" outlineLevel="0" collapsed="false">
      <c r="C1107" s="17"/>
      <c r="D1107" s="17"/>
      <c r="E1107" s="17"/>
      <c r="F1107" s="17"/>
      <c r="G1107" s="17"/>
      <c r="H1107" s="0"/>
      <c r="AB1107" s="17"/>
      <c r="AC1107" s="17"/>
    </row>
    <row r="1108" customFormat="false" ht="13.5" hidden="false" customHeight="false" outlineLevel="0" collapsed="false">
      <c r="C1108" s="17"/>
      <c r="D1108" s="17"/>
      <c r="E1108" s="17"/>
      <c r="F1108" s="17"/>
      <c r="G1108" s="17"/>
      <c r="H1108" s="0"/>
      <c r="AB1108" s="17"/>
      <c r="AC1108" s="17"/>
    </row>
    <row r="1109" customFormat="false" ht="13.5" hidden="false" customHeight="false" outlineLevel="0" collapsed="false">
      <c r="C1109" s="17"/>
      <c r="D1109" s="17"/>
      <c r="E1109" s="17"/>
      <c r="F1109" s="17"/>
      <c r="G1109" s="17"/>
      <c r="H1109" s="0"/>
      <c r="AB1109" s="17"/>
      <c r="AC1109" s="17"/>
    </row>
    <row r="1110" customFormat="false" ht="13.5" hidden="false" customHeight="false" outlineLevel="0" collapsed="false">
      <c r="C1110" s="17"/>
      <c r="D1110" s="17"/>
      <c r="E1110" s="17"/>
      <c r="F1110" s="17"/>
      <c r="G1110" s="17"/>
      <c r="H1110" s="0"/>
      <c r="AB1110" s="17"/>
      <c r="AC1110" s="17"/>
    </row>
    <row r="1111" customFormat="false" ht="13.5" hidden="false" customHeight="false" outlineLevel="0" collapsed="false">
      <c r="C1111" s="17"/>
      <c r="D1111" s="17"/>
      <c r="E1111" s="17"/>
      <c r="F1111" s="17"/>
      <c r="G1111" s="17"/>
      <c r="H1111" s="0"/>
      <c r="AB1111" s="17"/>
      <c r="AC1111" s="17"/>
    </row>
    <row r="1112" customFormat="false" ht="13.5" hidden="false" customHeight="false" outlineLevel="0" collapsed="false">
      <c r="C1112" s="17"/>
      <c r="D1112" s="17"/>
      <c r="E1112" s="17"/>
      <c r="F1112" s="17"/>
      <c r="G1112" s="17"/>
      <c r="H1112" s="0"/>
      <c r="AB1112" s="17"/>
      <c r="AC1112" s="17"/>
    </row>
    <row r="1113" customFormat="false" ht="13.5" hidden="false" customHeight="false" outlineLevel="0" collapsed="false">
      <c r="C1113" s="17"/>
      <c r="D1113" s="17"/>
      <c r="E1113" s="17"/>
      <c r="F1113" s="17"/>
      <c r="G1113" s="17"/>
      <c r="H1113" s="0"/>
      <c r="AB1113" s="17"/>
      <c r="AC1113" s="17"/>
    </row>
    <row r="1114" customFormat="false" ht="13.5" hidden="false" customHeight="false" outlineLevel="0" collapsed="false">
      <c r="C1114" s="17"/>
      <c r="D1114" s="17"/>
      <c r="E1114" s="17"/>
      <c r="F1114" s="17"/>
      <c r="G1114" s="17"/>
      <c r="H1114" s="0"/>
      <c r="AB1114" s="17"/>
      <c r="AC1114" s="17"/>
    </row>
    <row r="1115" customFormat="false" ht="13.5" hidden="false" customHeight="false" outlineLevel="0" collapsed="false">
      <c r="C1115" s="17"/>
      <c r="D1115" s="17"/>
      <c r="E1115" s="17"/>
      <c r="F1115" s="17"/>
      <c r="G1115" s="17"/>
      <c r="H1115" s="0"/>
      <c r="AB1115" s="17"/>
      <c r="AC1115" s="17"/>
    </row>
    <row r="1116" customFormat="false" ht="13.5" hidden="false" customHeight="false" outlineLevel="0" collapsed="false">
      <c r="C1116" s="17"/>
      <c r="D1116" s="17"/>
      <c r="E1116" s="17"/>
      <c r="F1116" s="17"/>
      <c r="G1116" s="17"/>
      <c r="H1116" s="0"/>
      <c r="AB1116" s="17"/>
      <c r="AC1116" s="17"/>
    </row>
    <row r="1117" customFormat="false" ht="13.5" hidden="false" customHeight="false" outlineLevel="0" collapsed="false">
      <c r="C1117" s="17"/>
      <c r="D1117" s="17"/>
      <c r="E1117" s="17"/>
      <c r="F1117" s="17"/>
      <c r="G1117" s="17"/>
      <c r="H1117" s="0"/>
      <c r="AB1117" s="17"/>
      <c r="AC1117" s="17"/>
    </row>
    <row r="1118" customFormat="false" ht="13.5" hidden="false" customHeight="false" outlineLevel="0" collapsed="false">
      <c r="C1118" s="17"/>
      <c r="D1118" s="17"/>
      <c r="E1118" s="17"/>
      <c r="F1118" s="17"/>
      <c r="G1118" s="17"/>
      <c r="H1118" s="0"/>
      <c r="AB1118" s="17"/>
      <c r="AC1118" s="17"/>
    </row>
    <row r="1119" customFormat="false" ht="13.5" hidden="false" customHeight="false" outlineLevel="0" collapsed="false">
      <c r="C1119" s="17"/>
      <c r="D1119" s="17"/>
      <c r="E1119" s="17"/>
      <c r="F1119" s="17"/>
      <c r="G1119" s="17"/>
      <c r="H1119" s="0"/>
      <c r="AB1119" s="17"/>
      <c r="AC1119" s="17"/>
    </row>
    <row r="1120" customFormat="false" ht="13.5" hidden="false" customHeight="false" outlineLevel="0" collapsed="false">
      <c r="C1120" s="17"/>
      <c r="D1120" s="17"/>
      <c r="E1120" s="17"/>
      <c r="F1120" s="17"/>
      <c r="G1120" s="17"/>
      <c r="H1120" s="0"/>
      <c r="AB1120" s="17"/>
      <c r="AC1120" s="17"/>
    </row>
    <row r="1121" customFormat="false" ht="13.5" hidden="false" customHeight="false" outlineLevel="0" collapsed="false">
      <c r="C1121" s="17"/>
      <c r="D1121" s="17"/>
      <c r="E1121" s="17"/>
      <c r="F1121" s="17"/>
      <c r="G1121" s="17"/>
      <c r="H1121" s="0"/>
      <c r="AB1121" s="17"/>
      <c r="AC1121" s="17"/>
    </row>
    <row r="1122" customFormat="false" ht="13.5" hidden="false" customHeight="false" outlineLevel="0" collapsed="false">
      <c r="C1122" s="17"/>
      <c r="D1122" s="17"/>
      <c r="E1122" s="17"/>
      <c r="F1122" s="17"/>
      <c r="G1122" s="17"/>
      <c r="H1122" s="0"/>
      <c r="AB1122" s="17"/>
      <c r="AC1122" s="17"/>
    </row>
    <row r="1123" customFormat="false" ht="13.5" hidden="false" customHeight="false" outlineLevel="0" collapsed="false">
      <c r="C1123" s="17"/>
      <c r="D1123" s="17"/>
      <c r="E1123" s="17"/>
      <c r="F1123" s="17"/>
      <c r="G1123" s="17"/>
      <c r="H1123" s="0"/>
      <c r="AB1123" s="17"/>
      <c r="AC1123" s="17"/>
    </row>
    <row r="1124" customFormat="false" ht="13.5" hidden="false" customHeight="false" outlineLevel="0" collapsed="false">
      <c r="C1124" s="17"/>
      <c r="D1124" s="17"/>
      <c r="E1124" s="17"/>
      <c r="F1124" s="17"/>
      <c r="G1124" s="17"/>
      <c r="H1124" s="0"/>
      <c r="AB1124" s="17"/>
      <c r="AC1124" s="17"/>
    </row>
    <row r="1125" customFormat="false" ht="13.5" hidden="false" customHeight="false" outlineLevel="0" collapsed="false">
      <c r="C1125" s="17"/>
      <c r="D1125" s="17"/>
      <c r="E1125" s="17"/>
      <c r="F1125" s="17"/>
      <c r="G1125" s="17"/>
      <c r="H1125" s="0"/>
      <c r="AB1125" s="17"/>
      <c r="AC1125" s="17"/>
    </row>
    <row r="1126" customFormat="false" ht="13.5" hidden="false" customHeight="false" outlineLevel="0" collapsed="false">
      <c r="C1126" s="17"/>
      <c r="D1126" s="17"/>
      <c r="E1126" s="17"/>
      <c r="F1126" s="17"/>
      <c r="G1126" s="17"/>
      <c r="H1126" s="0"/>
      <c r="AB1126" s="17"/>
      <c r="AC1126" s="17"/>
    </row>
    <row r="1127" customFormat="false" ht="13.5" hidden="false" customHeight="false" outlineLevel="0" collapsed="false">
      <c r="C1127" s="17"/>
      <c r="D1127" s="17"/>
      <c r="E1127" s="17"/>
      <c r="F1127" s="17"/>
      <c r="G1127" s="17"/>
      <c r="H1127" s="0"/>
      <c r="AB1127" s="17"/>
      <c r="AC1127" s="17"/>
    </row>
    <row r="1128" customFormat="false" ht="13.5" hidden="false" customHeight="false" outlineLevel="0" collapsed="false">
      <c r="C1128" s="17"/>
      <c r="D1128" s="17"/>
      <c r="E1128" s="17"/>
      <c r="F1128" s="17"/>
      <c r="G1128" s="17"/>
      <c r="H1128" s="0"/>
      <c r="AB1128" s="17"/>
      <c r="AC1128" s="17"/>
    </row>
    <row r="1129" customFormat="false" ht="13.5" hidden="false" customHeight="false" outlineLevel="0" collapsed="false">
      <c r="C1129" s="17"/>
      <c r="D1129" s="17"/>
      <c r="E1129" s="17"/>
      <c r="F1129" s="17"/>
      <c r="G1129" s="17"/>
      <c r="H1129" s="0"/>
      <c r="AB1129" s="17"/>
      <c r="AC1129" s="17"/>
    </row>
    <row r="1130" customFormat="false" ht="13.5" hidden="false" customHeight="false" outlineLevel="0" collapsed="false">
      <c r="C1130" s="17"/>
      <c r="D1130" s="17"/>
      <c r="E1130" s="17"/>
      <c r="F1130" s="17"/>
      <c r="G1130" s="17"/>
      <c r="H1130" s="0"/>
      <c r="AB1130" s="17"/>
      <c r="AC1130" s="17"/>
    </row>
    <row r="1131" customFormat="false" ht="13.5" hidden="false" customHeight="false" outlineLevel="0" collapsed="false">
      <c r="C1131" s="17"/>
      <c r="D1131" s="17"/>
      <c r="E1131" s="17"/>
      <c r="F1131" s="17"/>
      <c r="G1131" s="17"/>
      <c r="H1131" s="0"/>
      <c r="AB1131" s="17"/>
      <c r="AC1131" s="17"/>
    </row>
    <row r="1132" customFormat="false" ht="13.5" hidden="false" customHeight="false" outlineLevel="0" collapsed="false">
      <c r="C1132" s="17"/>
      <c r="D1132" s="17"/>
      <c r="E1132" s="17"/>
      <c r="F1132" s="17"/>
      <c r="G1132" s="17"/>
      <c r="H1132" s="0"/>
      <c r="AB1132" s="17"/>
      <c r="AC1132" s="17"/>
    </row>
    <row r="1133" customFormat="false" ht="13.5" hidden="false" customHeight="false" outlineLevel="0" collapsed="false">
      <c r="C1133" s="17"/>
      <c r="D1133" s="17"/>
      <c r="E1133" s="17"/>
      <c r="F1133" s="17"/>
      <c r="G1133" s="17"/>
      <c r="H1133" s="0"/>
      <c r="AB1133" s="17"/>
      <c r="AC1133" s="17"/>
    </row>
    <row r="1134" customFormat="false" ht="13.5" hidden="false" customHeight="false" outlineLevel="0" collapsed="false">
      <c r="C1134" s="17"/>
      <c r="D1134" s="17"/>
      <c r="E1134" s="17"/>
      <c r="F1134" s="17"/>
      <c r="G1134" s="17"/>
      <c r="H1134" s="0"/>
      <c r="AB1134" s="17"/>
      <c r="AC1134" s="17"/>
    </row>
    <row r="1135" customFormat="false" ht="13.5" hidden="false" customHeight="false" outlineLevel="0" collapsed="false">
      <c r="C1135" s="17"/>
      <c r="D1135" s="17"/>
      <c r="E1135" s="17"/>
      <c r="F1135" s="17"/>
      <c r="G1135" s="17"/>
      <c r="H1135" s="0"/>
      <c r="AB1135" s="17"/>
      <c r="AC1135" s="17"/>
    </row>
    <row r="1136" customFormat="false" ht="13.5" hidden="false" customHeight="false" outlineLevel="0" collapsed="false">
      <c r="C1136" s="17"/>
      <c r="D1136" s="17"/>
      <c r="E1136" s="17"/>
      <c r="F1136" s="17"/>
      <c r="G1136" s="17"/>
      <c r="H1136" s="0"/>
      <c r="AB1136" s="17"/>
      <c r="AC1136" s="17"/>
    </row>
    <row r="1137" customFormat="false" ht="13.5" hidden="false" customHeight="false" outlineLevel="0" collapsed="false">
      <c r="C1137" s="17"/>
      <c r="D1137" s="17"/>
      <c r="E1137" s="17"/>
      <c r="F1137" s="17"/>
      <c r="G1137" s="17"/>
      <c r="H1137" s="0"/>
      <c r="AB1137" s="17"/>
      <c r="AC1137" s="17"/>
    </row>
    <row r="1138" customFormat="false" ht="13.5" hidden="false" customHeight="false" outlineLevel="0" collapsed="false">
      <c r="C1138" s="17"/>
      <c r="D1138" s="17"/>
      <c r="E1138" s="17"/>
      <c r="F1138" s="17"/>
      <c r="G1138" s="17"/>
      <c r="H1138" s="0"/>
      <c r="AB1138" s="17"/>
      <c r="AC1138" s="17"/>
    </row>
    <row r="1139" customFormat="false" ht="13.5" hidden="false" customHeight="false" outlineLevel="0" collapsed="false">
      <c r="C1139" s="17"/>
      <c r="D1139" s="17"/>
      <c r="E1139" s="17"/>
      <c r="F1139" s="17"/>
      <c r="G1139" s="17"/>
      <c r="H1139" s="0"/>
      <c r="AB1139" s="17"/>
      <c r="AC1139" s="17"/>
    </row>
    <row r="1140" customFormat="false" ht="13.5" hidden="false" customHeight="false" outlineLevel="0" collapsed="false">
      <c r="C1140" s="17"/>
      <c r="D1140" s="17"/>
      <c r="E1140" s="17"/>
      <c r="F1140" s="17"/>
      <c r="G1140" s="17"/>
      <c r="H1140" s="0"/>
      <c r="AB1140" s="17"/>
      <c r="AC1140" s="17"/>
    </row>
    <row r="1141" customFormat="false" ht="13.5" hidden="false" customHeight="false" outlineLevel="0" collapsed="false">
      <c r="C1141" s="17"/>
      <c r="D1141" s="17"/>
      <c r="E1141" s="17"/>
      <c r="F1141" s="17"/>
      <c r="G1141" s="17"/>
      <c r="H1141" s="0"/>
      <c r="AB1141" s="17"/>
      <c r="AC1141" s="17"/>
    </row>
    <row r="1142" customFormat="false" ht="13.5" hidden="false" customHeight="false" outlineLevel="0" collapsed="false">
      <c r="C1142" s="17"/>
      <c r="D1142" s="17"/>
      <c r="E1142" s="17"/>
      <c r="F1142" s="17"/>
      <c r="G1142" s="17"/>
      <c r="H1142" s="0"/>
      <c r="AB1142" s="17"/>
      <c r="AC1142" s="17"/>
    </row>
    <row r="1143" customFormat="false" ht="13.5" hidden="false" customHeight="false" outlineLevel="0" collapsed="false">
      <c r="C1143" s="17"/>
      <c r="D1143" s="17"/>
      <c r="E1143" s="17"/>
      <c r="F1143" s="17"/>
      <c r="G1143" s="17"/>
      <c r="H1143" s="0"/>
      <c r="AB1143" s="17"/>
      <c r="AC1143" s="17"/>
    </row>
    <row r="1144" customFormat="false" ht="13.5" hidden="false" customHeight="false" outlineLevel="0" collapsed="false">
      <c r="C1144" s="17"/>
      <c r="D1144" s="17"/>
      <c r="E1144" s="17"/>
      <c r="F1144" s="17"/>
      <c r="G1144" s="17"/>
      <c r="H1144" s="0"/>
      <c r="AB1144" s="17"/>
      <c r="AC1144" s="17"/>
    </row>
    <row r="1145" customFormat="false" ht="13.5" hidden="false" customHeight="false" outlineLevel="0" collapsed="false">
      <c r="C1145" s="17"/>
      <c r="D1145" s="17"/>
      <c r="E1145" s="17"/>
      <c r="F1145" s="17"/>
      <c r="G1145" s="17"/>
      <c r="H1145" s="0"/>
      <c r="AB1145" s="17"/>
      <c r="AC1145" s="17"/>
    </row>
    <row r="1146" customFormat="false" ht="13.5" hidden="false" customHeight="false" outlineLevel="0" collapsed="false">
      <c r="C1146" s="17"/>
      <c r="D1146" s="17"/>
      <c r="E1146" s="17"/>
      <c r="F1146" s="17"/>
      <c r="G1146" s="17"/>
      <c r="H1146" s="0"/>
      <c r="AB1146" s="17"/>
      <c r="AC1146" s="17"/>
    </row>
    <row r="1147" customFormat="false" ht="13.5" hidden="false" customHeight="false" outlineLevel="0" collapsed="false">
      <c r="C1147" s="17"/>
      <c r="D1147" s="17"/>
      <c r="E1147" s="17"/>
      <c r="F1147" s="17"/>
      <c r="G1147" s="17"/>
      <c r="H1147" s="0"/>
      <c r="AB1147" s="17"/>
      <c r="AC1147" s="17"/>
    </row>
    <row r="1148" customFormat="false" ht="13.5" hidden="false" customHeight="false" outlineLevel="0" collapsed="false">
      <c r="C1148" s="17"/>
      <c r="D1148" s="17"/>
      <c r="E1148" s="17"/>
      <c r="F1148" s="17"/>
      <c r="G1148" s="17"/>
      <c r="H1148" s="0"/>
      <c r="AB1148" s="17"/>
      <c r="AC1148" s="17"/>
    </row>
    <row r="1149" customFormat="false" ht="13.5" hidden="false" customHeight="false" outlineLevel="0" collapsed="false">
      <c r="C1149" s="17"/>
      <c r="D1149" s="17"/>
      <c r="E1149" s="17"/>
      <c r="F1149" s="17"/>
      <c r="G1149" s="17"/>
      <c r="H1149" s="0"/>
      <c r="AB1149" s="17"/>
      <c r="AC1149" s="17"/>
    </row>
    <row r="1150" customFormat="false" ht="13.5" hidden="false" customHeight="false" outlineLevel="0" collapsed="false">
      <c r="C1150" s="17"/>
      <c r="D1150" s="17"/>
      <c r="E1150" s="17"/>
      <c r="F1150" s="17"/>
      <c r="G1150" s="17"/>
      <c r="H1150" s="0"/>
      <c r="AB1150" s="17"/>
      <c r="AC1150" s="17"/>
    </row>
    <row r="1151" customFormat="false" ht="13.5" hidden="false" customHeight="false" outlineLevel="0" collapsed="false">
      <c r="C1151" s="17"/>
      <c r="D1151" s="17"/>
      <c r="E1151" s="17"/>
      <c r="F1151" s="17"/>
      <c r="G1151" s="17"/>
      <c r="H1151" s="0"/>
      <c r="AB1151" s="17"/>
      <c r="AC1151" s="17"/>
    </row>
    <row r="1152" customFormat="false" ht="13.5" hidden="false" customHeight="false" outlineLevel="0" collapsed="false">
      <c r="C1152" s="17"/>
      <c r="D1152" s="17"/>
      <c r="E1152" s="17"/>
      <c r="F1152" s="17"/>
      <c r="G1152" s="17"/>
      <c r="H1152" s="0"/>
      <c r="AB1152" s="17"/>
      <c r="AC1152" s="17"/>
    </row>
    <row r="1153" customFormat="false" ht="13.5" hidden="false" customHeight="false" outlineLevel="0" collapsed="false">
      <c r="C1153" s="17"/>
      <c r="D1153" s="17"/>
      <c r="E1153" s="17"/>
      <c r="F1153" s="17"/>
      <c r="G1153" s="17"/>
      <c r="H1153" s="0"/>
      <c r="AB1153" s="17"/>
      <c r="AC1153" s="17"/>
    </row>
    <row r="1154" customFormat="false" ht="13.5" hidden="false" customHeight="false" outlineLevel="0" collapsed="false">
      <c r="C1154" s="17"/>
      <c r="D1154" s="17"/>
      <c r="E1154" s="17"/>
      <c r="F1154" s="17"/>
      <c r="G1154" s="17"/>
      <c r="H1154" s="0"/>
      <c r="AB1154" s="17"/>
      <c r="AC1154" s="17"/>
    </row>
    <row r="1155" customFormat="false" ht="13.5" hidden="false" customHeight="false" outlineLevel="0" collapsed="false">
      <c r="C1155" s="17"/>
      <c r="D1155" s="17"/>
      <c r="E1155" s="17"/>
      <c r="F1155" s="17"/>
      <c r="G1155" s="17"/>
      <c r="H1155" s="0"/>
      <c r="AB1155" s="17"/>
      <c r="AC1155" s="17"/>
    </row>
    <row r="1156" customFormat="false" ht="13.5" hidden="false" customHeight="false" outlineLevel="0" collapsed="false">
      <c r="C1156" s="17"/>
      <c r="D1156" s="17"/>
      <c r="E1156" s="17"/>
      <c r="F1156" s="17"/>
      <c r="G1156" s="17"/>
      <c r="H1156" s="0"/>
      <c r="AB1156" s="17"/>
      <c r="AC1156" s="17"/>
    </row>
    <row r="1157" customFormat="false" ht="13.5" hidden="false" customHeight="false" outlineLevel="0" collapsed="false">
      <c r="C1157" s="17"/>
      <c r="D1157" s="17"/>
      <c r="E1157" s="17"/>
      <c r="F1157" s="17"/>
      <c r="G1157" s="17"/>
      <c r="H1157" s="0"/>
      <c r="AB1157" s="17"/>
      <c r="AC1157" s="17"/>
    </row>
    <row r="1158" customFormat="false" ht="13.5" hidden="false" customHeight="false" outlineLevel="0" collapsed="false">
      <c r="C1158" s="17"/>
      <c r="D1158" s="17"/>
      <c r="E1158" s="17"/>
      <c r="F1158" s="17"/>
      <c r="G1158" s="17"/>
      <c r="H1158" s="0"/>
      <c r="AB1158" s="17"/>
      <c r="AC1158" s="17"/>
    </row>
    <row r="1159" customFormat="false" ht="13.5" hidden="false" customHeight="false" outlineLevel="0" collapsed="false">
      <c r="A1159" s="170"/>
      <c r="C1159" s="17"/>
      <c r="D1159" s="17"/>
      <c r="E1159" s="17"/>
      <c r="F1159" s="17"/>
      <c r="G1159" s="17"/>
      <c r="H1159" s="0"/>
      <c r="AB1159" s="17"/>
      <c r="AC1159" s="17"/>
    </row>
    <row r="1160" customFormat="false" ht="13.5" hidden="false" customHeight="false" outlineLevel="0" collapsed="false">
      <c r="A1160" s="171" t="s">
        <v>50</v>
      </c>
      <c r="C1160" s="17"/>
      <c r="D1160" s="17"/>
      <c r="E1160" s="17"/>
      <c r="F1160" s="17"/>
      <c r="G1160" s="17"/>
      <c r="H1160" s="0"/>
      <c r="AB1160" s="17"/>
      <c r="AC1160" s="17"/>
    </row>
    <row r="1161" customFormat="false" ht="13.5" hidden="false" customHeight="false" outlineLevel="0" collapsed="false">
      <c r="A1161" s="171" t="s">
        <v>51</v>
      </c>
      <c r="C1161" s="17"/>
      <c r="D1161" s="17"/>
      <c r="E1161" s="17"/>
      <c r="F1161" s="17"/>
      <c r="G1161" s="17"/>
      <c r="H1161" s="0"/>
      <c r="AB1161" s="17"/>
      <c r="AC1161" s="17"/>
    </row>
  </sheetData>
  <conditionalFormatting sqref="C1:G4,C5:D206">
    <cfRule type="cellIs" priority="2" operator="equal" aboveAverage="0" equalAverage="0" bottom="0" percent="0" rank="0" text="" dxfId="0">
      <formula>"H4"</formula>
    </cfRule>
    <cfRule type="cellIs" priority="3" operator="equal" aboveAverage="0" equalAverage="0" bottom="0" percent="0" rank="0" text="" dxfId="1">
      <formula>"H3"</formula>
    </cfRule>
    <cfRule type="cellIs" priority="4" operator="equal" aboveAverage="0" equalAverage="0" bottom="0" percent="0" rank="0" text="" dxfId="2">
      <formula>"H2"</formula>
    </cfRule>
    <cfRule type="cellIs" priority="5" operator="equal" aboveAverage="0" equalAverage="0" bottom="0" percent="0" rank="0" text="" dxfId="3">
      <formula>"H1"</formula>
    </cfRule>
    <cfRule type="cellIs" priority="6" operator="equal" aboveAverage="0" equalAverage="0" bottom="0" percent="0" rank="0" text="" dxfId="4">
      <formula>"SB"</formula>
    </cfRule>
    <cfRule type="cellIs" priority="7" operator="equal" aboveAverage="0" equalAverage="0" bottom="0" percent="0" rank="0" text="" dxfId="5">
      <formula>"SF"</formula>
    </cfRule>
    <cfRule type="cellIs" priority="8" operator="equal" aboveAverage="0" equalAverage="0" bottom="0" percent="0" rank="0" text="" dxfId="6">
      <formula>"WW"</formula>
    </cfRule>
  </conditionalFormatting>
  <conditionalFormatting sqref="E5:E206">
    <cfRule type="cellIs" priority="9" operator="equal" aboveAverage="0" equalAverage="0" bottom="0" percent="0" rank="0" text="" dxfId="7">
      <formula>"H4"</formula>
    </cfRule>
    <cfRule type="cellIs" priority="10" operator="equal" aboveAverage="0" equalAverage="0" bottom="0" percent="0" rank="0" text="" dxfId="8">
      <formula>"H3"</formula>
    </cfRule>
    <cfRule type="cellIs" priority="11" operator="equal" aboveAverage="0" equalAverage="0" bottom="0" percent="0" rank="0" text="" dxfId="9">
      <formula>"H2"</formula>
    </cfRule>
    <cfRule type="cellIs" priority="12" operator="equal" aboveAverage="0" equalAverage="0" bottom="0" percent="0" rank="0" text="" dxfId="10">
      <formula>"H1"</formula>
    </cfRule>
    <cfRule type="cellIs" priority="13" operator="equal" aboveAverage="0" equalAverage="0" bottom="0" percent="0" rank="0" text="" dxfId="11">
      <formula>"SB"</formula>
    </cfRule>
    <cfRule type="cellIs" priority="14" operator="equal" aboveAverage="0" equalAverage="0" bottom="0" percent="0" rank="0" text="" dxfId="12">
      <formula>"SF"</formula>
    </cfRule>
    <cfRule type="cellIs" priority="15" operator="equal" aboveAverage="0" equalAverage="0" bottom="0" percent="0" rank="0" text="" dxfId="13">
      <formula>"WW"</formula>
    </cfRule>
  </conditionalFormatting>
  <conditionalFormatting sqref="C259:C1048576">
    <cfRule type="cellIs" priority="16" operator="equal" aboveAverage="0" equalAverage="0" bottom="0" percent="0" rank="0" text="" dxfId="14">
      <formula>"H1"</formula>
    </cfRule>
    <cfRule type="cellIs" priority="17" operator="equal" aboveAverage="0" equalAverage="0" bottom="0" percent="0" rank="0" text="" dxfId="15">
      <formula>"SM"</formula>
    </cfRule>
  </conditionalFormatting>
  <conditionalFormatting sqref="C207:H258">
    <cfRule type="cellIs" priority="18" operator="equal" aboveAverage="0" equalAverage="0" bottom="0" percent="0" rank="0" text="" dxfId="16">
      <formula>"H5"</formula>
    </cfRule>
    <cfRule type="cellIs" priority="19" operator="equal" aboveAverage="0" equalAverage="0" bottom="0" percent="0" rank="0" text="" dxfId="17">
      <formula>"H2"</formula>
    </cfRule>
    <cfRule type="cellIs" priority="20" operator="equal" aboveAverage="0" equalAverage="0" bottom="0" percent="0" rank="0" text="" dxfId="18">
      <formula>"H1"</formula>
    </cfRule>
  </conditionalFormatting>
  <conditionalFormatting sqref="C207:H258">
    <cfRule type="cellIs" priority="21" operator="equal" aboveAverage="0" equalAverage="0" bottom="0" percent="0" rank="0" text="" dxfId="19">
      <formula>"SM"</formula>
    </cfRule>
  </conditionalFormatting>
  <conditionalFormatting sqref="C259:C1048576,C207:H258">
    <cfRule type="cellIs" priority="22" operator="equal" aboveAverage="0" equalAverage="0" bottom="0" percent="0" rank="0" text="" dxfId="20">
      <formula>"RT"</formula>
    </cfRule>
    <cfRule type="cellIs" priority="23" operator="equal" aboveAverage="0" equalAverage="0" bottom="0" percent="0" rank="0" text="" dxfId="21">
      <formula>"BT"</formula>
    </cfRule>
    <cfRule type="cellIs" priority="24" operator="equal" aboveAverage="0" equalAverage="0" bottom="0" percent="0" rank="0" text="" dxfId="22">
      <formula>"BH"</formula>
    </cfRule>
    <cfRule type="cellIs" priority="25" operator="equal" aboveAverage="0" equalAverage="0" bottom="0" percent="0" rank="0" text="" dxfId="23">
      <formula>"GT"</formula>
    </cfRule>
    <cfRule type="cellIs" priority="26" operator="equal" aboveAverage="0" equalAverage="0" bottom="0" percent="0" rank="0" text="" dxfId="24">
      <formula>"GH"</formula>
    </cfRule>
    <cfRule type="cellIs" priority="27" operator="equal" aboveAverage="0" equalAverage="0" bottom="0" percent="0" rank="0" text="" dxfId="25">
      <formula>"RH"</formula>
    </cfRule>
    <cfRule type="cellIs" priority="28" operator="equal" aboveAverage="0" equalAverage="0" bottom="0" percent="0" rank="0" text="" dxfId="26">
      <formula>"WT"</formula>
    </cfRule>
  </conditionalFormatting>
  <conditionalFormatting sqref="D259:H1048576">
    <cfRule type="cellIs" priority="29" operator="equal" aboveAverage="0" equalAverage="0" bottom="0" percent="0" rank="0" text="" dxfId="27">
      <formula>"H1"</formula>
    </cfRule>
    <cfRule type="cellIs" priority="30" operator="equal" aboveAverage="0" equalAverage="0" bottom="0" percent="0" rank="0" text="" dxfId="28">
      <formula>"SM"</formula>
    </cfRule>
  </conditionalFormatting>
  <conditionalFormatting sqref="D259:H1048576">
    <cfRule type="cellIs" priority="31" operator="equal" aboveAverage="0" equalAverage="0" bottom="0" percent="0" rank="0" text="" dxfId="29">
      <formula>"RT"</formula>
    </cfRule>
    <cfRule type="cellIs" priority="32" operator="equal" aboveAverage="0" equalAverage="0" bottom="0" percent="0" rank="0" text="" dxfId="30">
      <formula>"BT"</formula>
    </cfRule>
    <cfRule type="cellIs" priority="33" operator="equal" aboveAverage="0" equalAverage="0" bottom="0" percent="0" rank="0" text="" dxfId="31">
      <formula>"BH"</formula>
    </cfRule>
    <cfRule type="cellIs" priority="34" operator="equal" aboveAverage="0" equalAverage="0" bottom="0" percent="0" rank="0" text="" dxfId="32">
      <formula>"GT"</formula>
    </cfRule>
    <cfRule type="cellIs" priority="35" operator="equal" aboveAverage="0" equalAverage="0" bottom="0" percent="0" rank="0" text="" dxfId="33">
      <formula>"GH"</formula>
    </cfRule>
    <cfRule type="cellIs" priority="36" operator="equal" aboveAverage="0" equalAverage="0" bottom="0" percent="0" rank="0" text="" dxfId="34">
      <formula>"RH"</formula>
    </cfRule>
    <cfRule type="cellIs" priority="37" operator="equal" aboveAverage="0" equalAverage="0" bottom="0" percent="0" rank="0" text="" dxfId="35">
      <formula>"WH"</formula>
    </cfRule>
  </conditionalFormatting>
  <conditionalFormatting sqref="F5:G206">
    <cfRule type="cellIs" priority="38" operator="equal" aboveAverage="0" equalAverage="0" bottom="0" percent="0" rank="0" text="" dxfId="36">
      <formula>"H4"</formula>
    </cfRule>
    <cfRule type="cellIs" priority="39" operator="equal" aboveAverage="0" equalAverage="0" bottom="0" percent="0" rank="0" text="" dxfId="37">
      <formula>"H3"</formula>
    </cfRule>
    <cfRule type="cellIs" priority="40" operator="equal" aboveAverage="0" equalAverage="0" bottom="0" percent="0" rank="0" text="" dxfId="38">
      <formula>"H2"</formula>
    </cfRule>
    <cfRule type="cellIs" priority="41" operator="equal" aboveAverage="0" equalAverage="0" bottom="0" percent="0" rank="0" text="" dxfId="39">
      <formula>"H1"</formula>
    </cfRule>
    <cfRule type="cellIs" priority="42" operator="equal" aboveAverage="0" equalAverage="0" bottom="0" percent="0" rank="0" text="" dxfId="40">
      <formula>"SB"</formula>
    </cfRule>
    <cfRule type="cellIs" priority="43" operator="equal" aboveAverage="0" equalAverage="0" bottom="0" percent="0" rank="0" text="" dxfId="41">
      <formula>"SF"</formula>
    </cfRule>
    <cfRule type="cellIs" priority="44" operator="equal" aboveAverage="0" equalAverage="0" bottom="0" percent="0" rank="0" text="" dxfId="42">
      <formula>"WW"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O1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G1:G3 G4"/>
    </sheetView>
  </sheetViews>
  <sheetFormatPr defaultRowHeight="13.5"/>
  <cols>
    <col collapsed="false" hidden="false" max="1" min="1" style="27" width="10.093023255814"/>
    <col collapsed="false" hidden="false" max="2" min="2" style="28" width="10.3395348837209"/>
    <col collapsed="false" hidden="false" max="7" min="3" style="29" width="8.61395348837209"/>
    <col collapsed="false" hidden="false" max="8" min="8" style="30" width="8.61395348837209"/>
    <col collapsed="false" hidden="false" max="9" min="9" style="0" width="9.84651162790698"/>
    <col collapsed="false" hidden="false" max="10" min="10" style="0" width="10.2139534883721"/>
    <col collapsed="false" hidden="false" max="11" min="11" style="0" width="12.8"/>
    <col collapsed="false" hidden="false" max="12" min="12" style="0" width="10.706976744186"/>
    <col collapsed="false" hidden="false" max="13" min="13" style="0" width="12.8"/>
    <col collapsed="false" hidden="false" max="14" min="14" style="0" width="11.9348837209302"/>
    <col collapsed="false" hidden="false" max="15" min="15" style="0" width="13.4139534883721"/>
    <col collapsed="false" hidden="false" max="16" min="16" style="0" width="12.306976744186"/>
    <col collapsed="false" hidden="false" max="17" min="17" style="0" width="13.4139534883721"/>
    <col collapsed="false" hidden="false" max="18" min="18" style="0" width="18.5813953488372"/>
    <col collapsed="false" hidden="false" max="19" min="19" style="0" width="10.5813953488372"/>
    <col collapsed="false" hidden="false" max="21" min="20" style="0" width="17.353488372093"/>
    <col collapsed="false" hidden="false" max="22" min="22" style="0" width="16"/>
    <col collapsed="false" hidden="false" max="23" min="23" style="0" width="17.353488372093"/>
    <col collapsed="false" hidden="false" max="24" min="24" style="0" width="12.0604651162791"/>
    <col collapsed="false" hidden="false" max="25" min="25" style="0" width="14.8883720930233"/>
    <col collapsed="false" hidden="false" max="26" min="26" style="0" width="17.353488372093"/>
    <col collapsed="false" hidden="false" max="27" min="27" style="0" width="10.8279069767442"/>
    <col collapsed="false" hidden="false" max="28" min="28" style="0" width="12.0604651162791"/>
    <col collapsed="false" hidden="false" max="29" min="29" style="0" width="10.8279069767442"/>
    <col collapsed="false" hidden="false" max="1025" min="30" style="0" width="9.84651162790698"/>
  </cols>
  <sheetData>
    <row r="1" customFormat="false" ht="13.5" hidden="false" customHeight="false" outlineLevel="0" collapsed="false">
      <c r="A1" s="31"/>
      <c r="B1" s="32"/>
      <c r="C1" s="172"/>
      <c r="D1" s="173"/>
      <c r="E1" s="173"/>
      <c r="F1" s="173"/>
      <c r="G1" s="174"/>
      <c r="H1" s="31"/>
      <c r="I1" s="2" t="s">
        <v>4</v>
      </c>
      <c r="J1" s="36" t="n">
        <f aca="false">W58</f>
        <v>9.4023734073872</v>
      </c>
      <c r="L1" s="37" t="s">
        <v>11</v>
      </c>
      <c r="M1" s="38" t="n">
        <f aca="false">(O58)/O20</f>
        <v>2.5028221867621</v>
      </c>
      <c r="O1" s="2" t="s">
        <v>12</v>
      </c>
      <c r="P1" s="0" t="n">
        <f aca="false">[1]Summary!$B$2</f>
        <v>100</v>
      </c>
    </row>
    <row r="2" customFormat="false" ht="13.5" hidden="false" customHeight="false" outlineLevel="0" collapsed="false">
      <c r="A2" s="31"/>
      <c r="B2" s="32"/>
      <c r="C2" s="172"/>
      <c r="D2" s="173"/>
      <c r="E2" s="173"/>
      <c r="F2" s="173"/>
      <c r="G2" s="174"/>
      <c r="H2" s="31"/>
      <c r="I2" s="39" t="s">
        <v>13</v>
      </c>
      <c r="J2" s="36" t="n">
        <f aca="false">W57</f>
        <v>0.122177453154629</v>
      </c>
      <c r="L2" s="37" t="s">
        <v>14</v>
      </c>
      <c r="M2" s="38" t="n">
        <f aca="false">O20/O57</f>
        <v>67.2536296296296</v>
      </c>
      <c r="O2" s="40" t="s">
        <v>15</v>
      </c>
      <c r="P2" s="41" t="n">
        <v>3</v>
      </c>
      <c r="X2" s="17"/>
      <c r="Y2" s="17"/>
    </row>
    <row r="3" customFormat="false" ht="13.5" hidden="false" customHeight="false" outlineLevel="0" collapsed="false">
      <c r="A3" s="31"/>
      <c r="B3" s="0"/>
      <c r="C3" s="28"/>
      <c r="D3" s="0"/>
      <c r="E3" s="0"/>
      <c r="F3" s="0"/>
      <c r="G3" s="30"/>
      <c r="H3" s="31"/>
      <c r="X3" s="17"/>
      <c r="Y3" s="17"/>
    </row>
    <row r="4" customFormat="false" ht="14.25" hidden="false" customHeight="false" outlineLevel="0" collapsed="false">
      <c r="A4" s="31"/>
      <c r="B4" s="42" t="s">
        <v>16</v>
      </c>
      <c r="C4" s="42" t="s">
        <v>17</v>
      </c>
      <c r="D4" s="43" t="s">
        <v>18</v>
      </c>
      <c r="E4" s="43" t="s">
        <v>19</v>
      </c>
      <c r="F4" s="43" t="s">
        <v>20</v>
      </c>
      <c r="G4" s="44" t="s">
        <v>21</v>
      </c>
      <c r="H4" s="31"/>
      <c r="I4" s="45" t="s">
        <v>22</v>
      </c>
      <c r="K4" s="46"/>
      <c r="L4" s="47" t="s">
        <v>23</v>
      </c>
      <c r="M4" s="46"/>
      <c r="Q4" s="48"/>
      <c r="R4" s="47"/>
      <c r="S4" s="47" t="s">
        <v>24</v>
      </c>
      <c r="T4" s="48"/>
      <c r="U4" s="47"/>
      <c r="X4" s="49"/>
      <c r="Y4" s="50"/>
    </row>
    <row r="5" customFormat="false" ht="14.25" hidden="false" customHeight="false" outlineLevel="0" collapsed="false">
      <c r="A5" s="31"/>
      <c r="B5" s="51" t="n">
        <f aca="false">COUNTA(C$9:C$261)-1</f>
        <v>58</v>
      </c>
      <c r="C5" s="52" t="str">
        <f aca="false">LOOKUP(J$20-2,$B$7:$B$259,C$7:C$259)</f>
        <v>H2</v>
      </c>
      <c r="D5" s="53" t="str">
        <f aca="false">LOOKUP(K$20-2,$B$7:$B$259,D$7:D$259)</f>
        <v>H2</v>
      </c>
      <c r="E5" s="53" t="str">
        <f aca="false">LOOKUP(L$20-2,$B$7:$B$259,E$7:E$259)</f>
        <v>H2</v>
      </c>
      <c r="F5" s="53" t="str">
        <f aca="false">LOOKUP(M$20-2,$B$7:$B$259,F$7:F$259)</f>
        <v>H2</v>
      </c>
      <c r="G5" s="54" t="str">
        <f aca="false">LOOKUP(N$20-2,$B$7:$B$259,G$7:G$259)</f>
        <v>H2</v>
      </c>
      <c r="H5" s="31"/>
      <c r="I5" s="55"/>
      <c r="J5" s="56" t="n">
        <v>1</v>
      </c>
      <c r="K5" s="56" t="n">
        <v>2</v>
      </c>
      <c r="L5" s="56" t="n">
        <v>3</v>
      </c>
      <c r="M5" s="56" t="n">
        <v>4</v>
      </c>
      <c r="N5" s="56" t="n">
        <v>5</v>
      </c>
      <c r="O5" s="56"/>
      <c r="Q5" s="47"/>
      <c r="R5" s="27" t="n">
        <v>1</v>
      </c>
      <c r="S5" s="47" t="n">
        <v>2</v>
      </c>
      <c r="T5" s="47" t="n">
        <v>3</v>
      </c>
      <c r="U5" s="47" t="n">
        <v>4</v>
      </c>
      <c r="V5" s="47" t="n">
        <v>5</v>
      </c>
      <c r="W5" s="47"/>
      <c r="X5" s="57"/>
      <c r="Y5" s="57"/>
    </row>
    <row r="6" customFormat="false" ht="14.25" hidden="false" customHeight="false" outlineLevel="0" collapsed="false">
      <c r="A6" s="31"/>
      <c r="B6" s="51" t="n">
        <f aca="false">COUNTA(C$9:C$261)</f>
        <v>59</v>
      </c>
      <c r="C6" s="52" t="str">
        <f aca="false">LOOKUP(J$20-1,$B$7:$B$259,C$7:C$259)</f>
        <v>H2</v>
      </c>
      <c r="D6" s="53" t="str">
        <f aca="false">LOOKUP(K$20-1,$B$7:$B$259,D$7:D$259)</f>
        <v>LA</v>
      </c>
      <c r="E6" s="53" t="str">
        <f aca="false">LOOKUP(L$20-1,$B$7:$B$259,E$7:E$259)</f>
        <v>H2</v>
      </c>
      <c r="F6" s="53" t="str">
        <f aca="false">LOOKUP(M$20-1,$B$7:$B$259,F$7:F$259)</f>
        <v>H2</v>
      </c>
      <c r="G6" s="54" t="str">
        <f aca="false">LOOKUP(N$20-1,$B$7:$B$259,G$7:G$259)</f>
        <v>LQ</v>
      </c>
      <c r="H6" s="31"/>
      <c r="I6" s="58" t="s">
        <v>25</v>
      </c>
      <c r="J6" s="59" t="n">
        <f aca="false">COUNTIF(C$7:C$160,$I6)</f>
        <v>0</v>
      </c>
      <c r="K6" s="60" t="n">
        <f aca="false">COUNTIF(D$7:D$160,$I6)</f>
        <v>2</v>
      </c>
      <c r="L6" s="60" t="n">
        <f aca="false">COUNTIF(E$7:E$160,$I6)</f>
        <v>3</v>
      </c>
      <c r="M6" s="60" t="n">
        <f aca="false">COUNTIF(F$7:F$160,$I6)</f>
        <v>3</v>
      </c>
      <c r="N6" s="61" t="n">
        <f aca="false">COUNTIF(G$7:G$160,$I6)</f>
        <v>0</v>
      </c>
      <c r="O6" s="62" t="n">
        <f aca="false">SUM(J6:L6)</f>
        <v>5</v>
      </c>
      <c r="P6" s="1"/>
      <c r="Q6" s="58" t="str">
        <f aca="false">I6</f>
        <v>WW</v>
      </c>
      <c r="R6" s="59"/>
      <c r="S6" s="60"/>
      <c r="T6" s="60"/>
      <c r="U6" s="60"/>
      <c r="V6" s="61"/>
      <c r="W6" s="17"/>
      <c r="X6" s="63" t="n">
        <f aca="false">V6*40/50</f>
        <v>0</v>
      </c>
      <c r="Y6" s="63"/>
    </row>
    <row r="7" customFormat="false" ht="14.25" hidden="false" customHeight="false" outlineLevel="0" collapsed="false">
      <c r="A7" s="31"/>
      <c r="B7" s="64" t="n">
        <v>0</v>
      </c>
      <c r="C7" s="175" t="s">
        <v>31</v>
      </c>
      <c r="D7" s="176" t="s">
        <v>31</v>
      </c>
      <c r="E7" s="176" t="s">
        <v>31</v>
      </c>
      <c r="F7" s="176" t="s">
        <v>36</v>
      </c>
      <c r="G7" s="177" t="s">
        <v>31</v>
      </c>
      <c r="H7" s="68"/>
      <c r="I7" s="58" t="s">
        <v>26</v>
      </c>
      <c r="J7" s="69" t="n">
        <f aca="false">COUNTIF(C$7:C$160,$I7)</f>
        <v>0</v>
      </c>
      <c r="K7" s="62" t="n">
        <f aca="false">COUNTIF(D$7:D$160,$I7)</f>
        <v>0</v>
      </c>
      <c r="L7" s="62" t="n">
        <f aca="false">COUNTIF(E$7:E$160,$I7)</f>
        <v>0</v>
      </c>
      <c r="M7" s="62" t="n">
        <f aca="false">COUNTIF(F$7:F$160,$I7)</f>
        <v>0</v>
      </c>
      <c r="N7" s="70" t="n">
        <f aca="false">COUNTIF(G$7:G$160,$I7)</f>
        <v>0</v>
      </c>
      <c r="O7" s="62" t="n">
        <f aca="false">SUM(J7:L7)</f>
        <v>0</v>
      </c>
      <c r="Q7" s="58" t="str">
        <f aca="false">I7</f>
        <v>H1</v>
      </c>
      <c r="R7" s="69"/>
      <c r="S7" s="62"/>
      <c r="T7" s="62" t="n">
        <f aca="false">[1]PayTable!E6</f>
        <v>100</v>
      </c>
      <c r="U7" s="62" t="n">
        <f aca="false">[1]PayTable!F6</f>
        <v>200</v>
      </c>
      <c r="V7" s="70" t="n">
        <f aca="false">[1]PayTable!G6</f>
        <v>1000</v>
      </c>
      <c r="W7" s="17"/>
      <c r="X7" s="49"/>
      <c r="Y7" s="49"/>
    </row>
    <row r="8" customFormat="false" ht="14.25" hidden="false" customHeight="false" outlineLevel="0" collapsed="false">
      <c r="A8" s="31"/>
      <c r="B8" s="33" t="n">
        <v>1</v>
      </c>
      <c r="C8" s="178" t="s">
        <v>27</v>
      </c>
      <c r="D8" s="77" t="s">
        <v>28</v>
      </c>
      <c r="E8" s="77" t="s">
        <v>29</v>
      </c>
      <c r="F8" s="77" t="s">
        <v>28</v>
      </c>
      <c r="G8" s="179" t="s">
        <v>28</v>
      </c>
      <c r="H8" s="73"/>
      <c r="I8" s="58" t="s">
        <v>31</v>
      </c>
      <c r="J8" s="69" t="n">
        <f aca="false">COUNTIF(C$7:C$160,$I8)</f>
        <v>19</v>
      </c>
      <c r="K8" s="62" t="n">
        <f aca="false">COUNTIF(D$7:D$160,$I8)</f>
        <v>20</v>
      </c>
      <c r="L8" s="62" t="n">
        <f aca="false">COUNTIF(E$7:E$160,$I8)</f>
        <v>22</v>
      </c>
      <c r="M8" s="62" t="n">
        <f aca="false">COUNTIF(F$7:F$160,$I8)</f>
        <v>21</v>
      </c>
      <c r="N8" s="70" t="n">
        <f aca="false">COUNTIF(G$7:G$160,$I8)</f>
        <v>25</v>
      </c>
      <c r="O8" s="62" t="n">
        <f aca="false">SUM(J8:L8)</f>
        <v>61</v>
      </c>
      <c r="Q8" s="58" t="str">
        <f aca="false">I8</f>
        <v>H2</v>
      </c>
      <c r="R8" s="69"/>
      <c r="S8" s="62"/>
      <c r="T8" s="62" t="n">
        <f aca="false">[1]PayTable!E7</f>
        <v>50</v>
      </c>
      <c r="U8" s="62" t="n">
        <f aca="false">[1]PayTable!F7</f>
        <v>100</v>
      </c>
      <c r="V8" s="70" t="n">
        <f aca="false">[1]PayTable!G7</f>
        <v>500</v>
      </c>
      <c r="W8" s="17"/>
      <c r="X8" s="49"/>
      <c r="Y8" s="49"/>
    </row>
    <row r="9" customFormat="false" ht="14.25" hidden="false" customHeight="false" outlineLevel="0" collapsed="false">
      <c r="A9" s="31"/>
      <c r="B9" s="33" t="n">
        <v>2</v>
      </c>
      <c r="C9" s="178" t="s">
        <v>27</v>
      </c>
      <c r="D9" s="77" t="s">
        <v>28</v>
      </c>
      <c r="E9" s="77" t="s">
        <v>29</v>
      </c>
      <c r="F9" s="77" t="s">
        <v>28</v>
      </c>
      <c r="G9" s="179" t="s">
        <v>28</v>
      </c>
      <c r="H9" s="73"/>
      <c r="I9" s="58" t="s">
        <v>32</v>
      </c>
      <c r="J9" s="69" t="n">
        <f aca="false">COUNTIF(C$7:C$160,$I9)</f>
        <v>0</v>
      </c>
      <c r="K9" s="62" t="n">
        <f aca="false">COUNTIF(D$7:D$160,$I9)</f>
        <v>0</v>
      </c>
      <c r="L9" s="62" t="n">
        <f aca="false">COUNTIF(E$7:E$160,$I9)</f>
        <v>0</v>
      </c>
      <c r="M9" s="62" t="n">
        <f aca="false">COUNTIF(F$7:F$160,$I9)</f>
        <v>0</v>
      </c>
      <c r="N9" s="70" t="n">
        <f aca="false">COUNTIF(G$7:G$160,$I9)</f>
        <v>0</v>
      </c>
      <c r="O9" s="62" t="n">
        <f aca="false">SUM(J9:L9)</f>
        <v>0</v>
      </c>
      <c r="Q9" s="58" t="str">
        <f aca="false">I9</f>
        <v>H3</v>
      </c>
      <c r="R9" s="69"/>
      <c r="S9" s="62"/>
      <c r="T9" s="62" t="n">
        <f aca="false">[1]PayTable!E8</f>
        <v>40</v>
      </c>
      <c r="U9" s="62" t="n">
        <f aca="false">[1]PayTable!F8</f>
        <v>80</v>
      </c>
      <c r="V9" s="70" t="n">
        <f aca="false">[1]PayTable!G8</f>
        <v>400</v>
      </c>
      <c r="W9" s="17"/>
      <c r="X9" s="49"/>
      <c r="Y9" s="49"/>
    </row>
    <row r="10" customFormat="false" ht="14.25" hidden="false" customHeight="false" outlineLevel="0" collapsed="false">
      <c r="A10" s="31"/>
      <c r="B10" s="33" t="n">
        <v>3</v>
      </c>
      <c r="C10" s="178" t="s">
        <v>31</v>
      </c>
      <c r="D10" s="77" t="s">
        <v>31</v>
      </c>
      <c r="E10" s="77" t="s">
        <v>25</v>
      </c>
      <c r="F10" s="77" t="s">
        <v>31</v>
      </c>
      <c r="G10" s="179" t="s">
        <v>31</v>
      </c>
      <c r="H10" s="73"/>
      <c r="I10" s="74" t="s">
        <v>33</v>
      </c>
      <c r="J10" s="69" t="n">
        <f aca="false">COUNTIF(C$7:C$160,$I10)</f>
        <v>0</v>
      </c>
      <c r="K10" s="62" t="n">
        <f aca="false">COUNTIF(D$7:D$160,$I10)</f>
        <v>0</v>
      </c>
      <c r="L10" s="62" t="n">
        <f aca="false">COUNTIF(E$7:E$160,$I10)</f>
        <v>0</v>
      </c>
      <c r="M10" s="62" t="n">
        <f aca="false">COUNTIF(F$7:F$160,$I10)</f>
        <v>0</v>
      </c>
      <c r="N10" s="70" t="n">
        <f aca="false">COUNTIF(G$7:G$160,$I10)</f>
        <v>0</v>
      </c>
      <c r="O10" s="62" t="n">
        <f aca="false">SUM(J10:L10)</f>
        <v>0</v>
      </c>
      <c r="Q10" s="58" t="str">
        <f aca="false">I10</f>
        <v>H4</v>
      </c>
      <c r="R10" s="69"/>
      <c r="S10" s="62"/>
      <c r="T10" s="62" t="n">
        <f aca="false">[1]PayTable!E9</f>
        <v>25</v>
      </c>
      <c r="U10" s="62" t="n">
        <f aca="false">[1]PayTable!F9</f>
        <v>50</v>
      </c>
      <c r="V10" s="70" t="n">
        <f aca="false">[1]PayTable!G9</f>
        <v>250</v>
      </c>
      <c r="W10" s="17"/>
      <c r="X10" s="49"/>
      <c r="Y10" s="49"/>
    </row>
    <row r="11" customFormat="false" ht="14.25" hidden="false" customHeight="false" outlineLevel="0" collapsed="false">
      <c r="A11" s="31"/>
      <c r="B11" s="33" t="n">
        <v>4</v>
      </c>
      <c r="C11" s="178" t="s">
        <v>29</v>
      </c>
      <c r="D11" s="77" t="s">
        <v>29</v>
      </c>
      <c r="E11" s="77" t="s">
        <v>30</v>
      </c>
      <c r="F11" s="77" t="s">
        <v>31</v>
      </c>
      <c r="G11" s="179" t="s">
        <v>28</v>
      </c>
      <c r="H11" s="31" t="n">
        <v>5</v>
      </c>
      <c r="I11" s="74" t="s">
        <v>35</v>
      </c>
      <c r="J11" s="69" t="n">
        <f aca="false">COUNTIF(C$7:C$160,$I11)</f>
        <v>0</v>
      </c>
      <c r="K11" s="62" t="n">
        <f aca="false">COUNTIF(D$7:D$160,$I11)</f>
        <v>0</v>
      </c>
      <c r="L11" s="62" t="n">
        <f aca="false">COUNTIF(E$7:E$160,$I11)</f>
        <v>0</v>
      </c>
      <c r="M11" s="62" t="n">
        <f aca="false">COUNTIF(F$7:F$160,$I11)</f>
        <v>0</v>
      </c>
      <c r="N11" s="70" t="n">
        <f aca="false">COUNTIF(G$7:G$160,$I11)</f>
        <v>0</v>
      </c>
      <c r="O11" s="62" t="n">
        <f aca="false">SUM(J11:L11)</f>
        <v>0</v>
      </c>
      <c r="Q11" s="58" t="str">
        <f aca="false">I11</f>
        <v>H5</v>
      </c>
      <c r="R11" s="69"/>
      <c r="S11" s="62"/>
      <c r="T11" s="62" t="n">
        <f aca="false">[1]PayTable!E10</f>
        <v>10</v>
      </c>
      <c r="U11" s="62" t="n">
        <f aca="false">[1]PayTable!F10</f>
        <v>20</v>
      </c>
      <c r="V11" s="70" t="n">
        <f aca="false">[1]PayTable!G10</f>
        <v>100</v>
      </c>
      <c r="W11" s="17"/>
      <c r="X11" s="17"/>
      <c r="Y11" s="17"/>
    </row>
    <row r="12" customFormat="false" ht="14.25" hidden="false" customHeight="false" outlineLevel="0" collapsed="false">
      <c r="A12" s="31"/>
      <c r="B12" s="33" t="n">
        <v>5</v>
      </c>
      <c r="C12" s="178" t="s">
        <v>29</v>
      </c>
      <c r="D12" s="77" t="s">
        <v>29</v>
      </c>
      <c r="E12" s="77" t="s">
        <v>30</v>
      </c>
      <c r="F12" s="77" t="s">
        <v>31</v>
      </c>
      <c r="G12" s="179" t="s">
        <v>28</v>
      </c>
      <c r="H12" s="31" t="n">
        <v>6</v>
      </c>
      <c r="I12" s="58" t="s">
        <v>34</v>
      </c>
      <c r="J12" s="69" t="n">
        <f aca="false">COUNTIF(C$7:C$160,$I12)</f>
        <v>10</v>
      </c>
      <c r="K12" s="62" t="n">
        <f aca="false">COUNTIF(D$7:D$160,$I12)</f>
        <v>5</v>
      </c>
      <c r="L12" s="62" t="n">
        <f aca="false">COUNTIF(E$7:E$160,$I12)</f>
        <v>8</v>
      </c>
      <c r="M12" s="62" t="n">
        <f aca="false">COUNTIF(F$7:F$160,$I12)</f>
        <v>8</v>
      </c>
      <c r="N12" s="70" t="n">
        <f aca="false">COUNTIF(G$7:G$160,$I12)</f>
        <v>7</v>
      </c>
      <c r="O12" s="62" t="n">
        <f aca="false">SUM(J12:L12)</f>
        <v>23</v>
      </c>
      <c r="Q12" s="58" t="str">
        <f aca="false">I12</f>
        <v>LA</v>
      </c>
      <c r="R12" s="69"/>
      <c r="S12" s="62"/>
      <c r="T12" s="62" t="n">
        <f aca="false">[1]PayTable!E11</f>
        <v>5</v>
      </c>
      <c r="U12" s="62" t="n">
        <f aca="false">[1]PayTable!F11</f>
        <v>10</v>
      </c>
      <c r="V12" s="70" t="n">
        <f aca="false">[1]PayTable!G11</f>
        <v>50</v>
      </c>
      <c r="W12" s="17"/>
      <c r="X12" s="17"/>
      <c r="Y12" s="17"/>
    </row>
    <row r="13" customFormat="false" ht="14.25" hidden="false" customHeight="false" outlineLevel="0" collapsed="false">
      <c r="A13" s="31"/>
      <c r="B13" s="33" t="n">
        <v>6</v>
      </c>
      <c r="C13" s="178" t="s">
        <v>36</v>
      </c>
      <c r="D13" s="77" t="s">
        <v>25</v>
      </c>
      <c r="E13" s="77" t="s">
        <v>31</v>
      </c>
      <c r="F13" s="77" t="s">
        <v>31</v>
      </c>
      <c r="G13" s="179" t="s">
        <v>31</v>
      </c>
      <c r="H13" s="31" t="n">
        <v>7</v>
      </c>
      <c r="I13" s="58" t="s">
        <v>29</v>
      </c>
      <c r="J13" s="69" t="n">
        <f aca="false">COUNTIF(C$7:C$160,$I13)</f>
        <v>8</v>
      </c>
      <c r="K13" s="62" t="n">
        <f aca="false">COUNTIF(D$7:D$160,$I13)</f>
        <v>9</v>
      </c>
      <c r="L13" s="62" t="n">
        <f aca="false">COUNTIF(E$7:E$160,$I13)</f>
        <v>7</v>
      </c>
      <c r="M13" s="62" t="n">
        <f aca="false">COUNTIF(F$7:F$160,$I13)</f>
        <v>8</v>
      </c>
      <c r="N13" s="70" t="n">
        <f aca="false">COUNTIF(G$7:G$160,$I13)</f>
        <v>4</v>
      </c>
      <c r="O13" s="62" t="n">
        <f aca="false">SUM(J13:L13)</f>
        <v>24</v>
      </c>
      <c r="P13" s="76"/>
      <c r="Q13" s="58" t="str">
        <f aca="false">I13</f>
        <v>LK</v>
      </c>
      <c r="R13" s="69"/>
      <c r="S13" s="62"/>
      <c r="T13" s="62" t="n">
        <f aca="false">[1]PayTable!E12</f>
        <v>5</v>
      </c>
      <c r="U13" s="62" t="n">
        <f aca="false">[1]PayTable!F12</f>
        <v>10</v>
      </c>
      <c r="V13" s="70" t="n">
        <f aca="false">[1]PayTable!G12</f>
        <v>50</v>
      </c>
      <c r="W13" s="17"/>
    </row>
    <row r="14" customFormat="false" ht="14.25" hidden="false" customHeight="false" outlineLevel="0" collapsed="false">
      <c r="A14" s="31"/>
      <c r="B14" s="33" t="n">
        <v>7</v>
      </c>
      <c r="C14" s="178" t="s">
        <v>34</v>
      </c>
      <c r="D14" s="77" t="s">
        <v>29</v>
      </c>
      <c r="E14" s="77" t="s">
        <v>31</v>
      </c>
      <c r="F14" s="77" t="s">
        <v>30</v>
      </c>
      <c r="G14" s="179" t="s">
        <v>31</v>
      </c>
      <c r="H14" s="31" t="n">
        <v>8</v>
      </c>
      <c r="I14" s="58" t="s">
        <v>30</v>
      </c>
      <c r="J14" s="69" t="n">
        <f aca="false">COUNTIF(C$7:C$160,$I14)</f>
        <v>7</v>
      </c>
      <c r="K14" s="62" t="n">
        <f aca="false">COUNTIF(D$7:D$160,$I14)</f>
        <v>6</v>
      </c>
      <c r="L14" s="62" t="n">
        <f aca="false">COUNTIF(E$7:E$160,$I14)</f>
        <v>6</v>
      </c>
      <c r="M14" s="62" t="n">
        <f aca="false">COUNTIF(F$7:F$160,$I14)</f>
        <v>4</v>
      </c>
      <c r="N14" s="70" t="n">
        <f aca="false">COUNTIF(G$7:G$160,$I14)</f>
        <v>7</v>
      </c>
      <c r="O14" s="62" t="n">
        <f aca="false">SUM(J14:L14)</f>
        <v>19</v>
      </c>
      <c r="Q14" s="58" t="str">
        <f aca="false">I14</f>
        <v>LQ</v>
      </c>
      <c r="R14" s="69"/>
      <c r="S14" s="62"/>
      <c r="T14" s="62" t="n">
        <f aca="false">[1]PayTable!E13</f>
        <v>5</v>
      </c>
      <c r="U14" s="62" t="n">
        <f aca="false">[1]PayTable!F13</f>
        <v>10</v>
      </c>
      <c r="V14" s="70" t="n">
        <f aca="false">[1]PayTable!G13</f>
        <v>50</v>
      </c>
      <c r="W14" s="17"/>
    </row>
    <row r="15" customFormat="false" ht="14.25" hidden="false" customHeight="false" outlineLevel="0" collapsed="false">
      <c r="A15" s="31"/>
      <c r="B15" s="33" t="n">
        <v>8</v>
      </c>
      <c r="C15" s="178" t="s">
        <v>34</v>
      </c>
      <c r="D15" s="77" t="s">
        <v>29</v>
      </c>
      <c r="E15" s="77" t="s">
        <v>28</v>
      </c>
      <c r="F15" s="77" t="s">
        <v>30</v>
      </c>
      <c r="G15" s="179" t="s">
        <v>27</v>
      </c>
      <c r="H15" s="31" t="n">
        <v>9</v>
      </c>
      <c r="I15" s="58" t="s">
        <v>27</v>
      </c>
      <c r="J15" s="69" t="n">
        <f aca="false">COUNTIF(C$7:C$160,$I15)</f>
        <v>4</v>
      </c>
      <c r="K15" s="62" t="n">
        <f aca="false">COUNTIF(D$7:D$160,$I15)</f>
        <v>6</v>
      </c>
      <c r="L15" s="62" t="n">
        <f aca="false">COUNTIF(E$7:E$160,$I15)</f>
        <v>6</v>
      </c>
      <c r="M15" s="62" t="n">
        <f aca="false">COUNTIF(F$7:F$160,$I15)</f>
        <v>2</v>
      </c>
      <c r="N15" s="70" t="n">
        <f aca="false">COUNTIF(G$7:G$160,$I15)</f>
        <v>5</v>
      </c>
      <c r="O15" s="62" t="n">
        <f aca="false">SUM(J15:L15)</f>
        <v>16</v>
      </c>
      <c r="Q15" s="58" t="str">
        <f aca="false">I15</f>
        <v>LJ</v>
      </c>
      <c r="R15" s="69"/>
      <c r="S15" s="62"/>
      <c r="T15" s="62" t="n">
        <f aca="false">[1]PayTable!E14</f>
        <v>5</v>
      </c>
      <c r="U15" s="62" t="n">
        <f aca="false">[1]PayTable!F14</f>
        <v>10</v>
      </c>
      <c r="V15" s="70" t="n">
        <f aca="false">[1]PayTable!G14</f>
        <v>50</v>
      </c>
      <c r="W15" s="17"/>
    </row>
    <row r="16" customFormat="false" ht="14.25" hidden="false" customHeight="false" outlineLevel="0" collapsed="false">
      <c r="A16" s="31"/>
      <c r="B16" s="33" t="n">
        <v>9</v>
      </c>
      <c r="C16" s="178" t="s">
        <v>31</v>
      </c>
      <c r="D16" s="77" t="s">
        <v>31</v>
      </c>
      <c r="E16" s="77" t="s">
        <v>28</v>
      </c>
      <c r="F16" s="77" t="s">
        <v>31</v>
      </c>
      <c r="G16" s="179" t="s">
        <v>31</v>
      </c>
      <c r="H16" s="31" t="n">
        <v>10</v>
      </c>
      <c r="I16" s="77" t="s">
        <v>28</v>
      </c>
      <c r="J16" s="69" t="n">
        <f aca="false">COUNTIF(C$7:C$160,$I16)</f>
        <v>4</v>
      </c>
      <c r="K16" s="62" t="n">
        <f aca="false">COUNTIF(D$7:D$160,$I16)</f>
        <v>6</v>
      </c>
      <c r="L16" s="62" t="n">
        <f aca="false">COUNTIF(E$7:E$160,$I16)</f>
        <v>5</v>
      </c>
      <c r="M16" s="62" t="n">
        <f aca="false">COUNTIF(F$7:F$160,$I16)</f>
        <v>4</v>
      </c>
      <c r="N16" s="70" t="n">
        <f aca="false">COUNTIF(G$7:G$160,$I16)</f>
        <v>4</v>
      </c>
      <c r="O16" s="62" t="n">
        <f aca="false">SUM(J16:L16)</f>
        <v>15</v>
      </c>
      <c r="Q16" s="58" t="str">
        <f aca="false">I16</f>
        <v>LT</v>
      </c>
      <c r="R16" s="69"/>
      <c r="S16" s="62"/>
      <c r="T16" s="62" t="n">
        <f aca="false">[1]PayTable!E15</f>
        <v>5</v>
      </c>
      <c r="U16" s="62" t="n">
        <f aca="false">[1]PayTable!F15</f>
        <v>10</v>
      </c>
      <c r="V16" s="70" t="n">
        <f aca="false">[1]PayTable!G15</f>
        <v>50</v>
      </c>
      <c r="W16" s="17"/>
    </row>
    <row r="17" customFormat="false" ht="14.25" hidden="false" customHeight="false" outlineLevel="0" collapsed="false">
      <c r="A17" s="31"/>
      <c r="B17" s="33" t="n">
        <v>10</v>
      </c>
      <c r="C17" s="178" t="s">
        <v>31</v>
      </c>
      <c r="D17" s="77" t="s">
        <v>30</v>
      </c>
      <c r="E17" s="77" t="s">
        <v>25</v>
      </c>
      <c r="F17" s="77" t="s">
        <v>31</v>
      </c>
      <c r="G17" s="179" t="s">
        <v>31</v>
      </c>
      <c r="H17" s="31" t="n">
        <v>11</v>
      </c>
      <c r="I17" s="77" t="s">
        <v>37</v>
      </c>
      <c r="J17" s="69" t="n">
        <f aca="false">COUNTIF(C$7:C$160,$I17)</f>
        <v>4</v>
      </c>
      <c r="K17" s="62" t="n">
        <f aca="false">COUNTIF(D$7:D$160,$I17)</f>
        <v>4</v>
      </c>
      <c r="L17" s="62" t="n">
        <f aca="false">COUNTIF(E$7:E$160,$I17)</f>
        <v>2</v>
      </c>
      <c r="M17" s="62" t="n">
        <f aca="false">COUNTIF(F$7:F$160,$I17)</f>
        <v>8</v>
      </c>
      <c r="N17" s="70" t="n">
        <f aca="false">COUNTIF(G$7:G$160,$I17)</f>
        <v>6</v>
      </c>
      <c r="O17" s="62" t="n">
        <f aca="false">SUM(J17:L17)</f>
        <v>10</v>
      </c>
      <c r="Q17" s="58" t="str">
        <f aca="false">I17</f>
        <v>LN</v>
      </c>
      <c r="R17" s="69"/>
      <c r="S17" s="62"/>
      <c r="T17" s="62" t="n">
        <f aca="false">[1]PayTable!E16</f>
        <v>5</v>
      </c>
      <c r="U17" s="62" t="n">
        <f aca="false">[1]PayTable!F16</f>
        <v>10</v>
      </c>
      <c r="V17" s="70" t="n">
        <f aca="false">[1]PayTable!G16</f>
        <v>50</v>
      </c>
      <c r="W17" s="17"/>
    </row>
    <row r="18" customFormat="false" ht="14.25" hidden="false" customHeight="false" outlineLevel="0" collapsed="false">
      <c r="A18" s="31"/>
      <c r="B18" s="33" t="n">
        <v>11</v>
      </c>
      <c r="C18" s="178" t="s">
        <v>31</v>
      </c>
      <c r="D18" s="77" t="s">
        <v>30</v>
      </c>
      <c r="E18" s="77" t="s">
        <v>28</v>
      </c>
      <c r="F18" s="77" t="s">
        <v>29</v>
      </c>
      <c r="G18" s="179" t="s">
        <v>37</v>
      </c>
      <c r="H18" s="31"/>
      <c r="I18" s="78" t="s">
        <v>38</v>
      </c>
      <c r="J18" s="79" t="n">
        <f aca="false">COUNTIF(C$7:C$160,$I18)</f>
        <v>0</v>
      </c>
      <c r="K18" s="76" t="n">
        <f aca="false">COUNTIF(D$7:D$160,$I18)</f>
        <v>0</v>
      </c>
      <c r="L18" s="76" t="n">
        <f aca="false">COUNTIF(E$7:E$160,$I18)</f>
        <v>0</v>
      </c>
      <c r="M18" s="76" t="n">
        <f aca="false">COUNTIF(F$7:F$160,$I18)</f>
        <v>0</v>
      </c>
      <c r="N18" s="80" t="n">
        <f aca="false">COUNTIF(G$7:G$160,$I18)</f>
        <v>0</v>
      </c>
      <c r="O18" s="76" t="n">
        <f aca="false">SUM(J18:L18)</f>
        <v>0</v>
      </c>
      <c r="Q18" s="78" t="str">
        <f aca="false">I18</f>
        <v>ST</v>
      </c>
      <c r="R18" s="69"/>
      <c r="S18" s="62"/>
      <c r="T18" s="62" t="n">
        <f aca="false">[1]PayTable!E17</f>
        <v>0</v>
      </c>
      <c r="U18" s="62" t="n">
        <f aca="false">[1]PayTable!F17</f>
        <v>0</v>
      </c>
      <c r="V18" s="70" t="n">
        <f aca="false">[1]PayTable!G17</f>
        <v>0</v>
      </c>
    </row>
    <row r="19" customFormat="false" ht="14.25" hidden="false" customHeight="false" outlineLevel="0" collapsed="false">
      <c r="A19" s="31"/>
      <c r="B19" s="33" t="n">
        <v>12</v>
      </c>
      <c r="C19" s="178" t="s">
        <v>37</v>
      </c>
      <c r="D19" s="77" t="s">
        <v>31</v>
      </c>
      <c r="E19" s="77" t="s">
        <v>28</v>
      </c>
      <c r="F19" s="77" t="s">
        <v>29</v>
      </c>
      <c r="G19" s="179" t="s">
        <v>37</v>
      </c>
      <c r="H19" s="31"/>
      <c r="I19" s="77" t="s">
        <v>36</v>
      </c>
      <c r="J19" s="81" t="n">
        <f aca="false">COUNTIF(C$7:C$160,$I19)</f>
        <v>5</v>
      </c>
      <c r="K19" s="82" t="n">
        <f aca="false">COUNTIF(D$7:D$160,$I19)</f>
        <v>3</v>
      </c>
      <c r="L19" s="82" t="n">
        <f aca="false">COUNTIF(E$7:E$160,$I19)</f>
        <v>2</v>
      </c>
      <c r="M19" s="82" t="n">
        <f aca="false">COUNTIF(F$7:F$160,$I19)</f>
        <v>3</v>
      </c>
      <c r="N19" s="83" t="n">
        <f aca="false">COUNTIF(G$7:G$160,$I19)</f>
        <v>3</v>
      </c>
      <c r="O19" s="62"/>
      <c r="Q19" s="58" t="str">
        <f aca="false">I19</f>
        <v>SF</v>
      </c>
      <c r="R19" s="81"/>
      <c r="S19" s="82"/>
      <c r="T19" s="82" t="n">
        <f aca="false">[1]PayTable!E18</f>
        <v>5</v>
      </c>
      <c r="U19" s="82" t="n">
        <f aca="false">[1]PayTable!F18</f>
        <v>10</v>
      </c>
      <c r="V19" s="83" t="n">
        <f aca="false">[1]PayTable!G18</f>
        <v>50</v>
      </c>
      <c r="W19" s="17"/>
    </row>
    <row r="20" customFormat="false" ht="14.25" hidden="false" customHeight="false" outlineLevel="0" collapsed="false">
      <c r="A20" s="31"/>
      <c r="B20" s="33" t="n">
        <v>13</v>
      </c>
      <c r="C20" s="178" t="s">
        <v>37</v>
      </c>
      <c r="D20" s="77" t="s">
        <v>27</v>
      </c>
      <c r="E20" s="77" t="s">
        <v>31</v>
      </c>
      <c r="F20" s="77" t="s">
        <v>25</v>
      </c>
      <c r="G20" s="179" t="s">
        <v>31</v>
      </c>
      <c r="H20" s="31"/>
      <c r="I20" s="58"/>
      <c r="J20" s="56" t="n">
        <f aca="false">SUM(J6:J19)</f>
        <v>61</v>
      </c>
      <c r="K20" s="56" t="n">
        <f aca="false">SUM(K6:K19)</f>
        <v>61</v>
      </c>
      <c r="L20" s="56" t="n">
        <f aca="false">SUM(L6:L19)</f>
        <v>61</v>
      </c>
      <c r="M20" s="56" t="n">
        <f aca="false">SUM(M6:M19)</f>
        <v>61</v>
      </c>
      <c r="N20" s="56" t="n">
        <f aca="false">SUM(N6:N19)</f>
        <v>61</v>
      </c>
      <c r="O20" s="84" t="n">
        <f aca="false">PRODUCT(J20:N20)</f>
        <v>844596301</v>
      </c>
      <c r="Q20" s="58"/>
      <c r="R20" s="62"/>
      <c r="S20" s="62"/>
      <c r="T20" s="62"/>
      <c r="U20" s="62"/>
      <c r="V20" s="62"/>
      <c r="W20" s="17"/>
    </row>
    <row r="21" customFormat="false" ht="14.25" hidden="false" customHeight="false" outlineLevel="0" collapsed="false">
      <c r="A21" s="31"/>
      <c r="B21" s="33" t="n">
        <v>14</v>
      </c>
      <c r="C21" s="178" t="s">
        <v>31</v>
      </c>
      <c r="D21" s="77" t="s">
        <v>27</v>
      </c>
      <c r="E21" s="77" t="s">
        <v>27</v>
      </c>
      <c r="F21" s="77" t="s">
        <v>29</v>
      </c>
      <c r="G21" s="179" t="s">
        <v>29</v>
      </c>
      <c r="H21" s="31"/>
      <c r="I21" s="58"/>
      <c r="J21" s="62" t="n">
        <f aca="false">J20*3</f>
        <v>183</v>
      </c>
      <c r="K21" s="62" t="n">
        <f aca="false">K20*3</f>
        <v>183</v>
      </c>
      <c r="L21" s="62" t="n">
        <f aca="false">L20*3</f>
        <v>183</v>
      </c>
      <c r="M21" s="62" t="n">
        <f aca="false">M20*3</f>
        <v>183</v>
      </c>
      <c r="N21" s="62" t="n">
        <f aca="false">N20*3</f>
        <v>183</v>
      </c>
      <c r="Q21" s="58"/>
      <c r="R21" s="85" t="str">
        <f aca="false">IF(R22=0,$I6,INDEX($I6:$I19,MATCH(R22,R6:R19,0),1))</f>
        <v>WW</v>
      </c>
      <c r="S21" s="85" t="str">
        <f aca="false">IF(S22=0,$I6,INDEX($I6:$I19,MATCH(S22,S6:S19,0),1))</f>
        <v>WW</v>
      </c>
      <c r="T21" s="85" t="str">
        <f aca="false">IF(T22=0,$I6,INDEX($I6:$I19,MATCH(T22,T6:T19,0),1))</f>
        <v>H1</v>
      </c>
      <c r="U21" s="85" t="str">
        <f aca="false">IF(U22=0,$I6,INDEX($I6:$I19,MATCH(U22,U6:U19,0),1))</f>
        <v>H1</v>
      </c>
      <c r="V21" s="85" t="str">
        <f aca="false">IF(V22=0,$I6,INDEX($I6:$I19,MATCH(V22,V6:V19,0),1))</f>
        <v>H1</v>
      </c>
      <c r="W21" s="17"/>
    </row>
    <row r="22" customFormat="false" ht="14.25" hidden="false" customHeight="false" outlineLevel="0" collapsed="false">
      <c r="A22" s="31"/>
      <c r="B22" s="33" t="n">
        <v>15</v>
      </c>
      <c r="C22" s="178" t="s">
        <v>29</v>
      </c>
      <c r="D22" s="77" t="s">
        <v>36</v>
      </c>
      <c r="E22" s="77" t="s">
        <v>27</v>
      </c>
      <c r="F22" s="77" t="s">
        <v>29</v>
      </c>
      <c r="G22" s="179" t="s">
        <v>36</v>
      </c>
      <c r="H22" s="31"/>
      <c r="I22" s="58"/>
      <c r="Q22" s="58"/>
      <c r="R22" s="85" t="n">
        <f aca="false">MAX(R6:R19)</f>
        <v>0</v>
      </c>
      <c r="S22" s="85" t="n">
        <f aca="false">MAX(S6:S19)</f>
        <v>0</v>
      </c>
      <c r="T22" s="85" t="n">
        <f aca="false">MAX(T6:T19)</f>
        <v>100</v>
      </c>
      <c r="U22" s="85" t="n">
        <f aca="false">MAX(U6:U19)</f>
        <v>200</v>
      </c>
      <c r="V22" s="85" t="n">
        <f aca="false">MAX(V6:V19)</f>
        <v>1000</v>
      </c>
    </row>
    <row r="23" customFormat="false" ht="14.25" hidden="false" customHeight="false" outlineLevel="0" collapsed="false">
      <c r="A23" s="31"/>
      <c r="B23" s="33" t="n">
        <v>16</v>
      </c>
      <c r="C23" s="178" t="s">
        <v>29</v>
      </c>
      <c r="D23" s="77" t="s">
        <v>28</v>
      </c>
      <c r="E23" s="77" t="s">
        <v>31</v>
      </c>
      <c r="F23" s="77" t="s">
        <v>31</v>
      </c>
      <c r="G23" s="179" t="s">
        <v>29</v>
      </c>
      <c r="H23" s="31"/>
      <c r="I23" s="56" t="s">
        <v>39</v>
      </c>
      <c r="Q23" s="56" t="s">
        <v>40</v>
      </c>
      <c r="W23" s="85"/>
    </row>
    <row r="24" customFormat="false" ht="13.5" hidden="false" customHeight="false" outlineLevel="0" collapsed="false">
      <c r="A24" s="31"/>
      <c r="B24" s="33" t="n">
        <v>17</v>
      </c>
      <c r="C24" s="178" t="s">
        <v>31</v>
      </c>
      <c r="D24" s="77" t="s">
        <v>28</v>
      </c>
      <c r="E24" s="77" t="s">
        <v>27</v>
      </c>
      <c r="F24" s="77" t="s">
        <v>34</v>
      </c>
      <c r="G24" s="179" t="s">
        <v>31</v>
      </c>
      <c r="H24" s="31"/>
      <c r="J24" s="27" t="n">
        <v>1</v>
      </c>
      <c r="K24" s="27" t="n">
        <v>2</v>
      </c>
      <c r="L24" s="27" t="n">
        <v>3</v>
      </c>
      <c r="M24" s="27" t="n">
        <v>4</v>
      </c>
      <c r="N24" s="27" t="n">
        <v>5</v>
      </c>
      <c r="O24" s="27"/>
      <c r="R24" s="27" t="n">
        <v>1</v>
      </c>
      <c r="S24" s="27" t="n">
        <v>2</v>
      </c>
      <c r="T24" s="27" t="n">
        <v>3</v>
      </c>
      <c r="U24" s="27" t="n">
        <v>4</v>
      </c>
      <c r="V24" s="27" t="n">
        <v>5</v>
      </c>
      <c r="W24" s="85"/>
    </row>
    <row r="25" customFormat="false" ht="14.25" hidden="false" customHeight="false" outlineLevel="0" collapsed="false">
      <c r="A25" s="31"/>
      <c r="B25" s="33" t="n">
        <v>18</v>
      </c>
      <c r="C25" s="178" t="s">
        <v>31</v>
      </c>
      <c r="D25" s="77" t="s">
        <v>31</v>
      </c>
      <c r="E25" s="77" t="s">
        <v>27</v>
      </c>
      <c r="F25" s="77" t="s">
        <v>34</v>
      </c>
      <c r="G25" s="179" t="s">
        <v>31</v>
      </c>
      <c r="H25" s="31"/>
      <c r="I25" s="56" t="str">
        <f aca="false">I6</f>
        <v>WW</v>
      </c>
      <c r="J25" s="86" t="n">
        <f aca="false" t="array" ref="J25:J25">SUM(IF(ISBLANK(C$5:C$95),0,1)*IF(ISBLANK(C$6:C$96),0,1)*IF(ISBLANK(C$7:C$97),0,1)*      (IF(C$5:C$95=$I$25,1,0)+IF(C$6:C$96=$I$25,1,0)+IF(C$7:C$97=$I$25,1,0)))</f>
        <v>0</v>
      </c>
      <c r="K25" s="87" t="n">
        <f aca="false" t="array" ref="K25:K25">SUM(IF(ISBLANK(D$5:D$95),0,1)*IF(ISBLANK(D$6:D$96),0,1)*IF(ISBLANK(D$7:D$97),0,1)*      (IF(D$5:D$95=$I$25,1,0)+IF(D$6:D$96=$I$25,1,0)+IF(D$7:D$97=$I$25,1,0)))</f>
        <v>6</v>
      </c>
      <c r="L25" s="87" t="n">
        <f aca="false" t="array" ref="L25:L25">SUM(IF(ISBLANK(E$5:E$95),0,1)*IF(ISBLANK(E$6:E$96),0,1)*IF(ISBLANK(E$7:E$97),0,1)*      (IF(E$5:E$95=$I$25,1,0)+IF(E$6:E$96=$I$25,1,0)+IF(E$7:E$97=$I$25,1,0)))</f>
        <v>9</v>
      </c>
      <c r="M25" s="87" t="n">
        <f aca="false" t="array" ref="M25:M25">SUM(IF(ISBLANK(F$5:F$95),0,1)*IF(ISBLANK(F$6:F$96),0,1)*IF(ISBLANK(F$7:F$97),0,1)*      (IF(F$5:F$95=$I$25,1,0)+IF(F$6:F$96=$I$25,1,0)+IF(F$7:F$97=$I$25,1,0)))</f>
        <v>9</v>
      </c>
      <c r="N25" s="88" t="n">
        <f aca="false" t="array" ref="N25:N25">SUM(IF(ISBLANK(G$5:G$95),0,1)*IF(ISBLANK(G$6:G$96),0,1)*IF(ISBLANK(G$7:G$97),0,1)*      (IF(G$5:G$95=$I$25,1,0)+IF(G$6:G$96=$I$25,1,0)+IF(G$7:G$97=$I$25,1,0)))</f>
        <v>0</v>
      </c>
      <c r="Q25" s="56" t="str">
        <f aca="false">Q6</f>
        <v>WW</v>
      </c>
      <c r="R25" s="86" t="n">
        <f aca="false" t="array" ref="R25:R25">SUM(IF(ISBLANK(C$5:C$95),0,1)*IF(ISBLANK(C$6:C$96),0,1)*IF(ISBLANK(C$7:C$97),0,1)*      (IF(C$5:C$95=$I$25,0,1)*IF(C$6:C$96=$I$25,0,1)*IF(C$7:C$97=$I$25,0,1)*IF(C$5:C$95=$I25,0,1)*IF(C$6:C$96=$I25,0,1)*IF(C$7:C$97=$I25,0,1)))</f>
        <v>61</v>
      </c>
      <c r="S25" s="87" t="n">
        <f aca="false" t="array" ref="S25:S25">SUM(IF(ISBLANK(D$5:D$95),0,1)*IF(ISBLANK(D$6:D$96),0,1)*IF(ISBLANK(D$7:D$97),0,1)*      (IF(D$5:D$95=$I$25,0,1)*IF(D$6:D$96=$I$25,0,1)*IF(D$7:D$97=$I$25,0,1)*IF(D$5:D$95=$I25,0,1)*IF(D$6:D$96=$I25,0,1)*IF(D$7:D$97=$I25,0,1)))</f>
        <v>55</v>
      </c>
      <c r="T25" s="87" t="n">
        <f aca="false" t="array" ref="T25:T25">SUM(IF(ISBLANK(E$5:E$95),0,1)*IF(ISBLANK(E$6:E$96),0,1)*IF(ISBLANK(E$7:E$97),0,1)*      (IF(E$5:E$95=$I$25,0,1)*IF(E$6:E$96=$I$25,0,1)*IF(E$7:E$97=$I$25,0,1)*IF(E$5:E$95=$I25,0,1)*IF(E$6:E$96=$I25,0,1)*IF(E$7:E$97=$I25,0,1)))</f>
        <v>52</v>
      </c>
      <c r="U25" s="87" t="n">
        <f aca="false" t="array" ref="U25:U25">SUM(IF(ISBLANK(F$5:F$95),0,1)*IF(ISBLANK(F$6:F$96),0,1)*IF(ISBLANK(F$7:F$97),0,1)*      (IF(F$5:F$95=$I$25,0,1)*IF(F$6:F$96=$I$25,0,1)*IF(F$7:F$97=$I$25,0,1)*IF(F$5:F$95=$I25,0,1)*IF(F$6:F$96=$I25,0,1)*IF(F$7:F$97=$I25,0,1)))</f>
        <v>52</v>
      </c>
      <c r="V25" s="88" t="n">
        <f aca="false" t="array" ref="V25:V25">SUM(IF(ISBLANK(G$5:G$95),0,1)*IF(ISBLANK(G$6:G$96),0,1)*IF(ISBLANK(G$7:G$97),0,1)*      (IF(G$5:G$95=$I$25,0,1)*IF(G$6:G$96=$I$25,0,1)*IF(G$7:G$97=$I$25,0,1)*IF(G$5:G$95=$I25,0,1)*IF(G$6:G$96=$I25,0,1)*IF(G$7:G$97=$I25,0,1)))</f>
        <v>61</v>
      </c>
    </row>
    <row r="26" customFormat="false" ht="14.25" hidden="false" customHeight="false" outlineLevel="0" collapsed="false">
      <c r="A26" s="31"/>
      <c r="B26" s="33" t="n">
        <v>19</v>
      </c>
      <c r="C26" s="178" t="s">
        <v>30</v>
      </c>
      <c r="D26" s="77" t="s">
        <v>31</v>
      </c>
      <c r="E26" s="77" t="s">
        <v>25</v>
      </c>
      <c r="F26" s="77" t="s">
        <v>31</v>
      </c>
      <c r="G26" s="179" t="s">
        <v>31</v>
      </c>
      <c r="H26" s="31"/>
      <c r="I26" s="56" t="str">
        <f aca="false">I7</f>
        <v>H1</v>
      </c>
      <c r="J26" s="89" t="n">
        <f aca="false" t="array" ref="J26:J26">SUM(IF(ISBLANK(C$5:C$95),0,1)*IF(ISBLANK(C$6:C$96),0,1)*IF(ISBLANK(C$7:C$97),0,1)*      (IF(C$5:C$95=$I26,1,0)+IF(C$6:C$96=$I26,1,0)+IF(C$7:C$97=$I26,1,0)))</f>
        <v>0</v>
      </c>
      <c r="K26" s="14" t="n">
        <f aca="false" t="array" ref="K26:K26">SUM(IF(ISBLANK(D$5:D$95),0,1)*IF(ISBLANK(D$6:D$96),0,1)*IF(ISBLANK(D$7:D$97),0,1)*      (IF(D$5:D$95=$I26,1,0)+IF(D$6:D$96=$I26,1,0)+IF(D$7:D$97=$I26,1,0)))</f>
        <v>0</v>
      </c>
      <c r="L26" s="14" t="n">
        <f aca="false" t="array" ref="L26:L26">SUM(IF(ISBLANK(E$5:E$95),0,1)*IF(ISBLANK(E$6:E$96),0,1)*IF(ISBLANK(E$7:E$97),0,1)*      (IF(E$5:E$95=$I26,1,0)+IF(E$6:E$96=$I26,1,0)+IF(E$7:E$97=$I26,1,0)))</f>
        <v>0</v>
      </c>
      <c r="M26" s="14" t="n">
        <f aca="false" t="array" ref="M26:M26">SUM(IF(ISBLANK(F$5:F$95),0,1)*IF(ISBLANK(F$6:F$96),0,1)*IF(ISBLANK(F$7:F$97),0,1)*      (IF(F$5:F$95=$I26,1,0)+IF(F$6:F$96=$I26,1,0)+IF(F$7:F$97=$I26,1,0)))</f>
        <v>0</v>
      </c>
      <c r="N26" s="90" t="n">
        <f aca="false" t="array" ref="N26:N26">SUM(IF(ISBLANK(G$5:G$95),0,1)*IF(ISBLANK(G$6:G$96),0,1)*IF(ISBLANK(G$7:G$97),0,1)*      (IF(G$5:G$95=$I26,1,0)+IF(G$6:G$96=$I26,1,0)+IF(G$7:G$97=$I26,1,0)))</f>
        <v>0</v>
      </c>
      <c r="Q26" s="56" t="str">
        <f aca="false">Q7</f>
        <v>H1</v>
      </c>
      <c r="R26" s="89" t="n">
        <f aca="false" t="array" ref="R26:R26">SUM(IF(ISBLANK(C$5:C$95),0,1)*IF(ISBLANK(C$6:C$96),0,1)*IF(ISBLANK(C$7:C$97),0,1)*      (IF(C$5:C$95=$I$25,0,1)*IF(C$6:C$96=$I$25,0,1)*IF(C$7:C$97=$I$25,0,1)*IF(C$5:C$95=$I26,0,1)*IF(C$6:C$96=$I26,0,1)*IF(C$7:C$97=$I26,0,1)))</f>
        <v>61</v>
      </c>
      <c r="S26" s="14" t="n">
        <f aca="false" t="array" ref="S26:S26">SUM(IF(ISBLANK(D$5:D$95),0,1)*IF(ISBLANK(D$6:D$96),0,1)*IF(ISBLANK(D$7:D$97),0,1)*      (IF(D$5:D$95=$I$25,0,1)*IF(D$6:D$96=$I$25,0,1)*IF(D$7:D$97=$I$25,0,1)*IF(D$5:D$95=$I26,0,1)*IF(D$6:D$96=$I26,0,1)*IF(D$7:D$97=$I26,0,1)))</f>
        <v>55</v>
      </c>
      <c r="T26" s="14" t="n">
        <f aca="false" t="array" ref="T26:T26">SUM(IF(ISBLANK(E$5:E$95),0,1)*IF(ISBLANK(E$6:E$96),0,1)*IF(ISBLANK(E$7:E$97),0,1)*      (IF(E$5:E$95=$I$25,0,1)*IF(E$6:E$96=$I$25,0,1)*IF(E$7:E$97=$I$25,0,1)*IF(E$5:E$95=$I26,0,1)*IF(E$6:E$96=$I26,0,1)*IF(E$7:E$97=$I26,0,1)))</f>
        <v>52</v>
      </c>
      <c r="U26" s="14" t="n">
        <f aca="false" t="array" ref="U26:U26">SUM(IF(ISBLANK(F$5:F$95),0,1)*IF(ISBLANK(F$6:F$96),0,1)*IF(ISBLANK(F$7:F$97),0,1)*      (IF(F$5:F$95=$I$25,0,1)*IF(F$6:F$96=$I$25,0,1)*IF(F$7:F$97=$I$25,0,1)*IF(F$5:F$95=$I26,0,1)*IF(F$6:F$96=$I26,0,1)*IF(F$7:F$97=$I26,0,1)))</f>
        <v>52</v>
      </c>
      <c r="V26" s="90" t="n">
        <f aca="false" t="array" ref="V26:V26">SUM(IF(ISBLANK(G$5:G$95),0,1)*IF(ISBLANK(G$6:G$96),0,1)*IF(ISBLANK(G$7:G$97),0,1)*      (IF(G$5:G$95=$I$25,0,1)*IF(G$6:G$96=$I$25,0,1)*IF(G$7:G$97=$I$25,0,1)*IF(G$5:G$95=$I26,0,1)*IF(G$6:G$96=$I26,0,1)*IF(G$7:G$97=$I26,0,1)))</f>
        <v>61</v>
      </c>
    </row>
    <row r="27" customFormat="false" ht="14.25" hidden="false" customHeight="false" outlineLevel="0" collapsed="false">
      <c r="A27" s="31"/>
      <c r="B27" s="33" t="n">
        <v>20</v>
      </c>
      <c r="C27" s="178" t="s">
        <v>30</v>
      </c>
      <c r="D27" s="77" t="s">
        <v>37</v>
      </c>
      <c r="E27" s="77" t="s">
        <v>34</v>
      </c>
      <c r="F27" s="77" t="s">
        <v>34</v>
      </c>
      <c r="G27" s="179" t="s">
        <v>30</v>
      </c>
      <c r="H27" s="31"/>
      <c r="I27" s="56" t="str">
        <f aca="false">I8</f>
        <v>H2</v>
      </c>
      <c r="J27" s="89" t="n">
        <f aca="false" t="array" ref="J27:J27">SUM(IF(ISBLANK(C$5:C$95),0,1)*IF(ISBLANK(C$6:C$96),0,1)*IF(ISBLANK(C$7:C$97),0,1)*      (IF(C$5:C$95=$I27,1,0)+IF(C$6:C$96=$I27,1,0)+IF(C$7:C$97=$I27,1,0)))</f>
        <v>57</v>
      </c>
      <c r="K27" s="14" t="n">
        <f aca="false" t="array" ref="K27:K27">SUM(IF(ISBLANK(D$5:D$95),0,1)*IF(ISBLANK(D$6:D$96),0,1)*IF(ISBLANK(D$7:D$97),0,1)*      (IF(D$5:D$95=$I27,1,0)+IF(D$6:D$96=$I27,1,0)+IF(D$7:D$97=$I27,1,0)))</f>
        <v>60</v>
      </c>
      <c r="L27" s="14" t="n">
        <f aca="false" t="array" ref="L27:L27">SUM(IF(ISBLANK(E$5:E$95),0,1)*IF(ISBLANK(E$6:E$96),0,1)*IF(ISBLANK(E$7:E$97),0,1)*      (IF(E$5:E$95=$I27,1,0)+IF(E$6:E$96=$I27,1,0)+IF(E$7:E$97=$I27,1,0)))</f>
        <v>66</v>
      </c>
      <c r="M27" s="14" t="n">
        <f aca="false" t="array" ref="M27:M27">SUM(IF(ISBLANK(F$5:F$95),0,1)*IF(ISBLANK(F$6:F$96),0,1)*IF(ISBLANK(F$7:F$97),0,1)*      (IF(F$5:F$95=$I27,1,0)+IF(F$6:F$96=$I27,1,0)+IF(F$7:F$97=$I27,1,0)))</f>
        <v>63</v>
      </c>
      <c r="N27" s="90" t="n">
        <f aca="false" t="array" ref="N27:N27">SUM(IF(ISBLANK(G$5:G$95),0,1)*IF(ISBLANK(G$6:G$96),0,1)*IF(ISBLANK(G$7:G$97),0,1)*      (IF(G$5:G$95=$I27,1,0)+IF(G$6:G$96=$I27,1,0)+IF(G$7:G$97=$I27,1,0)))</f>
        <v>75</v>
      </c>
      <c r="Q27" s="56" t="str">
        <f aca="false">Q8</f>
        <v>H2</v>
      </c>
      <c r="R27" s="89" t="n">
        <f aca="false" t="array" ref="R27:R27">SUM(IF(ISBLANK(C$5:C$95),0,1)*IF(ISBLANK(C$6:C$96),0,1)*IF(ISBLANK(C$7:C$97),0,1)*      (IF(C$5:C$95=$I$25,0,1)*IF(C$6:C$96=$I$25,0,1)*IF(C$7:C$97=$I$25,0,1)*IF(C$5:C$95=$I27,0,1)*IF(C$6:C$96=$I27,0,1)*IF(C$7:C$97=$I27,0,1)))</f>
        <v>16</v>
      </c>
      <c r="S27" s="14" t="n">
        <f aca="false" t="array" ref="S27:S27">SUM(IF(ISBLANK(D$5:D$95),0,1)*IF(ISBLANK(D$6:D$96),0,1)*IF(ISBLANK(D$7:D$97),0,1)*      (IF(D$5:D$95=$I$25,0,1)*IF(D$6:D$96=$I$25,0,1)*IF(D$7:D$97=$I$25,0,1)*IF(D$5:D$95=$I27,0,1)*IF(D$6:D$96=$I27,0,1)*IF(D$7:D$97=$I27,0,1)))</f>
        <v>8</v>
      </c>
      <c r="T27" s="14" t="n">
        <f aca="false" t="array" ref="T27:T27">SUM(IF(ISBLANK(E$5:E$95),0,1)*IF(ISBLANK(E$6:E$96),0,1)*IF(ISBLANK(E$7:E$97),0,1)*      (IF(E$5:E$95=$I$25,0,1)*IF(E$6:E$96=$I$25,0,1)*IF(E$7:E$97=$I$25,0,1)*IF(E$5:E$95=$I27,0,1)*IF(E$6:E$96=$I27,0,1)*IF(E$7:E$97=$I27,0,1)))</f>
        <v>6</v>
      </c>
      <c r="U27" s="14" t="n">
        <f aca="false" t="array" ref="U27:U27">SUM(IF(ISBLANK(F$5:F$95),0,1)*IF(ISBLANK(F$6:F$96),0,1)*IF(ISBLANK(F$7:F$97),0,1)*      (IF(F$5:F$95=$I$25,0,1)*IF(F$6:F$96=$I$25,0,1)*IF(F$7:F$97=$I$25,0,1)*IF(F$5:F$95=$I27,0,1)*IF(F$6:F$96=$I27,0,1)*IF(F$7:F$97=$I27,0,1)))</f>
        <v>7</v>
      </c>
      <c r="V27" s="90" t="n">
        <f aca="false" t="array" ref="V27:V27">SUM(IF(ISBLANK(G$5:G$95),0,1)*IF(ISBLANK(G$6:G$96),0,1)*IF(ISBLANK(G$7:G$97),0,1)*      (IF(G$5:G$95=$I$25,0,1)*IF(G$6:G$96=$I$25,0,1)*IF(G$7:G$97=$I$25,0,1)*IF(G$5:G$95=$I27,0,1)*IF(G$6:G$96=$I27,0,1)*IF(G$7:G$97=$I27,0,1)))</f>
        <v>6</v>
      </c>
    </row>
    <row r="28" customFormat="false" ht="14.25" hidden="false" customHeight="false" outlineLevel="0" collapsed="false">
      <c r="A28" s="31"/>
      <c r="B28" s="33" t="n">
        <v>21</v>
      </c>
      <c r="C28" s="178" t="s">
        <v>36</v>
      </c>
      <c r="D28" s="77" t="s">
        <v>37</v>
      </c>
      <c r="E28" s="77" t="s">
        <v>34</v>
      </c>
      <c r="F28" s="77" t="s">
        <v>34</v>
      </c>
      <c r="G28" s="179" t="s">
        <v>30</v>
      </c>
      <c r="H28" s="31"/>
      <c r="I28" s="56" t="str">
        <f aca="false">I9</f>
        <v>H3</v>
      </c>
      <c r="J28" s="89" t="n">
        <f aca="false" t="array" ref="J28:J28">SUM(IF(ISBLANK(C$5:C$95),0,1)*IF(ISBLANK(C$6:C$96),0,1)*IF(ISBLANK(C$7:C$97),0,1)*      (IF(C$5:C$95=$I28,1,0)+IF(C$6:C$96=$I28,1,0)+IF(C$7:C$97=$I28,1,0)))</f>
        <v>0</v>
      </c>
      <c r="K28" s="14" t="n">
        <f aca="false" t="array" ref="K28:K28">SUM(IF(ISBLANK(D$5:D$95),0,1)*IF(ISBLANK(D$6:D$96),0,1)*IF(ISBLANK(D$7:D$97),0,1)*      (IF(D$5:D$95=$I28,1,0)+IF(D$6:D$96=$I28,1,0)+IF(D$7:D$97=$I28,1,0)))</f>
        <v>0</v>
      </c>
      <c r="L28" s="14" t="n">
        <f aca="false" t="array" ref="L28:L28">SUM(IF(ISBLANK(E$5:E$95),0,1)*IF(ISBLANK(E$6:E$96),0,1)*IF(ISBLANK(E$7:E$97),0,1)*      (IF(E$5:E$95=$I28,1,0)+IF(E$6:E$96=$I28,1,0)+IF(E$7:E$97=$I28,1,0)))</f>
        <v>0</v>
      </c>
      <c r="M28" s="14" t="n">
        <f aca="false" t="array" ref="M28:M28">SUM(IF(ISBLANK(F$5:F$95),0,1)*IF(ISBLANK(F$6:F$96),0,1)*IF(ISBLANK(F$7:F$97),0,1)*      (IF(F$5:F$95=$I28,1,0)+IF(F$6:F$96=$I28,1,0)+IF(F$7:F$97=$I28,1,0)))</f>
        <v>0</v>
      </c>
      <c r="N28" s="90" t="n">
        <f aca="false" t="array" ref="N28:N28">SUM(IF(ISBLANK(G$5:G$95),0,1)*IF(ISBLANK(G$6:G$96),0,1)*IF(ISBLANK(G$7:G$97),0,1)*      (IF(G$5:G$95=$I28,1,0)+IF(G$6:G$96=$I28,1,0)+IF(G$7:G$97=$I28,1,0)))</f>
        <v>0</v>
      </c>
      <c r="Q28" s="56" t="str">
        <f aca="false">Q9</f>
        <v>H3</v>
      </c>
      <c r="R28" s="89" t="n">
        <f aca="false" t="array" ref="R28:R28">SUM(IF(ISBLANK(C$5:C$95),0,1)*IF(ISBLANK(C$6:C$96),0,1)*IF(ISBLANK(C$7:C$97),0,1)*      (IF(C$5:C$95=$I$25,0,1)*IF(C$6:C$96=$I$25,0,1)*IF(C$7:C$97=$I$25,0,1)*IF(C$5:C$95=$I28,0,1)*IF(C$6:C$96=$I28,0,1)*IF(C$7:C$97=$I28,0,1)))</f>
        <v>61</v>
      </c>
      <c r="S28" s="14" t="n">
        <f aca="false" t="array" ref="S28:S28">SUM(IF(ISBLANK(D$5:D$95),0,1)*IF(ISBLANK(D$6:D$96),0,1)*IF(ISBLANK(D$7:D$97),0,1)*      (IF(D$5:D$95=$I$25,0,1)*IF(D$6:D$96=$I$25,0,1)*IF(D$7:D$97=$I$25,0,1)*IF(D$5:D$95=$I28,0,1)*IF(D$6:D$96=$I28,0,1)*IF(D$7:D$97=$I28,0,1)))</f>
        <v>55</v>
      </c>
      <c r="T28" s="14" t="n">
        <f aca="false" t="array" ref="T28:T28">SUM(IF(ISBLANK(E$5:E$95),0,1)*IF(ISBLANK(E$6:E$96),0,1)*IF(ISBLANK(E$7:E$97),0,1)*      (IF(E$5:E$95=$I$25,0,1)*IF(E$6:E$96=$I$25,0,1)*IF(E$7:E$97=$I$25,0,1)*IF(E$5:E$95=$I28,0,1)*IF(E$6:E$96=$I28,0,1)*IF(E$7:E$97=$I28,0,1)))</f>
        <v>52</v>
      </c>
      <c r="U28" s="14" t="n">
        <f aca="false" t="array" ref="U28:U28">SUM(IF(ISBLANK(F$5:F$95),0,1)*IF(ISBLANK(F$6:F$96),0,1)*IF(ISBLANK(F$7:F$97),0,1)*      (IF(F$5:F$95=$I$25,0,1)*IF(F$6:F$96=$I$25,0,1)*IF(F$7:F$97=$I$25,0,1)*IF(F$5:F$95=$I28,0,1)*IF(F$6:F$96=$I28,0,1)*IF(F$7:F$97=$I28,0,1)))</f>
        <v>52</v>
      </c>
      <c r="V28" s="90" t="n">
        <f aca="false" t="array" ref="V28:V28">SUM(IF(ISBLANK(G$5:G$95),0,1)*IF(ISBLANK(G$6:G$96),0,1)*IF(ISBLANK(G$7:G$97),0,1)*      (IF(G$5:G$95=$I$25,0,1)*IF(G$6:G$96=$I$25,0,1)*IF(G$7:G$97=$I$25,0,1)*IF(G$5:G$95=$I28,0,1)*IF(G$6:G$96=$I28,0,1)*IF(G$7:G$97=$I28,0,1)))</f>
        <v>61</v>
      </c>
    </row>
    <row r="29" customFormat="false" ht="14.25" hidden="false" customHeight="false" outlineLevel="0" collapsed="false">
      <c r="A29" s="31"/>
      <c r="B29" s="33" t="n">
        <v>22</v>
      </c>
      <c r="C29" s="178" t="s">
        <v>30</v>
      </c>
      <c r="D29" s="77" t="s">
        <v>31</v>
      </c>
      <c r="E29" s="77" t="s">
        <v>31</v>
      </c>
      <c r="F29" s="77" t="s">
        <v>31</v>
      </c>
      <c r="G29" s="179" t="s">
        <v>31</v>
      </c>
      <c r="H29" s="31"/>
      <c r="I29" s="56" t="str">
        <f aca="false">I10</f>
        <v>H4</v>
      </c>
      <c r="J29" s="89" t="n">
        <f aca="false" t="array" ref="J29:J29">SUM(IF(ISBLANK(C$5:C$95),0,1)*IF(ISBLANK(C$6:C$96),0,1)*IF(ISBLANK(C$7:C$97),0,1)*      (IF(C$5:C$95=$I29,1,0)+IF(C$6:C$96=$I29,1,0)+IF(C$7:C$97=$I29,1,0)))</f>
        <v>0</v>
      </c>
      <c r="K29" s="14" t="n">
        <f aca="false" t="array" ref="K29:K29">SUM(IF(ISBLANK(D$5:D$95),0,1)*IF(ISBLANK(D$6:D$96),0,1)*IF(ISBLANK(D$7:D$97),0,1)*      (IF(D$5:D$95=$I29,1,0)+IF(D$6:D$96=$I29,1,0)+IF(D$7:D$97=$I29,1,0)))</f>
        <v>0</v>
      </c>
      <c r="L29" s="14" t="n">
        <f aca="false" t="array" ref="L29:L29">SUM(IF(ISBLANK(E$5:E$95),0,1)*IF(ISBLANK(E$6:E$96),0,1)*IF(ISBLANK(E$7:E$97),0,1)*      (IF(E$5:E$95=$I29,1,0)+IF(E$6:E$96=$I29,1,0)+IF(E$7:E$97=$I29,1,0)))</f>
        <v>0</v>
      </c>
      <c r="M29" s="14" t="n">
        <f aca="false" t="array" ref="M29:M29">SUM(IF(ISBLANK(F$5:F$95),0,1)*IF(ISBLANK(F$6:F$96),0,1)*IF(ISBLANK(F$7:F$97),0,1)*      (IF(F$5:F$95=$I29,1,0)+IF(F$6:F$96=$I29,1,0)+IF(F$7:F$97=$I29,1,0)))</f>
        <v>0</v>
      </c>
      <c r="N29" s="90" t="n">
        <f aca="false" t="array" ref="N29:N29">SUM(IF(ISBLANK(G$5:G$95),0,1)*IF(ISBLANK(G$6:G$96),0,1)*IF(ISBLANK(G$7:G$97),0,1)*      (IF(G$5:G$95=$I29,1,0)+IF(G$6:G$96=$I29,1,0)+IF(G$7:G$97=$I29,1,0)))</f>
        <v>0</v>
      </c>
      <c r="Q29" s="56" t="str">
        <f aca="false">Q10</f>
        <v>H4</v>
      </c>
      <c r="R29" s="89" t="n">
        <f aca="false" t="array" ref="R29:R29">SUM(IF(ISBLANK(C$5:C$95),0,1)*IF(ISBLANK(C$6:C$96),0,1)*IF(ISBLANK(C$7:C$97),0,1)*      (IF(C$5:C$95=$I$25,0,1)*IF(C$6:C$96=$I$25,0,1)*IF(C$7:C$97=$I$25,0,1)*IF(C$5:C$95=$I29,0,1)*IF(C$6:C$96=$I29,0,1)*IF(C$7:C$97=$I29,0,1)))</f>
        <v>61</v>
      </c>
      <c r="S29" s="14" t="n">
        <f aca="false" t="array" ref="S29:S29">SUM(IF(ISBLANK(D$5:D$95),0,1)*IF(ISBLANK(D$6:D$96),0,1)*IF(ISBLANK(D$7:D$97),0,1)*      (IF(D$5:D$95=$I$25,0,1)*IF(D$6:D$96=$I$25,0,1)*IF(D$7:D$97=$I$25,0,1)*IF(D$5:D$95=$I29,0,1)*IF(D$6:D$96=$I29,0,1)*IF(D$7:D$97=$I29,0,1)))</f>
        <v>55</v>
      </c>
      <c r="T29" s="14" t="n">
        <f aca="false" t="array" ref="T29:T29">SUM(IF(ISBLANK(E$5:E$95),0,1)*IF(ISBLANK(E$6:E$96),0,1)*IF(ISBLANK(E$7:E$97),0,1)*      (IF(E$5:E$95=$I$25,0,1)*IF(E$6:E$96=$I$25,0,1)*IF(E$7:E$97=$I$25,0,1)*IF(E$5:E$95=$I29,0,1)*IF(E$6:E$96=$I29,0,1)*IF(E$7:E$97=$I29,0,1)))</f>
        <v>52</v>
      </c>
      <c r="U29" s="14" t="n">
        <f aca="false" t="array" ref="U29:U29">SUM(IF(ISBLANK(F$5:F$95),0,1)*IF(ISBLANK(F$6:F$96),0,1)*IF(ISBLANK(F$7:F$97),0,1)*      (IF(F$5:F$95=$I$25,0,1)*IF(F$6:F$96=$I$25,0,1)*IF(F$7:F$97=$I$25,0,1)*IF(F$5:F$95=$I29,0,1)*IF(F$6:F$96=$I29,0,1)*IF(F$7:F$97=$I29,0,1)))</f>
        <v>52</v>
      </c>
      <c r="V29" s="90" t="n">
        <f aca="false" t="array" ref="V29:V29">SUM(IF(ISBLANK(G$5:G$95),0,1)*IF(ISBLANK(G$6:G$96),0,1)*IF(ISBLANK(G$7:G$97),0,1)*      (IF(G$5:G$95=$I$25,0,1)*IF(G$6:G$96=$I$25,0,1)*IF(G$7:G$97=$I$25,0,1)*IF(G$5:G$95=$I29,0,1)*IF(G$6:G$96=$I29,0,1)*IF(G$7:G$97=$I29,0,1)))</f>
        <v>61</v>
      </c>
    </row>
    <row r="30" customFormat="false" ht="14.25" hidden="false" customHeight="false" outlineLevel="0" collapsed="false">
      <c r="A30" s="31"/>
      <c r="B30" s="33" t="n">
        <v>23</v>
      </c>
      <c r="C30" s="178" t="s">
        <v>30</v>
      </c>
      <c r="D30" s="77" t="s">
        <v>30</v>
      </c>
      <c r="E30" s="77" t="s">
        <v>31</v>
      </c>
      <c r="F30" s="77" t="s">
        <v>31</v>
      </c>
      <c r="G30" s="179" t="s">
        <v>27</v>
      </c>
      <c r="H30" s="31"/>
      <c r="I30" s="56" t="str">
        <f aca="false">I11</f>
        <v>H5</v>
      </c>
      <c r="J30" s="89" t="n">
        <f aca="false" t="array" ref="J30:J30">SUM(IF(ISBLANK(C$5:C$95),0,1)*IF(ISBLANK(C$6:C$96),0,1)*IF(ISBLANK(C$7:C$97),0,1)*      (IF(C$5:C$95=$I30,1,0)+IF(C$6:C$96=$I30,1,0)+IF(C$7:C$97=$I30,1,0)))</f>
        <v>0</v>
      </c>
      <c r="K30" s="14" t="n">
        <f aca="false" t="array" ref="K30:K30">SUM(IF(ISBLANK(D$5:D$95),0,1)*IF(ISBLANK(D$6:D$96),0,1)*IF(ISBLANK(D$7:D$97),0,1)*      (IF(D$5:D$95=$I30,1,0)+IF(D$6:D$96=$I30,1,0)+IF(D$7:D$97=$I30,1,0)))</f>
        <v>0</v>
      </c>
      <c r="L30" s="14" t="n">
        <f aca="false" t="array" ref="L30:L30">SUM(IF(ISBLANK(E$5:E$95),0,1)*IF(ISBLANK(E$6:E$96),0,1)*IF(ISBLANK(E$7:E$97),0,1)*      (IF(E$5:E$95=$I30,1,0)+IF(E$6:E$96=$I30,1,0)+IF(E$7:E$97=$I30,1,0)))</f>
        <v>0</v>
      </c>
      <c r="M30" s="14" t="n">
        <f aca="false" t="array" ref="M30:M30">SUM(IF(ISBLANK(F$5:F$95),0,1)*IF(ISBLANK(F$6:F$96),0,1)*IF(ISBLANK(F$7:F$97),0,1)*      (IF(F$5:F$95=$I30,1,0)+IF(F$6:F$96=$I30,1,0)+IF(F$7:F$97=$I30,1,0)))</f>
        <v>0</v>
      </c>
      <c r="N30" s="90" t="n">
        <f aca="false" t="array" ref="N30:N30">SUM(IF(ISBLANK(G$5:G$95),0,1)*IF(ISBLANK(G$6:G$96),0,1)*IF(ISBLANK(G$7:G$97),0,1)*      (IF(G$5:G$95=$I30,1,0)+IF(G$6:G$96=$I30,1,0)+IF(G$7:G$97=$I30,1,0)))</f>
        <v>0</v>
      </c>
      <c r="Q30" s="56" t="str">
        <f aca="false">Q11</f>
        <v>H5</v>
      </c>
      <c r="R30" s="89" t="n">
        <f aca="false" t="array" ref="R30:R30">SUM(IF(ISBLANK(C$5:C$95),0,1)*IF(ISBLANK(C$6:C$96),0,1)*IF(ISBLANK(C$7:C$97),0,1)*      (IF(C$5:C$95=$I$25,0,1)*IF(C$6:C$96=$I$25,0,1)*IF(C$7:C$97=$I$25,0,1)*IF(C$5:C$95=$I30,0,1)*IF(C$6:C$96=$I30,0,1)*IF(C$7:C$97=$I30,0,1)))</f>
        <v>61</v>
      </c>
      <c r="S30" s="14" t="n">
        <f aca="false" t="array" ref="S30:S30">SUM(IF(ISBLANK(D$5:D$95),0,1)*IF(ISBLANK(D$6:D$96),0,1)*IF(ISBLANK(D$7:D$97),0,1)*      (IF(D$5:D$95=$I$25,0,1)*IF(D$6:D$96=$I$25,0,1)*IF(D$7:D$97=$I$25,0,1)*IF(D$5:D$95=$I30,0,1)*IF(D$6:D$96=$I30,0,1)*IF(D$7:D$97=$I30,0,1)))</f>
        <v>55</v>
      </c>
      <c r="T30" s="14" t="n">
        <f aca="false" t="array" ref="T30:T30">SUM(IF(ISBLANK(E$5:E$95),0,1)*IF(ISBLANK(E$6:E$96),0,1)*IF(ISBLANK(E$7:E$97),0,1)*      (IF(E$5:E$95=$I$25,0,1)*IF(E$6:E$96=$I$25,0,1)*IF(E$7:E$97=$I$25,0,1)*IF(E$5:E$95=$I30,0,1)*IF(E$6:E$96=$I30,0,1)*IF(E$7:E$97=$I30,0,1)))</f>
        <v>52</v>
      </c>
      <c r="U30" s="14" t="n">
        <f aca="false" t="array" ref="U30:U30">SUM(IF(ISBLANK(F$5:F$95),0,1)*IF(ISBLANK(F$6:F$96),0,1)*IF(ISBLANK(F$7:F$97),0,1)*      (IF(F$5:F$95=$I$25,0,1)*IF(F$6:F$96=$I$25,0,1)*IF(F$7:F$97=$I$25,0,1)*IF(F$5:F$95=$I30,0,1)*IF(F$6:F$96=$I30,0,1)*IF(F$7:F$97=$I30,0,1)))</f>
        <v>52</v>
      </c>
      <c r="V30" s="90" t="n">
        <f aca="false" t="array" ref="V30:V30">SUM(IF(ISBLANK(G$5:G$95),0,1)*IF(ISBLANK(G$6:G$96),0,1)*IF(ISBLANK(G$7:G$97),0,1)*      (IF(G$5:G$95=$I$25,0,1)*IF(G$6:G$96=$I$25,0,1)*IF(G$7:G$97=$I$25,0,1)*IF(G$5:G$95=$I30,0,1)*IF(G$6:G$96=$I30,0,1)*IF(G$7:G$97=$I30,0,1)))</f>
        <v>61</v>
      </c>
    </row>
    <row r="31" customFormat="false" ht="14.25" hidden="false" customHeight="false" outlineLevel="0" collapsed="false">
      <c r="A31" s="31"/>
      <c r="B31" s="33" t="n">
        <v>24</v>
      </c>
      <c r="C31" s="178" t="s">
        <v>31</v>
      </c>
      <c r="D31" s="77" t="s">
        <v>30</v>
      </c>
      <c r="E31" s="77" t="s">
        <v>34</v>
      </c>
      <c r="F31" s="77" t="s">
        <v>30</v>
      </c>
      <c r="G31" s="179" t="s">
        <v>27</v>
      </c>
      <c r="H31" s="31"/>
      <c r="I31" s="56" t="str">
        <f aca="false">I12</f>
        <v>LA</v>
      </c>
      <c r="J31" s="89" t="n">
        <f aca="false" t="array" ref="J31:J31">SUM(IF(ISBLANK(C$5:C$95),0,1)*IF(ISBLANK(C$6:C$96),0,1)*IF(ISBLANK(C$7:C$97),0,1)*      (IF(C$5:C$95=$I31,1,0)+IF(C$6:C$96=$I31,1,0)+IF(C$7:C$97=$I31,1,0)))</f>
        <v>30</v>
      </c>
      <c r="K31" s="14" t="n">
        <f aca="false" t="array" ref="K31:K31">SUM(IF(ISBLANK(D$5:D$95),0,1)*IF(ISBLANK(D$6:D$96),0,1)*IF(ISBLANK(D$7:D$97),0,1)*      (IF(D$5:D$95=$I31,1,0)+IF(D$6:D$96=$I31,1,0)+IF(D$7:D$97=$I31,1,0)))</f>
        <v>15</v>
      </c>
      <c r="L31" s="14" t="n">
        <f aca="false" t="array" ref="L31:L31">SUM(IF(ISBLANK(E$5:E$95),0,1)*IF(ISBLANK(E$6:E$96),0,1)*IF(ISBLANK(E$7:E$97),0,1)*      (IF(E$5:E$95=$I31,1,0)+IF(E$6:E$96=$I31,1,0)+IF(E$7:E$97=$I31,1,0)))</f>
        <v>24</v>
      </c>
      <c r="M31" s="14" t="n">
        <f aca="false" t="array" ref="M31:M31">SUM(IF(ISBLANK(F$5:F$95),0,1)*IF(ISBLANK(F$6:F$96),0,1)*IF(ISBLANK(F$7:F$97),0,1)*      (IF(F$5:F$95=$I31,1,0)+IF(F$6:F$96=$I31,1,0)+IF(F$7:F$97=$I31,1,0)))</f>
        <v>24</v>
      </c>
      <c r="N31" s="90" t="n">
        <f aca="false" t="array" ref="N31:N31">SUM(IF(ISBLANK(G$5:G$95),0,1)*IF(ISBLANK(G$6:G$96),0,1)*IF(ISBLANK(G$7:G$97),0,1)*      (IF(G$5:G$95=$I31,1,0)+IF(G$6:G$96=$I31,1,0)+IF(G$7:G$97=$I31,1,0)))</f>
        <v>21</v>
      </c>
      <c r="Q31" s="56" t="str">
        <f aca="false">Q12</f>
        <v>LA</v>
      </c>
      <c r="R31" s="89" t="n">
        <f aca="false" t="array" ref="R31:R31">SUM(IF(ISBLANK(C$5:C$95),0,1)*IF(ISBLANK(C$6:C$96),0,1)*IF(ISBLANK(C$7:C$97),0,1)*      (IF(C$5:C$95=$I$25,0,1)*IF(C$6:C$96=$I$25,0,1)*IF(C$7:C$97=$I$25,0,1)*IF(C$5:C$95=$I31,0,1)*IF(C$6:C$96=$I31,0,1)*IF(C$7:C$97=$I31,0,1)))</f>
        <v>42</v>
      </c>
      <c r="S31" s="14" t="n">
        <f aca="false" t="array" ref="S31:S31">SUM(IF(ISBLANK(D$5:D$95),0,1)*IF(ISBLANK(D$6:D$96),0,1)*IF(ISBLANK(D$7:D$97),0,1)*      (IF(D$5:D$95=$I$25,0,1)*IF(D$6:D$96=$I$25,0,1)*IF(D$7:D$97=$I$25,0,1)*IF(D$5:D$95=$I31,0,1)*IF(D$6:D$96=$I31,0,1)*IF(D$7:D$97=$I31,0,1)))</f>
        <v>44</v>
      </c>
      <c r="T31" s="14" t="n">
        <f aca="false" t="array" ref="T31:T31">SUM(IF(ISBLANK(E$5:E$95),0,1)*IF(ISBLANK(E$6:E$96),0,1)*IF(ISBLANK(E$7:E$97),0,1)*      (IF(E$5:E$95=$I$25,0,1)*IF(E$6:E$96=$I$25,0,1)*IF(E$7:E$97=$I$25,0,1)*IF(E$5:E$95=$I31,0,1)*IF(E$6:E$96=$I31,0,1)*IF(E$7:E$97=$I31,0,1)))</f>
        <v>38</v>
      </c>
      <c r="U31" s="14" t="n">
        <f aca="false" t="array" ref="U31:U31">SUM(IF(ISBLANK(F$5:F$95),0,1)*IF(ISBLANK(F$6:F$96),0,1)*IF(ISBLANK(F$7:F$97),0,1)*      (IF(F$5:F$95=$I$25,0,1)*IF(F$6:F$96=$I$25,0,1)*IF(F$7:F$97=$I$25,0,1)*IF(F$5:F$95=$I31,0,1)*IF(F$6:F$96=$I31,0,1)*IF(F$7:F$97=$I31,0,1)))</f>
        <v>41</v>
      </c>
      <c r="V31" s="90" t="n">
        <f aca="false" t="array" ref="V31:V31">SUM(IF(ISBLANK(G$5:G$95),0,1)*IF(ISBLANK(G$6:G$96),0,1)*IF(ISBLANK(G$7:G$97),0,1)*      (IF(G$5:G$95=$I$25,0,1)*IF(G$6:G$96=$I$25,0,1)*IF(G$7:G$97=$I$25,0,1)*IF(G$5:G$95=$I31,0,1)*IF(G$6:G$96=$I31,0,1)*IF(G$7:G$97=$I31,0,1)))</f>
        <v>46</v>
      </c>
    </row>
    <row r="32" customFormat="false" ht="14.25" hidden="false" customHeight="false" outlineLevel="0" collapsed="false">
      <c r="A32" s="31"/>
      <c r="B32" s="33" t="n">
        <v>25</v>
      </c>
      <c r="C32" s="178" t="s">
        <v>31</v>
      </c>
      <c r="D32" s="77" t="s">
        <v>36</v>
      </c>
      <c r="E32" s="77" t="s">
        <v>34</v>
      </c>
      <c r="F32" s="77" t="s">
        <v>30</v>
      </c>
      <c r="G32" s="179" t="s">
        <v>36</v>
      </c>
      <c r="H32" s="31"/>
      <c r="I32" s="56" t="str">
        <f aca="false">I13</f>
        <v>LK</v>
      </c>
      <c r="J32" s="89" t="n">
        <f aca="false" t="array" ref="J32:J32">SUM(IF(ISBLANK(C$5:C$95),0,1)*IF(ISBLANK(C$6:C$96),0,1)*IF(ISBLANK(C$7:C$97),0,1)*      (IF(C$5:C$95=$I32,1,0)+IF(C$6:C$96=$I32,1,0)+IF(C$7:C$97=$I32,1,0)))</f>
        <v>24</v>
      </c>
      <c r="K32" s="14" t="n">
        <f aca="false" t="array" ref="K32:K32">SUM(IF(ISBLANK(D$5:D$95),0,1)*IF(ISBLANK(D$6:D$96),0,1)*IF(ISBLANK(D$7:D$97),0,1)*      (IF(D$5:D$95=$I32,1,0)+IF(D$6:D$96=$I32,1,0)+IF(D$7:D$97=$I32,1,0)))</f>
        <v>27</v>
      </c>
      <c r="L32" s="14" t="n">
        <f aca="false" t="array" ref="L32:L32">SUM(IF(ISBLANK(E$5:E$95),0,1)*IF(ISBLANK(E$6:E$96),0,1)*IF(ISBLANK(E$7:E$97),0,1)*      (IF(E$5:E$95=$I32,1,0)+IF(E$6:E$96=$I32,1,0)+IF(E$7:E$97=$I32,1,0)))</f>
        <v>21</v>
      </c>
      <c r="M32" s="14" t="n">
        <f aca="false" t="array" ref="M32:M32">SUM(IF(ISBLANK(F$5:F$95),0,1)*IF(ISBLANK(F$6:F$96),0,1)*IF(ISBLANK(F$7:F$97),0,1)*      (IF(F$5:F$95=$I32,1,0)+IF(F$6:F$96=$I32,1,0)+IF(F$7:F$97=$I32,1,0)))</f>
        <v>24</v>
      </c>
      <c r="N32" s="90" t="n">
        <f aca="false" t="array" ref="N32:N32">SUM(IF(ISBLANK(G$5:G$95),0,1)*IF(ISBLANK(G$6:G$96),0,1)*IF(ISBLANK(G$7:G$97),0,1)*      (IF(G$5:G$95=$I32,1,0)+IF(G$6:G$96=$I32,1,0)+IF(G$7:G$97=$I32,1,0)))</f>
        <v>12</v>
      </c>
      <c r="Q32" s="56" t="str">
        <f aca="false">Q13</f>
        <v>LK</v>
      </c>
      <c r="R32" s="89" t="n">
        <f aca="false" t="array" ref="R32:R32">SUM(IF(ISBLANK(C$5:C$95),0,1)*IF(ISBLANK(C$6:C$96),0,1)*IF(ISBLANK(C$7:C$97),0,1)*      (IF(C$5:C$95=$I$25,0,1)*IF(C$6:C$96=$I$25,0,1)*IF(C$7:C$97=$I$25,0,1)*IF(C$5:C$95=$I32,0,1)*IF(C$6:C$96=$I32,0,1)*IF(C$7:C$97=$I32,0,1)))</f>
        <v>45</v>
      </c>
      <c r="S32" s="14" t="n">
        <f aca="false" t="array" ref="S32:S32">SUM(IF(ISBLANK(D$5:D$95),0,1)*IF(ISBLANK(D$6:D$96),0,1)*IF(ISBLANK(D$7:D$97),0,1)*      (IF(D$5:D$95=$I$25,0,1)*IF(D$6:D$96=$I$25,0,1)*IF(D$7:D$97=$I$25,0,1)*IF(D$5:D$95=$I32,0,1)*IF(D$6:D$96=$I32,0,1)*IF(D$7:D$97=$I32,0,1)))</f>
        <v>40</v>
      </c>
      <c r="T32" s="14" t="n">
        <f aca="false" t="array" ref="T32:T32">SUM(IF(ISBLANK(E$5:E$95),0,1)*IF(ISBLANK(E$6:E$96),0,1)*IF(ISBLANK(E$7:E$97),0,1)*      (IF(E$5:E$95=$I$25,0,1)*IF(E$6:E$96=$I$25,0,1)*IF(E$7:E$97=$I$25,0,1)*IF(E$5:E$95=$I32,0,1)*IF(E$6:E$96=$I32,0,1)*IF(E$7:E$97=$I32,0,1)))</f>
        <v>39</v>
      </c>
      <c r="U32" s="14" t="n">
        <f aca="false" t="array" ref="U32:U32">SUM(IF(ISBLANK(F$5:F$95),0,1)*IF(ISBLANK(F$6:F$96),0,1)*IF(ISBLANK(F$7:F$97),0,1)*      (IF(F$5:F$95=$I$25,0,1)*IF(F$6:F$96=$I$25,0,1)*IF(F$7:F$97=$I$25,0,1)*IF(F$5:F$95=$I32,0,1)*IF(F$6:F$96=$I32,0,1)*IF(F$7:F$97=$I32,0,1)))</f>
        <v>40</v>
      </c>
      <c r="V32" s="90" t="n">
        <f aca="false" t="array" ref="V32:V32">SUM(IF(ISBLANK(G$5:G$95),0,1)*IF(ISBLANK(G$6:G$96),0,1)*IF(ISBLANK(G$7:G$97),0,1)*      (IF(G$5:G$95=$I$25,0,1)*IF(G$6:G$96=$I$25,0,1)*IF(G$7:G$97=$I$25,0,1)*IF(G$5:G$95=$I32,0,1)*IF(G$6:G$96=$I32,0,1)*IF(G$7:G$97=$I32,0,1)))</f>
        <v>52</v>
      </c>
    </row>
    <row r="33" customFormat="false" ht="14.25" hidden="false" customHeight="false" outlineLevel="0" collapsed="false">
      <c r="A33" s="31"/>
      <c r="B33" s="33" t="n">
        <v>26</v>
      </c>
      <c r="C33" s="178" t="s">
        <v>30</v>
      </c>
      <c r="D33" s="77" t="s">
        <v>34</v>
      </c>
      <c r="E33" s="77" t="s">
        <v>31</v>
      </c>
      <c r="F33" s="77" t="s">
        <v>36</v>
      </c>
      <c r="G33" s="179" t="s">
        <v>29</v>
      </c>
      <c r="H33" s="31"/>
      <c r="I33" s="56" t="str">
        <f aca="false">I14</f>
        <v>LQ</v>
      </c>
      <c r="J33" s="89" t="n">
        <f aca="false" t="array" ref="J33:J33">SUM(IF(ISBLANK(C$5:C$95),0,1)*IF(ISBLANK(C$6:C$96),0,1)*IF(ISBLANK(C$7:C$97),0,1)*      (IF(C$5:C$95=$I33,1,0)+IF(C$6:C$96=$I33,1,0)+IF(C$7:C$97=$I33,1,0)))</f>
        <v>21</v>
      </c>
      <c r="K33" s="14" t="n">
        <f aca="false" t="array" ref="K33:K33">SUM(IF(ISBLANK(D$5:D$95),0,1)*IF(ISBLANK(D$6:D$96),0,1)*IF(ISBLANK(D$7:D$97),0,1)*      (IF(D$5:D$95=$I33,1,0)+IF(D$6:D$96=$I33,1,0)+IF(D$7:D$97=$I33,1,0)))</f>
        <v>18</v>
      </c>
      <c r="L33" s="14" t="n">
        <f aca="false" t="array" ref="L33:L33">SUM(IF(ISBLANK(E$5:E$95),0,1)*IF(ISBLANK(E$6:E$96),0,1)*IF(ISBLANK(E$7:E$97),0,1)*      (IF(E$5:E$95=$I33,1,0)+IF(E$6:E$96=$I33,1,0)+IF(E$7:E$97=$I33,1,0)))</f>
        <v>18</v>
      </c>
      <c r="M33" s="14" t="n">
        <f aca="false" t="array" ref="M33:M33">SUM(IF(ISBLANK(F$5:F$95),0,1)*IF(ISBLANK(F$6:F$96),0,1)*IF(ISBLANK(F$7:F$97),0,1)*      (IF(F$5:F$95=$I33,1,0)+IF(F$6:F$96=$I33,1,0)+IF(F$7:F$97=$I33,1,0)))</f>
        <v>12</v>
      </c>
      <c r="N33" s="90" t="n">
        <f aca="false" t="array" ref="N33:N33">SUM(IF(ISBLANK(G$5:G$95),0,1)*IF(ISBLANK(G$6:G$96),0,1)*IF(ISBLANK(G$7:G$97),0,1)*      (IF(G$5:G$95=$I33,1,0)+IF(G$6:G$96=$I33,1,0)+IF(G$7:G$97=$I33,1,0)))</f>
        <v>21</v>
      </c>
      <c r="Q33" s="56" t="str">
        <f aca="false">Q14</f>
        <v>LQ</v>
      </c>
      <c r="R33" s="89" t="n">
        <f aca="false" t="array" ref="R33:R33">SUM(IF(ISBLANK(C$5:C$95),0,1)*IF(ISBLANK(C$6:C$96),0,1)*IF(ISBLANK(C$7:C$97),0,1)*      (IF(C$5:C$95=$I$25,0,1)*IF(C$6:C$96=$I$25,0,1)*IF(C$7:C$97=$I$25,0,1)*IF(C$5:C$95=$I33,0,1)*IF(C$6:C$96=$I33,0,1)*IF(C$7:C$97=$I33,0,1)))</f>
        <v>49</v>
      </c>
      <c r="S33" s="14" t="n">
        <f aca="false" t="array" ref="S33:S33">SUM(IF(ISBLANK(D$5:D$95),0,1)*IF(ISBLANK(D$6:D$96),0,1)*IF(ISBLANK(D$7:D$97),0,1)*      (IF(D$5:D$95=$I$25,0,1)*IF(D$6:D$96=$I$25,0,1)*IF(D$7:D$97=$I$25,0,1)*IF(D$5:D$95=$I33,0,1)*IF(D$6:D$96=$I33,0,1)*IF(D$7:D$97=$I33,0,1)))</f>
        <v>43</v>
      </c>
      <c r="T33" s="14" t="n">
        <f aca="false" t="array" ref="T33:T33">SUM(IF(ISBLANK(E$5:E$95),0,1)*IF(ISBLANK(E$6:E$96),0,1)*IF(ISBLANK(E$7:E$97),0,1)*      (IF(E$5:E$95=$I$25,0,1)*IF(E$6:E$96=$I$25,0,1)*IF(E$7:E$97=$I$25,0,1)*IF(E$5:E$95=$I33,0,1)*IF(E$6:E$96=$I33,0,1)*IF(E$7:E$97=$I33,0,1)))</f>
        <v>42</v>
      </c>
      <c r="U33" s="14" t="n">
        <f aca="false" t="array" ref="U33:U33">SUM(IF(ISBLANK(F$5:F$95),0,1)*IF(ISBLANK(F$6:F$96),0,1)*IF(ISBLANK(F$7:F$97),0,1)*      (IF(F$5:F$95=$I$25,0,1)*IF(F$6:F$96=$I$25,0,1)*IF(F$7:F$97=$I$25,0,1)*IF(F$5:F$95=$I33,0,1)*IF(F$6:F$96=$I33,0,1)*IF(F$7:F$97=$I33,0,1)))</f>
        <v>44</v>
      </c>
      <c r="V33" s="90" t="n">
        <f aca="false" t="array" ref="V33:V33">SUM(IF(ISBLANK(G$5:G$95),0,1)*IF(ISBLANK(G$6:G$96),0,1)*IF(ISBLANK(G$7:G$97),0,1)*      (IF(G$5:G$95=$I$25,0,1)*IF(G$6:G$96=$I$25,0,1)*IF(G$7:G$97=$I$25,0,1)*IF(G$5:G$95=$I33,0,1)*IF(G$6:G$96=$I33,0,1)*IF(G$7:G$97=$I33,0,1)))</f>
        <v>46</v>
      </c>
    </row>
    <row r="34" customFormat="false" ht="14.25" hidden="false" customHeight="false" outlineLevel="0" collapsed="false">
      <c r="A34" s="31"/>
      <c r="B34" s="33" t="n">
        <v>27</v>
      </c>
      <c r="C34" s="178" t="s">
        <v>30</v>
      </c>
      <c r="D34" s="77" t="s">
        <v>34</v>
      </c>
      <c r="E34" s="77" t="s">
        <v>29</v>
      </c>
      <c r="F34" s="77" t="s">
        <v>37</v>
      </c>
      <c r="G34" s="179" t="s">
        <v>29</v>
      </c>
      <c r="H34" s="31"/>
      <c r="I34" s="56" t="str">
        <f aca="false">I15</f>
        <v>LJ</v>
      </c>
      <c r="J34" s="89" t="n">
        <f aca="false" t="array" ref="J34:J34">SUM(IF(ISBLANK(C$5:C$95),0,1)*IF(ISBLANK(C$6:C$96),0,1)*IF(ISBLANK(C$7:C$97),0,1)*      (IF(C$5:C$95=$I34,1,0)+IF(C$6:C$96=$I34,1,0)+IF(C$7:C$97=$I34,1,0)))</f>
        <v>12</v>
      </c>
      <c r="K34" s="14" t="n">
        <f aca="false" t="array" ref="K34:K34">SUM(IF(ISBLANK(D$5:D$95),0,1)*IF(ISBLANK(D$6:D$96),0,1)*IF(ISBLANK(D$7:D$97),0,1)*      (IF(D$5:D$95=$I34,1,0)+IF(D$6:D$96=$I34,1,0)+IF(D$7:D$97=$I34,1,0)))</f>
        <v>18</v>
      </c>
      <c r="L34" s="14" t="n">
        <f aca="false" t="array" ref="L34:L34">SUM(IF(ISBLANK(E$5:E$95),0,1)*IF(ISBLANK(E$6:E$96),0,1)*IF(ISBLANK(E$7:E$97),0,1)*      (IF(E$5:E$95=$I34,1,0)+IF(E$6:E$96=$I34,1,0)+IF(E$7:E$97=$I34,1,0)))</f>
        <v>18</v>
      </c>
      <c r="M34" s="14" t="n">
        <f aca="false" t="array" ref="M34:M34">SUM(IF(ISBLANK(F$5:F$95),0,1)*IF(ISBLANK(F$6:F$96),0,1)*IF(ISBLANK(F$7:F$97),0,1)*      (IF(F$5:F$95=$I34,1,0)+IF(F$6:F$96=$I34,1,0)+IF(F$7:F$97=$I34,1,0)))</f>
        <v>6</v>
      </c>
      <c r="N34" s="90" t="n">
        <f aca="false" t="array" ref="N34:N34">SUM(IF(ISBLANK(G$5:G$95),0,1)*IF(ISBLANK(G$6:G$96),0,1)*IF(ISBLANK(G$7:G$97),0,1)*      (IF(G$5:G$95=$I34,1,0)+IF(G$6:G$96=$I34,1,0)+IF(G$7:G$97=$I34,1,0)))</f>
        <v>15</v>
      </c>
      <c r="Q34" s="56" t="str">
        <f aca="false">Q15</f>
        <v>LJ</v>
      </c>
      <c r="R34" s="89" t="n">
        <f aca="false" t="array" ref="R34:R34">SUM(IF(ISBLANK(C$5:C$95),0,1)*IF(ISBLANK(C$6:C$96),0,1)*IF(ISBLANK(C$7:C$97),0,1)*      (IF(C$5:C$95=$I$25,0,1)*IF(C$6:C$96=$I$25,0,1)*IF(C$7:C$97=$I$25,0,1)*IF(C$5:C$95=$I34,0,1)*IF(C$6:C$96=$I34,0,1)*IF(C$7:C$97=$I34,0,1)))</f>
        <v>53</v>
      </c>
      <c r="S34" s="14" t="n">
        <f aca="false" t="array" ref="S34:S34">SUM(IF(ISBLANK(D$5:D$95),0,1)*IF(ISBLANK(D$6:D$96),0,1)*IF(ISBLANK(D$7:D$97),0,1)*      (IF(D$5:D$95=$I$25,0,1)*IF(D$6:D$96=$I$25,0,1)*IF(D$7:D$97=$I$25,0,1)*IF(D$5:D$95=$I34,0,1)*IF(D$6:D$96=$I34,0,1)*IF(D$7:D$97=$I34,0,1)))</f>
        <v>46</v>
      </c>
      <c r="T34" s="14" t="n">
        <f aca="false" t="array" ref="T34:T34">SUM(IF(ISBLANK(E$5:E$95),0,1)*IF(ISBLANK(E$6:E$96),0,1)*IF(ISBLANK(E$7:E$97),0,1)*      (IF(E$5:E$95=$I$25,0,1)*IF(E$6:E$96=$I$25,0,1)*IF(E$7:E$97=$I$25,0,1)*IF(E$5:E$95=$I34,0,1)*IF(E$6:E$96=$I34,0,1)*IF(E$7:E$97=$I34,0,1)))</f>
        <v>43</v>
      </c>
      <c r="U34" s="14" t="n">
        <f aca="false" t="array" ref="U34:U34">SUM(IF(ISBLANK(F$5:F$95),0,1)*IF(ISBLANK(F$6:F$96),0,1)*IF(ISBLANK(F$7:F$97),0,1)*      (IF(F$5:F$95=$I$25,0,1)*IF(F$6:F$96=$I$25,0,1)*IF(F$7:F$97=$I$25,0,1)*IF(F$5:F$95=$I34,0,1)*IF(F$6:F$96=$I34,0,1)*IF(F$7:F$97=$I34,0,1)))</f>
        <v>48</v>
      </c>
      <c r="V34" s="90" t="n">
        <f aca="false" t="array" ref="V34:V34">SUM(IF(ISBLANK(G$5:G$95),0,1)*IF(ISBLANK(G$6:G$96),0,1)*IF(ISBLANK(G$7:G$97),0,1)*      (IF(G$5:G$95=$I$25,0,1)*IF(G$6:G$96=$I$25,0,1)*IF(G$7:G$97=$I$25,0,1)*IF(G$5:G$95=$I34,0,1)*IF(G$6:G$96=$I34,0,1)*IF(G$7:G$97=$I34,0,1)))</f>
        <v>50</v>
      </c>
    </row>
    <row r="35" customFormat="false" ht="14.25" hidden="false" customHeight="false" outlineLevel="0" collapsed="false">
      <c r="A35" s="31"/>
      <c r="B35" s="33" t="n">
        <v>28</v>
      </c>
      <c r="C35" s="178" t="s">
        <v>30</v>
      </c>
      <c r="D35" s="77" t="s">
        <v>31</v>
      </c>
      <c r="E35" s="77" t="s">
        <v>29</v>
      </c>
      <c r="F35" s="77" t="s">
        <v>37</v>
      </c>
      <c r="G35" s="179" t="s">
        <v>31</v>
      </c>
      <c r="H35" s="31"/>
      <c r="I35" s="56" t="str">
        <f aca="false">I16</f>
        <v>LT</v>
      </c>
      <c r="J35" s="89" t="n">
        <f aca="false" t="array" ref="J35:J35">SUM(IF(ISBLANK(C$5:C$95),0,1)*IF(ISBLANK(C$6:C$96),0,1)*IF(ISBLANK(C$7:C$97),0,1)*      (IF(C$5:C$95=$I35,1,0)+IF(C$6:C$96=$I35,1,0)+IF(C$7:C$97=$I35,1,0)))</f>
        <v>12</v>
      </c>
      <c r="K35" s="14" t="n">
        <f aca="false" t="array" ref="K35:K35">SUM(IF(ISBLANK(D$5:D$95),0,1)*IF(ISBLANK(D$6:D$96),0,1)*IF(ISBLANK(D$7:D$97),0,1)*      (IF(D$5:D$95=$I35,1,0)+IF(D$6:D$96=$I35,1,0)+IF(D$7:D$97=$I35,1,0)))</f>
        <v>18</v>
      </c>
      <c r="L35" s="14" t="n">
        <f aca="false" t="array" ref="L35:L35">SUM(IF(ISBLANK(E$5:E$95),0,1)*IF(ISBLANK(E$6:E$96),0,1)*IF(ISBLANK(E$7:E$97),0,1)*      (IF(E$5:E$95=$I35,1,0)+IF(E$6:E$96=$I35,1,0)+IF(E$7:E$97=$I35,1,0)))</f>
        <v>15</v>
      </c>
      <c r="M35" s="14" t="n">
        <f aca="false" t="array" ref="M35:M35">SUM(IF(ISBLANK(F$5:F$95),0,1)*IF(ISBLANK(F$6:F$96),0,1)*IF(ISBLANK(F$7:F$97),0,1)*      (IF(F$5:F$95=$I35,1,0)+IF(F$6:F$96=$I35,1,0)+IF(F$7:F$97=$I35,1,0)))</f>
        <v>12</v>
      </c>
      <c r="N35" s="90" t="n">
        <f aca="false" t="array" ref="N35:N35">SUM(IF(ISBLANK(G$5:G$95),0,1)*IF(ISBLANK(G$6:G$96),0,1)*IF(ISBLANK(G$7:G$97),0,1)*      (IF(G$5:G$95=$I35,1,0)+IF(G$6:G$96=$I35,1,0)+IF(G$7:G$97=$I35,1,0)))</f>
        <v>12</v>
      </c>
      <c r="Q35" s="56" t="str">
        <f aca="false">Q16</f>
        <v>LT</v>
      </c>
      <c r="R35" s="89" t="n">
        <f aca="false" t="array" ref="R35:R35">SUM(IF(ISBLANK(C$5:C$95),0,1)*IF(ISBLANK(C$6:C$96),0,1)*IF(ISBLANK(C$7:C$97),0,1)*      (IF(C$5:C$95=$I$25,0,1)*IF(C$6:C$96=$I$25,0,1)*IF(C$7:C$97=$I$25,0,1)*IF(C$5:C$95=$I35,0,1)*IF(C$6:C$96=$I35,0,1)*IF(C$7:C$97=$I35,0,1)))</f>
        <v>53</v>
      </c>
      <c r="S35" s="14" t="n">
        <f aca="false" t="array" ref="S35:S35">SUM(IF(ISBLANK(D$5:D$95),0,1)*IF(ISBLANK(D$6:D$96),0,1)*IF(ISBLANK(D$7:D$97),0,1)*      (IF(D$5:D$95=$I$25,0,1)*IF(D$6:D$96=$I$25,0,1)*IF(D$7:D$97=$I$25,0,1)*IF(D$5:D$95=$I35,0,1)*IF(D$6:D$96=$I35,0,1)*IF(D$7:D$97=$I35,0,1)))</f>
        <v>43</v>
      </c>
      <c r="T35" s="14" t="n">
        <f aca="false" t="array" ref="T35:T35">SUM(IF(ISBLANK(E$5:E$95),0,1)*IF(ISBLANK(E$6:E$96),0,1)*IF(ISBLANK(E$7:E$97),0,1)*      (IF(E$5:E$95=$I$25,0,1)*IF(E$6:E$96=$I$25,0,1)*IF(E$7:E$97=$I$25,0,1)*IF(E$5:E$95=$I35,0,1)*IF(E$6:E$96=$I35,0,1)*IF(E$7:E$97=$I35,0,1)))</f>
        <v>45</v>
      </c>
      <c r="U35" s="14" t="n">
        <f aca="false" t="array" ref="U35:U35">SUM(IF(ISBLANK(F$5:F$95),0,1)*IF(ISBLANK(F$6:F$96),0,1)*IF(ISBLANK(F$7:F$97),0,1)*      (IF(F$5:F$95=$I$25,0,1)*IF(F$6:F$96=$I$25,0,1)*IF(F$7:F$97=$I$25,0,1)*IF(F$5:F$95=$I35,0,1)*IF(F$6:F$96=$I35,0,1)*IF(F$7:F$97=$I35,0,1)))</f>
        <v>44</v>
      </c>
      <c r="V35" s="90" t="n">
        <f aca="false" t="array" ref="V35:V35">SUM(IF(ISBLANK(G$5:G$95),0,1)*IF(ISBLANK(G$6:G$96),0,1)*IF(ISBLANK(G$7:G$97),0,1)*      (IF(G$5:G$95=$I$25,0,1)*IF(G$6:G$96=$I$25,0,1)*IF(G$7:G$97=$I$25,0,1)*IF(G$5:G$95=$I35,0,1)*IF(G$6:G$96=$I35,0,1)*IF(G$7:G$97=$I35,0,1)))</f>
        <v>54</v>
      </c>
    </row>
    <row r="36" customFormat="false" ht="14.25" hidden="false" customHeight="false" outlineLevel="0" collapsed="false">
      <c r="A36" s="31"/>
      <c r="B36" s="33" t="n">
        <v>29</v>
      </c>
      <c r="C36" s="178" t="s">
        <v>36</v>
      </c>
      <c r="D36" s="77" t="s">
        <v>30</v>
      </c>
      <c r="E36" s="77" t="s">
        <v>31</v>
      </c>
      <c r="F36" s="77" t="s">
        <v>31</v>
      </c>
      <c r="G36" s="179" t="s">
        <v>31</v>
      </c>
      <c r="H36" s="31"/>
      <c r="I36" s="56" t="str">
        <f aca="false">I17</f>
        <v>LN</v>
      </c>
      <c r="J36" s="89" t="n">
        <f aca="false" t="array" ref="J36:J36">SUM(IF(ISBLANK(C$5:C$95),0,1)*IF(ISBLANK(C$6:C$96),0,1)*IF(ISBLANK(C$7:C$97),0,1)*      (IF(C$5:C$95=$I36,1,0)+IF(C$6:C$96=$I36,1,0)+IF(C$7:C$97=$I36,1,0)))</f>
        <v>12</v>
      </c>
      <c r="K36" s="14" t="n">
        <f aca="false" t="array" ref="K36:K36">SUM(IF(ISBLANK(D$5:D$95),0,1)*IF(ISBLANK(D$6:D$96),0,1)*IF(ISBLANK(D$7:D$97),0,1)*      (IF(D$5:D$95=$I36,1,0)+IF(D$6:D$96=$I36,1,0)+IF(D$7:D$97=$I36,1,0)))</f>
        <v>12</v>
      </c>
      <c r="L36" s="14" t="n">
        <f aca="false" t="array" ref="L36:L36">SUM(IF(ISBLANK(E$5:E$95),0,1)*IF(ISBLANK(E$6:E$96),0,1)*IF(ISBLANK(E$7:E$97),0,1)*      (IF(E$5:E$95=$I36,1,0)+IF(E$6:E$96=$I36,1,0)+IF(E$7:E$97=$I36,1,0)))</f>
        <v>6</v>
      </c>
      <c r="M36" s="14" t="n">
        <f aca="false" t="array" ref="M36:M36">SUM(IF(ISBLANK(F$5:F$95),0,1)*IF(ISBLANK(F$6:F$96),0,1)*IF(ISBLANK(F$7:F$97),0,1)*      (IF(F$5:F$95=$I36,1,0)+IF(F$6:F$96=$I36,1,0)+IF(F$7:F$97=$I36,1,0)))</f>
        <v>24</v>
      </c>
      <c r="N36" s="90" t="n">
        <f aca="false" t="array" ref="N36:N36">SUM(IF(ISBLANK(G$5:G$95),0,1)*IF(ISBLANK(G$6:G$96),0,1)*IF(ISBLANK(G$7:G$97),0,1)*      (IF(G$5:G$95=$I36,1,0)+IF(G$6:G$96=$I36,1,0)+IF(G$7:G$97=$I36,1,0)))</f>
        <v>18</v>
      </c>
      <c r="Q36" s="56" t="str">
        <f aca="false">Q17</f>
        <v>LN</v>
      </c>
      <c r="R36" s="89" t="n">
        <f aca="false" t="array" ref="R36:R36">SUM(IF(ISBLANK(C$5:C$95),0,1)*IF(ISBLANK(C$6:C$96),0,1)*IF(ISBLANK(C$7:C$97),0,1)*      (IF(C$5:C$95=$I$25,0,1)*IF(C$6:C$96=$I$25,0,1)*IF(C$7:C$97=$I$25,0,1)*IF(C$5:C$95=$I36,0,1)*IF(C$6:C$96=$I36,0,1)*IF(C$7:C$97=$I36,0,1)))</f>
        <v>53</v>
      </c>
      <c r="S36" s="14" t="n">
        <f aca="false" t="array" ref="S36:S36">SUM(IF(ISBLANK(D$5:D$95),0,1)*IF(ISBLANK(D$6:D$96),0,1)*IF(ISBLANK(D$7:D$97),0,1)*      (IF(D$5:D$95=$I$25,0,1)*IF(D$6:D$96=$I$25,0,1)*IF(D$7:D$97=$I$25,0,1)*IF(D$5:D$95=$I36,0,1)*IF(D$6:D$96=$I36,0,1)*IF(D$7:D$97=$I36,0,1)))</f>
        <v>47</v>
      </c>
      <c r="T36" s="14" t="n">
        <f aca="false" t="array" ref="T36:T36">SUM(IF(ISBLANK(E$5:E$95),0,1)*IF(ISBLANK(E$6:E$96),0,1)*IF(ISBLANK(E$7:E$97),0,1)*      (IF(E$5:E$95=$I$25,0,1)*IF(E$6:E$96=$I$25,0,1)*IF(E$7:E$97=$I$25,0,1)*IF(E$5:E$95=$I36,0,1)*IF(E$6:E$96=$I36,0,1)*IF(E$7:E$97=$I36,0,1)))</f>
        <v>48</v>
      </c>
      <c r="U36" s="14" t="n">
        <f aca="false" t="array" ref="U36:U36">SUM(IF(ISBLANK(F$5:F$95),0,1)*IF(ISBLANK(F$6:F$96),0,1)*IF(ISBLANK(F$7:F$97),0,1)*      (IF(F$5:F$95=$I$25,0,1)*IF(F$6:F$96=$I$25,0,1)*IF(F$7:F$97=$I$25,0,1)*IF(F$5:F$95=$I36,0,1)*IF(F$6:F$96=$I36,0,1)*IF(F$7:F$97=$I36,0,1)))</f>
        <v>40</v>
      </c>
      <c r="V36" s="90" t="n">
        <f aca="false" t="array" ref="V36:V36">SUM(IF(ISBLANK(G$5:G$95),0,1)*IF(ISBLANK(G$6:G$96),0,1)*IF(ISBLANK(G$7:G$97),0,1)*      (IF(G$5:G$95=$I$25,0,1)*IF(G$6:G$96=$I$25,0,1)*IF(G$7:G$97=$I$25,0,1)*IF(G$5:G$95=$I36,0,1)*IF(G$6:G$96=$I36,0,1)*IF(G$7:G$97=$I36,0,1)))</f>
        <v>49</v>
      </c>
    </row>
    <row r="37" customFormat="false" ht="14.25" hidden="false" customHeight="false" outlineLevel="0" collapsed="false">
      <c r="A37" s="31"/>
      <c r="B37" s="33" t="n">
        <v>30</v>
      </c>
      <c r="C37" s="178" t="s">
        <v>28</v>
      </c>
      <c r="D37" s="77" t="s">
        <v>30</v>
      </c>
      <c r="E37" s="77" t="s">
        <v>37</v>
      </c>
      <c r="F37" s="77" t="s">
        <v>28</v>
      </c>
      <c r="G37" s="179" t="s">
        <v>27</v>
      </c>
      <c r="H37" s="31"/>
      <c r="I37" s="56" t="str">
        <f aca="false">I18</f>
        <v>ST</v>
      </c>
      <c r="J37" s="89" t="n">
        <f aca="false" t="array" ref="J37:J37">SUM(IF(ISBLANK(C$5:C$95),0,1)*IF(ISBLANK(C$6:C$96),0,1)*IF(ISBLANK(C$7:C$97),0,1)*      (IF(C$5:C$95=$I37,1,0)+IF(C$6:C$96=$I37,1,0)+IF(C$7:C$97=$I37,1,0)))</f>
        <v>0</v>
      </c>
      <c r="K37" s="14" t="n">
        <f aca="false" t="array" ref="K37:K37">SUM(IF(ISBLANK(D$5:D$95),0,1)*IF(ISBLANK(D$6:D$96),0,1)*IF(ISBLANK(D$7:D$97),0,1)*      (IF(D$5:D$95=$I37,1,0)+IF(D$6:D$96=$I37,1,0)+IF(D$7:D$97=$I37,1,0)))</f>
        <v>0</v>
      </c>
      <c r="L37" s="14" t="n">
        <f aca="false" t="array" ref="L37:L37">SUM(IF(ISBLANK(E$5:E$95),0,1)*IF(ISBLANK(E$6:E$96),0,1)*IF(ISBLANK(E$7:E$97),0,1)*      (IF(E$5:E$95=$I37,1,0)+IF(E$6:E$96=$I37,1,0)+IF(E$7:E$97=$I37,1,0)))</f>
        <v>0</v>
      </c>
      <c r="M37" s="14" t="n">
        <f aca="false" t="array" ref="M37:M37">SUM(IF(ISBLANK(F$5:F$95),0,1)*IF(ISBLANK(F$6:F$96),0,1)*IF(ISBLANK(F$7:F$97),0,1)*      (IF(F$5:F$95=$I37,1,0)+IF(F$6:F$96=$I37,1,0)+IF(F$7:F$97=$I37,1,0)))</f>
        <v>0</v>
      </c>
      <c r="N37" s="90" t="n">
        <f aca="false" t="array" ref="N37:N37">SUM(IF(ISBLANK(G$5:G$95),0,1)*IF(ISBLANK(G$6:G$96),0,1)*IF(ISBLANK(G$7:G$97),0,1)*      (IF(G$5:G$95=$I37,1,0)+IF(G$6:G$96=$I37,1,0)+IF(G$7:G$97=$I37,1,0)))</f>
        <v>0</v>
      </c>
      <c r="Q37" s="56" t="str">
        <f aca="false">Q18</f>
        <v>ST</v>
      </c>
      <c r="R37" s="89" t="n">
        <f aca="false" t="array" ref="R37:R37">SUM(IF(ISBLANK(C$5:C$95),0,1)*IF(ISBLANK(C$6:C$96),0,1)*IF(ISBLANK(C$7:C$97),0,1)*      (IF(C$5:C$95=$I$25,0,1)*IF(C$6:C$96=$I$25,0,1)*IF(C$7:C$97=$I$25,0,1)*IF(C$5:C$95=$I37,0,1)*IF(C$6:C$96=$I37,0,1)*IF(C$7:C$97=$I37,0,1)))</f>
        <v>61</v>
      </c>
      <c r="S37" s="14" t="n">
        <f aca="false" t="array" ref="S37:S37">SUM(IF(ISBLANK(D$5:D$95),0,1)*IF(ISBLANK(D$6:D$96),0,1)*IF(ISBLANK(D$7:D$97),0,1)*      (IF(D$5:D$95=$I$25,0,1)*IF(D$6:D$96=$I$25,0,1)*IF(D$7:D$97=$I$25,0,1)*IF(D$5:D$95=$I37,0,1)*IF(D$6:D$96=$I37,0,1)*IF(D$7:D$97=$I37,0,1)))</f>
        <v>55</v>
      </c>
      <c r="T37" s="14" t="n">
        <f aca="false" t="array" ref="T37:T37">SUM(IF(ISBLANK(E$5:E$95),0,1)*IF(ISBLANK(E$6:E$96),0,1)*IF(ISBLANK(E$7:E$97),0,1)*      (IF(E$5:E$95=$I$25,0,1)*IF(E$6:E$96=$I$25,0,1)*IF(E$7:E$97=$I$25,0,1)*IF(E$5:E$95=$I37,0,1)*IF(E$6:E$96=$I37,0,1)*IF(E$7:E$97=$I37,0,1)))</f>
        <v>52</v>
      </c>
      <c r="U37" s="14" t="n">
        <f aca="false" t="array" ref="U37:U37">SUM(IF(ISBLANK(F$5:F$95),0,1)*IF(ISBLANK(F$6:F$96),0,1)*IF(ISBLANK(F$7:F$97),0,1)*      (IF(F$5:F$95=$I$25,0,1)*IF(F$6:F$96=$I$25,0,1)*IF(F$7:F$97=$I$25,0,1)*IF(F$5:F$95=$I37,0,1)*IF(F$6:F$96=$I37,0,1)*IF(F$7:F$97=$I37,0,1)))</f>
        <v>52</v>
      </c>
      <c r="V37" s="90" t="n">
        <f aca="false" t="array" ref="V37:V37">SUM(IF(ISBLANK(G$5:G$95),0,1)*IF(ISBLANK(G$6:G$96),0,1)*IF(ISBLANK(G$7:G$97),0,1)*      (IF(G$5:G$95=$I$25,0,1)*IF(G$6:G$96=$I$25,0,1)*IF(G$7:G$97=$I$25,0,1)*IF(G$5:G$95=$I37,0,1)*IF(G$6:G$96=$I37,0,1)*IF(G$7:G$97=$I37,0,1)))</f>
        <v>61</v>
      </c>
    </row>
    <row r="38" customFormat="false" ht="14.25" hidden="false" customHeight="false" outlineLevel="0" collapsed="false">
      <c r="A38" s="31"/>
      <c r="B38" s="33" t="n">
        <v>31</v>
      </c>
      <c r="C38" s="178" t="s">
        <v>28</v>
      </c>
      <c r="D38" s="77" t="s">
        <v>36</v>
      </c>
      <c r="E38" s="77" t="s">
        <v>37</v>
      </c>
      <c r="F38" s="77" t="s">
        <v>28</v>
      </c>
      <c r="G38" s="179" t="s">
        <v>27</v>
      </c>
      <c r="H38" s="31"/>
      <c r="I38" s="56" t="str">
        <f aca="false">I19</f>
        <v>SF</v>
      </c>
      <c r="J38" s="91" t="n">
        <f aca="false" t="array" ref="J38:J38">SUM(IF(ISBLANK(C$5:C$95),0,1)*IF(ISBLANK(C$6:C$96),0,1)*IF(ISBLANK(C$7:C$97),0,1)*      (IF(C$5:C$95=$I38,1,0)+IF(C$6:C$96=$I38,1,0)+IF(C$7:C$97=$I38,1,0)))</f>
        <v>15</v>
      </c>
      <c r="K38" s="92" t="n">
        <f aca="false" t="array" ref="K38:K38">SUM(IF(ISBLANK(D$5:D$95),0,1)*IF(ISBLANK(D$6:D$96),0,1)*IF(ISBLANK(D$7:D$97),0,1)*      (IF(D$5:D$95=$I38,1,0)+IF(D$6:D$96=$I38,1,0)+IF(D$7:D$97=$I38,1,0)))</f>
        <v>9</v>
      </c>
      <c r="L38" s="92" t="n">
        <f aca="false" t="array" ref="L38:L38">SUM(IF(ISBLANK(E$5:E$95),0,1)*IF(ISBLANK(E$6:E$96),0,1)*IF(ISBLANK(E$7:E$97),0,1)*      (IF(E$5:E$95=$I38,1,0)+IF(E$6:E$96=$I38,1,0)+IF(E$7:E$97=$I38,1,0)))</f>
        <v>6</v>
      </c>
      <c r="M38" s="92" t="n">
        <f aca="false" t="array" ref="M38:M38">SUM(IF(ISBLANK(F$5:F$95),0,1)*IF(ISBLANK(F$6:F$96),0,1)*IF(ISBLANK(F$7:F$97),0,1)*      (IF(F$5:F$95=$I38,1,0)+IF(F$6:F$96=$I38,1,0)+IF(F$7:F$97=$I38,1,0)))</f>
        <v>9</v>
      </c>
      <c r="N38" s="93" t="n">
        <f aca="false" t="array" ref="N38:N38">SUM(IF(ISBLANK(G$5:G$95),0,1)*IF(ISBLANK(G$6:G$96),0,1)*IF(ISBLANK(G$7:G$97),0,1)*      (IF(G$5:G$95=$I38,1,0)+IF(G$6:G$96=$I38,1,0)+IF(G$7:G$97=$I38,1,0)))</f>
        <v>9</v>
      </c>
      <c r="Q38" s="56" t="str">
        <f aca="false">Q19</f>
        <v>SF</v>
      </c>
      <c r="R38" s="91" t="n">
        <f aca="false" t="array" ref="R38:R38">SUM(IF(ISBLANK(C$5:C$95),0,1)*IF(ISBLANK(C$6:C$96),0,1)*IF(ISBLANK(C$7:C$97),0,1)*      (IF(C$5:C$95=$I$25,0,1)*IF(C$6:C$96=$I$25,0,1)*IF(C$7:C$97=$I$25,0,1)*IF(C$5:C$95=$I38,0,1)*IF(C$6:C$96=$I38,0,1)*IF(C$7:C$97=$I38,0,1)))</f>
        <v>46</v>
      </c>
      <c r="S38" s="92" t="n">
        <f aca="false" t="array" ref="S38:S38">SUM(IF(ISBLANK(D$5:D$95),0,1)*IF(ISBLANK(D$6:D$96),0,1)*IF(ISBLANK(D$7:D$97),0,1)*      (IF(D$5:D$95=$I$25,0,1)*IF(D$6:D$96=$I$25,0,1)*IF(D$7:D$97=$I$25,0,1)*IF(D$5:D$95=$I38,0,1)*IF(D$6:D$96=$I38,0,1)*IF(D$7:D$97=$I38,0,1)))</f>
        <v>46</v>
      </c>
      <c r="T38" s="92" t="n">
        <f aca="false" t="array" ref="T38:T38">SUM(IF(ISBLANK(E$5:E$95),0,1)*IF(ISBLANK(E$6:E$96),0,1)*IF(ISBLANK(E$7:E$97),0,1)*      (IF(E$5:E$95=$I$25,0,1)*IF(E$6:E$96=$I$25,0,1)*IF(E$7:E$97=$I$25,0,1)*IF(E$5:E$95=$I38,0,1)*IF(E$6:E$96=$I38,0,1)*IF(E$7:E$97=$I38,0,1)))</f>
        <v>46</v>
      </c>
      <c r="U38" s="92" t="n">
        <f aca="false" t="array" ref="U38:U38">SUM(IF(ISBLANK(F$5:F$95),0,1)*IF(ISBLANK(F$6:F$96),0,1)*IF(ISBLANK(F$7:F$97),0,1)*      (IF(F$5:F$95=$I$25,0,1)*IF(F$6:F$96=$I$25,0,1)*IF(F$7:F$97=$I$25,0,1)*IF(F$5:F$95=$I38,0,1)*IF(F$6:F$96=$I38,0,1)*IF(F$7:F$97=$I38,0,1)))</f>
        <v>43</v>
      </c>
      <c r="V38" s="93" t="n">
        <f aca="false" t="array" ref="V38:V38">SUM(IF(ISBLANK(G$5:G$95),0,1)*IF(ISBLANK(G$6:G$96),0,1)*IF(ISBLANK(G$7:G$97),0,1)*      (IF(G$5:G$95=$I$25,0,1)*IF(G$6:G$96=$I$25,0,1)*IF(G$7:G$97=$I$25,0,1)*IF(G$5:G$95=$I38,0,1)*IF(G$6:G$96=$I38,0,1)*IF(G$7:G$97=$I38,0,1)))</f>
        <v>52</v>
      </c>
    </row>
    <row r="39" customFormat="false" ht="13.5" hidden="false" customHeight="false" outlineLevel="0" collapsed="false">
      <c r="A39" s="31"/>
      <c r="B39" s="33" t="n">
        <v>32</v>
      </c>
      <c r="C39" s="178" t="s">
        <v>31</v>
      </c>
      <c r="D39" s="77" t="s">
        <v>29</v>
      </c>
      <c r="E39" s="77" t="s">
        <v>36</v>
      </c>
      <c r="F39" s="77" t="s">
        <v>31</v>
      </c>
      <c r="G39" s="179" t="s">
        <v>31</v>
      </c>
      <c r="H39" s="31"/>
      <c r="J39" s="1" t="n">
        <f aca="false">SUM(J25:J38)</f>
        <v>183</v>
      </c>
      <c r="K39" s="1" t="n">
        <f aca="false">SUM(K25:K38)</f>
        <v>183</v>
      </c>
      <c r="L39" s="1" t="n">
        <f aca="false">SUM(L25:L38)</f>
        <v>183</v>
      </c>
      <c r="M39" s="1" t="n">
        <f aca="false">SUM(M25:M38)</f>
        <v>183</v>
      </c>
      <c r="N39" s="1" t="n">
        <f aca="false">SUM(N25:N38)</f>
        <v>183</v>
      </c>
      <c r="R39" s="1" t="n">
        <f aca="false">SUM(R25:R38)</f>
        <v>723</v>
      </c>
      <c r="S39" s="1" t="n">
        <f aca="false">SUM(S25:S38)</f>
        <v>647</v>
      </c>
      <c r="T39" s="1" t="n">
        <f aca="false">SUM(T25:T38)</f>
        <v>619</v>
      </c>
      <c r="U39" s="1" t="n">
        <f aca="false">SUM(U25:U38)</f>
        <v>619</v>
      </c>
      <c r="V39" s="1" t="n">
        <f aca="false">SUM(V25:V38)</f>
        <v>721</v>
      </c>
    </row>
    <row r="40" customFormat="false" ht="13.5" hidden="false" customHeight="false" outlineLevel="0" collapsed="false">
      <c r="A40" s="31"/>
      <c r="B40" s="33" t="n">
        <v>33</v>
      </c>
      <c r="C40" s="178" t="s">
        <v>29</v>
      </c>
      <c r="D40" s="77" t="s">
        <v>31</v>
      </c>
      <c r="E40" s="77" t="s">
        <v>34</v>
      </c>
      <c r="F40" s="77" t="s">
        <v>31</v>
      </c>
      <c r="G40" s="179" t="s">
        <v>31</v>
      </c>
      <c r="H40" s="31"/>
    </row>
    <row r="41" customFormat="false" ht="13.5" hidden="false" customHeight="false" outlineLevel="0" collapsed="false">
      <c r="A41" s="31"/>
      <c r="B41" s="33" t="n">
        <v>34</v>
      </c>
      <c r="C41" s="178" t="s">
        <v>29</v>
      </c>
      <c r="D41" s="77" t="s">
        <v>31</v>
      </c>
      <c r="E41" s="77" t="s">
        <v>34</v>
      </c>
      <c r="F41" s="77" t="s">
        <v>27</v>
      </c>
      <c r="G41" s="179" t="s">
        <v>31</v>
      </c>
      <c r="H41" s="31"/>
    </row>
    <row r="42" customFormat="false" ht="13.5" hidden="false" customHeight="false" outlineLevel="0" collapsed="false">
      <c r="A42" s="31"/>
      <c r="B42" s="33" t="n">
        <v>35</v>
      </c>
      <c r="C42" s="178" t="s">
        <v>31</v>
      </c>
      <c r="D42" s="77" t="s">
        <v>31</v>
      </c>
      <c r="E42" s="77" t="s">
        <v>31</v>
      </c>
      <c r="F42" s="77" t="s">
        <v>27</v>
      </c>
      <c r="G42" s="179" t="s">
        <v>37</v>
      </c>
      <c r="H42" s="31"/>
      <c r="I42" s="1" t="s">
        <v>41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3</v>
      </c>
      <c r="Q42" s="2" t="s">
        <v>42</v>
      </c>
      <c r="Z42" s="94"/>
      <c r="AA42" s="94"/>
    </row>
    <row r="43" customFormat="false" ht="13.5" hidden="false" customHeight="false" outlineLevel="0" collapsed="false">
      <c r="A43" s="31"/>
      <c r="B43" s="33" t="n">
        <v>36</v>
      </c>
      <c r="C43" s="178" t="s">
        <v>34</v>
      </c>
      <c r="D43" s="77" t="s">
        <v>27</v>
      </c>
      <c r="E43" s="77" t="s">
        <v>31</v>
      </c>
      <c r="F43" s="77" t="s">
        <v>31</v>
      </c>
      <c r="G43" s="179" t="s">
        <v>37</v>
      </c>
      <c r="H43" s="31"/>
      <c r="L43" s="1" t="s">
        <v>43</v>
      </c>
      <c r="M43" s="1" t="s">
        <v>44</v>
      </c>
      <c r="N43" s="1" t="s">
        <v>45</v>
      </c>
      <c r="X43" s="94"/>
      <c r="Y43" s="94"/>
      <c r="Z43" s="94"/>
      <c r="AA43" s="94"/>
    </row>
    <row r="44" customFormat="false" ht="13.5" hidden="false" customHeight="false" outlineLevel="0" collapsed="false">
      <c r="A44" s="31"/>
      <c r="B44" s="33" t="n">
        <v>37</v>
      </c>
      <c r="C44" s="178" t="s">
        <v>34</v>
      </c>
      <c r="D44" s="77" t="s">
        <v>27</v>
      </c>
      <c r="E44" s="77" t="s">
        <v>28</v>
      </c>
      <c r="F44" s="77" t="s">
        <v>31</v>
      </c>
      <c r="G44" s="179" t="s">
        <v>31</v>
      </c>
      <c r="H44" s="31"/>
      <c r="I44" s="47" t="str">
        <f aca="false">I6</f>
        <v>WW</v>
      </c>
      <c r="J44" s="95"/>
      <c r="K44" s="96"/>
      <c r="L44" s="96" t="n">
        <f aca="false" t="array" ref="L44:L44">IF(T6=0,0,#REF!+IF(T6&gt;R$22,#REF!,0)+IF(T6&gt;S$22,R64,0)+IF(T$21=I44,SUM(IF(U$6:V$19&gt;T$22,0,U$64:V$76)),0))</f>
        <v>0</v>
      </c>
      <c r="M44" s="96" t="n">
        <f aca="false" t="array" ref="M44:M44">IF(U6=0,0,#REF!+IF(U6&gt;R$22,#REF!,0)+IF(U6&gt;S$22,S64,0)+IF(U6&gt;T$22,U64)+IF(U$21=I44,SUM(IF(V$6:V$19&gt;U$22,0,W$64:W$76)),0))</f>
        <v>0</v>
      </c>
      <c r="N44" s="97" t="n">
        <f aca="false">IF(V6=0,0,#REF!+IF(V6&gt;R$22,Q64,0)+IF(V6&gt;S$22,T64,0)+IF(V6&gt;T$22,V64,0)+IF(V6&gt;U$22,W64)+IF(V$21=I44,X62,0))</f>
        <v>0</v>
      </c>
      <c r="O44" s="98" t="n">
        <f aca="false">SUM(J44:N44)</f>
        <v>0</v>
      </c>
      <c r="P44" s="99"/>
      <c r="Q44" s="1" t="str">
        <f aca="false">I44</f>
        <v>WW</v>
      </c>
      <c r="R44" s="100"/>
      <c r="S44" s="101"/>
      <c r="T44" s="102" t="n">
        <f aca="false">L44*T6</f>
        <v>0</v>
      </c>
      <c r="U44" s="102" t="n">
        <f aca="false">M44*U6</f>
        <v>0</v>
      </c>
      <c r="V44" s="103" t="n">
        <f aca="false">N44*V6</f>
        <v>0</v>
      </c>
      <c r="W44" s="104" t="n">
        <f aca="false">SUM(R44:V44)</f>
        <v>0</v>
      </c>
      <c r="X44" s="94"/>
      <c r="Y44" s="94"/>
      <c r="Z44" s="94"/>
      <c r="AA44" s="94"/>
    </row>
    <row r="45" customFormat="false" ht="13.5" hidden="false" customHeight="false" outlineLevel="0" collapsed="false">
      <c r="A45" s="31"/>
      <c r="B45" s="33" t="n">
        <v>38</v>
      </c>
      <c r="C45" s="178" t="s">
        <v>36</v>
      </c>
      <c r="D45" s="77" t="s">
        <v>31</v>
      </c>
      <c r="E45" s="77" t="s">
        <v>29</v>
      </c>
      <c r="F45" s="77" t="s">
        <v>34</v>
      </c>
      <c r="G45" s="179" t="s">
        <v>34</v>
      </c>
      <c r="H45" s="31"/>
      <c r="I45" s="47" t="str">
        <f aca="false">I7</f>
        <v>H1</v>
      </c>
      <c r="J45" s="105"/>
      <c r="K45" s="57"/>
      <c r="L45" s="57" t="n">
        <f aca="false">SUMPRODUCT($J$25+J26,$K$25+K26,$L$25+L26,U26,$N$20)</f>
        <v>0</v>
      </c>
      <c r="M45" s="57" t="n">
        <f aca="false">SUMPRODUCT($J$25+J26,$K$25+K26,$L$25+L26,$M$25+M26,V26)</f>
        <v>0</v>
      </c>
      <c r="N45" s="106" t="n">
        <f aca="false">SUMPRODUCT($J$25+J26,$K$25+K26,$L$25+L26,$M$25+M26,$N$25+N26)</f>
        <v>0</v>
      </c>
      <c r="O45" s="98" t="n">
        <f aca="false">SUM(J45:N45)</f>
        <v>0</v>
      </c>
      <c r="P45" s="99"/>
      <c r="Q45" s="1" t="str">
        <f aca="false">I45</f>
        <v>H1</v>
      </c>
      <c r="R45" s="107"/>
      <c r="S45" s="108"/>
      <c r="T45" s="109" t="n">
        <f aca="false">L45*T7/$P$1/$O$20</f>
        <v>0</v>
      </c>
      <c r="U45" s="109" t="n">
        <f aca="false">M45*U7/$P$1/$O$20</f>
        <v>0</v>
      </c>
      <c r="V45" s="110" t="n">
        <f aca="false">N45*V7/$P$1/$O$20</f>
        <v>0</v>
      </c>
      <c r="W45" s="104" t="n">
        <f aca="false">SUM(R45:V45)</f>
        <v>0</v>
      </c>
      <c r="X45" s="94"/>
      <c r="Y45" s="94"/>
      <c r="Z45" s="94"/>
      <c r="AA45" s="94"/>
      <c r="AB45" s="94"/>
      <c r="AC45" s="94"/>
    </row>
    <row r="46" customFormat="false" ht="13.5" hidden="false" customHeight="false" outlineLevel="0" collapsed="false">
      <c r="A46" s="31"/>
      <c r="B46" s="33" t="n">
        <v>39</v>
      </c>
      <c r="C46" s="178" t="s">
        <v>28</v>
      </c>
      <c r="D46" s="77" t="s">
        <v>27</v>
      </c>
      <c r="E46" s="77" t="s">
        <v>36</v>
      </c>
      <c r="F46" s="77" t="s">
        <v>34</v>
      </c>
      <c r="G46" s="179" t="s">
        <v>31</v>
      </c>
      <c r="H46" s="31"/>
      <c r="I46" s="47" t="str">
        <f aca="false">I8</f>
        <v>H2</v>
      </c>
      <c r="J46" s="105"/>
      <c r="K46" s="57"/>
      <c r="L46" s="57" t="n">
        <f aca="false">SUMPRODUCT($J$25+J27,$K$25+K27,$L$25+L27,U27,$N$20)</f>
        <v>120478050</v>
      </c>
      <c r="M46" s="57" t="n">
        <f aca="false">SUMPRODUCT($J$25+J27,$K$25+K27,$L$25+L27,$M$25+M27,V27)</f>
        <v>121888800</v>
      </c>
      <c r="N46" s="106" t="n">
        <f aca="false">SUMPRODUCT($J$25+J27,$K$25+K27,$L$25+L27,$M$25+M27,$N$25+N27)</f>
        <v>1523610000</v>
      </c>
      <c r="O46" s="98" t="n">
        <f aca="false">SUM(J46:N46)</f>
        <v>1765976850</v>
      </c>
      <c r="P46" s="99"/>
      <c r="Q46" s="1" t="str">
        <f aca="false">I46</f>
        <v>H2</v>
      </c>
      <c r="R46" s="107"/>
      <c r="S46" s="108"/>
      <c r="T46" s="109" t="n">
        <f aca="false">L46*T8/$P$1/$O$20</f>
        <v>0.0713228615004318</v>
      </c>
      <c r="U46" s="109" t="n">
        <f aca="false">M46*U8/$P$1/$O$20</f>
        <v>0.144316047626166</v>
      </c>
      <c r="V46" s="110" t="n">
        <f aca="false">N46*V8/$P$1/$O$20</f>
        <v>9.0197529766354</v>
      </c>
      <c r="W46" s="104" t="n">
        <f aca="false">SUM(R46:V46)</f>
        <v>9.235391885762</v>
      </c>
      <c r="X46" s="94"/>
      <c r="Y46" s="94"/>
      <c r="Z46" s="94"/>
      <c r="AA46" s="94"/>
      <c r="AB46" s="94"/>
      <c r="AC46" s="94"/>
    </row>
    <row r="47" customFormat="false" ht="13.5" hidden="false" customHeight="false" outlineLevel="0" collapsed="false">
      <c r="A47" s="31"/>
      <c r="B47" s="33" t="n">
        <v>40</v>
      </c>
      <c r="C47" s="178" t="s">
        <v>28</v>
      </c>
      <c r="D47" s="77" t="s">
        <v>27</v>
      </c>
      <c r="E47" s="77" t="s">
        <v>27</v>
      </c>
      <c r="F47" s="77" t="s">
        <v>25</v>
      </c>
      <c r="G47" s="179" t="s">
        <v>31</v>
      </c>
      <c r="H47" s="31"/>
      <c r="I47" s="47" t="str">
        <f aca="false">I9</f>
        <v>H3</v>
      </c>
      <c r="J47" s="105"/>
      <c r="K47" s="57"/>
      <c r="L47" s="57" t="n">
        <f aca="false">SUMPRODUCT($J$25+J28,$K$25+K28,$L$25+L28,U28,$N$20)</f>
        <v>0</v>
      </c>
      <c r="M47" s="57" t="n">
        <f aca="false">SUMPRODUCT($J$25+J28,$K$25+K28,$L$25+L28,$M$25+M28,V28)</f>
        <v>0</v>
      </c>
      <c r="N47" s="106" t="n">
        <f aca="false">SUMPRODUCT($J$25+J28,$K$25+K28,$L$25+L28,$M$25+M28,$N$25+N28)</f>
        <v>0</v>
      </c>
      <c r="O47" s="98" t="n">
        <f aca="false">SUM(J47:N47)</f>
        <v>0</v>
      </c>
      <c r="P47" s="99"/>
      <c r="Q47" s="1" t="str">
        <f aca="false">I47</f>
        <v>H3</v>
      </c>
      <c r="R47" s="107"/>
      <c r="S47" s="108"/>
      <c r="T47" s="109" t="n">
        <f aca="false">L47*T9/$P$1/$O$20</f>
        <v>0</v>
      </c>
      <c r="U47" s="109" t="n">
        <f aca="false">M47*U9/$P$1/$O$20</f>
        <v>0</v>
      </c>
      <c r="V47" s="110" t="n">
        <f aca="false">N47*V9/$P$1/$O$20</f>
        <v>0</v>
      </c>
      <c r="W47" s="104" t="n">
        <f aca="false">SUM(R47:V47)</f>
        <v>0</v>
      </c>
      <c r="X47" s="94"/>
      <c r="Y47" s="94"/>
      <c r="Z47" s="94"/>
      <c r="AA47" s="94"/>
      <c r="AB47" s="94"/>
      <c r="AC47" s="94"/>
    </row>
    <row r="48" customFormat="false" ht="13.5" hidden="false" customHeight="false" outlineLevel="0" collapsed="false">
      <c r="A48" s="31"/>
      <c r="B48" s="33" t="n">
        <v>41</v>
      </c>
      <c r="C48" s="178" t="s">
        <v>31</v>
      </c>
      <c r="D48" s="77" t="s">
        <v>25</v>
      </c>
      <c r="E48" s="77" t="s">
        <v>27</v>
      </c>
      <c r="F48" s="77" t="s">
        <v>37</v>
      </c>
      <c r="G48" s="179" t="s">
        <v>37</v>
      </c>
      <c r="H48" s="31"/>
      <c r="I48" s="47" t="str">
        <f aca="false">I10</f>
        <v>H4</v>
      </c>
      <c r="J48" s="111"/>
      <c r="K48" s="17"/>
      <c r="L48" s="57" t="n">
        <f aca="false">SUMPRODUCT($J$25+J29,$K$25+K29,$L$25+L29,U29,$N$20)</f>
        <v>0</v>
      </c>
      <c r="M48" s="57" t="n">
        <f aca="false">SUMPRODUCT($J$25+J29,$K$25+K29,$L$25+L29,$M$25+M29,V29)</f>
        <v>0</v>
      </c>
      <c r="N48" s="106" t="n">
        <f aca="false">SUMPRODUCT($J$25+J29,$K$25+K29,$L$25+L29,$M$25+M29,$N$25+N29)</f>
        <v>0</v>
      </c>
      <c r="O48" s="98" t="n">
        <f aca="false">SUM(J48:N48)</f>
        <v>0</v>
      </c>
      <c r="P48" s="99"/>
      <c r="Q48" s="1" t="str">
        <f aca="false">I48</f>
        <v>H4</v>
      </c>
      <c r="R48" s="107"/>
      <c r="S48" s="108"/>
      <c r="T48" s="109" t="n">
        <f aca="false">L48*T10/$P$1/$O$20</f>
        <v>0</v>
      </c>
      <c r="U48" s="109" t="n">
        <f aca="false">M48*U10/$P$1/$O$20</f>
        <v>0</v>
      </c>
      <c r="V48" s="110" t="n">
        <f aca="false">N48*V10/$P$1/$O$20</f>
        <v>0</v>
      </c>
      <c r="W48" s="104" t="n">
        <f aca="false">SUM(R48:V48)</f>
        <v>0</v>
      </c>
      <c r="X48" s="94"/>
      <c r="Y48" s="94"/>
      <c r="Z48" s="94"/>
      <c r="AA48" s="94"/>
      <c r="AB48" s="94"/>
      <c r="AC48" s="94"/>
    </row>
    <row r="49" customFormat="false" ht="13.5" hidden="false" customHeight="false" outlineLevel="0" collapsed="false">
      <c r="A49" s="31"/>
      <c r="B49" s="33" t="n">
        <v>42</v>
      </c>
      <c r="C49" s="178" t="s">
        <v>37</v>
      </c>
      <c r="D49" s="77" t="s">
        <v>34</v>
      </c>
      <c r="E49" s="77" t="s">
        <v>31</v>
      </c>
      <c r="F49" s="77" t="s">
        <v>37</v>
      </c>
      <c r="G49" s="179" t="s">
        <v>37</v>
      </c>
      <c r="H49" s="31"/>
      <c r="I49" s="47" t="str">
        <f aca="false">I11</f>
        <v>H5</v>
      </c>
      <c r="J49" s="105"/>
      <c r="K49" s="57"/>
      <c r="L49" s="57" t="n">
        <f aca="false">SUMPRODUCT($J$25+J30,$K$25+K30,$L$25+L30,U30,$N$20)</f>
        <v>0</v>
      </c>
      <c r="M49" s="57" t="n">
        <f aca="false">SUMPRODUCT($J$25+J30,$K$25+K30,$L$25+L30,$M$25+M30,V30)</f>
        <v>0</v>
      </c>
      <c r="N49" s="106" t="n">
        <f aca="false">SUMPRODUCT($J$25+J30,$K$25+K30,$L$25+L30,$M$25+M30,$N$25+N30)</f>
        <v>0</v>
      </c>
      <c r="O49" s="98" t="n">
        <f aca="false">SUM(J49:N49)</f>
        <v>0</v>
      </c>
      <c r="P49" s="99"/>
      <c r="Q49" s="1" t="str">
        <f aca="false">I49</f>
        <v>H5</v>
      </c>
      <c r="R49" s="107"/>
      <c r="S49" s="108"/>
      <c r="T49" s="109" t="n">
        <f aca="false">L49*T11/$P$1/$O$20</f>
        <v>0</v>
      </c>
      <c r="U49" s="109" t="n">
        <f aca="false">M49*U11/$P$1/$O$20</f>
        <v>0</v>
      </c>
      <c r="V49" s="110" t="n">
        <f aca="false">N49*V11/$P$1/$O$20</f>
        <v>0</v>
      </c>
      <c r="W49" s="104" t="n">
        <f aca="false">SUM(R49:V49)</f>
        <v>0</v>
      </c>
      <c r="X49" s="94"/>
      <c r="Y49" s="94"/>
      <c r="Z49" s="94"/>
      <c r="AA49" s="94"/>
      <c r="AB49" s="94"/>
      <c r="AC49" s="94"/>
    </row>
    <row r="50" customFormat="false" ht="13.5" hidden="false" customHeight="false" outlineLevel="0" collapsed="false">
      <c r="A50" s="31"/>
      <c r="B50" s="33" t="n">
        <v>43</v>
      </c>
      <c r="C50" s="178" t="s">
        <v>37</v>
      </c>
      <c r="D50" s="77" t="s">
        <v>31</v>
      </c>
      <c r="E50" s="77" t="s">
        <v>30</v>
      </c>
      <c r="F50" s="77" t="s">
        <v>31</v>
      </c>
      <c r="G50" s="179" t="s">
        <v>31</v>
      </c>
      <c r="H50" s="31"/>
      <c r="I50" s="47" t="str">
        <f aca="false">I12</f>
        <v>LA</v>
      </c>
      <c r="J50" s="105"/>
      <c r="K50" s="57"/>
      <c r="L50" s="57" t="n">
        <f aca="false">SUMPRODUCT($J$25+J31,$K$25+K31,$L$25+L31,U31,$N$20)</f>
        <v>51995790</v>
      </c>
      <c r="M50" s="57" t="n">
        <f aca="false">SUMPRODUCT($J$25+J31,$K$25+K31,$L$25+L31,$M$25+M31,V31)</f>
        <v>31559220</v>
      </c>
      <c r="N50" s="106" t="n">
        <f aca="false">SUMPRODUCT($J$25+J31,$K$25+K31,$L$25+L31,$M$25+M31,$N$25+N31)</f>
        <v>14407470</v>
      </c>
      <c r="O50" s="98" t="n">
        <f aca="false">SUM(J50:N50)</f>
        <v>97962480</v>
      </c>
      <c r="P50" s="99"/>
      <c r="Q50" s="1" t="str">
        <f aca="false">I50</f>
        <v>LA</v>
      </c>
      <c r="R50" s="107"/>
      <c r="S50" s="108"/>
      <c r="T50" s="109" t="n">
        <f aca="false">L50*T12/$P$1/$O$20</f>
        <v>0.003078144548966</v>
      </c>
      <c r="U50" s="109" t="n">
        <f aca="false">M50*U12/$P$1/$O$20</f>
        <v>0.00373660409862486</v>
      </c>
      <c r="V50" s="110" t="n">
        <f aca="false">N50*V12/$P$1/$O$20</f>
        <v>0.00852920500773067</v>
      </c>
      <c r="W50" s="104" t="n">
        <f aca="false">SUM(R50:V50)</f>
        <v>0.0153439536553215</v>
      </c>
      <c r="X50" s="94"/>
      <c r="Y50" s="94"/>
      <c r="Z50" s="94"/>
      <c r="AA50" s="94"/>
      <c r="AB50" s="94"/>
      <c r="AC50" s="94"/>
    </row>
    <row r="51" customFormat="false" ht="13.5" hidden="false" customHeight="false" outlineLevel="0" collapsed="false">
      <c r="A51" s="31"/>
      <c r="B51" s="33" t="n">
        <v>44</v>
      </c>
      <c r="C51" s="178" t="s">
        <v>31</v>
      </c>
      <c r="D51" s="77" t="s">
        <v>28</v>
      </c>
      <c r="E51" s="77" t="s">
        <v>30</v>
      </c>
      <c r="F51" s="77" t="s">
        <v>29</v>
      </c>
      <c r="G51" s="179" t="s">
        <v>30</v>
      </c>
      <c r="H51" s="31"/>
      <c r="I51" s="47" t="str">
        <f aca="false">I13</f>
        <v>LK</v>
      </c>
      <c r="J51" s="105"/>
      <c r="K51" s="57"/>
      <c r="L51" s="57" t="n">
        <f aca="false">SUMPRODUCT($J$25+J32,$K$25+K32,$L$25+L32,U32,$N$20)</f>
        <v>57974400</v>
      </c>
      <c r="M51" s="57" t="n">
        <f aca="false">SUMPRODUCT($J$25+J32,$K$25+K32,$L$25+L32,$M$25+M32,V32)</f>
        <v>40772160</v>
      </c>
      <c r="N51" s="106" t="n">
        <f aca="false">SUMPRODUCT($J$25+J32,$K$25+K32,$L$25+L32,$M$25+M32,$N$25+N32)</f>
        <v>9408960</v>
      </c>
      <c r="O51" s="98" t="n">
        <f aca="false">SUM(J51:N51)</f>
        <v>108155520</v>
      </c>
      <c r="P51" s="99"/>
      <c r="Q51" s="1" t="str">
        <f aca="false">I51</f>
        <v>LK</v>
      </c>
      <c r="R51" s="107"/>
      <c r="S51" s="108"/>
      <c r="T51" s="109" t="n">
        <f aca="false">L51*T13/$P$1/$O$20</f>
        <v>0.00343207754588544</v>
      </c>
      <c r="U51" s="109" t="n">
        <f aca="false">M51*U13/$P$1/$O$20</f>
        <v>0.00482741399077001</v>
      </c>
      <c r="V51" s="110" t="n">
        <f aca="false">N51*V13/$P$1/$O$20</f>
        <v>0.00557009306627309</v>
      </c>
      <c r="W51" s="104" t="n">
        <f aca="false">SUM(R51:V51)</f>
        <v>0.0138295846029285</v>
      </c>
      <c r="X51" s="94"/>
      <c r="Y51" s="94"/>
      <c r="Z51" s="94"/>
      <c r="AA51" s="94"/>
      <c r="AB51" s="94"/>
      <c r="AC51" s="94"/>
    </row>
    <row r="52" customFormat="false" ht="13.5" hidden="false" customHeight="false" outlineLevel="0" collapsed="false">
      <c r="A52" s="31"/>
      <c r="B52" s="33" t="n">
        <v>45</v>
      </c>
      <c r="C52" s="178" t="s">
        <v>34</v>
      </c>
      <c r="D52" s="77" t="s">
        <v>28</v>
      </c>
      <c r="E52" s="77" t="s">
        <v>31</v>
      </c>
      <c r="F52" s="77" t="s">
        <v>29</v>
      </c>
      <c r="G52" s="179" t="s">
        <v>30</v>
      </c>
      <c r="H52" s="31"/>
      <c r="I52" s="47" t="str">
        <f aca="false">I14</f>
        <v>LQ</v>
      </c>
      <c r="J52" s="105"/>
      <c r="K52" s="57"/>
      <c r="L52" s="57" t="n">
        <f aca="false">SUMPRODUCT($J$25+J33,$K$25+K33,$L$25+L33,U33,$N$20)</f>
        <v>36523872</v>
      </c>
      <c r="M52" s="57" t="n">
        <f aca="false">SUMPRODUCT($J$25+J33,$K$25+K33,$L$25+L33,$M$25+M33,V33)</f>
        <v>13145328</v>
      </c>
      <c r="N52" s="106" t="n">
        <f aca="false">SUMPRODUCT($J$25+J33,$K$25+K33,$L$25+L33,$M$25+M33,$N$25+N33)</f>
        <v>6001128</v>
      </c>
      <c r="O52" s="98" t="n">
        <f aca="false">SUM(J52:N52)</f>
        <v>55670328</v>
      </c>
      <c r="P52" s="99"/>
      <c r="Q52" s="1" t="str">
        <f aca="false">I52</f>
        <v>LQ</v>
      </c>
      <c r="R52" s="107"/>
      <c r="S52" s="108"/>
      <c r="T52" s="109" t="n">
        <f aca="false">L52*T14/$P$1/$O$20</f>
        <v>0.00216220885390783</v>
      </c>
      <c r="U52" s="109" t="n">
        <f aca="false">M52*U14/$P$1/$O$20</f>
        <v>0.00155640369066689</v>
      </c>
      <c r="V52" s="110" t="n">
        <f aca="false">N52*V14/$P$1/$O$20</f>
        <v>0.00355266059826137</v>
      </c>
      <c r="W52" s="104" t="n">
        <f aca="false">SUM(R52:V52)</f>
        <v>0.00727127314283608</v>
      </c>
      <c r="X52" s="94"/>
      <c r="Y52" s="94"/>
      <c r="Z52" s="94"/>
      <c r="AB52" s="94"/>
      <c r="AC52" s="94"/>
    </row>
    <row r="53" customFormat="false" ht="13.5" hidden="false" customHeight="false" outlineLevel="0" collapsed="false">
      <c r="A53" s="31"/>
      <c r="B53" s="33" t="n">
        <v>46</v>
      </c>
      <c r="C53" s="178" t="s">
        <v>34</v>
      </c>
      <c r="D53" s="77" t="s">
        <v>31</v>
      </c>
      <c r="E53" s="77" t="s">
        <v>34</v>
      </c>
      <c r="F53" s="77" t="s">
        <v>36</v>
      </c>
      <c r="G53" s="179" t="s">
        <v>31</v>
      </c>
      <c r="H53" s="31"/>
      <c r="I53" s="47" t="str">
        <f aca="false">I15</f>
        <v>LJ</v>
      </c>
      <c r="J53" s="105"/>
      <c r="K53" s="57"/>
      <c r="L53" s="57" t="n">
        <f aca="false">SUMPRODUCT($J$25+J34,$K$25+K34,$L$25+L34,U34,$N$20)</f>
        <v>22768128</v>
      </c>
      <c r="M53" s="57" t="n">
        <f aca="false">SUMPRODUCT($J$25+J34,$K$25+K34,$L$25+L34,$M$25+M34,V34)</f>
        <v>5832000</v>
      </c>
      <c r="N53" s="106" t="n">
        <f aca="false">SUMPRODUCT($J$25+J34,$K$25+K34,$L$25+L34,$M$25+M34,$N$25+N34)</f>
        <v>1749600</v>
      </c>
      <c r="O53" s="98" t="n">
        <f aca="false">SUM(J53:N53)</f>
        <v>30349728</v>
      </c>
      <c r="P53" s="99"/>
      <c r="Q53" s="1" t="str">
        <f aca="false">I53</f>
        <v>LJ</v>
      </c>
      <c r="R53" s="107"/>
      <c r="S53" s="108"/>
      <c r="T53" s="109" t="n">
        <f aca="false">L53*T15/$P$1/$O$20</f>
        <v>0.0013478704543841</v>
      </c>
      <c r="U53" s="109" t="n">
        <f aca="false">M53*U15/$P$1/$O$20</f>
        <v>0.000690507404909887</v>
      </c>
      <c r="V53" s="110" t="n">
        <f aca="false">N53*V15/$P$1/$O$20</f>
        <v>0.00103576110736483</v>
      </c>
      <c r="W53" s="104" t="n">
        <f aca="false">SUM(R53:V53)</f>
        <v>0.00307413896665882</v>
      </c>
      <c r="X53" s="94"/>
      <c r="Y53" s="94"/>
      <c r="Z53" s="94"/>
      <c r="AB53" s="94"/>
      <c r="AC53" s="94"/>
    </row>
    <row r="54" customFormat="false" ht="13.5" hidden="false" customHeight="false" outlineLevel="0" collapsed="false">
      <c r="A54" s="31"/>
      <c r="B54" s="33" t="n">
        <v>47</v>
      </c>
      <c r="C54" s="178" t="s">
        <v>36</v>
      </c>
      <c r="D54" s="77" t="s">
        <v>29</v>
      </c>
      <c r="E54" s="77" t="s">
        <v>34</v>
      </c>
      <c r="F54" s="77" t="s">
        <v>37</v>
      </c>
      <c r="G54" s="179" t="s">
        <v>34</v>
      </c>
      <c r="H54" s="31"/>
      <c r="I54" s="47" t="str">
        <f aca="false">I16</f>
        <v>LT</v>
      </c>
      <c r="J54" s="105"/>
      <c r="K54" s="57"/>
      <c r="L54" s="57" t="n">
        <f aca="false">SUMPRODUCT($J$25+J35,$K$25+K35,$L$25+L35,U35,$N$20)</f>
        <v>18551808</v>
      </c>
      <c r="M54" s="57" t="n">
        <f aca="false">SUMPRODUCT($J$25+J35,$K$25+K35,$L$25+L35,$M$25+M35,V35)</f>
        <v>7838208</v>
      </c>
      <c r="N54" s="106" t="n">
        <f aca="false">SUMPRODUCT($J$25+J35,$K$25+K35,$L$25+L35,$M$25+M35,$N$25+N35)</f>
        <v>1741824</v>
      </c>
      <c r="O54" s="98" t="n">
        <f aca="false">SUM(J54:N54)</f>
        <v>28131840</v>
      </c>
      <c r="P54" s="99"/>
      <c r="Q54" s="1" t="str">
        <f aca="false">I54</f>
        <v>LT</v>
      </c>
      <c r="R54" s="107"/>
      <c r="S54" s="108"/>
      <c r="T54" s="109" t="n">
        <f aca="false">L54*T16/$P$1/$O$20</f>
        <v>0.00109826481468334</v>
      </c>
      <c r="U54" s="109" t="n">
        <f aca="false">M54*U16/$P$1/$O$20</f>
        <v>0.000928041952198888</v>
      </c>
      <c r="V54" s="110" t="n">
        <f aca="false">N54*V16/$P$1/$O$20</f>
        <v>0.00103115772466543</v>
      </c>
      <c r="W54" s="104" t="n">
        <f aca="false">SUM(R54:V54)</f>
        <v>0.00305746449154766</v>
      </c>
      <c r="X54" s="94"/>
      <c r="Y54" s="94"/>
      <c r="AB54" s="94"/>
      <c r="AC54" s="94"/>
    </row>
    <row r="55" customFormat="false" ht="13.5" hidden="false" customHeight="false" outlineLevel="0" collapsed="false">
      <c r="A55" s="31"/>
      <c r="B55" s="33" t="n">
        <v>48</v>
      </c>
      <c r="C55" s="178" t="s">
        <v>27</v>
      </c>
      <c r="D55" s="77" t="s">
        <v>29</v>
      </c>
      <c r="E55" s="77" t="s">
        <v>31</v>
      </c>
      <c r="F55" s="77" t="s">
        <v>37</v>
      </c>
      <c r="G55" s="179" t="s">
        <v>34</v>
      </c>
      <c r="H55" s="31"/>
      <c r="I55" s="47" t="str">
        <f aca="false">I17</f>
        <v>LN</v>
      </c>
      <c r="J55" s="105"/>
      <c r="K55" s="57"/>
      <c r="L55" s="57" t="n">
        <f aca="false">SUMPRODUCT($J$25+J36,$K$25+K36,$L$25+L36,U36,$N$20)</f>
        <v>7905600</v>
      </c>
      <c r="M55" s="57" t="n">
        <f aca="false">SUMPRODUCT($J$25+J36,$K$25+K36,$L$25+L36,$M$25+M36,V36)</f>
        <v>5239080</v>
      </c>
      <c r="N55" s="106" t="n">
        <f aca="false">SUMPRODUCT($J$25+J36,$K$25+K36,$L$25+L36,$M$25+M36,$N$25+N36)</f>
        <v>1924560</v>
      </c>
      <c r="O55" s="98" t="n">
        <f aca="false">SUM(J55:N55)</f>
        <v>15069240</v>
      </c>
      <c r="P55" s="99"/>
      <c r="Q55" s="1" t="str">
        <f aca="false">I55</f>
        <v>LN</v>
      </c>
      <c r="R55" s="107"/>
      <c r="S55" s="108"/>
      <c r="T55" s="109" t="n">
        <f aca="false">L55*T17/$P$1/$O$20</f>
        <v>0.000468010574438924</v>
      </c>
      <c r="U55" s="109" t="n">
        <f aca="false">M55*U17/$P$1/$O$20</f>
        <v>0.000620305818744049</v>
      </c>
      <c r="V55" s="110" t="n">
        <f aca="false">N55*V17/$P$1/$O$20</f>
        <v>0.00113933721810131</v>
      </c>
      <c r="W55" s="104" t="n">
        <f aca="false">SUM(R55:V55)</f>
        <v>0.00222765361128429</v>
      </c>
      <c r="X55" s="48"/>
      <c r="Y55" s="48"/>
    </row>
    <row r="56" customFormat="false" ht="13.5" hidden="false" customHeight="false" outlineLevel="0" collapsed="false">
      <c r="A56" s="31"/>
      <c r="B56" s="33" t="n">
        <v>49</v>
      </c>
      <c r="C56" s="178" t="s">
        <v>27</v>
      </c>
      <c r="D56" s="77" t="s">
        <v>31</v>
      </c>
      <c r="E56" s="77" t="s">
        <v>31</v>
      </c>
      <c r="F56" s="77" t="s">
        <v>31</v>
      </c>
      <c r="G56" s="179" t="s">
        <v>31</v>
      </c>
      <c r="H56" s="31"/>
      <c r="I56" s="47" t="str">
        <f aca="false">I18</f>
        <v>ST</v>
      </c>
      <c r="J56" s="111"/>
      <c r="L56" s="47" t="n">
        <f aca="false">(J18*$J$42)*(K18*$K$42)*(L18*$L$42)*($M$20-M18*$M$42)*($N$20-N18*$N$42) +(J18*$J$42)*(K18*$K$42)*($L$20-L18*$L$42)*(M18*$M$42)*($N$20-N18*$N$42) +(J18*$J$42)*($K$20-K18*$K$42)*(L18*$L$42)*(M18*$M$42)*($N$20-N18*$N$42) +($J$20-J18*$J$42)*(K18*$K$42)*(L18*$L$42)*(M18*$M$42)*($N$20-N18*$N$42) +(J18*$J$42)*(K18*$K$42)*($L$20-L18*$L$42)*($M$20-M18*$M$42)*(N18*$N$42) +(J18*$J$42)*($K$20-K18*$K$42)*(L18*$L$42)*($M$20-M18*$M$42)*(N18*$N$42) +($J$20-J18*$J$42)*(K18*$K$42)*(L18*$L$42)*($M$20-M18*$M$42)*(N18*$N$42) +(J18*$J$42)*($K$20-K18*$K$42)*($L$20-L18*$L$42)*(M18*$M$42)*(N18*$N$42) +($J$20-J18*$J$42)*(K18*$K$42)*($L$20-L18*$L$42)*(M18*$M$42)*(N18*$N$42) +($J$20-J18*$J$42)*($K$20-K18*$K$42)*(L18*$L$42)*(M18*$M$42)*(N18*$N$42)</f>
        <v>0</v>
      </c>
      <c r="M56" s="34" t="n">
        <f aca="false">(J18*$J$42)*(K18*$K$42)*(L18*$L$42)*(M18*$M$42)*($N$20-N18*$N$42) +(J18*$J$42)*(K18*$K$42)*(L18*$L$42)*($M$20-M18*$M$42)*(N18*$N$42) +(J18*$J$42)*(K18*$K$42)*($L$20-L18*$L$42)*(M18*$M$42)*(N18*$N$42) +(J18*$J$42)*($K$20-K18*$K$42)*(L18*$L$42)*(M18*$M$42)*(N18*$N$42) +($J$20-J18*$J$42)*(K18*$K$42)*(L18*$L$42)*(M18*$M$42)*(N18*$N$42)</f>
        <v>0</v>
      </c>
      <c r="N56" s="35" t="n">
        <f aca="false">PRODUCT(J18:N18)*$J$42^5</f>
        <v>0</v>
      </c>
      <c r="O56" s="98" t="n">
        <f aca="false">SUM(J56:N56)</f>
        <v>0</v>
      </c>
      <c r="Q56" s="1" t="str">
        <f aca="false">I56</f>
        <v>ST</v>
      </c>
      <c r="R56" s="107"/>
      <c r="S56" s="108"/>
      <c r="T56" s="109" t="n">
        <f aca="false">L56*T18/$P$1/$O$20</f>
        <v>0</v>
      </c>
      <c r="U56" s="109" t="n">
        <f aca="false">M56*U18/$P$1/$O$20</f>
        <v>0</v>
      </c>
      <c r="V56" s="110" t="n">
        <f aca="false">N56*V18/$P$1/$O$20</f>
        <v>0</v>
      </c>
      <c r="W56" s="104" t="n">
        <f aca="false">SUM(R56:V56)</f>
        <v>0</v>
      </c>
    </row>
    <row r="57" customFormat="false" ht="13.5" hidden="false" customHeight="false" outlineLevel="0" collapsed="false">
      <c r="A57" s="31"/>
      <c r="B57" s="33" t="n">
        <v>50</v>
      </c>
      <c r="C57" s="178" t="s">
        <v>31</v>
      </c>
      <c r="D57" s="77" t="s">
        <v>31</v>
      </c>
      <c r="E57" s="77" t="s">
        <v>31</v>
      </c>
      <c r="F57" s="77" t="s">
        <v>29</v>
      </c>
      <c r="G57" s="179" t="s">
        <v>34</v>
      </c>
      <c r="H57" s="31"/>
      <c r="I57" s="47" t="str">
        <f aca="false">I19</f>
        <v>SF</v>
      </c>
      <c r="J57" s="112"/>
      <c r="K57" s="113"/>
      <c r="L57" s="113" t="n">
        <f aca="false">((J19+$J$6)*(K19+$K$6)*(L19+$L$6)*($M$20-M19*$P$2-$M$6*$P$2)*($N$20))*$P$2^3</f>
        <v>8852625</v>
      </c>
      <c r="M57" s="114" t="n">
        <f aca="false">((J19+$J$6)*(K19+$K$6)*(L19+$L$6)*(M19+$M$6)*($N$20-N19*$P$2-$N$6*$P$2))*$P$2^4</f>
        <v>3159000</v>
      </c>
      <c r="N57" s="115" t="n">
        <f aca="false">((J19+$J$6)*(K19+$K$6)*(L19+$L$6)*(M19+$M$6)*(N19+$N$6))*$P$2^5</f>
        <v>546750</v>
      </c>
      <c r="O57" s="98" t="n">
        <f aca="false">SUM(J57:N57)</f>
        <v>12558375</v>
      </c>
      <c r="P57" s="99"/>
      <c r="Q57" s="1" t="str">
        <f aca="false">I57</f>
        <v>SF</v>
      </c>
      <c r="R57" s="116"/>
      <c r="S57" s="117"/>
      <c r="T57" s="118" t="n">
        <f aca="false">L57*T19/$O$20</f>
        <v>0.0524074341168586</v>
      </c>
      <c r="U57" s="118" t="n">
        <f aca="false">M57*U19/$O$20</f>
        <v>0.0374024844326189</v>
      </c>
      <c r="V57" s="119" t="n">
        <f aca="false">N57*V19/$O$20</f>
        <v>0.032367534605151</v>
      </c>
      <c r="W57" s="104" t="n">
        <f aca="false">SUM(R57:V57)</f>
        <v>0.122177453154629</v>
      </c>
      <c r="Y57" s="48"/>
    </row>
    <row r="58" customFormat="false" ht="13.5" hidden="false" customHeight="false" outlineLevel="0" collapsed="false">
      <c r="A58" s="31"/>
      <c r="B58" s="33" t="n">
        <v>51</v>
      </c>
      <c r="C58" s="178" t="s">
        <v>34</v>
      </c>
      <c r="D58" s="77" t="s">
        <v>34</v>
      </c>
      <c r="E58" s="77" t="s">
        <v>30</v>
      </c>
      <c r="F58" s="77" t="s">
        <v>29</v>
      </c>
      <c r="G58" s="179" t="s">
        <v>36</v>
      </c>
      <c r="H58" s="31"/>
      <c r="I58" s="47"/>
      <c r="J58" s="57"/>
      <c r="K58" s="57"/>
      <c r="L58" s="57" t="n">
        <f aca="false">$O$20/SUM(L44:L55)</f>
        <v>2.67110241439873</v>
      </c>
      <c r="M58" s="57" t="n">
        <f aca="false">$O$20/SUM(M44:M55)</f>
        <v>3.73261324694775</v>
      </c>
      <c r="N58" s="57" t="n">
        <f aca="false">$O$20/SUM(N44:N55)</f>
        <v>0.54180953908715</v>
      </c>
      <c r="O58" s="120" t="n">
        <f aca="false">SUM(O44:O57)</f>
        <v>2113874361</v>
      </c>
      <c r="P58" s="121"/>
      <c r="Q58" s="1"/>
      <c r="R58" s="122"/>
      <c r="S58" s="122"/>
      <c r="T58" s="123" t="n">
        <f aca="false">SUM(T44:T57)</f>
        <v>0.135316872409556</v>
      </c>
      <c r="U58" s="123" t="n">
        <f aca="false">SUM(U44:U57)</f>
        <v>0.1940778090147</v>
      </c>
      <c r="V58" s="124" t="n">
        <f aca="false">SUM(V44:V57)</f>
        <v>9.07297872596295</v>
      </c>
      <c r="W58" s="125" t="n">
        <f aca="false">SUM(R44:V57)</f>
        <v>9.4023734073872</v>
      </c>
      <c r="X58" s="48"/>
      <c r="Y58" s="48"/>
      <c r="Z58" s="85"/>
    </row>
    <row r="59" customFormat="false" ht="13.5" hidden="false" customHeight="false" outlineLevel="0" collapsed="false">
      <c r="A59" s="31"/>
      <c r="B59" s="33" t="n">
        <v>52</v>
      </c>
      <c r="C59" s="178" t="s">
        <v>34</v>
      </c>
      <c r="D59" s="77" t="s">
        <v>31</v>
      </c>
      <c r="E59" s="77" t="s">
        <v>30</v>
      </c>
      <c r="F59" s="77" t="s">
        <v>31</v>
      </c>
      <c r="G59" s="179" t="s">
        <v>30</v>
      </c>
      <c r="H59" s="31"/>
      <c r="I59" s="47"/>
      <c r="J59" s="126"/>
      <c r="K59" s="126"/>
      <c r="L59" s="57"/>
      <c r="M59" s="57"/>
      <c r="N59" s="57"/>
      <c r="X59" s="48"/>
      <c r="Y59" s="48"/>
      <c r="Z59" s="85"/>
    </row>
    <row r="60" customFormat="false" ht="13.5" hidden="false" customHeight="false" outlineLevel="0" collapsed="false">
      <c r="A60" s="31"/>
      <c r="B60" s="33" t="n">
        <v>53</v>
      </c>
      <c r="C60" s="178" t="s">
        <v>31</v>
      </c>
      <c r="D60" s="77" t="s">
        <v>37</v>
      </c>
      <c r="E60" s="77" t="s">
        <v>31</v>
      </c>
      <c r="F60" s="77" t="s">
        <v>37</v>
      </c>
      <c r="G60" s="179" t="s">
        <v>30</v>
      </c>
      <c r="H60" s="31"/>
      <c r="I60" s="48"/>
      <c r="J60" s="48"/>
      <c r="K60" s="48"/>
      <c r="L60" s="48"/>
      <c r="M60" s="48"/>
      <c r="N60" s="48"/>
      <c r="O60" s="48"/>
      <c r="P60" s="48"/>
      <c r="Q60" s="127"/>
      <c r="R60" s="128"/>
      <c r="S60" s="128"/>
      <c r="T60" s="128"/>
      <c r="U60" s="128"/>
      <c r="V60" s="128"/>
      <c r="W60" s="127"/>
      <c r="X60" s="129"/>
      <c r="Y60" s="129"/>
      <c r="Z60" s="57"/>
      <c r="AA60" s="17"/>
      <c r="AB60" s="17"/>
      <c r="AC60" s="17"/>
      <c r="AD60" s="17"/>
      <c r="AE60" s="17"/>
    </row>
    <row r="61" customFormat="false" ht="13.5" hidden="false" customHeight="false" outlineLevel="0" collapsed="false">
      <c r="A61" s="31"/>
      <c r="B61" s="33" t="n">
        <v>54</v>
      </c>
      <c r="C61" s="178" t="s">
        <v>34</v>
      </c>
      <c r="D61" s="77" t="s">
        <v>37</v>
      </c>
      <c r="E61" s="77" t="s">
        <v>31</v>
      </c>
      <c r="F61" s="77" t="s">
        <v>37</v>
      </c>
      <c r="G61" s="179" t="s">
        <v>31</v>
      </c>
      <c r="H61" s="31"/>
      <c r="I61" s="48"/>
      <c r="J61" s="129"/>
      <c r="K61" s="129"/>
      <c r="L61" s="129"/>
      <c r="M61" s="129"/>
      <c r="N61" s="129"/>
      <c r="O61" s="129"/>
      <c r="P61" s="129"/>
      <c r="Q61" s="128"/>
      <c r="R61" s="128"/>
      <c r="S61" s="128"/>
      <c r="T61" s="128"/>
      <c r="U61" s="128"/>
      <c r="V61" s="128"/>
      <c r="W61" s="127"/>
      <c r="X61" s="129"/>
      <c r="Y61" s="129"/>
      <c r="Z61" s="57"/>
      <c r="AA61" s="17"/>
      <c r="AB61" s="129"/>
      <c r="AC61" s="17"/>
      <c r="AD61" s="17"/>
      <c r="AE61" s="17"/>
    </row>
    <row r="62" customFormat="false" ht="13.5" hidden="false" customHeight="false" outlineLevel="0" collapsed="false">
      <c r="A62" s="31"/>
      <c r="B62" s="33" t="n">
        <v>55</v>
      </c>
      <c r="C62" s="178" t="s">
        <v>34</v>
      </c>
      <c r="D62" s="77" t="s">
        <v>31</v>
      </c>
      <c r="E62" s="77" t="s">
        <v>31</v>
      </c>
      <c r="F62" s="77" t="s">
        <v>25</v>
      </c>
      <c r="G62" s="179" t="s">
        <v>34</v>
      </c>
      <c r="H62" s="31"/>
      <c r="I62" s="48"/>
      <c r="J62" s="130" t="s">
        <v>46</v>
      </c>
      <c r="K62" s="131" t="s">
        <v>46</v>
      </c>
      <c r="L62" s="130" t="s">
        <v>47</v>
      </c>
      <c r="M62" s="130" t="s">
        <v>48</v>
      </c>
      <c r="N62" s="130" t="s">
        <v>49</v>
      </c>
      <c r="O62" s="49"/>
      <c r="Q62" s="132"/>
      <c r="R62" s="29"/>
      <c r="S62" s="29"/>
      <c r="T62" s="29"/>
      <c r="U62" s="29"/>
      <c r="V62" s="29"/>
      <c r="W62" s="29"/>
      <c r="X62" s="57"/>
      <c r="Y62" s="57"/>
      <c r="Z62" s="57"/>
      <c r="AA62" s="17"/>
      <c r="AB62" s="129"/>
      <c r="AC62" s="129"/>
      <c r="AD62" s="17"/>
      <c r="AE62" s="17"/>
    </row>
    <row r="63" customFormat="false" ht="13.5" hidden="false" customHeight="false" outlineLevel="0" collapsed="false">
      <c r="A63" s="31"/>
      <c r="B63" s="33" t="n">
        <v>56</v>
      </c>
      <c r="C63" s="178" t="s">
        <v>31</v>
      </c>
      <c r="D63" s="77" t="s">
        <v>29</v>
      </c>
      <c r="E63" s="77" t="s">
        <v>29</v>
      </c>
      <c r="F63" s="77" t="s">
        <v>34</v>
      </c>
      <c r="G63" s="179" t="s">
        <v>34</v>
      </c>
      <c r="H63" s="31"/>
      <c r="I63" s="47"/>
      <c r="J63" s="27" t="n">
        <f aca="false" t="array" ref="J63:J63">MAX(R6:W20)</f>
        <v>1000</v>
      </c>
      <c r="K63" s="133" t="n">
        <f aca="false">J63</f>
        <v>1000</v>
      </c>
      <c r="L63" s="134" t="n">
        <f aca="false" t="array" ref="L63:L63">SUMIF($R$6:$V$22,J63,$J$44:$N$59)</f>
        <v>0</v>
      </c>
      <c r="M63" s="36" t="n">
        <f aca="false">L63/$O$20</f>
        <v>0</v>
      </c>
      <c r="N63" s="135" t="n">
        <f aca="false" t="array" ref="N63:N63">K63^2*M63</f>
        <v>0</v>
      </c>
      <c r="O63" s="136"/>
      <c r="Q63" s="128"/>
      <c r="R63" s="128"/>
      <c r="S63" s="128"/>
      <c r="T63" s="128"/>
      <c r="U63" s="128"/>
      <c r="V63" s="128"/>
      <c r="W63" s="128"/>
      <c r="X63" s="17"/>
      <c r="Y63" s="57"/>
      <c r="Z63" s="57"/>
      <c r="AA63" s="17"/>
      <c r="AB63" s="57"/>
      <c r="AC63" s="17"/>
      <c r="AD63" s="17"/>
      <c r="AE63" s="17"/>
    </row>
    <row r="64" customFormat="false" ht="13.5" hidden="false" customHeight="false" outlineLevel="0" collapsed="false">
      <c r="A64" s="31"/>
      <c r="B64" s="33" t="n">
        <v>57</v>
      </c>
      <c r="C64" s="178" t="s">
        <v>29</v>
      </c>
      <c r="D64" s="77" t="s">
        <v>29</v>
      </c>
      <c r="E64" s="71" t="s">
        <v>29</v>
      </c>
      <c r="F64" s="77" t="s">
        <v>34</v>
      </c>
      <c r="G64" s="179" t="s">
        <v>31</v>
      </c>
      <c r="H64" s="31"/>
      <c r="I64" s="47"/>
      <c r="J64" s="27" t="n">
        <f aca="false" t="array" ref="J64:J64">MAX(IF($R$6:$W$21&lt;J63,$R$6:$W$21,0))</f>
        <v>500</v>
      </c>
      <c r="K64" s="137" t="n">
        <f aca="false">J64</f>
        <v>500</v>
      </c>
      <c r="L64" s="138" t="n">
        <f aca="false" t="array" ref="L64:L64">SUMIF($R$6:$V$22,J64,$J$44:$N$59)</f>
        <v>1523610000</v>
      </c>
      <c r="M64" s="36" t="n">
        <f aca="false">L64/$O$20</f>
        <v>1.80395059532708</v>
      </c>
      <c r="N64" s="139" t="n">
        <f aca="false" t="array" ref="N64:N64">K64^2*M64</f>
        <v>450987.64883177</v>
      </c>
      <c r="O64" s="136"/>
      <c r="Q64" s="128"/>
      <c r="R64" s="128"/>
      <c r="S64" s="128"/>
      <c r="T64" s="128"/>
      <c r="U64" s="128"/>
      <c r="V64" s="128"/>
      <c r="W64" s="128"/>
      <c r="X64" s="17"/>
      <c r="Y64" s="57"/>
      <c r="Z64" s="57"/>
      <c r="AA64" s="17"/>
      <c r="AB64" s="57"/>
      <c r="AC64" s="17"/>
      <c r="AD64" s="17"/>
      <c r="AE64" s="17"/>
    </row>
    <row r="65" customFormat="false" ht="13.5" hidden="false" customHeight="false" outlineLevel="0" collapsed="false">
      <c r="A65" s="31"/>
      <c r="B65" s="33" t="n">
        <v>58</v>
      </c>
      <c r="C65" s="178" t="s">
        <v>29</v>
      </c>
      <c r="D65" s="77" t="s">
        <v>31</v>
      </c>
      <c r="E65" s="71" t="s">
        <v>31</v>
      </c>
      <c r="F65" s="77" t="s">
        <v>31</v>
      </c>
      <c r="G65" s="179" t="s">
        <v>34</v>
      </c>
      <c r="H65" s="31"/>
      <c r="I65" s="47"/>
      <c r="J65" s="27" t="n">
        <f aca="false" t="array" ref="J65:J65">MAX(IF($R$6:$W$21&lt;J64,$R$6:$W$21,0))</f>
        <v>400</v>
      </c>
      <c r="K65" s="137" t="n">
        <f aca="false">J65</f>
        <v>400</v>
      </c>
      <c r="L65" s="138" t="n">
        <f aca="false" t="array" ref="L65:L65">SUMIF($R$6:$V$22,J65,$J$44:$N$59)</f>
        <v>0</v>
      </c>
      <c r="M65" s="36" t="n">
        <f aca="false">L65/$O$20</f>
        <v>0</v>
      </c>
      <c r="N65" s="139" t="n">
        <f aca="false" t="array" ref="N65:N65">K65^2*M65</f>
        <v>0</v>
      </c>
      <c r="O65" s="136"/>
      <c r="Q65" s="128"/>
      <c r="R65" s="128"/>
      <c r="S65" s="128"/>
      <c r="T65" s="128"/>
      <c r="U65" s="128"/>
      <c r="V65" s="128"/>
      <c r="W65" s="128"/>
      <c r="X65" s="17"/>
      <c r="Y65" s="57"/>
      <c r="Z65" s="57"/>
      <c r="AA65" s="17"/>
      <c r="AB65" s="57"/>
      <c r="AC65" s="17"/>
      <c r="AD65" s="17"/>
      <c r="AE65" s="17"/>
    </row>
    <row r="66" customFormat="false" ht="13.5" hidden="false" customHeight="false" outlineLevel="0" collapsed="false">
      <c r="A66" s="31"/>
      <c r="B66" s="33" t="n">
        <v>59</v>
      </c>
      <c r="C66" s="75" t="s">
        <v>31</v>
      </c>
      <c r="D66" s="77" t="s">
        <v>31</v>
      </c>
      <c r="E66" s="71" t="s">
        <v>31</v>
      </c>
      <c r="F66" s="77" t="s">
        <v>31</v>
      </c>
      <c r="G66" s="179" t="s">
        <v>31</v>
      </c>
      <c r="H66" s="31"/>
      <c r="I66" s="47"/>
      <c r="J66" s="27" t="n">
        <f aca="false" t="array" ref="J66:J66">MAX(IF($R$6:$W$21&lt;J65,$R$6:$W$21,0))</f>
        <v>250</v>
      </c>
      <c r="K66" s="137" t="n">
        <f aca="false">J66</f>
        <v>250</v>
      </c>
      <c r="L66" s="138" t="n">
        <f aca="false" t="array" ref="L66:L66">SUMIF($R$6:$V$22,J66,$J$44:$N$59)</f>
        <v>0</v>
      </c>
      <c r="M66" s="36" t="n">
        <f aca="false">L66/$O$20</f>
        <v>0</v>
      </c>
      <c r="N66" s="139" t="n">
        <f aca="false" t="array" ref="N66:N66">K66^2*M66</f>
        <v>0</v>
      </c>
      <c r="O66" s="136"/>
      <c r="Q66" s="128"/>
      <c r="R66" s="128"/>
      <c r="S66" s="128"/>
      <c r="T66" s="128"/>
      <c r="U66" s="128"/>
      <c r="V66" s="128"/>
      <c r="W66" s="128"/>
      <c r="X66" s="17"/>
      <c r="Y66" s="17"/>
      <c r="Z66" s="57"/>
      <c r="AA66" s="17"/>
      <c r="AB66" s="57"/>
      <c r="AC66" s="17"/>
      <c r="AD66" s="17"/>
      <c r="AE66" s="17"/>
    </row>
    <row r="67" customFormat="false" ht="13.5" hidden="false" customHeight="false" outlineLevel="0" collapsed="false">
      <c r="A67" s="31"/>
      <c r="B67" s="33" t="n">
        <v>60</v>
      </c>
      <c r="C67" s="75" t="s">
        <v>31</v>
      </c>
      <c r="D67" s="77" t="s">
        <v>34</v>
      </c>
      <c r="E67" s="71" t="s">
        <v>31</v>
      </c>
      <c r="F67" s="77" t="s">
        <v>31</v>
      </c>
      <c r="G67" s="179" t="s">
        <v>30</v>
      </c>
      <c r="H67" s="31"/>
      <c r="I67" s="47"/>
      <c r="J67" s="27" t="n">
        <f aca="false" t="array" ref="J67:J67">MAX(IF($R$6:$W$21&lt;J66,$R$6:$W$21,0))</f>
        <v>200</v>
      </c>
      <c r="K67" s="137" t="n">
        <f aca="false">J67</f>
        <v>200</v>
      </c>
      <c r="L67" s="138" t="n">
        <f aca="false" t="array" ref="L67:L67">SUMIF($R$6:$V$22,J67,$J$44:$N$59)</f>
        <v>0</v>
      </c>
      <c r="M67" s="36" t="n">
        <f aca="false">L67/$O$20</f>
        <v>0</v>
      </c>
      <c r="N67" s="139" t="n">
        <f aca="false" t="array" ref="N67:N67">K67^2*M67</f>
        <v>0</v>
      </c>
      <c r="O67" s="136"/>
      <c r="Q67" s="128"/>
      <c r="R67" s="128"/>
      <c r="S67" s="128"/>
      <c r="T67" s="128"/>
      <c r="U67" s="128"/>
      <c r="V67" s="128"/>
      <c r="W67" s="128"/>
      <c r="X67" s="17"/>
      <c r="Y67" s="57"/>
      <c r="Z67" s="57"/>
      <c r="AA67" s="17"/>
      <c r="AB67" s="57"/>
      <c r="AC67" s="17"/>
      <c r="AD67" s="17"/>
      <c r="AE67" s="17"/>
    </row>
    <row r="68" customFormat="false" ht="13.5" hidden="false" customHeight="false" outlineLevel="0" collapsed="false">
      <c r="A68" s="31"/>
      <c r="B68" s="33" t="n">
        <v>61</v>
      </c>
      <c r="C68" s="75"/>
      <c r="D68" s="77"/>
      <c r="E68" s="71"/>
      <c r="F68" s="180"/>
      <c r="G68" s="179"/>
      <c r="H68" s="31"/>
      <c r="I68" s="47"/>
      <c r="J68" s="27" t="n">
        <f aca="false" t="array" ref="J68:J68">MAX(IF($R$6:$W$21&lt;J67,$R$6:$W$21,0))</f>
        <v>100</v>
      </c>
      <c r="K68" s="137" t="n">
        <f aca="false">J68</f>
        <v>100</v>
      </c>
      <c r="L68" s="138" t="n">
        <f aca="false" t="array" ref="L68:L68">SUMIF($R$6:$V$22,J68,$J$44:$N$59)</f>
        <v>121888800</v>
      </c>
      <c r="M68" s="36" t="n">
        <f aca="false">L68/$O$20</f>
        <v>0.144316047626166</v>
      </c>
      <c r="N68" s="139" t="n">
        <f aca="false" t="array" ref="N68:N68">K68^2*M68</f>
        <v>1443.16047626166</v>
      </c>
      <c r="O68" s="136"/>
      <c r="Q68" s="128"/>
      <c r="R68" s="128"/>
      <c r="S68" s="128"/>
      <c r="T68" s="128"/>
      <c r="U68" s="128"/>
      <c r="V68" s="128"/>
      <c r="W68" s="128"/>
      <c r="X68" s="17"/>
      <c r="Y68" s="57"/>
      <c r="Z68" s="57"/>
      <c r="AA68" s="17"/>
      <c r="AB68" s="57"/>
      <c r="AC68" s="17"/>
      <c r="AD68" s="17"/>
      <c r="AE68" s="17"/>
    </row>
    <row r="69" customFormat="false" ht="13.5" hidden="false" customHeight="false" outlineLevel="0" collapsed="false">
      <c r="A69" s="31"/>
      <c r="B69" s="33" t="n">
        <v>62</v>
      </c>
      <c r="C69" s="75"/>
      <c r="D69" s="77"/>
      <c r="E69" s="71"/>
      <c r="F69" s="180"/>
      <c r="G69" s="179"/>
      <c r="H69" s="31"/>
      <c r="I69" s="47"/>
      <c r="J69" s="27" t="n">
        <f aca="false" t="array" ref="J69:J69">MAX(IF($R$6:$W$21&lt;J68,$R$6:$W$21,0))</f>
        <v>80</v>
      </c>
      <c r="K69" s="137" t="n">
        <f aca="false">J69</f>
        <v>80</v>
      </c>
      <c r="L69" s="138" t="n">
        <f aca="false" t="array" ref="L69:L69">SUMIF($R$6:$V$22,J69,$J$44:$N$59)</f>
        <v>0</v>
      </c>
      <c r="M69" s="36" t="n">
        <f aca="false">L69/$O$20</f>
        <v>0</v>
      </c>
      <c r="N69" s="139" t="n">
        <f aca="false" t="array" ref="N69:N69">K69^2*M69</f>
        <v>0</v>
      </c>
      <c r="O69" s="136"/>
      <c r="Q69" s="128"/>
      <c r="R69" s="128"/>
      <c r="S69" s="128"/>
      <c r="T69" s="128"/>
      <c r="U69" s="128"/>
      <c r="V69" s="128"/>
      <c r="W69" s="128"/>
      <c r="X69" s="17"/>
      <c r="Y69" s="57"/>
      <c r="Z69" s="57"/>
      <c r="AA69" s="17"/>
      <c r="AB69" s="57"/>
      <c r="AC69" s="17"/>
      <c r="AD69" s="17"/>
      <c r="AE69" s="17"/>
    </row>
    <row r="70" customFormat="false" ht="13.5" hidden="false" customHeight="false" outlineLevel="0" collapsed="false">
      <c r="A70" s="31"/>
      <c r="B70" s="33" t="n">
        <v>63</v>
      </c>
      <c r="C70" s="75"/>
      <c r="D70" s="77"/>
      <c r="E70" s="71"/>
      <c r="F70" s="180"/>
      <c r="G70" s="179"/>
      <c r="H70" s="31"/>
      <c r="I70" s="47"/>
      <c r="J70" s="27" t="n">
        <f aca="false" t="array" ref="J70:J70">MAX(IF($R$6:$W$21&lt;J69,$R$6:$W$21,0))</f>
        <v>50</v>
      </c>
      <c r="K70" s="137" t="n">
        <f aca="false">J70</f>
        <v>50</v>
      </c>
      <c r="L70" s="138" t="n">
        <f aca="false" t="array" ref="L70:L70">SUMIF($R$6:$V$22,J70,$J$44:$N$59)</f>
        <v>156258342</v>
      </c>
      <c r="M70" s="36" t="n">
        <f aca="false">L70/$O$20</f>
        <v>0.18500950313776</v>
      </c>
      <c r="N70" s="139" t="n">
        <f aca="false" t="array" ref="N70:N70">K70^2*M70</f>
        <v>462.5237578444</v>
      </c>
      <c r="O70" s="136"/>
      <c r="Q70" s="128"/>
      <c r="R70" s="128"/>
      <c r="S70" s="128"/>
      <c r="T70" s="128"/>
      <c r="U70" s="128"/>
      <c r="V70" s="128"/>
      <c r="W70" s="128"/>
      <c r="X70" s="17"/>
      <c r="Y70" s="57"/>
      <c r="Z70" s="57"/>
      <c r="AA70" s="17"/>
      <c r="AB70" s="57"/>
      <c r="AC70" s="17"/>
      <c r="AD70" s="17"/>
      <c r="AE70" s="17"/>
    </row>
    <row r="71" customFormat="false" ht="13.5" hidden="false" customHeight="false" outlineLevel="0" collapsed="false">
      <c r="A71" s="31"/>
      <c r="B71" s="33" t="n">
        <v>64</v>
      </c>
      <c r="C71" s="172"/>
      <c r="D71" s="180"/>
      <c r="E71" s="71"/>
      <c r="F71" s="180"/>
      <c r="G71" s="179"/>
      <c r="H71" s="31"/>
      <c r="I71" s="47"/>
      <c r="J71" s="27" t="n">
        <f aca="false" t="array" ref="J71:J71">MAX(IF($R$6:$W$21&lt;J70,$R$6:$W$21,0))</f>
        <v>40</v>
      </c>
      <c r="K71" s="137" t="n">
        <f aca="false">J71</f>
        <v>40</v>
      </c>
      <c r="L71" s="138" t="n">
        <f aca="false" t="array" ref="L71:L71">SUMIF($R$6:$V$22,J71,$J$44:$N$59)</f>
        <v>0</v>
      </c>
      <c r="M71" s="36" t="n">
        <f aca="false">L71/$O$20</f>
        <v>0</v>
      </c>
      <c r="N71" s="139" t="n">
        <f aca="false" t="array" ref="N71:N71">K71^2*M71</f>
        <v>0</v>
      </c>
      <c r="O71" s="136"/>
      <c r="Q71" s="128"/>
      <c r="R71" s="128"/>
      <c r="S71" s="128"/>
      <c r="T71" s="128"/>
      <c r="U71" s="128"/>
      <c r="V71" s="128"/>
      <c r="W71" s="128"/>
      <c r="X71" s="17"/>
      <c r="Y71" s="57"/>
      <c r="Z71" s="57"/>
      <c r="AA71" s="17"/>
      <c r="AB71" s="57"/>
      <c r="AC71" s="17"/>
      <c r="AD71" s="17"/>
      <c r="AE71" s="17"/>
    </row>
    <row r="72" customFormat="false" ht="13.5" hidden="false" customHeight="false" outlineLevel="0" collapsed="false">
      <c r="A72" s="31"/>
      <c r="B72" s="33" t="n">
        <v>65</v>
      </c>
      <c r="C72" s="172"/>
      <c r="D72" s="180"/>
      <c r="E72" s="71"/>
      <c r="F72" s="180"/>
      <c r="G72" s="179"/>
      <c r="H72" s="31"/>
      <c r="I72" s="47"/>
      <c r="J72" s="27" t="n">
        <f aca="false" t="array" ref="J72:J72">MAX(IF($R$6:$W$21&lt;J71,$R$6:$W$21,0))</f>
        <v>25</v>
      </c>
      <c r="K72" s="137" t="n">
        <f aca="false">J72</f>
        <v>25</v>
      </c>
      <c r="L72" s="138" t="n">
        <f aca="false" t="array" ref="L72:L72">SUMIF($R$6:$V$22,J72,$J$44:$N$59)</f>
        <v>0</v>
      </c>
      <c r="M72" s="36" t="n">
        <f aca="false">L72/$O$20</f>
        <v>0</v>
      </c>
      <c r="N72" s="139" t="n">
        <f aca="false" t="array" ref="N72:N72">K72^2*M72</f>
        <v>0</v>
      </c>
      <c r="O72" s="136"/>
      <c r="Q72" s="128"/>
      <c r="R72" s="128"/>
      <c r="S72" s="128"/>
      <c r="T72" s="128"/>
      <c r="U72" s="128"/>
      <c r="V72" s="128"/>
      <c r="W72" s="128"/>
      <c r="X72" s="17"/>
      <c r="Y72" s="57"/>
      <c r="Z72" s="57"/>
      <c r="AA72" s="17"/>
      <c r="AB72" s="57"/>
      <c r="AC72" s="17"/>
      <c r="AD72" s="17"/>
      <c r="AE72" s="17"/>
    </row>
    <row r="73" customFormat="false" ht="13.5" hidden="false" customHeight="false" outlineLevel="0" collapsed="false">
      <c r="A73" s="31"/>
      <c r="B73" s="33" t="n">
        <v>66</v>
      </c>
      <c r="C73" s="75"/>
      <c r="D73" s="180"/>
      <c r="E73" s="71"/>
      <c r="F73" s="180"/>
      <c r="G73" s="179"/>
      <c r="H73" s="31"/>
      <c r="I73" s="47"/>
      <c r="J73" s="27" t="n">
        <f aca="false" t="array" ref="J73:J73">MAX(IF($R$6:$W$21&lt;J72,$R$6:$W$21,0))</f>
        <v>20</v>
      </c>
      <c r="K73" s="137" t="n">
        <f aca="false">J73</f>
        <v>20</v>
      </c>
      <c r="L73" s="138" t="n">
        <f aca="false" t="array" ref="L73:L73">SUMIF($R$6:$V$22,J73,$J$44:$N$59)</f>
        <v>0</v>
      </c>
      <c r="M73" s="36" t="n">
        <f aca="false">L73/$O$20</f>
        <v>0</v>
      </c>
      <c r="N73" s="139" t="n">
        <f aca="false" t="array" ref="N73:N73">K73^2*M73</f>
        <v>0</v>
      </c>
      <c r="O73" s="136"/>
      <c r="Q73" s="128"/>
      <c r="R73" s="128"/>
      <c r="S73" s="128"/>
      <c r="T73" s="128"/>
      <c r="U73" s="128"/>
      <c r="V73" s="128"/>
      <c r="W73" s="128"/>
      <c r="X73" s="17"/>
      <c r="Y73" s="57"/>
      <c r="Z73" s="57"/>
      <c r="AA73" s="17"/>
      <c r="AB73" s="57"/>
      <c r="AC73" s="17"/>
      <c r="AD73" s="17"/>
      <c r="AE73" s="17"/>
    </row>
    <row r="74" customFormat="false" ht="13.5" hidden="false" customHeight="false" outlineLevel="0" collapsed="false">
      <c r="A74" s="31"/>
      <c r="B74" s="33" t="n">
        <v>67</v>
      </c>
      <c r="C74" s="75"/>
      <c r="D74" s="180"/>
      <c r="E74" s="71"/>
      <c r="F74" s="180"/>
      <c r="G74" s="181"/>
      <c r="H74" s="31"/>
      <c r="I74" s="47"/>
      <c r="J74" s="27" t="n">
        <f aca="false" t="array" ref="J74:J74">MAX(IF($R$6:$W$21&lt;J73,$R$6:$W$21,0))</f>
        <v>10</v>
      </c>
      <c r="K74" s="137" t="n">
        <f aca="false">J74</f>
        <v>10</v>
      </c>
      <c r="L74" s="138" t="n">
        <f aca="false" t="array" ref="L74:L74">SUMIF($R$6:$V$22,J74,$J$44:$N$59)</f>
        <v>107544996</v>
      </c>
      <c r="M74" s="36" t="n">
        <f aca="false">L74/$O$20</f>
        <v>0.127333018002408</v>
      </c>
      <c r="N74" s="139" t="n">
        <f aca="false" t="array" ref="N74:N74">K74^2*M74</f>
        <v>12.7333018002408</v>
      </c>
      <c r="O74" s="136"/>
      <c r="Q74" s="128"/>
      <c r="R74" s="128"/>
      <c r="S74" s="128"/>
      <c r="T74" s="128"/>
      <c r="U74" s="128"/>
      <c r="V74" s="128"/>
      <c r="W74" s="128"/>
      <c r="X74" s="17"/>
      <c r="Y74" s="57"/>
      <c r="Z74" s="57"/>
      <c r="AA74" s="17"/>
      <c r="AB74" s="57"/>
      <c r="AC74" s="17"/>
      <c r="AD74" s="17"/>
      <c r="AE74" s="17"/>
    </row>
    <row r="75" customFormat="false" ht="13.5" hidden="false" customHeight="false" outlineLevel="0" collapsed="false">
      <c r="A75" s="31"/>
      <c r="B75" s="33" t="n">
        <v>68</v>
      </c>
      <c r="C75" s="75"/>
      <c r="D75" s="180"/>
      <c r="E75" s="165"/>
      <c r="F75" s="180"/>
      <c r="G75" s="181"/>
      <c r="H75" s="31"/>
      <c r="I75" s="47"/>
      <c r="J75" s="27" t="n">
        <f aca="false" t="array" ref="J75:J75">MAX(IF($R$6:$W$21&lt;J74,$R$6:$W$21,0))</f>
        <v>5</v>
      </c>
      <c r="K75" s="137" t="n">
        <f aca="false">J75</f>
        <v>5</v>
      </c>
      <c r="L75" s="138" t="n">
        <f aca="false" t="array" ref="L75:L75">SUMIF($R$6:$V$22,J75,$J$44:$N$59)</f>
        <v>204572223</v>
      </c>
      <c r="M75" s="36" t="n">
        <f aca="false">L75/$O$20</f>
        <v>0.242213022668684</v>
      </c>
      <c r="N75" s="139" t="n">
        <f aca="false" t="array" ref="N75:N75">K75^2*M75</f>
        <v>6.05532556671711</v>
      </c>
      <c r="O75" s="136"/>
      <c r="Q75" s="128"/>
      <c r="R75" s="128"/>
      <c r="S75" s="128"/>
      <c r="T75" s="128"/>
      <c r="U75" s="128"/>
      <c r="V75" s="128"/>
      <c r="W75" s="128"/>
      <c r="X75" s="17"/>
      <c r="Y75" s="57"/>
      <c r="AA75" s="17"/>
      <c r="AB75" s="57"/>
      <c r="AC75" s="17"/>
      <c r="AD75" s="17"/>
      <c r="AE75" s="17"/>
    </row>
    <row r="76" customFormat="false" ht="13.5" hidden="false" customHeight="false" outlineLevel="0" collapsed="false">
      <c r="A76" s="31"/>
      <c r="B76" s="33" t="n">
        <v>69</v>
      </c>
      <c r="C76" s="75"/>
      <c r="D76" s="180"/>
      <c r="E76" s="165"/>
      <c r="F76" s="180"/>
      <c r="G76" s="181"/>
      <c r="H76" s="31"/>
      <c r="I76" s="47"/>
      <c r="J76" s="27" t="n">
        <f aca="false" t="array" ref="J76:J76">MAX(IF($R$6:$W$21&lt;J75,$R$6:$W$21,0))</f>
        <v>0</v>
      </c>
      <c r="K76" s="137" t="n">
        <f aca="false">J76</f>
        <v>0</v>
      </c>
      <c r="L76" s="138" t="n">
        <f aca="false" t="array" ref="L76:L76">SUMIF($R$6:$V$22,J76,$J$44:$N$59)</f>
        <v>0</v>
      </c>
      <c r="M76" s="36" t="n">
        <f aca="false">L76/$O$20</f>
        <v>0</v>
      </c>
      <c r="N76" s="139" t="n">
        <f aca="false" t="array" ref="N76:N76">K76^2*M76</f>
        <v>0</v>
      </c>
      <c r="O76" s="136"/>
      <c r="Q76" s="128"/>
      <c r="R76" s="140"/>
      <c r="S76" s="128"/>
      <c r="T76" s="128"/>
      <c r="U76" s="128"/>
      <c r="V76" s="128"/>
      <c r="W76" s="128"/>
      <c r="X76" s="17"/>
      <c r="Y76" s="57"/>
      <c r="AA76" s="17"/>
      <c r="AB76" s="57"/>
      <c r="AC76" s="17"/>
      <c r="AD76" s="17"/>
      <c r="AE76" s="17"/>
    </row>
    <row r="77" customFormat="false" ht="13.5" hidden="false" customHeight="false" outlineLevel="0" collapsed="false">
      <c r="A77" s="31"/>
      <c r="B77" s="33" t="n">
        <v>70</v>
      </c>
      <c r="C77" s="75"/>
      <c r="D77" s="180"/>
      <c r="E77" s="165"/>
      <c r="F77" s="180"/>
      <c r="G77" s="181"/>
      <c r="H77" s="31"/>
      <c r="I77" s="47"/>
      <c r="J77" s="27" t="n">
        <f aca="false" t="array" ref="J77:J77">MAX(IF($R$6:$W$21&lt;J76,$R$6:$W$21,0))</f>
        <v>0</v>
      </c>
      <c r="K77" s="137" t="n">
        <f aca="false">J77</f>
        <v>0</v>
      </c>
      <c r="L77" s="138" t="n">
        <f aca="false" t="array" ref="L77:L77">SUMIF($R$6:$V$22,J77,$J$44:$N$59)</f>
        <v>0</v>
      </c>
      <c r="M77" s="36" t="n">
        <f aca="false">L77/$O$20</f>
        <v>0</v>
      </c>
      <c r="N77" s="139" t="n">
        <f aca="false" t="array" ref="N77:N77">K77^2*M77</f>
        <v>0</v>
      </c>
      <c r="O77" s="136"/>
      <c r="Q77" s="128"/>
      <c r="R77" s="140"/>
      <c r="S77" s="141"/>
      <c r="T77" s="141"/>
      <c r="U77" s="128"/>
      <c r="V77" s="128"/>
      <c r="W77" s="128"/>
      <c r="X77" s="17"/>
      <c r="AA77" s="17"/>
      <c r="AB77" s="57"/>
      <c r="AC77" s="17"/>
      <c r="AD77" s="17"/>
      <c r="AE77" s="17"/>
    </row>
    <row r="78" customFormat="false" ht="13.5" hidden="false" customHeight="false" outlineLevel="0" collapsed="false">
      <c r="A78" s="31"/>
      <c r="B78" s="33" t="n">
        <v>71</v>
      </c>
      <c r="C78" s="75"/>
      <c r="D78" s="180"/>
      <c r="E78" s="71"/>
      <c r="F78" s="180"/>
      <c r="G78" s="181"/>
      <c r="H78" s="31"/>
      <c r="I78" s="47"/>
      <c r="J78" s="27"/>
      <c r="K78" s="137"/>
      <c r="L78" s="138"/>
      <c r="M78" s="36" t="n">
        <f aca="false">L78/$O$20</f>
        <v>0</v>
      </c>
      <c r="N78" s="139" t="n">
        <f aca="false" t="array" ref="N78:N78">K78^2*M78</f>
        <v>0</v>
      </c>
      <c r="O78" s="136"/>
      <c r="Q78" s="128"/>
      <c r="R78" s="140"/>
      <c r="S78" s="29"/>
      <c r="T78" s="29"/>
      <c r="U78" s="128"/>
      <c r="V78" s="132"/>
      <c r="W78" s="29"/>
      <c r="AA78" s="17"/>
      <c r="AB78" s="128"/>
      <c r="AC78" s="17"/>
      <c r="AD78" s="17"/>
      <c r="AE78" s="17"/>
    </row>
    <row r="79" customFormat="false" ht="13.5" hidden="false" customHeight="false" outlineLevel="0" collapsed="false">
      <c r="A79" s="31"/>
      <c r="B79" s="33" t="n">
        <v>72</v>
      </c>
      <c r="C79" s="75"/>
      <c r="D79" s="180"/>
      <c r="E79" s="71"/>
      <c r="F79" s="165"/>
      <c r="G79" s="174"/>
      <c r="H79" s="31"/>
      <c r="I79" s="48"/>
      <c r="J79" s="27"/>
      <c r="K79" s="137"/>
      <c r="L79" s="138"/>
      <c r="M79" s="36" t="n">
        <f aca="false">L79/$O$20</f>
        <v>0</v>
      </c>
      <c r="N79" s="139" t="n">
        <f aca="false" t="array" ref="N79:N79">K79^2*M79</f>
        <v>0</v>
      </c>
      <c r="O79" s="136"/>
      <c r="Q79" s="128"/>
      <c r="R79" s="140"/>
      <c r="S79" s="29"/>
      <c r="T79" s="29"/>
      <c r="U79" s="29"/>
      <c r="V79" s="128"/>
      <c r="W79" s="29"/>
      <c r="AA79" s="17"/>
      <c r="AB79" s="17"/>
      <c r="AC79" s="17"/>
      <c r="AD79" s="17"/>
      <c r="AE79" s="17"/>
    </row>
    <row r="80" customFormat="false" ht="13.5" hidden="false" customHeight="false" outlineLevel="0" collapsed="false">
      <c r="A80" s="31"/>
      <c r="B80" s="33" t="n">
        <v>73</v>
      </c>
      <c r="C80" s="75"/>
      <c r="D80" s="180"/>
      <c r="E80" s="71"/>
      <c r="F80" s="180"/>
      <c r="G80" s="181"/>
      <c r="H80" s="31"/>
      <c r="I80" s="48"/>
      <c r="J80" s="27"/>
      <c r="K80" s="137"/>
      <c r="L80" s="138"/>
      <c r="M80" s="36" t="n">
        <f aca="false">L80/$O$20</f>
        <v>0</v>
      </c>
      <c r="N80" s="139" t="n">
        <f aca="false" t="array" ref="N80:N80">K80^2*M80</f>
        <v>0</v>
      </c>
      <c r="O80" s="136"/>
      <c r="Q80" s="128"/>
      <c r="R80" s="140"/>
      <c r="S80" s="29"/>
      <c r="T80" s="29"/>
      <c r="U80" s="29"/>
      <c r="V80" s="128"/>
      <c r="W80" s="29"/>
      <c r="AA80" s="17"/>
      <c r="AB80" s="17"/>
      <c r="AC80" s="17"/>
      <c r="AD80" s="17"/>
      <c r="AE80" s="17"/>
    </row>
    <row r="81" customFormat="false" ht="13.5" hidden="false" customHeight="false" outlineLevel="0" collapsed="false">
      <c r="A81" s="31"/>
      <c r="B81" s="33" t="n">
        <v>74</v>
      </c>
      <c r="C81" s="172"/>
      <c r="D81" s="180"/>
      <c r="E81" s="71"/>
      <c r="F81" s="180"/>
      <c r="G81" s="174"/>
      <c r="H81" s="31"/>
      <c r="I81" s="48"/>
      <c r="J81" s="130"/>
      <c r="K81" s="142"/>
      <c r="L81" s="143"/>
      <c r="M81" s="144" t="n">
        <f aca="false">L81/$O$20</f>
        <v>0</v>
      </c>
      <c r="N81" s="145" t="n">
        <f aca="false" t="array" ref="N81:N81">K81^2*M81</f>
        <v>0</v>
      </c>
      <c r="O81" s="146"/>
      <c r="P81" s="131"/>
      <c r="Q81" s="128"/>
      <c r="R81" s="140"/>
      <c r="S81" s="29"/>
      <c r="T81" s="29"/>
      <c r="U81" s="29"/>
      <c r="V81" s="128"/>
      <c r="W81" s="29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</row>
    <row r="82" customFormat="false" ht="13.5" hidden="false" customHeight="false" outlineLevel="0" collapsed="false">
      <c r="A82" s="31"/>
      <c r="B82" s="33" t="n">
        <v>75</v>
      </c>
      <c r="C82" s="75"/>
      <c r="D82" s="180"/>
      <c r="E82" s="71"/>
      <c r="F82" s="165"/>
      <c r="G82" s="181"/>
      <c r="H82" s="31"/>
      <c r="I82" s="48"/>
      <c r="J82" s="27"/>
      <c r="L82" s="29" t="n">
        <f aca="false">SUM(L63:L81)</f>
        <v>2113874361</v>
      </c>
      <c r="M82" s="147" t="n">
        <f aca="false">L82/$O$20</f>
        <v>2.5028221867621</v>
      </c>
      <c r="N82" s="148" t="n">
        <f aca="false">SUM(N63:N81)</f>
        <v>452912.121693243</v>
      </c>
      <c r="O82" s="148"/>
      <c r="Q82" s="128"/>
      <c r="R82" s="140"/>
      <c r="S82" s="29"/>
      <c r="T82" s="29"/>
      <c r="U82" s="29"/>
      <c r="V82" s="128"/>
      <c r="W82" s="29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</row>
    <row r="83" s="138" customFormat="true" ht="13.5" hidden="false" customHeight="false" outlineLevel="0" collapsed="false">
      <c r="A83" s="31"/>
      <c r="B83" s="33" t="n">
        <v>76</v>
      </c>
      <c r="C83" s="172"/>
      <c r="D83" s="180"/>
      <c r="E83" s="71"/>
      <c r="F83" s="180"/>
      <c r="G83" s="181"/>
      <c r="H83" s="31"/>
      <c r="J83" s="27"/>
      <c r="Q83" s="128"/>
      <c r="R83" s="140"/>
      <c r="S83" s="149"/>
      <c r="T83" s="149"/>
      <c r="U83" s="149"/>
      <c r="V83" s="149"/>
      <c r="W83" s="149"/>
      <c r="X83" s="48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</row>
    <row r="84" s="138" customFormat="true" ht="13.5" hidden="false" customHeight="false" outlineLevel="0" collapsed="false">
      <c r="A84" s="31"/>
      <c r="B84" s="33" t="n">
        <v>77</v>
      </c>
      <c r="C84" s="75"/>
      <c r="D84" s="165"/>
      <c r="E84" s="71"/>
      <c r="F84" s="180"/>
      <c r="G84" s="181"/>
      <c r="H84" s="31"/>
      <c r="J84" s="17"/>
      <c r="K84" s="17"/>
      <c r="L84" s="17"/>
      <c r="M84" s="17"/>
      <c r="N84" s="17"/>
      <c r="O84" s="17"/>
      <c r="P84" s="17"/>
      <c r="Q84" s="128"/>
      <c r="R84" s="140"/>
      <c r="S84" s="150"/>
      <c r="T84" s="150"/>
      <c r="U84" s="150"/>
      <c r="V84" s="150"/>
      <c r="W84" s="150"/>
      <c r="X84" s="48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</row>
    <row r="85" customFormat="false" ht="13.5" hidden="false" customHeight="false" outlineLevel="0" collapsed="false">
      <c r="A85" s="31"/>
      <c r="B85" s="33" t="n">
        <v>78</v>
      </c>
      <c r="C85" s="75"/>
      <c r="D85" s="180"/>
      <c r="E85" s="71"/>
      <c r="F85" s="180"/>
      <c r="G85" s="174"/>
      <c r="H85" s="31"/>
      <c r="I85" s="138"/>
      <c r="J85" s="17"/>
      <c r="K85" s="17"/>
      <c r="L85" s="17"/>
      <c r="M85" s="17"/>
      <c r="N85" s="17"/>
      <c r="O85" s="17"/>
      <c r="P85" s="17"/>
      <c r="Q85" s="128"/>
      <c r="R85" s="140"/>
      <c r="S85" s="151"/>
      <c r="T85" s="151"/>
      <c r="U85" s="151"/>
      <c r="V85" s="151"/>
      <c r="W85" s="151"/>
      <c r="X85" s="48"/>
      <c r="Y85" s="138"/>
      <c r="Z85" s="138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</row>
    <row r="86" customFormat="false" ht="13.5" hidden="false" customHeight="false" outlineLevel="0" collapsed="false">
      <c r="A86" s="31"/>
      <c r="B86" s="33" t="n">
        <v>79</v>
      </c>
      <c r="C86" s="75"/>
      <c r="D86" s="180"/>
      <c r="E86" s="71"/>
      <c r="F86" s="180"/>
      <c r="G86" s="181"/>
      <c r="H86" s="31"/>
      <c r="I86" s="138"/>
      <c r="J86" s="17"/>
      <c r="K86" s="17"/>
      <c r="L86" s="17"/>
      <c r="M86" s="17"/>
      <c r="N86" s="17"/>
      <c r="O86" s="17"/>
      <c r="P86" s="17"/>
      <c r="Q86" s="128"/>
      <c r="R86" s="140"/>
      <c r="S86" s="151"/>
      <c r="T86" s="151"/>
      <c r="U86" s="151"/>
      <c r="V86" s="151"/>
      <c r="W86" s="151"/>
      <c r="Y86" s="138"/>
      <c r="Z86" s="138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</row>
    <row r="87" customFormat="false" ht="13.5" hidden="false" customHeight="false" outlineLevel="0" collapsed="false">
      <c r="A87" s="31"/>
      <c r="B87" s="33" t="n">
        <v>80</v>
      </c>
      <c r="C87" s="75"/>
      <c r="D87" s="180"/>
      <c r="E87" s="71"/>
      <c r="F87" s="180"/>
      <c r="G87" s="181"/>
      <c r="H87" s="31"/>
      <c r="I87" s="138"/>
      <c r="J87" s="17"/>
      <c r="K87" s="17"/>
      <c r="L87" s="17"/>
      <c r="M87" s="17"/>
      <c r="N87" s="17"/>
      <c r="O87" s="17"/>
      <c r="P87" s="17"/>
      <c r="Q87" s="128"/>
      <c r="R87" s="151"/>
      <c r="S87" s="151"/>
      <c r="T87" s="151"/>
      <c r="U87" s="151"/>
      <c r="V87" s="151"/>
      <c r="W87" s="151"/>
      <c r="Y87" s="138"/>
      <c r="Z87" s="138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</row>
    <row r="88" customFormat="false" ht="13.5" hidden="false" customHeight="false" outlineLevel="0" collapsed="false">
      <c r="A88" s="31"/>
      <c r="B88" s="33" t="n">
        <v>81</v>
      </c>
      <c r="C88" s="75"/>
      <c r="D88" s="180"/>
      <c r="E88" s="71"/>
      <c r="F88" s="165"/>
      <c r="G88" s="174"/>
      <c r="H88" s="31"/>
      <c r="I88" s="138"/>
      <c r="J88" s="17"/>
      <c r="K88" s="17"/>
      <c r="L88" s="17"/>
      <c r="M88" s="17"/>
      <c r="N88" s="17"/>
      <c r="O88" s="17"/>
      <c r="P88" s="17"/>
      <c r="Q88" s="29"/>
      <c r="R88" s="29"/>
      <c r="S88" s="29"/>
      <c r="T88" s="29"/>
      <c r="U88" s="29"/>
      <c r="V88" s="29"/>
      <c r="W88" s="29"/>
      <c r="Y88" s="138"/>
      <c r="Z88" s="138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</row>
    <row r="89" customFormat="false" ht="13.5" hidden="false" customHeight="false" outlineLevel="0" collapsed="false">
      <c r="A89" s="31"/>
      <c r="B89" s="33" t="n">
        <v>82</v>
      </c>
      <c r="C89" s="75"/>
      <c r="D89" s="180"/>
      <c r="E89" s="71"/>
      <c r="F89" s="180"/>
      <c r="G89" s="174"/>
      <c r="H89" s="31"/>
      <c r="I89" s="138"/>
      <c r="J89" s="17"/>
      <c r="K89" s="17"/>
      <c r="L89" s="17"/>
      <c r="M89" s="17"/>
      <c r="N89" s="17"/>
      <c r="O89" s="17"/>
      <c r="P89" s="17"/>
      <c r="Q89" s="150"/>
      <c r="R89" s="151"/>
      <c r="S89" s="151"/>
      <c r="T89" s="151"/>
      <c r="U89" s="151"/>
      <c r="V89" s="151"/>
      <c r="W89" s="151"/>
      <c r="Y89" s="138"/>
      <c r="Z89" s="138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</row>
    <row r="90" customFormat="false" ht="13.5" hidden="false" customHeight="false" outlineLevel="0" collapsed="false">
      <c r="A90" s="31"/>
      <c r="B90" s="33" t="n">
        <v>83</v>
      </c>
      <c r="C90" s="75"/>
      <c r="D90" s="165"/>
      <c r="E90" s="71"/>
      <c r="F90" s="180"/>
      <c r="G90" s="174"/>
      <c r="H90" s="31"/>
      <c r="I90" s="138"/>
      <c r="J90" s="17"/>
      <c r="K90" s="17"/>
      <c r="L90" s="17"/>
      <c r="M90" s="17"/>
      <c r="N90" s="17"/>
      <c r="O90" s="17"/>
      <c r="P90" s="17"/>
      <c r="Q90" s="150"/>
      <c r="R90" s="151"/>
      <c r="S90" s="151"/>
      <c r="T90" s="151"/>
      <c r="U90" s="151"/>
      <c r="V90" s="151"/>
      <c r="W90" s="151"/>
      <c r="Y90" s="138"/>
      <c r="Z90" s="138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</row>
    <row r="91" customFormat="false" ht="13.5" hidden="false" customHeight="false" outlineLevel="0" collapsed="false">
      <c r="A91" s="31"/>
      <c r="B91" s="33" t="n">
        <v>84</v>
      </c>
      <c r="C91" s="75"/>
      <c r="D91" s="165"/>
      <c r="E91" s="71"/>
      <c r="F91" s="180"/>
      <c r="G91" s="174"/>
      <c r="H91" s="31"/>
      <c r="I91" s="138"/>
      <c r="J91" s="17"/>
      <c r="K91" s="17"/>
      <c r="L91" s="17"/>
      <c r="M91" s="17"/>
      <c r="N91" s="17"/>
      <c r="O91" s="17"/>
      <c r="P91" s="17"/>
      <c r="Q91" s="150"/>
      <c r="R91" s="152"/>
      <c r="S91" s="151"/>
      <c r="T91" s="151"/>
      <c r="U91" s="151"/>
      <c r="V91" s="151"/>
      <c r="W91" s="151"/>
      <c r="Y91" s="138"/>
      <c r="Z91" s="138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</row>
    <row r="92" customFormat="false" ht="13.5" hidden="false" customHeight="false" outlineLevel="0" collapsed="false">
      <c r="A92" s="31"/>
      <c r="B92" s="33" t="n">
        <v>85</v>
      </c>
      <c r="C92" s="75"/>
      <c r="D92" s="180"/>
      <c r="E92" s="71"/>
      <c r="F92" s="180"/>
      <c r="G92" s="181"/>
      <c r="H92" s="31"/>
      <c r="I92" s="138"/>
      <c r="J92" s="17"/>
      <c r="K92" s="17"/>
      <c r="L92" s="17"/>
      <c r="M92" s="17"/>
      <c r="N92" s="17"/>
      <c r="O92" s="17"/>
      <c r="P92" s="17"/>
      <c r="Q92" s="150"/>
      <c r="R92" s="152"/>
      <c r="S92" s="151"/>
      <c r="T92" s="151"/>
      <c r="U92" s="151"/>
      <c r="V92" s="151"/>
      <c r="W92" s="151"/>
      <c r="Y92" s="138"/>
      <c r="Z92" s="138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</row>
    <row r="93" customFormat="false" ht="13.5" hidden="false" customHeight="false" outlineLevel="0" collapsed="false">
      <c r="A93" s="31"/>
      <c r="B93" s="33" t="n">
        <v>86</v>
      </c>
      <c r="C93" s="75"/>
      <c r="D93" s="180"/>
      <c r="E93" s="71"/>
      <c r="F93" s="180"/>
      <c r="G93" s="181"/>
      <c r="H93" s="31"/>
      <c r="I93" s="138"/>
      <c r="J93" s="17"/>
      <c r="K93" s="17"/>
      <c r="L93" s="17"/>
      <c r="M93" s="17"/>
      <c r="N93" s="17"/>
      <c r="O93" s="17"/>
      <c r="P93" s="17"/>
      <c r="Q93" s="150"/>
      <c r="R93" s="152"/>
      <c r="S93" s="151"/>
      <c r="T93" s="151"/>
      <c r="U93" s="151"/>
      <c r="V93" s="151"/>
      <c r="W93" s="151"/>
      <c r="Y93" s="138"/>
      <c r="Z93" s="138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</row>
    <row r="94" customFormat="false" ht="13.5" hidden="false" customHeight="false" outlineLevel="0" collapsed="false">
      <c r="A94" s="31"/>
      <c r="B94" s="33" t="n">
        <v>87</v>
      </c>
      <c r="C94" s="75"/>
      <c r="D94" s="180"/>
      <c r="E94" s="71"/>
      <c r="F94" s="180"/>
      <c r="G94" s="181"/>
      <c r="H94" s="31"/>
      <c r="I94" s="138"/>
      <c r="J94" s="17"/>
      <c r="K94" s="17"/>
      <c r="L94" s="17"/>
      <c r="M94" s="17"/>
      <c r="N94" s="17"/>
      <c r="O94" s="17"/>
      <c r="P94" s="17"/>
      <c r="Q94" s="150"/>
      <c r="R94" s="152"/>
      <c r="S94" s="151"/>
      <c r="T94" s="151"/>
      <c r="U94" s="151"/>
      <c r="V94" s="151"/>
      <c r="W94" s="151"/>
      <c r="Y94" s="138"/>
      <c r="Z94" s="138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</row>
    <row r="95" customFormat="false" ht="13.5" hidden="false" customHeight="false" outlineLevel="0" collapsed="false">
      <c r="A95" s="31"/>
      <c r="B95" s="33" t="n">
        <v>88</v>
      </c>
      <c r="C95" s="75"/>
      <c r="D95" s="180"/>
      <c r="E95" s="71"/>
      <c r="F95" s="180"/>
      <c r="G95" s="181"/>
      <c r="H95" s="31"/>
      <c r="I95" s="138"/>
      <c r="J95" s="17"/>
      <c r="K95" s="17"/>
      <c r="L95" s="17"/>
      <c r="M95" s="17"/>
      <c r="N95" s="17"/>
      <c r="O95" s="17"/>
      <c r="P95" s="17"/>
      <c r="Q95" s="153"/>
      <c r="R95" s="154"/>
      <c r="S95" s="151"/>
      <c r="T95" s="151"/>
      <c r="U95" s="151"/>
      <c r="V95" s="151"/>
      <c r="W95" s="151"/>
      <c r="Y95" s="138"/>
      <c r="Z95" s="17"/>
      <c r="AA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</row>
    <row r="96" customFormat="false" ht="13.5" hidden="false" customHeight="false" outlineLevel="0" collapsed="false">
      <c r="A96" s="31"/>
      <c r="B96" s="33" t="n">
        <v>89</v>
      </c>
      <c r="C96" s="75"/>
      <c r="D96" s="180"/>
      <c r="E96" s="71"/>
      <c r="F96" s="180"/>
      <c r="G96" s="174"/>
      <c r="H96" s="31"/>
      <c r="I96" s="138"/>
      <c r="J96" s="17"/>
      <c r="K96" s="17"/>
      <c r="L96" s="17"/>
      <c r="M96" s="17"/>
      <c r="N96" s="17"/>
      <c r="O96" s="17"/>
      <c r="P96" s="17"/>
      <c r="Q96" s="153"/>
      <c r="R96" s="154"/>
      <c r="S96" s="151"/>
      <c r="T96" s="151"/>
      <c r="U96" s="151"/>
      <c r="V96" s="151"/>
      <c r="W96" s="151"/>
      <c r="X96" s="17"/>
      <c r="Y96" s="17"/>
      <c r="Z96" s="17"/>
      <c r="AA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</row>
    <row r="97" customFormat="false" ht="13.5" hidden="false" customHeight="false" outlineLevel="0" collapsed="false">
      <c r="A97" s="31"/>
      <c r="B97" s="33" t="n">
        <v>90</v>
      </c>
      <c r="C97" s="75"/>
      <c r="D97" s="180"/>
      <c r="E97" s="71"/>
      <c r="F97" s="180"/>
      <c r="G97" s="174"/>
      <c r="H97" s="31"/>
      <c r="I97" s="138"/>
      <c r="J97" s="17"/>
      <c r="K97" s="17"/>
      <c r="L97" s="17"/>
      <c r="M97" s="17"/>
      <c r="N97" s="17"/>
      <c r="O97" s="17"/>
      <c r="P97" s="17"/>
      <c r="Q97" s="153"/>
      <c r="R97" s="154"/>
      <c r="S97" s="154"/>
      <c r="T97" s="151"/>
      <c r="U97" s="151"/>
      <c r="V97" s="151"/>
      <c r="W97" s="151"/>
      <c r="X97" s="17"/>
      <c r="Y97" s="17"/>
      <c r="Z97" s="17"/>
      <c r="AA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</row>
    <row r="98" customFormat="false" ht="13.5" hidden="false" customHeight="false" outlineLevel="0" collapsed="false">
      <c r="A98" s="31"/>
      <c r="B98" s="33" t="n">
        <v>91</v>
      </c>
      <c r="C98" s="75"/>
      <c r="D98" s="180"/>
      <c r="E98" s="71"/>
      <c r="F98" s="165"/>
      <c r="G98" s="174"/>
      <c r="H98" s="31"/>
      <c r="I98" s="138"/>
      <c r="J98" s="17"/>
      <c r="K98" s="17"/>
      <c r="L98" s="17"/>
      <c r="M98" s="17"/>
      <c r="N98" s="17"/>
      <c r="O98" s="17"/>
      <c r="P98" s="17"/>
      <c r="Q98" s="153"/>
      <c r="R98" s="154"/>
      <c r="S98" s="154"/>
      <c r="T98" s="151"/>
      <c r="U98" s="151"/>
      <c r="V98" s="151"/>
      <c r="W98" s="151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</row>
    <row r="99" customFormat="false" ht="13.5" hidden="false" customHeight="false" outlineLevel="0" collapsed="false">
      <c r="A99" s="31"/>
      <c r="B99" s="33" t="n">
        <v>92</v>
      </c>
      <c r="C99" s="75"/>
      <c r="D99" s="180"/>
      <c r="E99" s="71"/>
      <c r="F99" s="180"/>
      <c r="G99" s="174"/>
      <c r="H99" s="31"/>
      <c r="I99" s="138"/>
      <c r="J99" s="17"/>
      <c r="K99" s="17"/>
      <c r="L99" s="17"/>
      <c r="M99" s="17"/>
      <c r="N99" s="17"/>
      <c r="O99" s="17"/>
      <c r="P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</row>
    <row r="100" customFormat="false" ht="13.5" hidden="false" customHeight="false" outlineLevel="0" collapsed="false">
      <c r="A100" s="31"/>
      <c r="B100" s="33" t="n">
        <v>93</v>
      </c>
      <c r="C100" s="75"/>
      <c r="D100" s="180"/>
      <c r="E100" s="71"/>
      <c r="F100" s="180"/>
      <c r="G100" s="174"/>
      <c r="H100" s="31"/>
      <c r="I100" s="138"/>
      <c r="J100" s="17"/>
      <c r="K100" s="17"/>
      <c r="L100" s="17"/>
      <c r="M100" s="17"/>
      <c r="N100" s="17"/>
      <c r="O100" s="17"/>
      <c r="P100" s="17"/>
      <c r="Q100" s="150"/>
      <c r="R100" s="152"/>
      <c r="S100" s="152"/>
      <c r="T100" s="151"/>
      <c r="U100" s="151"/>
      <c r="V100" s="151"/>
      <c r="W100" s="151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</row>
    <row r="101" customFormat="false" ht="13.5" hidden="false" customHeight="false" outlineLevel="0" collapsed="false">
      <c r="A101" s="31"/>
      <c r="B101" s="33" t="n">
        <v>94</v>
      </c>
      <c r="C101" s="75"/>
      <c r="D101" s="165"/>
      <c r="E101" s="71"/>
      <c r="F101" s="180"/>
      <c r="G101" s="174"/>
      <c r="H101" s="31"/>
      <c r="I101" s="17"/>
      <c r="J101" s="17"/>
      <c r="K101" s="17"/>
      <c r="L101" s="17"/>
      <c r="M101" s="17"/>
      <c r="N101" s="17"/>
      <c r="O101" s="17"/>
      <c r="P101" s="17"/>
      <c r="Q101" s="150"/>
      <c r="R101" s="152"/>
      <c r="S101" s="152"/>
      <c r="T101" s="151"/>
      <c r="U101" s="151"/>
      <c r="V101" s="151"/>
      <c r="W101" s="151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</row>
    <row r="102" customFormat="false" ht="13.5" hidden="false" customHeight="false" outlineLevel="0" collapsed="false">
      <c r="A102" s="31"/>
      <c r="B102" s="33" t="n">
        <v>95</v>
      </c>
      <c r="C102" s="75"/>
      <c r="D102" s="165"/>
      <c r="E102" s="71"/>
      <c r="F102" s="165"/>
      <c r="G102" s="174"/>
      <c r="H102" s="31"/>
      <c r="I102" s="17"/>
      <c r="J102" s="17"/>
      <c r="K102" s="17"/>
      <c r="L102" s="17"/>
      <c r="M102" s="17"/>
      <c r="N102" s="17"/>
      <c r="O102" s="17"/>
      <c r="P102" s="17"/>
      <c r="Q102" s="150"/>
      <c r="R102" s="152"/>
      <c r="S102" s="152"/>
      <c r="T102" s="151"/>
      <c r="U102" s="151"/>
      <c r="V102" s="151"/>
      <c r="W102" s="151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</row>
    <row r="103" customFormat="false" ht="13.5" hidden="false" customHeight="false" outlineLevel="0" collapsed="false">
      <c r="A103" s="31"/>
      <c r="B103" s="33" t="n">
        <v>96</v>
      </c>
      <c r="C103" s="75"/>
      <c r="D103" s="180"/>
      <c r="E103" s="71"/>
      <c r="F103" s="165"/>
      <c r="G103" s="181"/>
      <c r="H103" s="31"/>
      <c r="I103" s="17"/>
      <c r="J103" s="17"/>
      <c r="K103" s="17"/>
      <c r="L103" s="17"/>
      <c r="M103" s="17"/>
      <c r="N103" s="17"/>
      <c r="O103" s="17"/>
      <c r="P103" s="17"/>
      <c r="Q103" s="150"/>
      <c r="R103" s="152"/>
      <c r="S103" s="152"/>
      <c r="T103" s="152"/>
      <c r="U103" s="151"/>
      <c r="V103" s="151"/>
      <c r="W103" s="151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</row>
    <row r="104" customFormat="false" ht="13.5" hidden="false" customHeight="false" outlineLevel="0" collapsed="false">
      <c r="A104" s="31"/>
      <c r="B104" s="33" t="n">
        <v>97</v>
      </c>
      <c r="C104" s="75"/>
      <c r="D104" s="180"/>
      <c r="E104" s="71"/>
      <c r="F104" s="165"/>
      <c r="G104" s="181"/>
      <c r="H104" s="31"/>
      <c r="I104" s="17"/>
      <c r="J104" s="17"/>
      <c r="K104" s="17"/>
      <c r="L104" s="17"/>
      <c r="M104" s="17"/>
      <c r="N104" s="17"/>
      <c r="O104" s="17"/>
      <c r="P104" s="17"/>
      <c r="Q104" s="150"/>
      <c r="R104" s="152"/>
      <c r="S104" s="152"/>
      <c r="T104" s="152"/>
      <c r="U104" s="151"/>
      <c r="V104" s="151"/>
      <c r="W104" s="151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</row>
    <row r="105" customFormat="false" ht="13.5" hidden="false" customHeight="false" outlineLevel="0" collapsed="false">
      <c r="A105" s="31"/>
      <c r="B105" s="33" t="n">
        <v>98</v>
      </c>
      <c r="C105" s="75"/>
      <c r="D105" s="180"/>
      <c r="E105" s="71"/>
      <c r="F105" s="165"/>
      <c r="G105" s="181"/>
      <c r="H105" s="31"/>
      <c r="I105" s="17"/>
      <c r="J105" s="17"/>
      <c r="K105" s="17"/>
      <c r="L105" s="17"/>
      <c r="M105" s="17"/>
      <c r="N105" s="17"/>
      <c r="O105" s="17"/>
      <c r="P105" s="17"/>
      <c r="Q105" s="150"/>
      <c r="R105" s="152"/>
      <c r="S105" s="152"/>
      <c r="T105" s="152"/>
      <c r="U105" s="151"/>
      <c r="V105" s="151"/>
      <c r="W105" s="152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</row>
    <row r="106" customFormat="false" ht="13.5" hidden="false" customHeight="false" outlineLevel="0" collapsed="false">
      <c r="A106" s="31"/>
      <c r="B106" s="33" t="n">
        <v>99</v>
      </c>
      <c r="C106" s="75"/>
      <c r="D106" s="165"/>
      <c r="E106" s="71"/>
      <c r="F106" s="180"/>
      <c r="G106" s="181"/>
      <c r="H106" s="31"/>
      <c r="I106" s="17"/>
      <c r="J106" s="17"/>
      <c r="K106" s="17"/>
      <c r="L106" s="17"/>
      <c r="M106" s="17"/>
      <c r="N106" s="17"/>
      <c r="O106" s="17"/>
      <c r="P106" s="17"/>
      <c r="Q106" s="150"/>
      <c r="R106" s="152"/>
      <c r="S106" s="152"/>
      <c r="T106" s="152"/>
      <c r="U106" s="151"/>
      <c r="V106" s="151"/>
      <c r="W106" s="152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</row>
    <row r="107" customFormat="false" ht="13.5" hidden="false" customHeight="false" outlineLevel="0" collapsed="false">
      <c r="A107" s="31"/>
      <c r="B107" s="33" t="n">
        <v>100</v>
      </c>
      <c r="C107" s="75"/>
      <c r="D107" s="180"/>
      <c r="E107" s="71"/>
      <c r="F107" s="180"/>
      <c r="G107" s="181"/>
      <c r="H107" s="31"/>
      <c r="I107" s="17"/>
      <c r="Q107" s="150"/>
      <c r="R107" s="152"/>
      <c r="S107" s="152"/>
      <c r="T107" s="152"/>
      <c r="U107" s="151"/>
      <c r="V107" s="151"/>
      <c r="W107" s="152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</row>
    <row r="108" customFormat="false" ht="13.5" hidden="false" customHeight="false" outlineLevel="0" collapsed="false">
      <c r="A108" s="31"/>
      <c r="B108" s="33" t="n">
        <v>101</v>
      </c>
      <c r="C108" s="172"/>
      <c r="D108" s="180"/>
      <c r="E108" s="71"/>
      <c r="F108" s="180"/>
      <c r="G108" s="181"/>
      <c r="H108" s="31"/>
      <c r="I108" s="17"/>
      <c r="Q108" s="150"/>
      <c r="R108" s="152"/>
      <c r="S108" s="152"/>
      <c r="T108" s="152"/>
      <c r="U108" s="152"/>
      <c r="V108" s="151"/>
      <c r="W108" s="152"/>
      <c r="X108" s="17"/>
      <c r="Y108" s="155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</row>
    <row r="109" customFormat="false" ht="13.5" hidden="false" customHeight="false" outlineLevel="0" collapsed="false">
      <c r="A109" s="31"/>
      <c r="B109" s="33" t="n">
        <v>102</v>
      </c>
      <c r="C109" s="172"/>
      <c r="D109" s="180"/>
      <c r="E109" s="71"/>
      <c r="F109" s="165"/>
      <c r="G109" s="181"/>
      <c r="H109" s="31"/>
      <c r="I109" s="17"/>
      <c r="Q109" s="150"/>
      <c r="R109" s="152"/>
      <c r="S109" s="152"/>
      <c r="T109" s="152"/>
      <c r="U109" s="152"/>
      <c r="V109" s="151"/>
      <c r="W109" s="152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</row>
    <row r="110" customFormat="false" ht="13.5" hidden="false" customHeight="false" outlineLevel="0" collapsed="false">
      <c r="A110" s="31"/>
      <c r="B110" s="33" t="n">
        <v>103</v>
      </c>
      <c r="C110" s="172"/>
      <c r="D110" s="180"/>
      <c r="E110" s="71"/>
      <c r="F110" s="165"/>
      <c r="G110" s="181"/>
      <c r="H110" s="31"/>
      <c r="I110" s="17"/>
      <c r="Q110" s="150"/>
      <c r="R110" s="152"/>
      <c r="S110" s="152"/>
      <c r="T110" s="152"/>
      <c r="U110" s="152"/>
      <c r="V110" s="151"/>
      <c r="W110" s="152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</row>
    <row r="111" customFormat="false" ht="13.5" hidden="false" customHeight="false" outlineLevel="0" collapsed="false">
      <c r="A111" s="31"/>
      <c r="B111" s="33" t="n">
        <v>104</v>
      </c>
      <c r="C111" s="182"/>
      <c r="D111" s="183"/>
      <c r="E111" s="183"/>
      <c r="F111" s="184"/>
      <c r="G111" s="185"/>
      <c r="H111" s="31"/>
      <c r="I111" s="17"/>
      <c r="Q111" s="150"/>
      <c r="R111" s="152"/>
      <c r="S111" s="152"/>
      <c r="T111" s="152"/>
      <c r="U111" s="152"/>
      <c r="V111" s="151"/>
      <c r="W111" s="152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</row>
    <row r="112" customFormat="false" ht="13.5" hidden="false" customHeight="false" outlineLevel="0" collapsed="false">
      <c r="A112" s="31"/>
      <c r="B112" s="33" t="n">
        <v>105</v>
      </c>
      <c r="C112" s="172"/>
      <c r="D112" s="180"/>
      <c r="E112" s="165"/>
      <c r="F112" s="165"/>
      <c r="G112" s="181"/>
      <c r="H112" s="31"/>
      <c r="I112" s="17"/>
      <c r="Q112" s="150"/>
      <c r="R112" s="152"/>
      <c r="S112" s="152"/>
      <c r="T112" s="152"/>
      <c r="U112" s="152"/>
      <c r="V112" s="151"/>
      <c r="W112" s="152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</row>
    <row r="113" customFormat="false" ht="13.5" hidden="false" customHeight="false" outlineLevel="0" collapsed="false">
      <c r="A113" s="31"/>
      <c r="B113" s="33" t="n">
        <v>106</v>
      </c>
      <c r="C113" s="75"/>
      <c r="D113" s="180"/>
      <c r="E113" s="165"/>
      <c r="F113" s="180"/>
      <c r="G113" s="181"/>
      <c r="H113" s="31"/>
      <c r="I113" s="17"/>
      <c r="Q113" s="150"/>
      <c r="R113" s="156"/>
      <c r="S113" s="156"/>
      <c r="T113" s="156"/>
      <c r="U113" s="152"/>
      <c r="V113" s="151"/>
      <c r="W113" s="152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</row>
    <row r="114" customFormat="false" ht="13.5" hidden="false" customHeight="false" outlineLevel="0" collapsed="false">
      <c r="A114" s="31"/>
      <c r="B114" s="33" t="n">
        <v>107</v>
      </c>
      <c r="C114" s="75"/>
      <c r="D114" s="180"/>
      <c r="E114" s="165"/>
      <c r="F114" s="165"/>
      <c r="G114" s="174"/>
      <c r="H114" s="31"/>
      <c r="I114" s="17"/>
      <c r="Q114" s="157"/>
      <c r="R114" s="158"/>
      <c r="S114" s="158"/>
      <c r="T114" s="158"/>
      <c r="U114" s="158"/>
      <c r="V114" s="158"/>
      <c r="W114" s="159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</row>
    <row r="115" customFormat="false" ht="13.5" hidden="false" customHeight="false" outlineLevel="0" collapsed="false">
      <c r="A115" s="31"/>
      <c r="B115" s="33" t="n">
        <v>108</v>
      </c>
      <c r="C115" s="75"/>
      <c r="D115" s="180"/>
      <c r="E115" s="71"/>
      <c r="F115" s="165"/>
      <c r="G115" s="181"/>
      <c r="H115" s="31"/>
      <c r="I115" s="17"/>
      <c r="Q115" s="157"/>
      <c r="R115" s="160"/>
      <c r="S115" s="160"/>
      <c r="T115" s="160"/>
      <c r="U115" s="160"/>
      <c r="V115" s="160"/>
      <c r="W115" s="150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</row>
    <row r="116" customFormat="false" ht="13.5" hidden="false" customHeight="false" outlineLevel="0" collapsed="false">
      <c r="A116" s="31"/>
      <c r="B116" s="33" t="n">
        <v>109</v>
      </c>
      <c r="C116" s="75"/>
      <c r="D116" s="180"/>
      <c r="E116" s="165"/>
      <c r="F116" s="180"/>
      <c r="G116" s="174"/>
      <c r="H116" s="31"/>
      <c r="I116" s="17"/>
      <c r="Q116" s="157"/>
      <c r="R116" s="157"/>
      <c r="S116" s="157"/>
      <c r="T116" s="157"/>
      <c r="U116" s="157"/>
      <c r="V116" s="157"/>
      <c r="W116" s="15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</row>
    <row r="117" customFormat="false" ht="13.5" hidden="false" customHeight="false" outlineLevel="0" collapsed="false">
      <c r="A117" s="31"/>
      <c r="B117" s="33" t="n">
        <v>110</v>
      </c>
      <c r="C117" s="75"/>
      <c r="D117" s="165"/>
      <c r="E117" s="165"/>
      <c r="F117" s="180"/>
      <c r="G117" s="181"/>
      <c r="H117" s="31"/>
      <c r="I117" s="17"/>
      <c r="Q117" s="160"/>
      <c r="R117" s="161"/>
      <c r="S117" s="161"/>
      <c r="T117" s="161"/>
      <c r="U117" s="161"/>
      <c r="V117" s="161"/>
      <c r="W117" s="161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</row>
    <row r="118" customFormat="false" ht="13.5" hidden="false" customHeight="false" outlineLevel="0" collapsed="false">
      <c r="A118" s="31"/>
      <c r="B118" s="33" t="n">
        <v>111</v>
      </c>
      <c r="C118" s="75"/>
      <c r="D118" s="165"/>
      <c r="E118" s="165"/>
      <c r="F118" s="180"/>
      <c r="G118" s="181"/>
      <c r="H118" s="31"/>
      <c r="Q118" s="157"/>
      <c r="R118" s="162"/>
      <c r="S118" s="162"/>
      <c r="T118" s="162"/>
      <c r="U118" s="162"/>
      <c r="V118" s="162"/>
      <c r="W118" s="163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</row>
    <row r="119" customFormat="false" ht="13.5" hidden="false" customHeight="false" outlineLevel="0" collapsed="false">
      <c r="A119" s="31"/>
      <c r="B119" s="33" t="n">
        <v>112</v>
      </c>
      <c r="C119" s="75"/>
      <c r="D119" s="165"/>
      <c r="E119" s="165"/>
      <c r="F119" s="180"/>
      <c r="G119" s="181"/>
      <c r="H119" s="31"/>
      <c r="Q119" s="164"/>
      <c r="R119" s="157"/>
      <c r="S119" s="157"/>
      <c r="T119" s="157"/>
      <c r="U119" s="157"/>
      <c r="V119" s="164"/>
      <c r="W119" s="164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</row>
    <row r="120" customFormat="false" ht="13.5" hidden="false" customHeight="false" outlineLevel="0" collapsed="false">
      <c r="A120" s="31"/>
      <c r="B120" s="165"/>
      <c r="C120" s="165"/>
      <c r="D120" s="180"/>
      <c r="E120" s="165"/>
      <c r="F120" s="180"/>
      <c r="G120" s="180"/>
      <c r="H120" s="73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</row>
    <row r="121" customFormat="false" ht="13.5" hidden="false" customHeight="false" outlineLevel="0" collapsed="false">
      <c r="A121" s="31"/>
      <c r="B121" s="165"/>
      <c r="C121" s="165"/>
      <c r="D121" s="165"/>
      <c r="E121" s="71"/>
      <c r="F121" s="180"/>
      <c r="G121" s="180"/>
      <c r="H121" s="73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</row>
    <row r="122" customFormat="false" ht="13.5" hidden="false" customHeight="false" outlineLevel="0" collapsed="false">
      <c r="A122" s="31"/>
      <c r="B122" s="165"/>
      <c r="C122" s="180"/>
      <c r="D122" s="165"/>
      <c r="E122" s="71"/>
      <c r="F122" s="180"/>
      <c r="G122" s="180"/>
      <c r="H122" s="73"/>
      <c r="I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</row>
    <row r="123" customFormat="false" ht="13.5" hidden="false" customHeight="false" outlineLevel="0" collapsed="false">
      <c r="A123" s="31"/>
      <c r="B123" s="165"/>
      <c r="C123" s="180"/>
      <c r="D123" s="165"/>
      <c r="E123" s="71"/>
      <c r="F123" s="180"/>
      <c r="G123" s="165"/>
      <c r="H123" s="73"/>
      <c r="I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</row>
    <row r="124" customFormat="false" ht="13.5" hidden="false" customHeight="false" outlineLevel="0" collapsed="false">
      <c r="A124" s="31"/>
      <c r="B124" s="165"/>
      <c r="C124" s="165"/>
      <c r="D124" s="165"/>
      <c r="E124" s="71"/>
      <c r="F124" s="180"/>
      <c r="G124" s="165"/>
      <c r="H124" s="73"/>
      <c r="I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</row>
    <row r="125" customFormat="false" ht="13.5" hidden="false" customHeight="false" outlineLevel="0" collapsed="false">
      <c r="A125" s="31"/>
      <c r="B125" s="165"/>
      <c r="C125" s="180"/>
      <c r="D125" s="165"/>
      <c r="E125" s="71"/>
      <c r="F125" s="180"/>
      <c r="G125" s="180"/>
      <c r="H125" s="73"/>
      <c r="I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</row>
    <row r="126" customFormat="false" ht="13.5" hidden="false" customHeight="false" outlineLevel="0" collapsed="false">
      <c r="A126" s="31"/>
      <c r="B126" s="165"/>
      <c r="C126" s="180"/>
      <c r="D126" s="165"/>
      <c r="E126" s="71"/>
      <c r="F126" s="180"/>
      <c r="G126" s="180"/>
      <c r="H126" s="73"/>
      <c r="I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</row>
    <row r="127" customFormat="false" ht="13.5" hidden="false" customHeight="false" outlineLevel="0" collapsed="false">
      <c r="A127" s="31"/>
      <c r="B127" s="165"/>
      <c r="C127" s="180"/>
      <c r="D127" s="165"/>
      <c r="E127" s="71"/>
      <c r="F127" s="180"/>
      <c r="G127" s="180"/>
      <c r="H127" s="73"/>
      <c r="I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</row>
    <row r="128" customFormat="false" ht="13.5" hidden="false" customHeight="false" outlineLevel="0" collapsed="false">
      <c r="A128" s="31"/>
      <c r="B128" s="165"/>
      <c r="C128" s="180"/>
      <c r="D128" s="165"/>
      <c r="E128" s="165"/>
      <c r="F128" s="180"/>
      <c r="G128" s="180"/>
      <c r="H128" s="73"/>
      <c r="I128" s="17"/>
      <c r="Q128" s="17"/>
      <c r="R128" s="17"/>
      <c r="S128" s="17"/>
      <c r="T128" s="17"/>
      <c r="U128" s="17"/>
      <c r="V128" s="17"/>
      <c r="W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</row>
    <row r="129" customFormat="false" ht="13.5" hidden="false" customHeight="false" outlineLevel="0" collapsed="false">
      <c r="A129" s="31"/>
      <c r="B129" s="165"/>
      <c r="C129" s="180"/>
      <c r="D129" s="180"/>
      <c r="E129" s="165"/>
      <c r="F129" s="165"/>
      <c r="G129" s="180"/>
      <c r="H129" s="73"/>
      <c r="I129" s="17"/>
      <c r="Q129" s="17"/>
      <c r="R129" s="17"/>
      <c r="S129" s="17"/>
      <c r="T129" s="17"/>
      <c r="U129" s="17"/>
      <c r="V129" s="17"/>
      <c r="W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</row>
    <row r="130" customFormat="false" ht="13.5" hidden="false" customHeight="false" outlineLevel="0" collapsed="false">
      <c r="A130" s="31"/>
      <c r="B130" s="165"/>
      <c r="C130" s="180"/>
      <c r="D130" s="180"/>
      <c r="E130" s="165"/>
      <c r="F130" s="165"/>
      <c r="G130" s="165"/>
      <c r="H130" s="73"/>
      <c r="I130" s="17"/>
      <c r="Q130" s="17"/>
      <c r="R130" s="17"/>
      <c r="S130" s="17"/>
      <c r="T130" s="17"/>
      <c r="U130" s="17"/>
      <c r="V130" s="17"/>
      <c r="W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</row>
    <row r="131" customFormat="false" ht="13.5" hidden="false" customHeight="false" outlineLevel="0" collapsed="false">
      <c r="A131" s="31"/>
      <c r="B131" s="165"/>
      <c r="C131" s="180"/>
      <c r="D131" s="180"/>
      <c r="E131" s="71"/>
      <c r="F131" s="165"/>
      <c r="G131" s="165"/>
      <c r="H131" s="73"/>
      <c r="I131" s="17"/>
      <c r="Q131" s="17"/>
      <c r="R131" s="17"/>
      <c r="S131" s="17"/>
      <c r="T131" s="17"/>
      <c r="U131" s="17"/>
      <c r="V131" s="17"/>
      <c r="W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</row>
    <row r="132" customFormat="false" ht="13.5" hidden="false" customHeight="false" outlineLevel="0" collapsed="false">
      <c r="A132" s="31"/>
      <c r="B132" s="165"/>
      <c r="C132" s="165"/>
      <c r="D132" s="180"/>
      <c r="E132" s="71"/>
      <c r="F132" s="165"/>
      <c r="G132" s="165"/>
      <c r="H132" s="73"/>
      <c r="I132" s="17"/>
      <c r="Q132" s="17"/>
      <c r="R132" s="17"/>
      <c r="S132" s="17"/>
      <c r="T132" s="17"/>
      <c r="U132" s="17"/>
      <c r="V132" s="17"/>
      <c r="W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</row>
    <row r="133" customFormat="false" ht="13.5" hidden="false" customHeight="false" outlineLevel="0" collapsed="false">
      <c r="A133" s="31"/>
      <c r="B133" s="165"/>
      <c r="C133" s="165"/>
      <c r="D133" s="165"/>
      <c r="E133" s="71"/>
      <c r="F133" s="165"/>
      <c r="G133" s="180"/>
      <c r="H133" s="73"/>
      <c r="I133" s="17"/>
      <c r="Q133" s="17"/>
      <c r="R133" s="17"/>
      <c r="S133" s="17"/>
      <c r="T133" s="17"/>
      <c r="U133" s="17"/>
      <c r="V133" s="17"/>
      <c r="W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</row>
    <row r="134" customFormat="false" ht="13.5" hidden="false" customHeight="false" outlineLevel="0" collapsed="false">
      <c r="A134" s="31"/>
      <c r="B134" s="165"/>
      <c r="C134" s="165"/>
      <c r="D134" s="165"/>
      <c r="E134" s="71"/>
      <c r="F134" s="180"/>
      <c r="G134" s="180"/>
      <c r="H134" s="73"/>
      <c r="I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</row>
    <row r="135" customFormat="false" ht="13.5" hidden="false" customHeight="false" outlineLevel="0" collapsed="false">
      <c r="A135" s="31"/>
      <c r="B135" s="165"/>
      <c r="C135" s="165"/>
      <c r="D135" s="165"/>
      <c r="E135" s="71"/>
      <c r="F135" s="180"/>
      <c r="G135" s="180"/>
      <c r="H135" s="73"/>
      <c r="I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</row>
    <row r="136" customFormat="false" ht="13.5" hidden="false" customHeight="false" outlineLevel="0" collapsed="false">
      <c r="A136" s="31"/>
      <c r="B136" s="165"/>
      <c r="C136" s="165"/>
      <c r="D136" s="180"/>
      <c r="E136" s="165"/>
      <c r="F136" s="180"/>
      <c r="G136" s="165"/>
      <c r="H136" s="73"/>
      <c r="I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</row>
    <row r="137" customFormat="false" ht="13.5" hidden="false" customHeight="false" outlineLevel="0" collapsed="false">
      <c r="A137" s="31"/>
      <c r="B137" s="165"/>
      <c r="C137" s="180"/>
      <c r="D137" s="180"/>
      <c r="E137" s="165"/>
      <c r="F137" s="180"/>
      <c r="G137" s="165"/>
      <c r="H137" s="73"/>
      <c r="I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</row>
    <row r="138" customFormat="false" ht="13.5" hidden="false" customHeight="false" outlineLevel="0" collapsed="false">
      <c r="A138" s="31"/>
      <c r="B138" s="165"/>
      <c r="C138" s="180"/>
      <c r="D138" s="180"/>
      <c r="E138" s="165"/>
      <c r="F138" s="165"/>
      <c r="G138" s="165"/>
      <c r="H138" s="73"/>
      <c r="I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</row>
    <row r="139" customFormat="false" ht="13.5" hidden="false" customHeight="false" outlineLevel="0" collapsed="false">
      <c r="A139" s="31"/>
      <c r="B139" s="165"/>
      <c r="C139" s="180"/>
      <c r="D139" s="180"/>
      <c r="E139" s="165"/>
      <c r="F139" s="165"/>
      <c r="G139" s="165"/>
      <c r="H139" s="73"/>
      <c r="I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</row>
    <row r="140" customFormat="false" ht="13.5" hidden="false" customHeight="false" outlineLevel="0" collapsed="false">
      <c r="A140" s="31"/>
      <c r="B140" s="165"/>
      <c r="C140" s="180"/>
      <c r="D140" s="180"/>
      <c r="E140" s="165"/>
      <c r="F140" s="165"/>
      <c r="G140" s="180"/>
      <c r="H140" s="73"/>
      <c r="I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</row>
    <row r="141" customFormat="false" ht="13.5" hidden="false" customHeight="false" outlineLevel="0" collapsed="false">
      <c r="A141" s="31"/>
      <c r="B141" s="165"/>
      <c r="C141" s="165"/>
      <c r="D141" s="180"/>
      <c r="E141" s="165"/>
      <c r="F141" s="165"/>
      <c r="G141" s="180"/>
      <c r="H141" s="73"/>
      <c r="I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</row>
    <row r="142" customFormat="false" ht="13.5" hidden="false" customHeight="false" outlineLevel="0" collapsed="false">
      <c r="A142" s="31"/>
      <c r="B142" s="165"/>
      <c r="C142" s="165"/>
      <c r="D142" s="180"/>
      <c r="E142" s="71"/>
      <c r="F142" s="180"/>
      <c r="G142" s="180"/>
      <c r="H142" s="73"/>
      <c r="I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</row>
    <row r="143" customFormat="false" ht="13.5" hidden="false" customHeight="false" outlineLevel="0" collapsed="false">
      <c r="A143" s="31"/>
      <c r="B143" s="165"/>
      <c r="C143" s="180"/>
      <c r="D143" s="180"/>
      <c r="E143" s="71"/>
      <c r="F143" s="180"/>
      <c r="G143" s="180"/>
      <c r="H143" s="73"/>
      <c r="I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</row>
    <row r="144" customFormat="false" ht="13.5" hidden="false" customHeight="false" outlineLevel="0" collapsed="false">
      <c r="A144" s="31"/>
      <c r="B144" s="165"/>
      <c r="C144" s="180"/>
      <c r="D144" s="180"/>
      <c r="E144" s="165"/>
      <c r="F144" s="180"/>
      <c r="G144" s="180"/>
      <c r="H144" s="73"/>
      <c r="I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</row>
    <row r="145" customFormat="false" ht="13.5" hidden="false" customHeight="false" outlineLevel="0" collapsed="false">
      <c r="A145" s="31"/>
      <c r="B145" s="165"/>
      <c r="C145" s="180"/>
      <c r="D145" s="165"/>
      <c r="E145" s="71"/>
      <c r="F145" s="180"/>
      <c r="G145" s="180"/>
      <c r="H145" s="73"/>
      <c r="I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</row>
    <row r="146" customFormat="false" ht="13.5" hidden="false" customHeight="false" outlineLevel="0" collapsed="false">
      <c r="A146" s="31"/>
      <c r="B146" s="165"/>
      <c r="C146" s="180"/>
      <c r="D146" s="165"/>
      <c r="E146" s="71"/>
      <c r="F146" s="180"/>
      <c r="G146" s="180"/>
      <c r="H146" s="73"/>
      <c r="I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</row>
    <row r="147" customFormat="false" ht="13.5" hidden="false" customHeight="false" outlineLevel="0" collapsed="false">
      <c r="A147" s="31"/>
      <c r="B147" s="165"/>
      <c r="C147" s="165"/>
      <c r="D147" s="180"/>
      <c r="E147" s="165"/>
      <c r="F147" s="180"/>
      <c r="G147" s="165"/>
      <c r="H147" s="73"/>
      <c r="I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</row>
    <row r="148" customFormat="false" ht="13.5" hidden="false" customHeight="false" outlineLevel="0" collapsed="false">
      <c r="A148" s="31"/>
      <c r="B148" s="165"/>
      <c r="C148" s="165"/>
      <c r="D148" s="180"/>
      <c r="E148" s="71"/>
      <c r="F148" s="165"/>
      <c r="G148" s="165"/>
      <c r="H148" s="73"/>
      <c r="I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</row>
    <row r="149" customFormat="false" ht="13.5" hidden="false" customHeight="false" outlineLevel="0" collapsed="false">
      <c r="A149" s="31"/>
      <c r="B149" s="165"/>
      <c r="C149" s="165"/>
      <c r="D149" s="180"/>
      <c r="E149" s="71"/>
      <c r="F149" s="180"/>
      <c r="G149" s="165"/>
      <c r="H149" s="73"/>
      <c r="I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</row>
    <row r="150" customFormat="false" ht="13.5" hidden="false" customHeight="false" outlineLevel="0" collapsed="false">
      <c r="A150" s="31"/>
      <c r="B150" s="165"/>
      <c r="C150" s="180"/>
      <c r="D150" s="180"/>
      <c r="E150" s="71"/>
      <c r="F150" s="165"/>
      <c r="G150" s="180"/>
      <c r="H150" s="73"/>
      <c r="I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</row>
    <row r="151" customFormat="false" ht="13.5" hidden="false" customHeight="false" outlineLevel="0" collapsed="false">
      <c r="A151" s="31"/>
      <c r="B151" s="165"/>
      <c r="C151" s="180"/>
      <c r="D151" s="180"/>
      <c r="E151" s="71"/>
      <c r="F151" s="165"/>
      <c r="G151" s="180"/>
      <c r="H151" s="73"/>
      <c r="I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</row>
    <row r="152" customFormat="false" ht="13.5" hidden="false" customHeight="false" outlineLevel="0" collapsed="false">
      <c r="A152" s="31"/>
      <c r="B152" s="165"/>
      <c r="C152" s="165"/>
      <c r="D152" s="180"/>
      <c r="E152" s="71"/>
      <c r="F152" s="165"/>
      <c r="G152" s="180"/>
      <c r="H152" s="73"/>
      <c r="I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</row>
    <row r="153" customFormat="false" ht="13.5" hidden="false" customHeight="false" outlineLevel="0" collapsed="false">
      <c r="A153" s="31"/>
      <c r="B153" s="165"/>
      <c r="C153" s="165"/>
      <c r="D153" s="180"/>
      <c r="E153" s="71"/>
      <c r="F153" s="180"/>
      <c r="G153" s="180"/>
      <c r="H153" s="73"/>
      <c r="I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</row>
    <row r="154" customFormat="false" ht="13.5" hidden="false" customHeight="false" outlineLevel="0" collapsed="false">
      <c r="A154" s="31"/>
      <c r="B154" s="165"/>
      <c r="C154" s="165"/>
      <c r="D154" s="180"/>
      <c r="E154" s="71"/>
      <c r="F154" s="180"/>
      <c r="G154" s="180"/>
      <c r="H154" s="73"/>
      <c r="I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</row>
    <row r="155" customFormat="false" ht="13.5" hidden="false" customHeight="false" outlineLevel="0" collapsed="false">
      <c r="A155" s="31"/>
      <c r="B155" s="165"/>
      <c r="C155" s="165"/>
      <c r="D155" s="180"/>
      <c r="E155" s="71"/>
      <c r="F155" s="180"/>
      <c r="G155" s="180"/>
      <c r="H155" s="73"/>
      <c r="I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</row>
    <row r="156" customFormat="false" ht="13.5" hidden="false" customHeight="false" outlineLevel="0" collapsed="false">
      <c r="A156" s="31"/>
      <c r="B156" s="165"/>
      <c r="C156" s="165"/>
      <c r="D156" s="180"/>
      <c r="E156" s="71"/>
      <c r="F156" s="180"/>
      <c r="G156" s="180"/>
      <c r="H156" s="73"/>
      <c r="I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</row>
    <row r="157" customFormat="false" ht="13.5" hidden="false" customHeight="false" outlineLevel="0" collapsed="false">
      <c r="A157" s="31"/>
      <c r="B157" s="165"/>
      <c r="C157" s="180"/>
      <c r="D157" s="165"/>
      <c r="E157" s="71"/>
      <c r="F157" s="180"/>
      <c r="G157" s="180"/>
      <c r="H157" s="73"/>
      <c r="I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</row>
    <row r="158" customFormat="false" ht="13.5" hidden="false" customHeight="false" outlineLevel="0" collapsed="false">
      <c r="A158" s="31"/>
      <c r="B158" s="165"/>
      <c r="C158" s="180"/>
      <c r="D158" s="165"/>
      <c r="E158" s="71"/>
      <c r="F158" s="180"/>
      <c r="G158" s="165"/>
      <c r="H158" s="73"/>
      <c r="I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</row>
    <row r="159" customFormat="false" ht="13.5" hidden="false" customHeight="false" outlineLevel="0" collapsed="false">
      <c r="A159" s="31"/>
      <c r="B159" s="165"/>
      <c r="C159" s="165"/>
      <c r="D159" s="180"/>
      <c r="E159" s="71"/>
      <c r="F159" s="180"/>
      <c r="G159" s="180"/>
      <c r="H159" s="73"/>
      <c r="I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</row>
    <row r="160" customFormat="false" ht="13.5" hidden="false" customHeight="false" outlineLevel="0" collapsed="false">
      <c r="A160" s="31"/>
      <c r="B160" s="165"/>
      <c r="C160" s="165"/>
      <c r="D160" s="180"/>
      <c r="E160" s="71"/>
      <c r="F160" s="180"/>
      <c r="G160" s="180"/>
      <c r="H160" s="73"/>
      <c r="I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</row>
    <row r="161" customFormat="false" ht="13.5" hidden="false" customHeight="false" outlineLevel="0" collapsed="false">
      <c r="A161" s="31"/>
      <c r="B161" s="165"/>
      <c r="C161" s="180"/>
      <c r="D161" s="180"/>
      <c r="E161" s="165"/>
      <c r="F161" s="180"/>
      <c r="G161" s="180"/>
      <c r="H161" s="73"/>
      <c r="I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</row>
    <row r="162" customFormat="false" ht="13.5" hidden="false" customHeight="false" outlineLevel="0" collapsed="false">
      <c r="A162" s="31"/>
      <c r="B162" s="165"/>
      <c r="C162" s="180"/>
      <c r="D162" s="180"/>
      <c r="E162" s="165"/>
      <c r="F162" s="165"/>
      <c r="G162" s="165"/>
      <c r="H162" s="73"/>
      <c r="I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</row>
    <row r="163" customFormat="false" ht="13.5" hidden="false" customHeight="false" outlineLevel="0" collapsed="false">
      <c r="A163" s="31"/>
      <c r="B163" s="165"/>
      <c r="C163" s="180"/>
      <c r="D163" s="180"/>
      <c r="E163" s="165"/>
      <c r="F163" s="165"/>
      <c r="G163" s="165"/>
      <c r="H163" s="73"/>
      <c r="I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</row>
    <row r="164" customFormat="false" ht="13.5" hidden="false" customHeight="false" outlineLevel="0" collapsed="false">
      <c r="A164" s="31"/>
      <c r="B164" s="165"/>
      <c r="C164" s="165"/>
      <c r="D164" s="180"/>
      <c r="E164" s="165"/>
      <c r="F164" s="165"/>
      <c r="G164" s="165"/>
      <c r="H164" s="73"/>
      <c r="I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</row>
    <row r="165" customFormat="false" ht="13.5" hidden="false" customHeight="false" outlineLevel="0" collapsed="false">
      <c r="A165" s="31"/>
      <c r="B165" s="165"/>
      <c r="C165" s="165"/>
      <c r="D165" s="180"/>
      <c r="E165" s="71"/>
      <c r="F165" s="165"/>
      <c r="G165" s="165"/>
      <c r="H165" s="73"/>
      <c r="I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</row>
    <row r="166" customFormat="false" ht="13.5" hidden="false" customHeight="false" outlineLevel="0" collapsed="false">
      <c r="A166" s="31"/>
      <c r="B166" s="165"/>
      <c r="C166" s="165"/>
      <c r="D166" s="180"/>
      <c r="E166" s="71"/>
      <c r="F166" s="180"/>
      <c r="G166" s="180"/>
      <c r="H166" s="73"/>
      <c r="I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</row>
    <row r="167" customFormat="false" ht="13.5" hidden="false" customHeight="false" outlineLevel="0" collapsed="false">
      <c r="A167" s="31"/>
      <c r="B167" s="165"/>
      <c r="C167" s="165"/>
      <c r="D167" s="180"/>
      <c r="E167" s="165"/>
      <c r="F167" s="180"/>
      <c r="G167" s="180"/>
      <c r="H167" s="73"/>
      <c r="I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</row>
    <row r="168" customFormat="false" ht="13.5" hidden="false" customHeight="false" outlineLevel="0" collapsed="false">
      <c r="A168" s="31"/>
      <c r="B168" s="165"/>
      <c r="C168" s="165"/>
      <c r="D168" s="180"/>
      <c r="E168" s="165"/>
      <c r="F168" s="180"/>
      <c r="G168" s="180"/>
      <c r="H168" s="73"/>
      <c r="I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</row>
    <row r="169" customFormat="false" ht="13.5" hidden="false" customHeight="false" outlineLevel="0" collapsed="false">
      <c r="A169" s="31"/>
      <c r="B169" s="165"/>
      <c r="C169" s="165"/>
      <c r="D169" s="180"/>
      <c r="E169" s="165"/>
      <c r="F169" s="180"/>
      <c r="G169" s="180"/>
      <c r="H169" s="73"/>
      <c r="I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</row>
    <row r="170" customFormat="false" ht="13.5" hidden="false" customHeight="false" outlineLevel="0" collapsed="false">
      <c r="A170" s="31"/>
      <c r="B170" s="165"/>
      <c r="C170" s="165"/>
      <c r="D170" s="180"/>
      <c r="E170" s="165"/>
      <c r="F170" s="180"/>
      <c r="G170" s="180"/>
      <c r="H170" s="73"/>
      <c r="I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</row>
    <row r="171" customFormat="false" ht="13.5" hidden="false" customHeight="false" outlineLevel="0" collapsed="false">
      <c r="A171" s="31"/>
      <c r="B171" s="165"/>
      <c r="C171" s="165"/>
      <c r="D171" s="180"/>
      <c r="E171" s="165"/>
      <c r="F171" s="180"/>
      <c r="G171" s="165"/>
      <c r="H171" s="73"/>
      <c r="I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</row>
    <row r="172" customFormat="false" ht="13.5" hidden="false" customHeight="false" outlineLevel="0" collapsed="false">
      <c r="A172" s="31"/>
      <c r="B172" s="165"/>
      <c r="C172" s="165"/>
      <c r="D172" s="180"/>
      <c r="E172" s="165"/>
      <c r="F172" s="165"/>
      <c r="G172" s="180"/>
      <c r="H172" s="73"/>
      <c r="I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</row>
    <row r="173" customFormat="false" ht="13.5" hidden="false" customHeight="false" outlineLevel="0" collapsed="false">
      <c r="A173" s="31"/>
      <c r="B173" s="165"/>
      <c r="C173" s="165"/>
      <c r="D173" s="180"/>
      <c r="E173" s="71"/>
      <c r="F173" s="165"/>
      <c r="G173" s="180"/>
      <c r="H173" s="73"/>
      <c r="I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</row>
    <row r="174" customFormat="false" ht="13.5" hidden="false" customHeight="false" outlineLevel="0" collapsed="false">
      <c r="A174" s="31"/>
      <c r="B174" s="165"/>
      <c r="C174" s="165"/>
      <c r="D174" s="180"/>
      <c r="E174" s="71"/>
      <c r="F174" s="165"/>
      <c r="G174" s="180"/>
      <c r="H174" s="73"/>
      <c r="I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</row>
    <row r="175" customFormat="false" ht="13.5" hidden="false" customHeight="false" outlineLevel="0" collapsed="false">
      <c r="A175" s="31"/>
      <c r="B175" s="165"/>
      <c r="C175" s="165"/>
      <c r="D175" s="180"/>
      <c r="E175" s="71"/>
      <c r="F175" s="165"/>
      <c r="G175" s="180"/>
      <c r="H175" s="73"/>
      <c r="I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</row>
    <row r="176" customFormat="false" ht="13.5" hidden="false" customHeight="false" outlineLevel="0" collapsed="false">
      <c r="A176" s="31"/>
      <c r="B176" s="165"/>
      <c r="C176" s="165"/>
      <c r="D176" s="180"/>
      <c r="E176" s="71"/>
      <c r="F176" s="165"/>
      <c r="G176" s="165"/>
      <c r="H176" s="73"/>
      <c r="I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</row>
    <row r="177" customFormat="false" ht="13.5" hidden="false" customHeight="false" outlineLevel="0" collapsed="false">
      <c r="A177" s="31"/>
      <c r="B177" s="165"/>
      <c r="C177" s="165"/>
      <c r="D177" s="165"/>
      <c r="E177" s="71"/>
      <c r="F177" s="165"/>
      <c r="G177" s="165"/>
      <c r="H177" s="73"/>
      <c r="I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</row>
    <row r="178" customFormat="false" ht="13.5" hidden="false" customHeight="false" outlineLevel="0" collapsed="false">
      <c r="A178" s="31"/>
      <c r="B178" s="165"/>
      <c r="C178" s="165"/>
      <c r="D178" s="165"/>
      <c r="E178" s="71"/>
      <c r="F178" s="180"/>
      <c r="G178" s="165"/>
      <c r="H178" s="73"/>
      <c r="I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</row>
    <row r="179" customFormat="false" ht="13.5" hidden="false" customHeight="false" outlineLevel="0" collapsed="false">
      <c r="A179" s="31"/>
      <c r="B179" s="165"/>
      <c r="C179" s="165"/>
      <c r="D179" s="165"/>
      <c r="E179" s="71"/>
      <c r="F179" s="165"/>
      <c r="G179" s="165"/>
      <c r="H179" s="73"/>
      <c r="I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</row>
    <row r="180" customFormat="false" ht="13.5" hidden="false" customHeight="false" outlineLevel="0" collapsed="false">
      <c r="A180" s="31"/>
      <c r="B180" s="165"/>
      <c r="C180" s="165"/>
      <c r="D180" s="165"/>
      <c r="E180" s="71"/>
      <c r="F180" s="165"/>
      <c r="G180" s="180"/>
      <c r="H180" s="73"/>
      <c r="I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</row>
    <row r="181" customFormat="false" ht="13.5" hidden="false" customHeight="false" outlineLevel="0" collapsed="false">
      <c r="A181" s="31"/>
      <c r="B181" s="165"/>
      <c r="C181" s="165"/>
      <c r="D181" s="165"/>
      <c r="E181" s="71"/>
      <c r="F181" s="165"/>
      <c r="G181" s="165"/>
      <c r="H181" s="73"/>
      <c r="I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</row>
    <row r="182" customFormat="false" ht="13.5" hidden="false" customHeight="false" outlineLevel="0" collapsed="false">
      <c r="A182" s="31"/>
      <c r="B182" s="165"/>
      <c r="C182" s="165"/>
      <c r="D182" s="165"/>
      <c r="E182" s="71"/>
      <c r="F182" s="165"/>
      <c r="G182" s="165"/>
      <c r="H182" s="73"/>
      <c r="I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</row>
    <row r="183" customFormat="false" ht="13.5" hidden="false" customHeight="false" outlineLevel="0" collapsed="false">
      <c r="A183" s="31"/>
      <c r="B183" s="165"/>
      <c r="C183" s="165"/>
      <c r="D183" s="165"/>
      <c r="E183" s="71"/>
      <c r="F183" s="165"/>
      <c r="G183" s="165"/>
      <c r="H183" s="73"/>
      <c r="I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</row>
    <row r="184" customFormat="false" ht="13.5" hidden="false" customHeight="false" outlineLevel="0" collapsed="false">
      <c r="A184" s="31"/>
      <c r="B184" s="165"/>
      <c r="C184" s="165"/>
      <c r="D184" s="165"/>
      <c r="E184" s="165"/>
      <c r="F184" s="165"/>
      <c r="G184" s="165"/>
      <c r="H184" s="73"/>
      <c r="I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</row>
    <row r="185" customFormat="false" ht="13.5" hidden="false" customHeight="false" outlineLevel="0" collapsed="false">
      <c r="A185" s="31"/>
      <c r="B185" s="165"/>
      <c r="C185" s="165"/>
      <c r="D185" s="165"/>
      <c r="E185" s="71"/>
      <c r="F185" s="180"/>
      <c r="G185" s="180"/>
      <c r="H185" s="73"/>
      <c r="I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</row>
    <row r="186" customFormat="false" ht="13.5" hidden="false" customHeight="false" outlineLevel="0" collapsed="false">
      <c r="A186" s="31"/>
      <c r="B186" s="165"/>
      <c r="C186" s="165"/>
      <c r="D186" s="165"/>
      <c r="E186" s="71"/>
      <c r="F186" s="180"/>
      <c r="G186" s="180"/>
      <c r="H186" s="73"/>
      <c r="I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</row>
    <row r="187" customFormat="false" ht="13.5" hidden="false" customHeight="false" outlineLevel="0" collapsed="false">
      <c r="A187" s="31"/>
      <c r="B187" s="165"/>
      <c r="C187" s="165"/>
      <c r="D187" s="165"/>
      <c r="E187" s="71"/>
      <c r="F187" s="180"/>
      <c r="G187" s="180"/>
      <c r="H187" s="73"/>
      <c r="I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</row>
    <row r="188" customFormat="false" ht="13.5" hidden="false" customHeight="false" outlineLevel="0" collapsed="false">
      <c r="A188" s="31"/>
      <c r="B188" s="165"/>
      <c r="C188" s="165"/>
      <c r="D188" s="165"/>
      <c r="E188" s="165"/>
      <c r="F188" s="180"/>
      <c r="G188" s="165"/>
      <c r="H188" s="73"/>
      <c r="I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</row>
    <row r="189" customFormat="false" ht="13.5" hidden="false" customHeight="false" outlineLevel="0" collapsed="false">
      <c r="A189" s="31"/>
      <c r="B189" s="165"/>
      <c r="C189" s="165"/>
      <c r="D189" s="165"/>
      <c r="E189" s="165"/>
      <c r="F189" s="180"/>
      <c r="G189" s="165"/>
      <c r="H189" s="73"/>
      <c r="I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</row>
    <row r="190" customFormat="false" ht="13.5" hidden="false" customHeight="false" outlineLevel="0" collapsed="false">
      <c r="A190" s="31"/>
      <c r="B190" s="165"/>
      <c r="C190" s="165"/>
      <c r="D190" s="165"/>
      <c r="E190" s="165"/>
      <c r="F190" s="165"/>
      <c r="G190" s="165"/>
      <c r="H190" s="73"/>
      <c r="I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</row>
    <row r="191" customFormat="false" ht="13.5" hidden="false" customHeight="false" outlineLevel="0" collapsed="false">
      <c r="A191" s="31"/>
      <c r="B191" s="165"/>
      <c r="C191" s="165"/>
      <c r="D191" s="165"/>
      <c r="E191" s="165"/>
      <c r="F191" s="165"/>
      <c r="G191" s="165"/>
      <c r="H191" s="73"/>
      <c r="I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</row>
    <row r="192" customFormat="false" ht="13.5" hidden="false" customHeight="false" outlineLevel="0" collapsed="false">
      <c r="A192" s="31"/>
      <c r="B192" s="165"/>
      <c r="C192" s="165"/>
      <c r="D192" s="165"/>
      <c r="E192" s="165"/>
      <c r="F192" s="165"/>
      <c r="G192" s="165"/>
      <c r="H192" s="73"/>
      <c r="I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</row>
    <row r="193" customFormat="false" ht="13.5" hidden="false" customHeight="false" outlineLevel="0" collapsed="false">
      <c r="A193" s="31"/>
      <c r="B193" s="165"/>
      <c r="C193" s="165"/>
      <c r="D193" s="165"/>
      <c r="E193" s="165"/>
      <c r="F193" s="165"/>
      <c r="G193" s="165"/>
      <c r="H193" s="73"/>
      <c r="I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</row>
    <row r="194" customFormat="false" ht="13.5" hidden="false" customHeight="false" outlineLevel="0" collapsed="false">
      <c r="A194" s="31"/>
      <c r="B194" s="165"/>
      <c r="C194" s="165"/>
      <c r="D194" s="165"/>
      <c r="E194" s="71"/>
      <c r="F194" s="165"/>
      <c r="G194" s="165"/>
      <c r="H194" s="73"/>
      <c r="I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</row>
    <row r="195" customFormat="false" ht="13.5" hidden="false" customHeight="false" outlineLevel="0" collapsed="false">
      <c r="A195" s="31"/>
      <c r="B195" s="165"/>
      <c r="C195" s="165"/>
      <c r="D195" s="165"/>
      <c r="E195" s="71"/>
      <c r="F195" s="165"/>
      <c r="G195" s="165"/>
      <c r="H195" s="73"/>
      <c r="I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</row>
    <row r="196" customFormat="false" ht="13.5" hidden="false" customHeight="false" outlineLevel="0" collapsed="false">
      <c r="A196" s="31"/>
      <c r="B196" s="165"/>
      <c r="C196" s="165"/>
      <c r="D196" s="165"/>
      <c r="E196" s="71"/>
      <c r="F196" s="165"/>
      <c r="G196" s="165"/>
      <c r="H196" s="73"/>
      <c r="I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</row>
    <row r="197" customFormat="false" ht="13.5" hidden="false" customHeight="false" outlineLevel="0" collapsed="false">
      <c r="A197" s="31"/>
      <c r="B197" s="165"/>
      <c r="C197" s="165"/>
      <c r="D197" s="165"/>
      <c r="E197" s="71"/>
      <c r="F197" s="165"/>
      <c r="G197" s="165"/>
      <c r="H197" s="73"/>
      <c r="I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</row>
    <row r="198" customFormat="false" ht="13.5" hidden="false" customHeight="false" outlineLevel="0" collapsed="false">
      <c r="A198" s="31"/>
      <c r="B198" s="165"/>
      <c r="C198" s="165"/>
      <c r="D198" s="165"/>
      <c r="E198" s="165"/>
      <c r="F198" s="165"/>
      <c r="G198" s="165"/>
      <c r="H198" s="73"/>
      <c r="I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</row>
    <row r="199" customFormat="false" ht="13.5" hidden="false" customHeight="false" outlineLevel="0" collapsed="false">
      <c r="A199" s="31"/>
      <c r="B199" s="165"/>
      <c r="C199" s="165"/>
      <c r="D199" s="165"/>
      <c r="E199" s="71"/>
      <c r="F199" s="165"/>
      <c r="G199" s="165"/>
      <c r="H199" s="73"/>
      <c r="I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</row>
    <row r="200" customFormat="false" ht="13.5" hidden="false" customHeight="false" outlineLevel="0" collapsed="false">
      <c r="A200" s="31"/>
      <c r="B200" s="165"/>
      <c r="C200" s="165"/>
      <c r="D200" s="165"/>
      <c r="E200" s="71"/>
      <c r="F200" s="165"/>
      <c r="G200" s="165"/>
      <c r="H200" s="73"/>
      <c r="I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</row>
    <row r="201" customFormat="false" ht="13.5" hidden="false" customHeight="false" outlineLevel="0" collapsed="false">
      <c r="A201" s="31"/>
      <c r="B201" s="165"/>
      <c r="C201" s="165"/>
      <c r="D201" s="165"/>
      <c r="E201" s="165"/>
      <c r="F201" s="165"/>
      <c r="G201" s="165"/>
      <c r="H201" s="73"/>
      <c r="I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</row>
    <row r="202" customFormat="false" ht="13.5" hidden="false" customHeight="false" outlineLevel="0" collapsed="false">
      <c r="A202" s="31"/>
      <c r="B202" s="165"/>
      <c r="C202" s="165"/>
      <c r="D202" s="165"/>
      <c r="E202" s="165"/>
      <c r="F202" s="165"/>
      <c r="G202" s="165"/>
      <c r="H202" s="73"/>
      <c r="I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</row>
    <row r="203" customFormat="false" ht="13.5" hidden="false" customHeight="false" outlineLevel="0" collapsed="false">
      <c r="A203" s="31"/>
      <c r="B203" s="165"/>
      <c r="C203" s="165"/>
      <c r="D203" s="165"/>
      <c r="E203" s="165"/>
      <c r="F203" s="165"/>
      <c r="G203" s="165"/>
      <c r="H203" s="73"/>
      <c r="I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</row>
    <row r="204" customFormat="false" ht="13.5" hidden="false" customHeight="false" outlineLevel="0" collapsed="false">
      <c r="A204" s="31"/>
      <c r="B204" s="165"/>
      <c r="C204" s="165"/>
      <c r="D204" s="165"/>
      <c r="E204" s="165"/>
      <c r="F204" s="165"/>
      <c r="G204" s="165"/>
      <c r="H204" s="73"/>
      <c r="I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</row>
    <row r="205" customFormat="false" ht="13.5" hidden="false" customHeight="false" outlineLevel="0" collapsed="false">
      <c r="A205" s="31"/>
      <c r="B205" s="165"/>
      <c r="C205" s="165"/>
      <c r="D205" s="165"/>
      <c r="E205" s="165"/>
      <c r="F205" s="165"/>
      <c r="G205" s="165"/>
      <c r="H205" s="73"/>
      <c r="I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</row>
    <row r="206" customFormat="false" ht="13.5" hidden="false" customHeight="false" outlineLevel="0" collapsed="false">
      <c r="A206" s="31"/>
      <c r="B206" s="165"/>
      <c r="C206" s="165"/>
      <c r="D206" s="165"/>
      <c r="E206" s="165"/>
      <c r="F206" s="165"/>
      <c r="G206" s="165"/>
      <c r="H206" s="73"/>
      <c r="I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</row>
    <row r="207" customFormat="false" ht="13.5" hidden="false" customHeight="false" outlineLevel="0" collapsed="false">
      <c r="A207" s="49"/>
      <c r="B207" s="166"/>
      <c r="C207" s="165"/>
      <c r="D207" s="165"/>
      <c r="E207" s="165"/>
      <c r="F207" s="165"/>
      <c r="G207" s="165"/>
      <c r="H207" s="165"/>
      <c r="I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</row>
    <row r="208" customFormat="false" ht="13.5" hidden="false" customHeight="false" outlineLevel="0" collapsed="false">
      <c r="A208" s="49"/>
      <c r="B208" s="166"/>
      <c r="C208" s="165"/>
      <c r="D208" s="165"/>
      <c r="E208" s="165"/>
      <c r="F208" s="165"/>
      <c r="G208" s="165"/>
      <c r="H208" s="165"/>
      <c r="I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</row>
    <row r="209" customFormat="false" ht="13.5" hidden="false" customHeight="false" outlineLevel="0" collapsed="false">
      <c r="A209" s="49"/>
      <c r="B209" s="166"/>
      <c r="C209" s="165"/>
      <c r="D209" s="165"/>
      <c r="E209" s="165"/>
      <c r="F209" s="165"/>
      <c r="G209" s="165"/>
      <c r="H209" s="165"/>
      <c r="I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</row>
    <row r="210" customFormat="false" ht="13.5" hidden="false" customHeight="false" outlineLevel="0" collapsed="false">
      <c r="A210" s="49"/>
      <c r="B210" s="166"/>
      <c r="C210" s="165"/>
      <c r="D210" s="165"/>
      <c r="E210" s="165"/>
      <c r="F210" s="165"/>
      <c r="G210" s="165"/>
      <c r="H210" s="165"/>
      <c r="I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</row>
    <row r="211" customFormat="false" ht="13.5" hidden="false" customHeight="false" outlineLevel="0" collapsed="false">
      <c r="A211" s="49"/>
      <c r="B211" s="166"/>
      <c r="C211" s="165"/>
      <c r="D211" s="165"/>
      <c r="E211" s="165"/>
      <c r="F211" s="165"/>
      <c r="G211" s="165"/>
      <c r="H211" s="165"/>
      <c r="I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</row>
    <row r="212" customFormat="false" ht="13.5" hidden="false" customHeight="false" outlineLevel="0" collapsed="false">
      <c r="A212" s="49"/>
      <c r="B212" s="166"/>
      <c r="C212" s="165"/>
      <c r="D212" s="165"/>
      <c r="E212" s="165"/>
      <c r="F212" s="165"/>
      <c r="G212" s="165"/>
      <c r="H212" s="165"/>
      <c r="I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</row>
    <row r="213" customFormat="false" ht="13.5" hidden="false" customHeight="false" outlineLevel="0" collapsed="false">
      <c r="A213" s="49"/>
      <c r="B213" s="166"/>
      <c r="C213" s="165"/>
      <c r="D213" s="165"/>
      <c r="E213" s="165"/>
      <c r="F213" s="165"/>
      <c r="G213" s="165"/>
      <c r="H213" s="165"/>
      <c r="I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</row>
    <row r="214" customFormat="false" ht="13.5" hidden="false" customHeight="false" outlineLevel="0" collapsed="false">
      <c r="A214" s="49"/>
      <c r="B214" s="166"/>
      <c r="C214" s="165"/>
      <c r="D214" s="165"/>
      <c r="E214" s="165"/>
      <c r="F214" s="165"/>
      <c r="G214" s="165"/>
      <c r="H214" s="165"/>
      <c r="I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</row>
    <row r="215" customFormat="false" ht="13.5" hidden="false" customHeight="false" outlineLevel="0" collapsed="false">
      <c r="A215" s="49"/>
      <c r="B215" s="166"/>
      <c r="C215" s="165"/>
      <c r="D215" s="165"/>
      <c r="E215" s="165"/>
      <c r="F215" s="165"/>
      <c r="G215" s="165"/>
      <c r="H215" s="165"/>
      <c r="I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</row>
    <row r="216" customFormat="false" ht="13.5" hidden="false" customHeight="false" outlineLevel="0" collapsed="false">
      <c r="A216" s="49"/>
      <c r="B216" s="166"/>
      <c r="C216" s="165"/>
      <c r="D216" s="165"/>
      <c r="E216" s="165"/>
      <c r="F216" s="165"/>
      <c r="G216" s="165"/>
      <c r="H216" s="165"/>
      <c r="I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</row>
    <row r="217" customFormat="false" ht="13.5" hidden="false" customHeight="false" outlineLevel="0" collapsed="false">
      <c r="A217" s="49"/>
      <c r="B217" s="166"/>
      <c r="C217" s="165"/>
      <c r="D217" s="165"/>
      <c r="E217" s="165"/>
      <c r="F217" s="165"/>
      <c r="G217" s="165"/>
      <c r="H217" s="165"/>
      <c r="I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</row>
    <row r="218" customFormat="false" ht="13.5" hidden="false" customHeight="false" outlineLevel="0" collapsed="false">
      <c r="A218" s="49"/>
      <c r="B218" s="166"/>
      <c r="C218" s="165"/>
      <c r="D218" s="165"/>
      <c r="E218" s="165"/>
      <c r="F218" s="165"/>
      <c r="G218" s="165"/>
      <c r="H218" s="165"/>
      <c r="I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</row>
    <row r="219" customFormat="false" ht="13.5" hidden="false" customHeight="false" outlineLevel="0" collapsed="false">
      <c r="A219" s="49"/>
      <c r="B219" s="166"/>
      <c r="C219" s="165"/>
      <c r="D219" s="165"/>
      <c r="E219" s="165"/>
      <c r="F219" s="165"/>
      <c r="G219" s="165"/>
      <c r="H219" s="165"/>
      <c r="I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</row>
    <row r="220" customFormat="false" ht="13.5" hidden="false" customHeight="false" outlineLevel="0" collapsed="false">
      <c r="A220" s="49"/>
      <c r="B220" s="166"/>
      <c r="C220" s="165"/>
      <c r="D220" s="165"/>
      <c r="E220" s="165"/>
      <c r="F220" s="165"/>
      <c r="G220" s="165"/>
      <c r="H220" s="165"/>
      <c r="I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</row>
    <row r="221" customFormat="false" ht="13.5" hidden="false" customHeight="false" outlineLevel="0" collapsed="false">
      <c r="A221" s="49"/>
      <c r="B221" s="166"/>
      <c r="C221" s="165"/>
      <c r="D221" s="165"/>
      <c r="E221" s="165"/>
      <c r="F221" s="165"/>
      <c r="G221" s="165"/>
      <c r="H221" s="165"/>
      <c r="I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</row>
    <row r="222" customFormat="false" ht="13.5" hidden="false" customHeight="false" outlineLevel="0" collapsed="false">
      <c r="A222" s="49"/>
      <c r="B222" s="166"/>
      <c r="C222" s="165"/>
      <c r="D222" s="165"/>
      <c r="E222" s="165"/>
      <c r="F222" s="165"/>
      <c r="G222" s="165"/>
      <c r="H222" s="165"/>
      <c r="I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</row>
    <row r="223" customFormat="false" ht="13.5" hidden="false" customHeight="false" outlineLevel="0" collapsed="false">
      <c r="A223" s="49"/>
      <c r="B223" s="166"/>
      <c r="C223" s="165"/>
      <c r="D223" s="165"/>
      <c r="E223" s="165"/>
      <c r="F223" s="165"/>
      <c r="G223" s="165"/>
      <c r="H223" s="165"/>
      <c r="I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</row>
    <row r="224" customFormat="false" ht="13.5" hidden="false" customHeight="false" outlineLevel="0" collapsed="false">
      <c r="A224" s="49"/>
      <c r="B224" s="166"/>
      <c r="C224" s="165"/>
      <c r="D224" s="165"/>
      <c r="E224" s="165"/>
      <c r="F224" s="165"/>
      <c r="G224" s="165"/>
      <c r="H224" s="165"/>
      <c r="I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</row>
    <row r="225" customFormat="false" ht="13.5" hidden="false" customHeight="false" outlineLevel="0" collapsed="false">
      <c r="A225" s="49"/>
      <c r="B225" s="166"/>
      <c r="C225" s="165"/>
      <c r="D225" s="165"/>
      <c r="E225" s="165"/>
      <c r="F225" s="165"/>
      <c r="G225" s="165"/>
      <c r="H225" s="165"/>
      <c r="I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</row>
    <row r="226" customFormat="false" ht="13.5" hidden="false" customHeight="false" outlineLevel="0" collapsed="false">
      <c r="A226" s="49"/>
      <c r="B226" s="166"/>
      <c r="C226" s="165"/>
      <c r="D226" s="165"/>
      <c r="E226" s="165"/>
      <c r="F226" s="165"/>
      <c r="G226" s="165"/>
      <c r="H226" s="165"/>
      <c r="I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</row>
    <row r="227" customFormat="false" ht="13.5" hidden="false" customHeight="false" outlineLevel="0" collapsed="false">
      <c r="A227" s="49"/>
      <c r="B227" s="166"/>
      <c r="C227" s="165"/>
      <c r="D227" s="165"/>
      <c r="E227" s="165"/>
      <c r="F227" s="165"/>
      <c r="G227" s="165"/>
      <c r="H227" s="165"/>
      <c r="I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</row>
    <row r="228" customFormat="false" ht="13.5" hidden="false" customHeight="false" outlineLevel="0" collapsed="false">
      <c r="A228" s="49"/>
      <c r="B228" s="166"/>
      <c r="C228" s="165"/>
      <c r="D228" s="165"/>
      <c r="E228" s="165"/>
      <c r="F228" s="165"/>
      <c r="G228" s="165"/>
      <c r="H228" s="165"/>
      <c r="I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</row>
    <row r="229" customFormat="false" ht="13.5" hidden="false" customHeight="false" outlineLevel="0" collapsed="false">
      <c r="A229" s="49"/>
      <c r="B229" s="166"/>
      <c r="C229" s="165"/>
      <c r="D229" s="165"/>
      <c r="E229" s="165"/>
      <c r="F229" s="165"/>
      <c r="G229" s="165"/>
      <c r="H229" s="165"/>
      <c r="I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</row>
    <row r="230" customFormat="false" ht="13.5" hidden="false" customHeight="false" outlineLevel="0" collapsed="false">
      <c r="A230" s="49"/>
      <c r="B230" s="166"/>
      <c r="C230" s="165"/>
      <c r="D230" s="165"/>
      <c r="E230" s="165"/>
      <c r="F230" s="165"/>
      <c r="G230" s="165"/>
      <c r="H230" s="165"/>
      <c r="I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</row>
    <row r="231" customFormat="false" ht="13.5" hidden="false" customHeight="false" outlineLevel="0" collapsed="false">
      <c r="A231" s="49"/>
      <c r="B231" s="166"/>
      <c r="C231" s="165"/>
      <c r="D231" s="165"/>
      <c r="E231" s="165"/>
      <c r="F231" s="165"/>
      <c r="G231" s="165"/>
      <c r="H231" s="165"/>
      <c r="I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</row>
    <row r="232" customFormat="false" ht="13.5" hidden="false" customHeight="false" outlineLevel="0" collapsed="false">
      <c r="A232" s="167"/>
      <c r="B232" s="166"/>
      <c r="C232" s="165"/>
      <c r="D232" s="165"/>
      <c r="E232" s="165"/>
      <c r="F232" s="165"/>
      <c r="G232" s="165"/>
      <c r="H232" s="165"/>
      <c r="I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</row>
    <row r="233" customFormat="false" ht="13.5" hidden="false" customHeight="false" outlineLevel="0" collapsed="false">
      <c r="A233" s="167"/>
      <c r="B233" s="166"/>
      <c r="C233" s="165"/>
      <c r="D233" s="165"/>
      <c r="E233" s="165"/>
      <c r="F233" s="165"/>
      <c r="G233" s="165"/>
      <c r="H233" s="165"/>
      <c r="I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</row>
    <row r="234" customFormat="false" ht="13.5" hidden="false" customHeight="false" outlineLevel="0" collapsed="false">
      <c r="A234" s="167"/>
      <c r="B234" s="166"/>
      <c r="C234" s="165"/>
      <c r="D234" s="165"/>
      <c r="E234" s="165"/>
      <c r="F234" s="165"/>
      <c r="G234" s="165"/>
      <c r="H234" s="165"/>
      <c r="I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</row>
    <row r="235" customFormat="false" ht="13.5" hidden="false" customHeight="false" outlineLevel="0" collapsed="false">
      <c r="A235" s="167"/>
      <c r="B235" s="166"/>
      <c r="C235" s="165"/>
      <c r="D235" s="165"/>
      <c r="E235" s="165"/>
      <c r="F235" s="165"/>
      <c r="G235" s="165"/>
      <c r="H235" s="165"/>
      <c r="I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</row>
    <row r="236" customFormat="false" ht="13.5" hidden="false" customHeight="false" outlineLevel="0" collapsed="false">
      <c r="A236" s="49"/>
      <c r="B236" s="166"/>
      <c r="C236" s="165"/>
      <c r="D236" s="165"/>
      <c r="E236" s="165"/>
      <c r="F236" s="165"/>
      <c r="G236" s="165"/>
      <c r="H236" s="165"/>
      <c r="I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</row>
    <row r="237" customFormat="false" ht="13.5" hidden="false" customHeight="false" outlineLevel="0" collapsed="false">
      <c r="A237" s="49"/>
      <c r="B237" s="166"/>
      <c r="C237" s="165"/>
      <c r="D237" s="165"/>
      <c r="E237" s="165"/>
      <c r="F237" s="165"/>
      <c r="G237" s="165"/>
      <c r="H237" s="165"/>
      <c r="I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</row>
    <row r="238" customFormat="false" ht="13.5" hidden="false" customHeight="false" outlineLevel="0" collapsed="false">
      <c r="A238" s="49"/>
      <c r="B238" s="166"/>
      <c r="C238" s="165"/>
      <c r="D238" s="165"/>
      <c r="E238" s="165"/>
      <c r="F238" s="165"/>
      <c r="G238" s="165"/>
      <c r="H238" s="165"/>
      <c r="I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</row>
    <row r="239" customFormat="false" ht="13.5" hidden="false" customHeight="false" outlineLevel="0" collapsed="false">
      <c r="A239" s="167"/>
      <c r="B239" s="166"/>
      <c r="C239" s="165"/>
      <c r="D239" s="165"/>
      <c r="E239" s="165"/>
      <c r="F239" s="165"/>
      <c r="G239" s="165"/>
      <c r="H239" s="165"/>
      <c r="I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</row>
    <row r="240" customFormat="false" ht="13.5" hidden="false" customHeight="false" outlineLevel="0" collapsed="false">
      <c r="A240" s="49"/>
      <c r="B240" s="166"/>
      <c r="C240" s="165"/>
      <c r="D240" s="165"/>
      <c r="E240" s="165"/>
      <c r="F240" s="165"/>
      <c r="G240" s="165"/>
      <c r="H240" s="165"/>
      <c r="I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</row>
    <row r="241" customFormat="false" ht="13.5" hidden="false" customHeight="false" outlineLevel="0" collapsed="false">
      <c r="A241" s="49"/>
      <c r="B241" s="166"/>
      <c r="C241" s="165"/>
      <c r="D241" s="165"/>
      <c r="E241" s="165"/>
      <c r="F241" s="165"/>
      <c r="G241" s="165"/>
      <c r="H241" s="165"/>
      <c r="I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</row>
    <row r="242" customFormat="false" ht="13.5" hidden="false" customHeight="false" outlineLevel="0" collapsed="false">
      <c r="A242" s="49"/>
      <c r="B242" s="166"/>
      <c r="C242" s="165"/>
      <c r="D242" s="165"/>
      <c r="E242" s="165"/>
      <c r="F242" s="165"/>
      <c r="G242" s="165"/>
      <c r="H242" s="165"/>
      <c r="I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</row>
    <row r="243" customFormat="false" ht="13.5" hidden="false" customHeight="false" outlineLevel="0" collapsed="false">
      <c r="A243" s="49"/>
      <c r="B243" s="166"/>
      <c r="C243" s="165"/>
      <c r="D243" s="165"/>
      <c r="E243" s="165"/>
      <c r="F243" s="165"/>
      <c r="G243" s="165"/>
      <c r="H243" s="165"/>
      <c r="I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</row>
    <row r="244" customFormat="false" ht="13.5" hidden="false" customHeight="false" outlineLevel="0" collapsed="false">
      <c r="A244" s="49"/>
      <c r="B244" s="166"/>
      <c r="C244" s="165"/>
      <c r="D244" s="165"/>
      <c r="E244" s="165"/>
      <c r="F244" s="165"/>
      <c r="G244" s="165"/>
      <c r="H244" s="165"/>
      <c r="I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</row>
    <row r="245" customFormat="false" ht="13.5" hidden="false" customHeight="false" outlineLevel="0" collapsed="false">
      <c r="A245" s="49"/>
      <c r="B245" s="166"/>
      <c r="C245" s="165"/>
      <c r="D245" s="165"/>
      <c r="E245" s="165"/>
      <c r="F245" s="165"/>
      <c r="G245" s="165"/>
      <c r="H245" s="165"/>
      <c r="I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</row>
    <row r="246" customFormat="false" ht="13.5" hidden="false" customHeight="false" outlineLevel="0" collapsed="false">
      <c r="A246" s="49"/>
      <c r="B246" s="166"/>
      <c r="C246" s="165"/>
      <c r="D246" s="165"/>
      <c r="E246" s="165"/>
      <c r="F246" s="165"/>
      <c r="G246" s="165"/>
      <c r="H246" s="165"/>
      <c r="I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</row>
    <row r="247" customFormat="false" ht="13.5" hidden="false" customHeight="false" outlineLevel="0" collapsed="false">
      <c r="A247" s="49"/>
      <c r="B247" s="166"/>
      <c r="C247" s="165"/>
      <c r="D247" s="165"/>
      <c r="E247" s="165"/>
      <c r="F247" s="165"/>
      <c r="G247" s="165"/>
      <c r="H247" s="165"/>
      <c r="I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</row>
    <row r="248" customFormat="false" ht="13.5" hidden="false" customHeight="false" outlineLevel="0" collapsed="false">
      <c r="A248" s="49"/>
      <c r="B248" s="166"/>
      <c r="C248" s="165"/>
      <c r="D248" s="165"/>
      <c r="E248" s="165"/>
      <c r="F248" s="165"/>
      <c r="G248" s="165"/>
      <c r="H248" s="165"/>
      <c r="I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</row>
    <row r="249" customFormat="false" ht="13.5" hidden="false" customHeight="false" outlineLevel="0" collapsed="false">
      <c r="A249" s="49"/>
      <c r="B249" s="166"/>
      <c r="C249" s="165"/>
      <c r="D249" s="165"/>
      <c r="E249" s="165"/>
      <c r="F249" s="165"/>
      <c r="G249" s="165"/>
      <c r="H249" s="165"/>
      <c r="I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</row>
    <row r="250" customFormat="false" ht="13.5" hidden="false" customHeight="false" outlineLevel="0" collapsed="false">
      <c r="A250" s="49"/>
      <c r="B250" s="166"/>
      <c r="C250" s="165"/>
      <c r="D250" s="165"/>
      <c r="E250" s="165"/>
      <c r="F250" s="165"/>
      <c r="G250" s="165"/>
      <c r="H250" s="165"/>
      <c r="I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</row>
    <row r="251" customFormat="false" ht="13.5" hidden="false" customHeight="false" outlineLevel="0" collapsed="false">
      <c r="A251" s="49"/>
      <c r="B251" s="166"/>
      <c r="C251" s="165"/>
      <c r="D251" s="165"/>
      <c r="E251" s="165"/>
      <c r="F251" s="165"/>
      <c r="G251" s="165"/>
      <c r="H251" s="165"/>
      <c r="I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</row>
    <row r="252" customFormat="false" ht="13.5" hidden="false" customHeight="false" outlineLevel="0" collapsed="false">
      <c r="A252" s="49"/>
      <c r="B252" s="166"/>
      <c r="C252" s="165"/>
      <c r="D252" s="165"/>
      <c r="E252" s="165"/>
      <c r="F252" s="165"/>
      <c r="G252" s="165"/>
      <c r="H252" s="165"/>
      <c r="I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</row>
    <row r="253" customFormat="false" ht="13.5" hidden="false" customHeight="false" outlineLevel="0" collapsed="false">
      <c r="A253" s="49"/>
      <c r="B253" s="166"/>
      <c r="C253" s="165"/>
      <c r="D253" s="165"/>
      <c r="E253" s="165"/>
      <c r="F253" s="165"/>
      <c r="G253" s="165"/>
      <c r="H253" s="165"/>
      <c r="I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</row>
    <row r="254" customFormat="false" ht="13.5" hidden="false" customHeight="false" outlineLevel="0" collapsed="false">
      <c r="A254" s="167"/>
      <c r="B254" s="166"/>
      <c r="C254" s="165"/>
      <c r="D254" s="165"/>
      <c r="E254" s="165"/>
      <c r="F254" s="165"/>
      <c r="G254" s="165"/>
      <c r="H254" s="165"/>
      <c r="I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</row>
    <row r="255" customFormat="false" ht="13.5" hidden="false" customHeight="false" outlineLevel="0" collapsed="false">
      <c r="A255" s="49"/>
      <c r="B255" s="166"/>
      <c r="C255" s="165"/>
      <c r="D255" s="165"/>
      <c r="E255" s="165"/>
      <c r="F255" s="165"/>
      <c r="G255" s="165"/>
      <c r="H255" s="165"/>
      <c r="I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</row>
    <row r="256" customFormat="false" ht="13.5" hidden="false" customHeight="false" outlineLevel="0" collapsed="false">
      <c r="A256" s="49"/>
      <c r="B256" s="166"/>
      <c r="C256" s="165"/>
      <c r="D256" s="165"/>
      <c r="E256" s="165"/>
      <c r="F256" s="165"/>
      <c r="G256" s="165"/>
      <c r="H256" s="165"/>
      <c r="I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</row>
    <row r="257" customFormat="false" ht="13.5" hidden="false" customHeight="false" outlineLevel="0" collapsed="false">
      <c r="A257" s="49"/>
      <c r="B257" s="166"/>
      <c r="C257" s="165"/>
      <c r="D257" s="165"/>
      <c r="E257" s="165"/>
      <c r="F257" s="165"/>
      <c r="G257" s="165"/>
      <c r="H257" s="165"/>
      <c r="I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</row>
    <row r="258" customFormat="false" ht="13.5" hidden="false" customHeight="false" outlineLevel="0" collapsed="false">
      <c r="A258" s="49"/>
      <c r="B258" s="166"/>
      <c r="C258" s="165"/>
      <c r="D258" s="165"/>
      <c r="E258" s="165"/>
      <c r="F258" s="165"/>
      <c r="G258" s="165"/>
      <c r="H258" s="165"/>
      <c r="I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</row>
    <row r="259" customFormat="false" ht="13.5" hidden="false" customHeight="false" outlineLevel="0" collapsed="false">
      <c r="B259" s="166"/>
      <c r="C259" s="168"/>
      <c r="D259" s="168"/>
      <c r="E259" s="168"/>
      <c r="F259" s="168"/>
      <c r="G259" s="168"/>
      <c r="H259" s="168"/>
      <c r="I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</row>
    <row r="260" customFormat="false" ht="13.5" hidden="false" customHeight="false" outlineLevel="0" collapsed="false">
      <c r="B260" s="166"/>
      <c r="C260" s="168"/>
      <c r="D260" s="168"/>
      <c r="E260" s="168"/>
      <c r="F260" s="168"/>
      <c r="G260" s="168"/>
      <c r="H260" s="168"/>
      <c r="I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</row>
    <row r="261" customFormat="false" ht="13.5" hidden="false" customHeight="false" outlineLevel="0" collapsed="false">
      <c r="B261" s="166"/>
      <c r="C261" s="168"/>
      <c r="D261" s="168"/>
      <c r="E261" s="168"/>
      <c r="F261" s="168"/>
      <c r="G261" s="168"/>
      <c r="H261" s="168"/>
      <c r="I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</row>
    <row r="262" customFormat="false" ht="13.5" hidden="false" customHeight="false" outlineLevel="0" collapsed="false">
      <c r="B262" s="166"/>
      <c r="C262" s="168"/>
      <c r="D262" s="168"/>
      <c r="E262" s="168"/>
      <c r="F262" s="168"/>
      <c r="G262" s="168"/>
      <c r="H262" s="168"/>
      <c r="I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</row>
    <row r="263" customFormat="false" ht="13.5" hidden="false" customHeight="false" outlineLevel="0" collapsed="false">
      <c r="B263" s="166"/>
      <c r="C263" s="168"/>
      <c r="D263" s="168"/>
      <c r="E263" s="168"/>
      <c r="F263" s="168"/>
      <c r="G263" s="168"/>
      <c r="H263" s="168"/>
      <c r="I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</row>
    <row r="264" customFormat="false" ht="13.5" hidden="false" customHeight="false" outlineLevel="0" collapsed="false">
      <c r="B264" s="166"/>
      <c r="C264" s="17"/>
      <c r="D264" s="17"/>
      <c r="E264" s="17"/>
      <c r="F264" s="17"/>
      <c r="G264" s="17"/>
      <c r="H264" s="17"/>
      <c r="I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</row>
    <row r="265" customFormat="false" ht="13.5" hidden="false" customHeight="false" outlineLevel="0" collapsed="false">
      <c r="B265" s="166"/>
      <c r="C265" s="17"/>
      <c r="D265" s="17"/>
      <c r="E265" s="17"/>
      <c r="F265" s="17"/>
      <c r="G265" s="17"/>
      <c r="H265" s="17"/>
      <c r="I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</row>
    <row r="266" customFormat="false" ht="13.5" hidden="false" customHeight="false" outlineLevel="0" collapsed="false">
      <c r="B266" s="29"/>
      <c r="C266" s="17"/>
      <c r="D266" s="17"/>
      <c r="E266" s="17"/>
      <c r="F266" s="17"/>
      <c r="G266" s="17"/>
      <c r="H266" s="17"/>
      <c r="I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</row>
    <row r="267" customFormat="false" ht="13.5" hidden="false" customHeight="false" outlineLevel="0" collapsed="false">
      <c r="B267" s="29"/>
      <c r="C267" s="17"/>
      <c r="D267" s="17"/>
      <c r="E267" s="17"/>
      <c r="F267" s="17"/>
      <c r="G267" s="17"/>
      <c r="H267" s="17"/>
      <c r="I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</row>
    <row r="268" customFormat="false" ht="13.5" hidden="false" customHeight="false" outlineLevel="0" collapsed="false">
      <c r="B268" s="29"/>
      <c r="C268" s="17"/>
      <c r="D268" s="17"/>
      <c r="E268" s="17"/>
      <c r="F268" s="17"/>
      <c r="G268" s="17"/>
      <c r="H268" s="17"/>
      <c r="I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</row>
    <row r="269" customFormat="false" ht="13.5" hidden="false" customHeight="false" outlineLevel="0" collapsed="false">
      <c r="B269" s="29"/>
      <c r="C269" s="17"/>
      <c r="D269" s="17"/>
      <c r="E269" s="17"/>
      <c r="F269" s="17"/>
      <c r="G269" s="17"/>
      <c r="H269" s="17"/>
      <c r="I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</row>
    <row r="270" customFormat="false" ht="13.5" hidden="false" customHeight="false" outlineLevel="0" collapsed="false">
      <c r="B270" s="29"/>
      <c r="C270" s="17"/>
      <c r="D270" s="17"/>
      <c r="E270" s="17"/>
      <c r="F270" s="17"/>
      <c r="G270" s="17"/>
      <c r="H270" s="17"/>
      <c r="I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</row>
    <row r="271" customFormat="false" ht="13.5" hidden="false" customHeight="false" outlineLevel="0" collapsed="false">
      <c r="B271" s="29"/>
      <c r="C271" s="17"/>
      <c r="D271" s="17"/>
      <c r="E271" s="17"/>
      <c r="F271" s="17"/>
      <c r="G271" s="17"/>
      <c r="H271" s="17"/>
      <c r="I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</row>
    <row r="272" customFormat="false" ht="13.5" hidden="false" customHeight="false" outlineLevel="0" collapsed="false">
      <c r="C272" s="17"/>
      <c r="D272" s="17"/>
      <c r="E272" s="17"/>
      <c r="F272" s="17"/>
      <c r="G272" s="17"/>
      <c r="H272" s="0"/>
      <c r="I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</row>
    <row r="273" customFormat="false" ht="13.5" hidden="false" customHeight="false" outlineLevel="0" collapsed="false">
      <c r="C273" s="17"/>
      <c r="D273" s="17"/>
      <c r="E273" s="17"/>
      <c r="F273" s="17"/>
      <c r="G273" s="17"/>
      <c r="H273" s="0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</row>
    <row r="274" customFormat="false" ht="13.5" hidden="false" customHeight="false" outlineLevel="0" collapsed="false">
      <c r="C274" s="17"/>
      <c r="D274" s="17"/>
      <c r="E274" s="17"/>
      <c r="F274" s="17"/>
      <c r="G274" s="17"/>
      <c r="H274" s="0"/>
      <c r="AA274" s="17"/>
      <c r="AB274" s="17"/>
      <c r="AC274" s="17"/>
      <c r="AD274" s="17"/>
      <c r="AE274" s="17"/>
    </row>
    <row r="275" customFormat="false" ht="13.5" hidden="false" customHeight="false" outlineLevel="0" collapsed="false">
      <c r="C275" s="17"/>
      <c r="D275" s="17"/>
      <c r="E275" s="17"/>
      <c r="F275" s="17"/>
      <c r="G275" s="17"/>
      <c r="H275" s="0"/>
      <c r="AA275" s="17"/>
      <c r="AB275" s="17"/>
      <c r="AC275" s="17"/>
      <c r="AD275" s="17"/>
      <c r="AE275" s="17"/>
    </row>
    <row r="276" customFormat="false" ht="13.5" hidden="false" customHeight="false" outlineLevel="0" collapsed="false">
      <c r="C276" s="17"/>
      <c r="D276" s="17"/>
      <c r="E276" s="17"/>
      <c r="F276" s="17"/>
      <c r="G276" s="17"/>
      <c r="H276" s="0"/>
      <c r="AA276" s="17"/>
      <c r="AB276" s="17"/>
      <c r="AC276" s="17"/>
      <c r="AD276" s="17"/>
      <c r="AE276" s="17"/>
    </row>
    <row r="277" customFormat="false" ht="13.5" hidden="false" customHeight="false" outlineLevel="0" collapsed="false">
      <c r="C277" s="17"/>
      <c r="D277" s="17"/>
      <c r="E277" s="17"/>
      <c r="F277" s="17"/>
      <c r="G277" s="17"/>
      <c r="H277" s="0"/>
      <c r="AA277" s="17"/>
      <c r="AB277" s="17"/>
      <c r="AC277" s="17"/>
      <c r="AD277" s="17"/>
      <c r="AE277" s="17"/>
    </row>
    <row r="278" customFormat="false" ht="13.5" hidden="false" customHeight="false" outlineLevel="0" collapsed="false">
      <c r="C278" s="17"/>
      <c r="D278" s="17"/>
      <c r="E278" s="17"/>
      <c r="F278" s="17"/>
      <c r="G278" s="17"/>
      <c r="H278" s="0"/>
      <c r="AB278" s="17"/>
      <c r="AC278" s="17"/>
      <c r="AD278" s="17"/>
      <c r="AE278" s="17"/>
    </row>
    <row r="279" customFormat="false" ht="13.5" hidden="false" customHeight="false" outlineLevel="0" collapsed="false">
      <c r="C279" s="17"/>
      <c r="D279" s="17"/>
      <c r="E279" s="17"/>
      <c r="F279" s="17"/>
      <c r="G279" s="17"/>
      <c r="H279" s="0"/>
      <c r="AB279" s="17"/>
      <c r="AC279" s="17"/>
      <c r="AD279" s="17"/>
      <c r="AE279" s="17"/>
    </row>
    <row r="280" customFormat="false" ht="13.5" hidden="false" customHeight="false" outlineLevel="0" collapsed="false">
      <c r="C280" s="17"/>
      <c r="D280" s="17"/>
      <c r="E280" s="17"/>
      <c r="F280" s="17"/>
      <c r="G280" s="17"/>
      <c r="H280" s="0"/>
      <c r="AB280" s="17"/>
      <c r="AC280" s="17"/>
      <c r="AD280" s="17"/>
      <c r="AE280" s="17"/>
    </row>
    <row r="281" customFormat="false" ht="13.5" hidden="false" customHeight="false" outlineLevel="0" collapsed="false">
      <c r="C281" s="17"/>
      <c r="D281" s="17"/>
      <c r="E281" s="17"/>
      <c r="F281" s="17"/>
      <c r="G281" s="17"/>
      <c r="H281" s="0"/>
      <c r="AA281" s="17"/>
      <c r="AB281" s="17"/>
      <c r="AC281" s="17"/>
      <c r="AD281" s="17"/>
      <c r="AE281" s="17"/>
    </row>
    <row r="282" customFormat="false" ht="13.5" hidden="false" customHeight="false" outlineLevel="0" collapsed="false">
      <c r="C282" s="17"/>
      <c r="D282" s="17"/>
      <c r="E282" s="17"/>
      <c r="F282" s="17"/>
      <c r="G282" s="17"/>
      <c r="H282" s="0"/>
      <c r="AA282" s="17"/>
      <c r="AB282" s="17"/>
      <c r="AC282" s="17"/>
      <c r="AD282" s="17"/>
      <c r="AE282" s="17"/>
    </row>
    <row r="283" customFormat="false" ht="13.5" hidden="false" customHeight="false" outlineLevel="0" collapsed="false">
      <c r="C283" s="17"/>
      <c r="D283" s="17"/>
      <c r="E283" s="17"/>
      <c r="F283" s="17"/>
      <c r="G283" s="17"/>
      <c r="H283" s="0"/>
      <c r="AA283" s="17"/>
      <c r="AB283" s="17"/>
      <c r="AC283" s="17"/>
      <c r="AD283" s="17"/>
      <c r="AE283" s="17"/>
    </row>
    <row r="284" customFormat="false" ht="13.5" hidden="false" customHeight="false" outlineLevel="0" collapsed="false">
      <c r="C284" s="17"/>
      <c r="D284" s="17"/>
      <c r="E284" s="17"/>
      <c r="F284" s="17"/>
      <c r="G284" s="17"/>
      <c r="H284" s="0"/>
      <c r="AA284" s="17"/>
      <c r="AB284" s="17"/>
      <c r="AC284" s="17"/>
      <c r="AD284" s="17"/>
      <c r="AE284" s="17"/>
    </row>
    <row r="285" customFormat="false" ht="13.5" hidden="false" customHeight="false" outlineLevel="0" collapsed="false">
      <c r="C285" s="17"/>
      <c r="D285" s="17"/>
      <c r="E285" s="17"/>
      <c r="F285" s="17"/>
      <c r="G285" s="17"/>
      <c r="H285" s="0"/>
      <c r="AA285" s="17"/>
      <c r="AB285" s="17"/>
      <c r="AC285" s="17"/>
      <c r="AD285" s="17"/>
      <c r="AE285" s="17"/>
    </row>
    <row r="286" customFormat="false" ht="13.5" hidden="false" customHeight="false" outlineLevel="0" collapsed="false">
      <c r="C286" s="17"/>
      <c r="D286" s="17"/>
      <c r="E286" s="17"/>
      <c r="F286" s="17"/>
      <c r="G286" s="17"/>
      <c r="H286" s="0"/>
      <c r="AA286" s="17"/>
      <c r="AB286" s="17"/>
      <c r="AC286" s="17"/>
      <c r="AD286" s="17"/>
      <c r="AE286" s="17"/>
    </row>
    <row r="287" customFormat="false" ht="13.5" hidden="false" customHeight="false" outlineLevel="0" collapsed="false">
      <c r="C287" s="17"/>
      <c r="D287" s="17"/>
      <c r="E287" s="17"/>
      <c r="F287" s="17"/>
      <c r="G287" s="17"/>
      <c r="H287" s="0"/>
      <c r="AA287" s="17"/>
      <c r="AB287" s="17"/>
      <c r="AC287" s="17"/>
      <c r="AD287" s="17"/>
      <c r="AE287" s="17"/>
    </row>
    <row r="288" customFormat="false" ht="13.5" hidden="false" customHeight="false" outlineLevel="0" collapsed="false">
      <c r="C288" s="17"/>
      <c r="D288" s="17"/>
      <c r="E288" s="17"/>
      <c r="F288" s="17"/>
      <c r="G288" s="17"/>
      <c r="H288" s="0"/>
      <c r="AA288" s="17"/>
      <c r="AB288" s="17"/>
      <c r="AC288" s="17"/>
      <c r="AD288" s="17"/>
      <c r="AE288" s="17"/>
    </row>
    <row r="289" customFormat="false" ht="13.5" hidden="false" customHeight="false" outlineLevel="0" collapsed="false">
      <c r="C289" s="17"/>
      <c r="D289" s="17"/>
      <c r="E289" s="17"/>
      <c r="F289" s="17"/>
      <c r="G289" s="17"/>
      <c r="H289" s="0"/>
      <c r="AA289" s="17"/>
      <c r="AB289" s="17"/>
      <c r="AC289" s="17"/>
      <c r="AD289" s="17"/>
      <c r="AE289" s="17"/>
    </row>
    <row r="290" customFormat="false" ht="13.5" hidden="false" customHeight="false" outlineLevel="0" collapsed="false">
      <c r="C290" s="17"/>
      <c r="D290" s="17"/>
      <c r="E290" s="17"/>
      <c r="F290" s="17"/>
      <c r="G290" s="17"/>
      <c r="H290" s="0"/>
      <c r="AA290" s="17"/>
      <c r="AB290" s="17"/>
      <c r="AC290" s="17"/>
      <c r="AD290" s="17"/>
      <c r="AE290" s="17"/>
    </row>
    <row r="291" customFormat="false" ht="13.5" hidden="false" customHeight="false" outlineLevel="0" collapsed="false">
      <c r="C291" s="17"/>
      <c r="D291" s="17"/>
      <c r="E291" s="17"/>
      <c r="F291" s="17"/>
      <c r="G291" s="17"/>
      <c r="H291" s="0"/>
      <c r="AA291" s="17"/>
      <c r="AB291" s="17"/>
      <c r="AC291" s="17"/>
    </row>
    <row r="292" customFormat="false" ht="13.5" hidden="false" customHeight="false" outlineLevel="0" collapsed="false">
      <c r="C292" s="17"/>
      <c r="D292" s="17"/>
      <c r="E292" s="17"/>
      <c r="F292" s="17"/>
      <c r="G292" s="17"/>
      <c r="H292" s="0"/>
      <c r="AA292" s="17"/>
      <c r="AB292" s="17"/>
      <c r="AC292" s="17"/>
    </row>
    <row r="293" customFormat="false" ht="13.5" hidden="false" customHeight="false" outlineLevel="0" collapsed="false">
      <c r="C293" s="17"/>
      <c r="D293" s="17"/>
      <c r="E293" s="17"/>
      <c r="F293" s="17"/>
      <c r="G293" s="17"/>
      <c r="H293" s="0"/>
      <c r="AA293" s="17"/>
      <c r="AB293" s="17"/>
      <c r="AC293" s="17"/>
    </row>
    <row r="294" customFormat="false" ht="13.5" hidden="false" customHeight="false" outlineLevel="0" collapsed="false">
      <c r="C294" s="17"/>
      <c r="D294" s="17"/>
      <c r="E294" s="17"/>
      <c r="F294" s="17"/>
      <c r="G294" s="17"/>
      <c r="H294" s="0"/>
      <c r="AA294" s="17"/>
      <c r="AB294" s="17"/>
      <c r="AC294" s="17"/>
    </row>
    <row r="295" customFormat="false" ht="13.5" hidden="false" customHeight="false" outlineLevel="0" collapsed="false">
      <c r="C295" s="17"/>
      <c r="D295" s="17"/>
      <c r="E295" s="17"/>
      <c r="F295" s="17"/>
      <c r="G295" s="17"/>
      <c r="H295" s="0"/>
      <c r="AA295" s="17"/>
      <c r="AB295" s="17"/>
      <c r="AC295" s="17"/>
    </row>
    <row r="296" customFormat="false" ht="13.5" hidden="false" customHeight="false" outlineLevel="0" collapsed="false">
      <c r="C296" s="17"/>
      <c r="D296" s="17"/>
      <c r="E296" s="17"/>
      <c r="F296" s="17"/>
      <c r="G296" s="17"/>
      <c r="H296" s="0"/>
      <c r="AA296" s="17"/>
      <c r="AB296" s="17"/>
      <c r="AC296" s="17"/>
    </row>
    <row r="297" customFormat="false" ht="13.5" hidden="false" customHeight="false" outlineLevel="0" collapsed="false">
      <c r="C297" s="17"/>
      <c r="D297" s="17"/>
      <c r="E297" s="17"/>
      <c r="F297" s="17"/>
      <c r="G297" s="17"/>
      <c r="H297" s="0"/>
      <c r="AA297" s="17"/>
      <c r="AB297" s="17"/>
      <c r="AC297" s="17"/>
    </row>
    <row r="298" customFormat="false" ht="13.5" hidden="false" customHeight="false" outlineLevel="0" collapsed="false">
      <c r="C298" s="17"/>
      <c r="D298" s="17"/>
      <c r="E298" s="17"/>
      <c r="F298" s="17"/>
      <c r="G298" s="17"/>
      <c r="H298" s="0"/>
      <c r="AA298" s="17"/>
      <c r="AB298" s="17"/>
      <c r="AC298" s="17"/>
    </row>
    <row r="299" customFormat="false" ht="13.5" hidden="false" customHeight="false" outlineLevel="0" collapsed="false">
      <c r="C299" s="17"/>
      <c r="D299" s="17"/>
      <c r="E299" s="17"/>
      <c r="F299" s="17"/>
      <c r="G299" s="17"/>
      <c r="H299" s="0"/>
      <c r="AA299" s="17"/>
      <c r="AB299" s="17"/>
      <c r="AC299" s="17"/>
    </row>
    <row r="300" customFormat="false" ht="13.5" hidden="false" customHeight="false" outlineLevel="0" collapsed="false">
      <c r="C300" s="17"/>
      <c r="D300" s="17"/>
      <c r="E300" s="17"/>
      <c r="F300" s="17"/>
      <c r="G300" s="17"/>
      <c r="H300" s="0"/>
      <c r="AA300" s="17"/>
      <c r="AB300" s="17"/>
      <c r="AC300" s="17"/>
    </row>
    <row r="301" customFormat="false" ht="13.5" hidden="false" customHeight="false" outlineLevel="0" collapsed="false">
      <c r="C301" s="17"/>
      <c r="D301" s="17"/>
      <c r="E301" s="17"/>
      <c r="F301" s="17"/>
      <c r="G301" s="17"/>
      <c r="H301" s="0"/>
      <c r="AA301" s="17"/>
      <c r="AB301" s="17"/>
      <c r="AC301" s="17"/>
    </row>
    <row r="302" customFormat="false" ht="13.5" hidden="false" customHeight="false" outlineLevel="0" collapsed="false">
      <c r="C302" s="17"/>
      <c r="D302" s="17"/>
      <c r="E302" s="17"/>
      <c r="F302" s="17"/>
      <c r="G302" s="17"/>
      <c r="H302" s="0"/>
      <c r="AA302" s="17"/>
      <c r="AB302" s="17"/>
      <c r="AC302" s="17"/>
    </row>
    <row r="303" customFormat="false" ht="13.5" hidden="false" customHeight="false" outlineLevel="0" collapsed="false">
      <c r="C303" s="17"/>
      <c r="D303" s="17"/>
      <c r="E303" s="17"/>
      <c r="F303" s="17"/>
      <c r="G303" s="17"/>
      <c r="H303" s="0"/>
      <c r="AA303" s="17"/>
      <c r="AB303" s="17"/>
      <c r="AC303" s="17"/>
    </row>
    <row r="304" customFormat="false" ht="13.5" hidden="false" customHeight="false" outlineLevel="0" collapsed="false">
      <c r="C304" s="17"/>
      <c r="D304" s="17"/>
      <c r="E304" s="17"/>
      <c r="F304" s="17"/>
      <c r="G304" s="17"/>
      <c r="H304" s="0"/>
      <c r="AA304" s="17"/>
      <c r="AB304" s="17"/>
      <c r="AC304" s="17"/>
    </row>
    <row r="305" customFormat="false" ht="13.5" hidden="false" customHeight="false" outlineLevel="0" collapsed="false">
      <c r="C305" s="17"/>
      <c r="D305" s="17"/>
      <c r="E305" s="17"/>
      <c r="F305" s="17"/>
      <c r="G305" s="17"/>
      <c r="H305" s="0"/>
      <c r="AA305" s="17"/>
      <c r="AB305" s="17"/>
      <c r="AC305" s="17"/>
    </row>
    <row r="306" customFormat="false" ht="13.5" hidden="false" customHeight="false" outlineLevel="0" collapsed="false">
      <c r="C306" s="17"/>
      <c r="D306" s="17"/>
      <c r="E306" s="17"/>
      <c r="F306" s="17"/>
      <c r="G306" s="17"/>
      <c r="H306" s="0"/>
      <c r="AA306" s="17"/>
      <c r="AB306" s="17"/>
      <c r="AC306" s="17"/>
    </row>
    <row r="307" customFormat="false" ht="13.5" hidden="false" customHeight="false" outlineLevel="0" collapsed="false">
      <c r="C307" s="17"/>
      <c r="D307" s="17"/>
      <c r="E307" s="17"/>
      <c r="F307" s="17"/>
      <c r="G307" s="17"/>
      <c r="H307" s="0"/>
      <c r="AA307" s="17"/>
      <c r="AB307" s="17"/>
      <c r="AC307" s="17"/>
    </row>
    <row r="308" customFormat="false" ht="13.5" hidden="false" customHeight="false" outlineLevel="0" collapsed="false">
      <c r="C308" s="17"/>
      <c r="D308" s="17"/>
      <c r="E308" s="17"/>
      <c r="F308" s="17"/>
      <c r="G308" s="17"/>
      <c r="H308" s="0"/>
      <c r="AA308" s="17"/>
      <c r="AB308" s="17"/>
      <c r="AC308" s="17"/>
    </row>
    <row r="309" customFormat="false" ht="13.5" hidden="false" customHeight="false" outlineLevel="0" collapsed="false">
      <c r="C309" s="17"/>
      <c r="D309" s="17"/>
      <c r="E309" s="17"/>
      <c r="F309" s="17"/>
      <c r="G309" s="17"/>
      <c r="H309" s="0"/>
      <c r="AA309" s="17"/>
      <c r="AB309" s="17"/>
      <c r="AC309" s="17"/>
    </row>
    <row r="310" customFormat="false" ht="13.5" hidden="false" customHeight="false" outlineLevel="0" collapsed="false">
      <c r="C310" s="17"/>
      <c r="D310" s="17"/>
      <c r="E310" s="17"/>
      <c r="F310" s="17"/>
      <c r="G310" s="17"/>
      <c r="H310" s="0"/>
      <c r="AA310" s="17"/>
      <c r="AB310" s="17"/>
      <c r="AC310" s="17"/>
    </row>
    <row r="311" customFormat="false" ht="13.5" hidden="false" customHeight="false" outlineLevel="0" collapsed="false">
      <c r="C311" s="17"/>
      <c r="D311" s="17"/>
      <c r="E311" s="17"/>
      <c r="F311" s="17"/>
      <c r="G311" s="17"/>
      <c r="H311" s="0"/>
      <c r="AA311" s="17"/>
      <c r="AB311" s="17"/>
      <c r="AC311" s="17"/>
    </row>
    <row r="312" customFormat="false" ht="13.5" hidden="false" customHeight="false" outlineLevel="0" collapsed="false">
      <c r="C312" s="17"/>
      <c r="D312" s="17"/>
      <c r="E312" s="17"/>
      <c r="F312" s="17"/>
      <c r="G312" s="17"/>
      <c r="H312" s="0"/>
      <c r="AA312" s="17"/>
      <c r="AB312" s="17"/>
      <c r="AC312" s="17"/>
    </row>
    <row r="313" customFormat="false" ht="13.5" hidden="false" customHeight="false" outlineLevel="0" collapsed="false">
      <c r="C313" s="17"/>
      <c r="D313" s="17"/>
      <c r="E313" s="17"/>
      <c r="F313" s="17"/>
      <c r="G313" s="17"/>
      <c r="H313" s="0"/>
      <c r="AA313" s="17"/>
      <c r="AB313" s="17"/>
      <c r="AC313" s="17"/>
    </row>
    <row r="314" customFormat="false" ht="13.5" hidden="false" customHeight="false" outlineLevel="0" collapsed="false">
      <c r="C314" s="17"/>
      <c r="D314" s="17"/>
      <c r="E314" s="17"/>
      <c r="F314" s="17"/>
      <c r="G314" s="17"/>
      <c r="H314" s="0"/>
      <c r="AA314" s="17"/>
      <c r="AB314" s="17"/>
      <c r="AC314" s="17"/>
    </row>
    <row r="315" customFormat="false" ht="13.5" hidden="false" customHeight="false" outlineLevel="0" collapsed="false">
      <c r="C315" s="17"/>
      <c r="D315" s="17"/>
      <c r="E315" s="17"/>
      <c r="F315" s="17"/>
      <c r="G315" s="17"/>
      <c r="H315" s="0"/>
      <c r="AA315" s="17"/>
      <c r="AB315" s="17"/>
      <c r="AC315" s="17"/>
    </row>
    <row r="316" customFormat="false" ht="13.5" hidden="false" customHeight="false" outlineLevel="0" collapsed="false">
      <c r="C316" s="17"/>
      <c r="D316" s="17"/>
      <c r="E316" s="17"/>
      <c r="F316" s="17"/>
      <c r="G316" s="17"/>
      <c r="H316" s="0"/>
      <c r="AA316" s="17"/>
      <c r="AB316" s="17"/>
      <c r="AC316" s="17"/>
    </row>
    <row r="317" customFormat="false" ht="13.5" hidden="false" customHeight="false" outlineLevel="0" collapsed="false">
      <c r="C317" s="17"/>
      <c r="D317" s="17"/>
      <c r="E317" s="17"/>
      <c r="F317" s="17"/>
      <c r="G317" s="17"/>
      <c r="H317" s="0"/>
      <c r="AA317" s="17"/>
      <c r="AB317" s="17"/>
      <c r="AC317" s="17"/>
    </row>
    <row r="318" customFormat="false" ht="13.5" hidden="false" customHeight="false" outlineLevel="0" collapsed="false">
      <c r="C318" s="17"/>
      <c r="D318" s="17"/>
      <c r="E318" s="17"/>
      <c r="F318" s="17"/>
      <c r="G318" s="17"/>
      <c r="H318" s="0"/>
      <c r="AA318" s="17"/>
      <c r="AB318" s="17"/>
      <c r="AC318" s="17"/>
    </row>
    <row r="319" customFormat="false" ht="13.5" hidden="false" customHeight="false" outlineLevel="0" collapsed="false">
      <c r="C319" s="17"/>
      <c r="D319" s="17"/>
      <c r="E319" s="17"/>
      <c r="F319" s="17"/>
      <c r="G319" s="17"/>
      <c r="H319" s="0"/>
      <c r="AA319" s="17"/>
      <c r="AB319" s="17"/>
      <c r="AC319" s="17"/>
    </row>
    <row r="320" customFormat="false" ht="13.5" hidden="false" customHeight="false" outlineLevel="0" collapsed="false">
      <c r="C320" s="17"/>
      <c r="D320" s="17"/>
      <c r="E320" s="17"/>
      <c r="F320" s="17"/>
      <c r="G320" s="17"/>
      <c r="H320" s="0"/>
      <c r="AA320" s="17"/>
      <c r="AB320" s="17"/>
      <c r="AC320" s="17"/>
    </row>
    <row r="321" customFormat="false" ht="13.5" hidden="false" customHeight="false" outlineLevel="0" collapsed="false">
      <c r="C321" s="17"/>
      <c r="D321" s="17"/>
      <c r="E321" s="17"/>
      <c r="F321" s="17"/>
      <c r="G321" s="17"/>
      <c r="H321" s="0"/>
      <c r="AA321" s="17"/>
      <c r="AB321" s="17"/>
      <c r="AC321" s="17"/>
    </row>
    <row r="322" customFormat="false" ht="13.5" hidden="false" customHeight="false" outlineLevel="0" collapsed="false">
      <c r="C322" s="17"/>
      <c r="D322" s="17"/>
      <c r="E322" s="17"/>
      <c r="F322" s="17"/>
      <c r="G322" s="17"/>
      <c r="H322" s="0"/>
      <c r="AA322" s="17"/>
      <c r="AB322" s="17"/>
      <c r="AC322" s="17"/>
    </row>
    <row r="323" customFormat="false" ht="13.5" hidden="false" customHeight="false" outlineLevel="0" collapsed="false">
      <c r="C323" s="17"/>
      <c r="D323" s="17"/>
      <c r="E323" s="17"/>
      <c r="F323" s="17"/>
      <c r="G323" s="17"/>
      <c r="H323" s="0"/>
      <c r="AA323" s="17"/>
      <c r="AB323" s="17"/>
      <c r="AC323" s="17"/>
    </row>
    <row r="324" customFormat="false" ht="13.5" hidden="false" customHeight="false" outlineLevel="0" collapsed="false">
      <c r="C324" s="17"/>
      <c r="D324" s="17"/>
      <c r="E324" s="17"/>
      <c r="F324" s="17"/>
      <c r="G324" s="17"/>
      <c r="H324" s="0"/>
      <c r="AA324" s="17"/>
      <c r="AB324" s="17"/>
      <c r="AC324" s="17"/>
    </row>
    <row r="325" customFormat="false" ht="13.5" hidden="false" customHeight="false" outlineLevel="0" collapsed="false">
      <c r="C325" s="17"/>
      <c r="D325" s="17"/>
      <c r="E325" s="17"/>
      <c r="F325" s="17"/>
      <c r="G325" s="17"/>
      <c r="H325" s="0"/>
      <c r="AA325" s="17"/>
      <c r="AB325" s="17"/>
      <c r="AC325" s="17"/>
    </row>
    <row r="326" customFormat="false" ht="13.5" hidden="false" customHeight="false" outlineLevel="0" collapsed="false">
      <c r="C326" s="17"/>
      <c r="D326" s="17"/>
      <c r="E326" s="17"/>
      <c r="F326" s="17"/>
      <c r="G326" s="17"/>
      <c r="H326" s="0"/>
      <c r="AA326" s="17"/>
      <c r="AB326" s="17"/>
      <c r="AC326" s="17"/>
    </row>
    <row r="327" customFormat="false" ht="13.5" hidden="false" customHeight="false" outlineLevel="0" collapsed="false">
      <c r="C327" s="17"/>
      <c r="D327" s="17"/>
      <c r="E327" s="17"/>
      <c r="F327" s="17"/>
      <c r="G327" s="17"/>
      <c r="H327" s="0"/>
      <c r="AA327" s="17"/>
      <c r="AB327" s="17"/>
      <c r="AC327" s="17"/>
    </row>
    <row r="328" customFormat="false" ht="13.5" hidden="false" customHeight="false" outlineLevel="0" collapsed="false">
      <c r="C328" s="17"/>
      <c r="D328" s="17"/>
      <c r="E328" s="17"/>
      <c r="F328" s="17"/>
      <c r="G328" s="17"/>
      <c r="H328" s="0"/>
      <c r="AA328" s="17"/>
      <c r="AB328" s="17"/>
      <c r="AC328" s="17"/>
    </row>
    <row r="329" customFormat="false" ht="13.5" hidden="false" customHeight="false" outlineLevel="0" collapsed="false">
      <c r="C329" s="17"/>
      <c r="D329" s="17"/>
      <c r="E329" s="17"/>
      <c r="F329" s="17"/>
      <c r="G329" s="17"/>
      <c r="H329" s="0"/>
      <c r="AA329" s="17"/>
      <c r="AB329" s="17"/>
      <c r="AC329" s="17"/>
    </row>
    <row r="330" customFormat="false" ht="13.5" hidden="false" customHeight="false" outlineLevel="0" collapsed="false">
      <c r="C330" s="17"/>
      <c r="D330" s="17"/>
      <c r="E330" s="17"/>
      <c r="F330" s="17"/>
      <c r="G330" s="17"/>
      <c r="H330" s="0"/>
      <c r="AA330" s="17"/>
      <c r="AB330" s="17"/>
      <c r="AC330" s="17"/>
    </row>
    <row r="331" customFormat="false" ht="13.5" hidden="false" customHeight="false" outlineLevel="0" collapsed="false">
      <c r="C331" s="17"/>
      <c r="D331" s="17"/>
      <c r="E331" s="17"/>
      <c r="F331" s="17"/>
      <c r="G331" s="17"/>
      <c r="H331" s="0"/>
      <c r="AA331" s="17"/>
      <c r="AB331" s="17"/>
      <c r="AC331" s="17"/>
    </row>
    <row r="332" customFormat="false" ht="13.5" hidden="false" customHeight="false" outlineLevel="0" collapsed="false">
      <c r="C332" s="17"/>
      <c r="D332" s="17"/>
      <c r="E332" s="17"/>
      <c r="F332" s="17"/>
      <c r="G332" s="17"/>
      <c r="H332" s="0"/>
      <c r="AA332" s="17"/>
      <c r="AB332" s="17"/>
      <c r="AC332" s="17"/>
    </row>
    <row r="333" customFormat="false" ht="13.5" hidden="false" customHeight="false" outlineLevel="0" collapsed="false">
      <c r="C333" s="17"/>
      <c r="D333" s="17"/>
      <c r="E333" s="17"/>
      <c r="F333" s="17"/>
      <c r="G333" s="17"/>
      <c r="H333" s="0"/>
      <c r="AA333" s="17"/>
      <c r="AB333" s="17"/>
      <c r="AC333" s="17"/>
    </row>
    <row r="334" customFormat="false" ht="13.5" hidden="false" customHeight="false" outlineLevel="0" collapsed="false">
      <c r="C334" s="17"/>
      <c r="D334" s="17"/>
      <c r="E334" s="17"/>
      <c r="F334" s="17"/>
      <c r="G334" s="17"/>
      <c r="H334" s="0"/>
      <c r="AA334" s="17"/>
      <c r="AB334" s="17"/>
      <c r="AC334" s="17"/>
    </row>
    <row r="335" customFormat="false" ht="13.5" hidden="false" customHeight="false" outlineLevel="0" collapsed="false">
      <c r="C335" s="17"/>
      <c r="D335" s="17"/>
      <c r="E335" s="17"/>
      <c r="F335" s="17"/>
      <c r="G335" s="17"/>
      <c r="H335" s="0"/>
      <c r="AA335" s="17"/>
      <c r="AB335" s="17"/>
      <c r="AC335" s="17"/>
    </row>
    <row r="336" customFormat="false" ht="13.5" hidden="false" customHeight="false" outlineLevel="0" collapsed="false">
      <c r="C336" s="17"/>
      <c r="D336" s="17"/>
      <c r="E336" s="17"/>
      <c r="F336" s="17"/>
      <c r="G336" s="17"/>
      <c r="H336" s="0"/>
      <c r="AA336" s="17"/>
      <c r="AB336" s="17"/>
      <c r="AC336" s="17"/>
    </row>
    <row r="337" customFormat="false" ht="13.5" hidden="false" customHeight="false" outlineLevel="0" collapsed="false">
      <c r="C337" s="17"/>
      <c r="D337" s="17"/>
      <c r="E337" s="17"/>
      <c r="F337" s="17"/>
      <c r="G337" s="17"/>
      <c r="H337" s="0"/>
      <c r="AA337" s="17"/>
      <c r="AB337" s="17"/>
      <c r="AC337" s="17"/>
    </row>
    <row r="338" customFormat="false" ht="13.5" hidden="false" customHeight="false" outlineLevel="0" collapsed="false">
      <c r="C338" s="17"/>
      <c r="D338" s="17"/>
      <c r="E338" s="17"/>
      <c r="F338" s="17"/>
      <c r="G338" s="17"/>
      <c r="H338" s="0"/>
      <c r="AA338" s="17"/>
      <c r="AB338" s="17"/>
      <c r="AC338" s="17"/>
    </row>
    <row r="339" customFormat="false" ht="13.5" hidden="false" customHeight="false" outlineLevel="0" collapsed="false">
      <c r="C339" s="17"/>
      <c r="D339" s="17"/>
      <c r="E339" s="17"/>
      <c r="F339" s="17"/>
      <c r="G339" s="17"/>
      <c r="H339" s="0"/>
      <c r="AA339" s="17"/>
      <c r="AB339" s="17"/>
      <c r="AC339" s="17"/>
    </row>
    <row r="340" customFormat="false" ht="13.5" hidden="false" customHeight="false" outlineLevel="0" collapsed="false">
      <c r="C340" s="17"/>
      <c r="D340" s="17"/>
      <c r="E340" s="17"/>
      <c r="F340" s="17"/>
      <c r="G340" s="17"/>
      <c r="H340" s="0"/>
      <c r="AA340" s="17"/>
      <c r="AB340" s="17"/>
      <c r="AC340" s="17"/>
    </row>
    <row r="341" customFormat="false" ht="13.5" hidden="false" customHeight="false" outlineLevel="0" collapsed="false">
      <c r="C341" s="17"/>
      <c r="D341" s="17"/>
      <c r="E341" s="17"/>
      <c r="F341" s="17"/>
      <c r="G341" s="17"/>
      <c r="H341" s="0"/>
      <c r="AA341" s="17"/>
      <c r="AB341" s="17"/>
      <c r="AC341" s="17"/>
    </row>
    <row r="342" customFormat="false" ht="13.5" hidden="false" customHeight="false" outlineLevel="0" collapsed="false">
      <c r="C342" s="17"/>
      <c r="D342" s="17"/>
      <c r="E342" s="17"/>
      <c r="F342" s="17"/>
      <c r="G342" s="17"/>
      <c r="H342" s="0"/>
      <c r="AA342" s="17"/>
      <c r="AB342" s="17"/>
      <c r="AC342" s="17"/>
    </row>
    <row r="343" customFormat="false" ht="13.5" hidden="false" customHeight="false" outlineLevel="0" collapsed="false">
      <c r="C343" s="17"/>
      <c r="D343" s="17"/>
      <c r="E343" s="17"/>
      <c r="F343" s="17"/>
      <c r="G343" s="17"/>
      <c r="H343" s="0"/>
      <c r="AA343" s="17"/>
      <c r="AB343" s="17"/>
      <c r="AC343" s="17"/>
    </row>
    <row r="344" customFormat="false" ht="13.5" hidden="false" customHeight="false" outlineLevel="0" collapsed="false">
      <c r="C344" s="17"/>
      <c r="D344" s="17"/>
      <c r="E344" s="17"/>
      <c r="F344" s="17"/>
      <c r="G344" s="17"/>
      <c r="H344" s="0"/>
      <c r="AA344" s="17"/>
      <c r="AB344" s="17"/>
      <c r="AC344" s="17"/>
    </row>
    <row r="345" customFormat="false" ht="13.5" hidden="false" customHeight="false" outlineLevel="0" collapsed="false">
      <c r="C345" s="17"/>
      <c r="D345" s="17"/>
      <c r="E345" s="17"/>
      <c r="F345" s="17"/>
      <c r="G345" s="17"/>
      <c r="H345" s="0"/>
      <c r="AA345" s="17"/>
      <c r="AB345" s="17"/>
      <c r="AC345" s="17"/>
    </row>
    <row r="346" customFormat="false" ht="13.5" hidden="false" customHeight="false" outlineLevel="0" collapsed="false">
      <c r="C346" s="17"/>
      <c r="D346" s="17"/>
      <c r="E346" s="17"/>
      <c r="F346" s="17"/>
      <c r="G346" s="17"/>
      <c r="H346" s="0"/>
      <c r="AA346" s="17"/>
      <c r="AB346" s="17"/>
      <c r="AC346" s="17"/>
    </row>
    <row r="347" customFormat="false" ht="13.5" hidden="false" customHeight="false" outlineLevel="0" collapsed="false">
      <c r="C347" s="17"/>
      <c r="D347" s="17"/>
      <c r="E347" s="17"/>
      <c r="F347" s="17"/>
      <c r="G347" s="17"/>
      <c r="H347" s="0"/>
      <c r="AA347" s="17"/>
      <c r="AB347" s="17"/>
      <c r="AC347" s="17"/>
    </row>
    <row r="348" customFormat="false" ht="13.5" hidden="false" customHeight="false" outlineLevel="0" collapsed="false">
      <c r="C348" s="17"/>
      <c r="D348" s="17"/>
      <c r="E348" s="17"/>
      <c r="F348" s="17"/>
      <c r="G348" s="17"/>
      <c r="H348" s="0"/>
      <c r="AA348" s="17"/>
      <c r="AB348" s="17"/>
      <c r="AC348" s="17"/>
    </row>
    <row r="349" customFormat="false" ht="13.5" hidden="false" customHeight="false" outlineLevel="0" collapsed="false">
      <c r="C349" s="17"/>
      <c r="D349" s="17"/>
      <c r="E349" s="17"/>
      <c r="F349" s="17"/>
      <c r="G349" s="17"/>
      <c r="H349" s="0"/>
      <c r="AA349" s="17"/>
      <c r="AB349" s="17"/>
      <c r="AC349" s="17"/>
    </row>
    <row r="350" customFormat="false" ht="13.5" hidden="false" customHeight="false" outlineLevel="0" collapsed="false">
      <c r="C350" s="17"/>
      <c r="D350" s="17"/>
      <c r="E350" s="17"/>
      <c r="F350" s="17"/>
      <c r="G350" s="17"/>
      <c r="H350" s="0"/>
      <c r="AA350" s="17"/>
      <c r="AB350" s="17"/>
      <c r="AC350" s="17"/>
    </row>
    <row r="351" customFormat="false" ht="13.5" hidden="false" customHeight="false" outlineLevel="0" collapsed="false">
      <c r="C351" s="17"/>
      <c r="D351" s="17"/>
      <c r="E351" s="17"/>
      <c r="F351" s="17"/>
      <c r="G351" s="17"/>
      <c r="H351" s="0"/>
      <c r="AA351" s="17"/>
      <c r="AB351" s="17"/>
      <c r="AC351" s="17"/>
    </row>
    <row r="352" customFormat="false" ht="13.5" hidden="false" customHeight="false" outlineLevel="0" collapsed="false">
      <c r="C352" s="17"/>
      <c r="D352" s="17"/>
      <c r="E352" s="17"/>
      <c r="F352" s="17"/>
      <c r="G352" s="17"/>
      <c r="H352" s="0"/>
      <c r="AA352" s="17"/>
      <c r="AB352" s="17"/>
      <c r="AC352" s="17"/>
    </row>
    <row r="353" customFormat="false" ht="13.5" hidden="false" customHeight="false" outlineLevel="0" collapsed="false">
      <c r="C353" s="17"/>
      <c r="D353" s="17"/>
      <c r="E353" s="17"/>
      <c r="F353" s="17"/>
      <c r="G353" s="17"/>
      <c r="H353" s="0"/>
      <c r="AA353" s="17"/>
      <c r="AB353" s="17"/>
      <c r="AC353" s="17"/>
    </row>
    <row r="354" customFormat="false" ht="13.5" hidden="false" customHeight="false" outlineLevel="0" collapsed="false">
      <c r="C354" s="17"/>
      <c r="D354" s="17"/>
      <c r="E354" s="17"/>
      <c r="F354" s="17"/>
      <c r="G354" s="17"/>
      <c r="H354" s="0"/>
      <c r="AA354" s="17"/>
      <c r="AB354" s="17"/>
      <c r="AC354" s="17"/>
    </row>
    <row r="355" customFormat="false" ht="13.5" hidden="false" customHeight="false" outlineLevel="0" collapsed="false">
      <c r="C355" s="17"/>
      <c r="D355" s="17"/>
      <c r="E355" s="17"/>
      <c r="F355" s="17"/>
      <c r="G355" s="17"/>
      <c r="H355" s="0"/>
      <c r="AA355" s="17"/>
      <c r="AB355" s="17"/>
      <c r="AC355" s="17"/>
    </row>
    <row r="356" customFormat="false" ht="13.5" hidden="false" customHeight="false" outlineLevel="0" collapsed="false">
      <c r="C356" s="17"/>
      <c r="D356" s="17"/>
      <c r="E356" s="17"/>
      <c r="F356" s="17"/>
      <c r="G356" s="17"/>
      <c r="H356" s="0"/>
      <c r="AA356" s="17"/>
      <c r="AB356" s="17"/>
      <c r="AC356" s="17"/>
    </row>
    <row r="357" customFormat="false" ht="13.5" hidden="false" customHeight="false" outlineLevel="0" collapsed="false">
      <c r="C357" s="17"/>
      <c r="D357" s="17"/>
      <c r="E357" s="17"/>
      <c r="F357" s="17"/>
      <c r="G357" s="17"/>
      <c r="H357" s="0"/>
      <c r="AA357" s="17"/>
      <c r="AB357" s="17"/>
      <c r="AC357" s="17"/>
    </row>
    <row r="358" customFormat="false" ht="13.5" hidden="false" customHeight="false" outlineLevel="0" collapsed="false">
      <c r="C358" s="17"/>
      <c r="D358" s="17"/>
      <c r="E358" s="17"/>
      <c r="F358" s="17"/>
      <c r="G358" s="17"/>
      <c r="H358" s="0"/>
      <c r="AA358" s="17"/>
      <c r="AB358" s="17"/>
      <c r="AC358" s="17"/>
    </row>
    <row r="359" customFormat="false" ht="13.5" hidden="false" customHeight="false" outlineLevel="0" collapsed="false">
      <c r="C359" s="17"/>
      <c r="D359" s="17"/>
      <c r="E359" s="17"/>
      <c r="F359" s="17"/>
      <c r="G359" s="17"/>
      <c r="H359" s="0"/>
      <c r="AA359" s="17"/>
      <c r="AB359" s="17"/>
      <c r="AC359" s="17"/>
    </row>
    <row r="360" customFormat="false" ht="13.5" hidden="false" customHeight="false" outlineLevel="0" collapsed="false">
      <c r="C360" s="17"/>
      <c r="D360" s="17"/>
      <c r="E360" s="17"/>
      <c r="F360" s="17"/>
      <c r="G360" s="17"/>
      <c r="H360" s="0"/>
      <c r="AA360" s="17"/>
      <c r="AB360" s="17"/>
      <c r="AC360" s="17"/>
    </row>
    <row r="361" customFormat="false" ht="13.5" hidden="false" customHeight="false" outlineLevel="0" collapsed="false">
      <c r="C361" s="17"/>
      <c r="D361" s="17"/>
      <c r="E361" s="17"/>
      <c r="F361" s="17"/>
      <c r="G361" s="17"/>
      <c r="H361" s="0"/>
      <c r="AA361" s="17"/>
      <c r="AB361" s="17"/>
      <c r="AC361" s="17"/>
    </row>
    <row r="362" customFormat="false" ht="13.5" hidden="false" customHeight="false" outlineLevel="0" collapsed="false">
      <c r="C362" s="17"/>
      <c r="D362" s="17"/>
      <c r="E362" s="17"/>
      <c r="F362" s="17"/>
      <c r="G362" s="17"/>
      <c r="H362" s="0"/>
      <c r="AA362" s="17"/>
      <c r="AB362" s="17"/>
      <c r="AC362" s="17"/>
    </row>
    <row r="363" customFormat="false" ht="13.5" hidden="false" customHeight="false" outlineLevel="0" collapsed="false">
      <c r="C363" s="17"/>
      <c r="D363" s="17"/>
      <c r="E363" s="17"/>
      <c r="F363" s="17"/>
      <c r="G363" s="17"/>
      <c r="H363" s="0"/>
      <c r="AA363" s="17"/>
      <c r="AB363" s="17"/>
      <c r="AC363" s="17"/>
    </row>
    <row r="364" customFormat="false" ht="13.5" hidden="false" customHeight="false" outlineLevel="0" collapsed="false">
      <c r="C364" s="17"/>
      <c r="D364" s="17"/>
      <c r="E364" s="17"/>
      <c r="F364" s="17"/>
      <c r="G364" s="17"/>
      <c r="H364" s="0"/>
      <c r="AA364" s="17"/>
      <c r="AB364" s="17"/>
      <c r="AC364" s="17"/>
    </row>
    <row r="365" customFormat="false" ht="13.5" hidden="false" customHeight="false" outlineLevel="0" collapsed="false">
      <c r="C365" s="17"/>
      <c r="D365" s="17"/>
      <c r="E365" s="17"/>
      <c r="F365" s="17"/>
      <c r="G365" s="17"/>
      <c r="H365" s="0"/>
      <c r="AA365" s="17"/>
      <c r="AB365" s="17"/>
      <c r="AC365" s="17"/>
    </row>
    <row r="366" customFormat="false" ht="13.5" hidden="false" customHeight="false" outlineLevel="0" collapsed="false">
      <c r="C366" s="17"/>
      <c r="D366" s="17"/>
      <c r="E366" s="17"/>
      <c r="F366" s="17"/>
      <c r="G366" s="17"/>
      <c r="H366" s="0"/>
      <c r="AA366" s="17"/>
      <c r="AB366" s="17"/>
      <c r="AC366" s="17"/>
    </row>
    <row r="367" customFormat="false" ht="13.5" hidden="false" customHeight="false" outlineLevel="0" collapsed="false">
      <c r="C367" s="17"/>
      <c r="D367" s="17"/>
      <c r="E367" s="17"/>
      <c r="F367" s="17"/>
      <c r="G367" s="17"/>
      <c r="H367" s="0"/>
      <c r="AA367" s="17"/>
      <c r="AB367" s="17"/>
      <c r="AC367" s="17"/>
    </row>
    <row r="368" customFormat="false" ht="13.5" hidden="false" customHeight="false" outlineLevel="0" collapsed="false">
      <c r="C368" s="17"/>
      <c r="D368" s="17"/>
      <c r="E368" s="17"/>
      <c r="F368" s="17"/>
      <c r="G368" s="17"/>
      <c r="H368" s="0"/>
      <c r="AA368" s="17"/>
      <c r="AB368" s="17"/>
      <c r="AC368" s="17"/>
    </row>
    <row r="369" customFormat="false" ht="13.5" hidden="false" customHeight="false" outlineLevel="0" collapsed="false">
      <c r="C369" s="17"/>
      <c r="D369" s="17"/>
      <c r="E369" s="17"/>
      <c r="F369" s="17"/>
      <c r="G369" s="17"/>
      <c r="H369" s="0"/>
      <c r="AA369" s="17"/>
      <c r="AB369" s="17"/>
      <c r="AC369" s="17"/>
    </row>
    <row r="370" customFormat="false" ht="13.5" hidden="false" customHeight="false" outlineLevel="0" collapsed="false">
      <c r="C370" s="17"/>
      <c r="D370" s="17"/>
      <c r="E370" s="17"/>
      <c r="F370" s="17"/>
      <c r="G370" s="17"/>
      <c r="H370" s="0"/>
      <c r="AA370" s="17"/>
      <c r="AB370" s="17"/>
      <c r="AC370" s="17"/>
    </row>
    <row r="371" customFormat="false" ht="13.5" hidden="false" customHeight="false" outlineLevel="0" collapsed="false">
      <c r="C371" s="17"/>
      <c r="D371" s="17"/>
      <c r="E371" s="17"/>
      <c r="F371" s="17"/>
      <c r="G371" s="17"/>
      <c r="H371" s="0"/>
      <c r="AA371" s="17"/>
      <c r="AB371" s="17"/>
      <c r="AC371" s="17"/>
    </row>
    <row r="372" customFormat="false" ht="13.5" hidden="false" customHeight="false" outlineLevel="0" collapsed="false">
      <c r="C372" s="17"/>
      <c r="D372" s="17"/>
      <c r="E372" s="17"/>
      <c r="F372" s="17"/>
      <c r="G372" s="17"/>
      <c r="H372" s="0"/>
      <c r="AA372" s="17"/>
      <c r="AB372" s="17"/>
      <c r="AC372" s="17"/>
    </row>
    <row r="373" customFormat="false" ht="13.5" hidden="false" customHeight="false" outlineLevel="0" collapsed="false">
      <c r="C373" s="17"/>
      <c r="D373" s="17"/>
      <c r="E373" s="17"/>
      <c r="F373" s="17"/>
      <c r="G373" s="17"/>
      <c r="H373" s="0"/>
      <c r="AA373" s="17"/>
      <c r="AB373" s="17"/>
      <c r="AC373" s="17"/>
    </row>
    <row r="374" customFormat="false" ht="13.5" hidden="false" customHeight="false" outlineLevel="0" collapsed="false">
      <c r="C374" s="17"/>
      <c r="D374" s="17"/>
      <c r="E374" s="17"/>
      <c r="F374" s="17"/>
      <c r="G374" s="17"/>
      <c r="H374" s="0"/>
      <c r="AA374" s="17"/>
      <c r="AB374" s="17"/>
      <c r="AC374" s="17"/>
    </row>
    <row r="375" customFormat="false" ht="13.5" hidden="false" customHeight="false" outlineLevel="0" collapsed="false">
      <c r="C375" s="17"/>
      <c r="D375" s="17"/>
      <c r="E375" s="17"/>
      <c r="F375" s="17"/>
      <c r="G375" s="17"/>
      <c r="H375" s="0"/>
      <c r="AA375" s="17"/>
      <c r="AB375" s="17"/>
      <c r="AC375" s="17"/>
    </row>
    <row r="376" customFormat="false" ht="13.5" hidden="false" customHeight="false" outlineLevel="0" collapsed="false">
      <c r="C376" s="17"/>
      <c r="D376" s="17"/>
      <c r="E376" s="17"/>
      <c r="F376" s="17"/>
      <c r="G376" s="17"/>
      <c r="H376" s="0"/>
      <c r="AA376" s="17"/>
      <c r="AB376" s="17"/>
      <c r="AC376" s="17"/>
    </row>
    <row r="377" customFormat="false" ht="13.5" hidden="false" customHeight="false" outlineLevel="0" collapsed="false">
      <c r="C377" s="17"/>
      <c r="D377" s="17"/>
      <c r="E377" s="17"/>
      <c r="F377" s="17"/>
      <c r="G377" s="17"/>
      <c r="H377" s="0"/>
      <c r="AA377" s="17"/>
      <c r="AB377" s="17"/>
      <c r="AC377" s="17"/>
    </row>
    <row r="378" customFormat="false" ht="13.5" hidden="false" customHeight="false" outlineLevel="0" collapsed="false">
      <c r="C378" s="17"/>
      <c r="D378" s="17"/>
      <c r="E378" s="17"/>
      <c r="F378" s="17"/>
      <c r="G378" s="17"/>
      <c r="H378" s="0"/>
      <c r="AA378" s="17"/>
      <c r="AB378" s="17"/>
      <c r="AC378" s="17"/>
    </row>
    <row r="379" customFormat="false" ht="13.5" hidden="false" customHeight="false" outlineLevel="0" collapsed="false">
      <c r="C379" s="17"/>
      <c r="D379" s="17"/>
      <c r="E379" s="17"/>
      <c r="F379" s="17"/>
      <c r="G379" s="17"/>
      <c r="H379" s="0"/>
      <c r="AA379" s="17"/>
      <c r="AB379" s="17"/>
      <c r="AC379" s="17"/>
    </row>
    <row r="380" customFormat="false" ht="13.5" hidden="false" customHeight="false" outlineLevel="0" collapsed="false">
      <c r="C380" s="17"/>
      <c r="D380" s="17"/>
      <c r="E380" s="17"/>
      <c r="F380" s="17"/>
      <c r="G380" s="17"/>
      <c r="H380" s="0"/>
      <c r="AA380" s="17"/>
      <c r="AB380" s="17"/>
      <c r="AC380" s="17"/>
    </row>
    <row r="381" customFormat="false" ht="13.5" hidden="false" customHeight="false" outlineLevel="0" collapsed="false">
      <c r="C381" s="17"/>
      <c r="D381" s="17"/>
      <c r="E381" s="17"/>
      <c r="F381" s="17"/>
      <c r="G381" s="17"/>
      <c r="H381" s="0"/>
      <c r="AA381" s="17"/>
      <c r="AB381" s="17"/>
      <c r="AC381" s="17"/>
    </row>
    <row r="382" customFormat="false" ht="13.5" hidden="false" customHeight="false" outlineLevel="0" collapsed="false">
      <c r="C382" s="17"/>
      <c r="D382" s="17"/>
      <c r="E382" s="17"/>
      <c r="F382" s="17"/>
      <c r="G382" s="17"/>
      <c r="H382" s="0"/>
      <c r="AA382" s="17"/>
      <c r="AB382" s="17"/>
      <c r="AC382" s="17"/>
    </row>
    <row r="383" customFormat="false" ht="13.5" hidden="false" customHeight="false" outlineLevel="0" collapsed="false">
      <c r="C383" s="17"/>
      <c r="D383" s="17"/>
      <c r="E383" s="17"/>
      <c r="F383" s="17"/>
      <c r="G383" s="17"/>
      <c r="H383" s="0"/>
      <c r="AA383" s="17"/>
      <c r="AB383" s="17"/>
      <c r="AC383" s="17"/>
    </row>
    <row r="384" customFormat="false" ht="13.5" hidden="false" customHeight="false" outlineLevel="0" collapsed="false">
      <c r="C384" s="17"/>
      <c r="D384" s="17"/>
      <c r="E384" s="17"/>
      <c r="F384" s="17"/>
      <c r="G384" s="17"/>
      <c r="H384" s="0"/>
      <c r="AA384" s="17"/>
      <c r="AB384" s="17"/>
      <c r="AC384" s="17"/>
    </row>
    <row r="385" customFormat="false" ht="13.5" hidden="false" customHeight="false" outlineLevel="0" collapsed="false">
      <c r="C385" s="17"/>
      <c r="D385" s="17"/>
      <c r="E385" s="17"/>
      <c r="F385" s="17"/>
      <c r="G385" s="17"/>
      <c r="H385" s="0"/>
      <c r="AA385" s="17"/>
      <c r="AB385" s="17"/>
      <c r="AC385" s="17"/>
    </row>
    <row r="386" customFormat="false" ht="13.5" hidden="false" customHeight="false" outlineLevel="0" collapsed="false">
      <c r="C386" s="17"/>
      <c r="D386" s="17"/>
      <c r="E386" s="17"/>
      <c r="F386" s="17"/>
      <c r="G386" s="17"/>
      <c r="H386" s="0"/>
      <c r="AA386" s="17"/>
      <c r="AB386" s="17"/>
      <c r="AC386" s="17"/>
    </row>
    <row r="387" customFormat="false" ht="13.5" hidden="false" customHeight="false" outlineLevel="0" collapsed="false">
      <c r="C387" s="17"/>
      <c r="D387" s="17"/>
      <c r="E387" s="17"/>
      <c r="F387" s="17"/>
      <c r="G387" s="17"/>
      <c r="H387" s="0"/>
      <c r="AA387" s="17"/>
      <c r="AB387" s="17"/>
      <c r="AC387" s="17"/>
    </row>
    <row r="388" customFormat="false" ht="13.5" hidden="false" customHeight="false" outlineLevel="0" collapsed="false">
      <c r="C388" s="17"/>
      <c r="D388" s="17"/>
      <c r="E388" s="17"/>
      <c r="F388" s="17"/>
      <c r="G388" s="17"/>
      <c r="H388" s="0"/>
      <c r="AA388" s="17"/>
      <c r="AB388" s="17"/>
      <c r="AC388" s="17"/>
    </row>
    <row r="389" customFormat="false" ht="13.5" hidden="false" customHeight="false" outlineLevel="0" collapsed="false">
      <c r="C389" s="17"/>
      <c r="D389" s="17"/>
      <c r="E389" s="17"/>
      <c r="F389" s="17"/>
      <c r="G389" s="17"/>
      <c r="H389" s="0"/>
      <c r="AA389" s="17"/>
      <c r="AB389" s="17"/>
      <c r="AC389" s="17"/>
    </row>
    <row r="390" customFormat="false" ht="13.5" hidden="false" customHeight="false" outlineLevel="0" collapsed="false">
      <c r="C390" s="17"/>
      <c r="D390" s="17"/>
      <c r="E390" s="17"/>
      <c r="F390" s="17"/>
      <c r="G390" s="17"/>
      <c r="H390" s="0"/>
      <c r="AA390" s="17"/>
      <c r="AB390" s="17"/>
      <c r="AC390" s="17"/>
    </row>
    <row r="391" customFormat="false" ht="13.5" hidden="false" customHeight="false" outlineLevel="0" collapsed="false">
      <c r="C391" s="17"/>
      <c r="D391" s="17"/>
      <c r="E391" s="17"/>
      <c r="F391" s="17"/>
      <c r="G391" s="17"/>
      <c r="H391" s="0"/>
      <c r="AA391" s="17"/>
      <c r="AB391" s="17"/>
      <c r="AC391" s="17"/>
    </row>
    <row r="392" customFormat="false" ht="13.5" hidden="false" customHeight="false" outlineLevel="0" collapsed="false">
      <c r="C392" s="17"/>
      <c r="D392" s="17"/>
      <c r="E392" s="17"/>
      <c r="F392" s="17"/>
      <c r="G392" s="17"/>
      <c r="H392" s="0"/>
      <c r="AA392" s="17"/>
      <c r="AB392" s="17"/>
      <c r="AC392" s="17"/>
    </row>
    <row r="393" customFormat="false" ht="13.5" hidden="false" customHeight="false" outlineLevel="0" collapsed="false">
      <c r="C393" s="17"/>
      <c r="D393" s="17"/>
      <c r="E393" s="17"/>
      <c r="F393" s="17"/>
      <c r="G393" s="17"/>
      <c r="H393" s="0"/>
      <c r="AA393" s="17"/>
      <c r="AB393" s="17"/>
      <c r="AC393" s="17"/>
    </row>
    <row r="394" customFormat="false" ht="13.5" hidden="false" customHeight="false" outlineLevel="0" collapsed="false">
      <c r="C394" s="17"/>
      <c r="D394" s="17"/>
      <c r="E394" s="17"/>
      <c r="F394" s="17"/>
      <c r="G394" s="17"/>
      <c r="H394" s="0"/>
      <c r="AA394" s="17"/>
      <c r="AB394" s="17"/>
      <c r="AC394" s="17"/>
    </row>
    <row r="395" customFormat="false" ht="13.5" hidden="false" customHeight="false" outlineLevel="0" collapsed="false">
      <c r="C395" s="17"/>
      <c r="D395" s="17"/>
      <c r="E395" s="17"/>
      <c r="F395" s="17"/>
      <c r="G395" s="17"/>
      <c r="H395" s="0"/>
      <c r="AA395" s="17"/>
      <c r="AB395" s="17"/>
      <c r="AC395" s="17"/>
    </row>
    <row r="396" customFormat="false" ht="13.5" hidden="false" customHeight="false" outlineLevel="0" collapsed="false">
      <c r="C396" s="17"/>
      <c r="D396" s="17"/>
      <c r="E396" s="17"/>
      <c r="F396" s="17"/>
      <c r="G396" s="17"/>
      <c r="H396" s="0"/>
      <c r="AA396" s="17"/>
      <c r="AB396" s="17"/>
      <c r="AC396" s="17"/>
    </row>
    <row r="397" customFormat="false" ht="13.5" hidden="false" customHeight="false" outlineLevel="0" collapsed="false">
      <c r="C397" s="17"/>
      <c r="D397" s="17"/>
      <c r="E397" s="17"/>
      <c r="F397" s="17"/>
      <c r="G397" s="17"/>
      <c r="H397" s="0"/>
      <c r="AA397" s="17"/>
      <c r="AB397" s="17"/>
      <c r="AC397" s="17"/>
    </row>
    <row r="398" customFormat="false" ht="13.5" hidden="false" customHeight="false" outlineLevel="0" collapsed="false">
      <c r="C398" s="17"/>
      <c r="D398" s="17"/>
      <c r="E398" s="17"/>
      <c r="F398" s="17"/>
      <c r="G398" s="17"/>
      <c r="H398" s="0"/>
      <c r="AA398" s="17"/>
      <c r="AB398" s="17"/>
      <c r="AC398" s="17"/>
    </row>
    <row r="399" customFormat="false" ht="13.5" hidden="false" customHeight="false" outlineLevel="0" collapsed="false">
      <c r="C399" s="17"/>
      <c r="D399" s="17"/>
      <c r="E399" s="17"/>
      <c r="F399" s="17"/>
      <c r="G399" s="17"/>
      <c r="H399" s="0"/>
      <c r="AA399" s="17"/>
      <c r="AB399" s="17"/>
      <c r="AC399" s="17"/>
    </row>
    <row r="400" customFormat="false" ht="13.5" hidden="false" customHeight="false" outlineLevel="0" collapsed="false">
      <c r="C400" s="17"/>
      <c r="D400" s="17"/>
      <c r="E400" s="17"/>
      <c r="F400" s="17"/>
      <c r="G400" s="17"/>
      <c r="H400" s="0"/>
      <c r="AA400" s="17"/>
      <c r="AB400" s="17"/>
      <c r="AC400" s="17"/>
    </row>
    <row r="401" customFormat="false" ht="13.5" hidden="false" customHeight="false" outlineLevel="0" collapsed="false">
      <c r="C401" s="17"/>
      <c r="D401" s="17"/>
      <c r="E401" s="17"/>
      <c r="F401" s="17"/>
      <c r="G401" s="17"/>
      <c r="H401" s="0"/>
      <c r="AA401" s="17"/>
      <c r="AB401" s="17"/>
      <c r="AC401" s="17"/>
    </row>
    <row r="402" customFormat="false" ht="13.5" hidden="false" customHeight="false" outlineLevel="0" collapsed="false">
      <c r="C402" s="17"/>
      <c r="D402" s="17"/>
      <c r="E402" s="17"/>
      <c r="F402" s="17"/>
      <c r="G402" s="17"/>
      <c r="H402" s="0"/>
      <c r="AA402" s="17"/>
      <c r="AB402" s="17"/>
      <c r="AC402" s="17"/>
    </row>
    <row r="403" customFormat="false" ht="13.5" hidden="false" customHeight="false" outlineLevel="0" collapsed="false">
      <c r="C403" s="17"/>
      <c r="D403" s="17"/>
      <c r="E403" s="17"/>
      <c r="F403" s="17"/>
      <c r="G403" s="17"/>
      <c r="H403" s="0"/>
      <c r="AA403" s="17"/>
      <c r="AB403" s="17"/>
      <c r="AC403" s="17"/>
    </row>
    <row r="404" customFormat="false" ht="13.5" hidden="false" customHeight="false" outlineLevel="0" collapsed="false">
      <c r="C404" s="17"/>
      <c r="D404" s="17"/>
      <c r="E404" s="17"/>
      <c r="F404" s="17"/>
      <c r="G404" s="17"/>
      <c r="H404" s="0"/>
      <c r="AA404" s="17"/>
      <c r="AB404" s="17"/>
      <c r="AC404" s="17"/>
    </row>
    <row r="405" customFormat="false" ht="13.5" hidden="false" customHeight="false" outlineLevel="0" collapsed="false">
      <c r="C405" s="17"/>
      <c r="D405" s="17"/>
      <c r="E405" s="17"/>
      <c r="F405" s="17"/>
      <c r="G405" s="17"/>
      <c r="H405" s="0"/>
      <c r="AA405" s="17"/>
      <c r="AB405" s="17"/>
      <c r="AC405" s="17"/>
    </row>
    <row r="406" customFormat="false" ht="13.5" hidden="false" customHeight="false" outlineLevel="0" collapsed="false">
      <c r="C406" s="17"/>
      <c r="D406" s="17"/>
      <c r="E406" s="17"/>
      <c r="F406" s="17"/>
      <c r="G406" s="17"/>
      <c r="H406" s="0"/>
      <c r="AA406" s="17"/>
      <c r="AB406" s="17"/>
      <c r="AC406" s="17"/>
    </row>
    <row r="407" customFormat="false" ht="13.5" hidden="false" customHeight="false" outlineLevel="0" collapsed="false">
      <c r="C407" s="17"/>
      <c r="D407" s="17"/>
      <c r="E407" s="17"/>
      <c r="F407" s="17"/>
      <c r="G407" s="17"/>
      <c r="H407" s="0"/>
      <c r="AA407" s="17"/>
      <c r="AB407" s="17"/>
      <c r="AC407" s="17"/>
    </row>
    <row r="408" customFormat="false" ht="13.5" hidden="false" customHeight="false" outlineLevel="0" collapsed="false">
      <c r="C408" s="17"/>
      <c r="D408" s="17"/>
      <c r="E408" s="17"/>
      <c r="F408" s="17"/>
      <c r="G408" s="17"/>
      <c r="H408" s="0"/>
      <c r="AA408" s="17"/>
      <c r="AB408" s="17"/>
      <c r="AC408" s="17"/>
    </row>
    <row r="409" customFormat="false" ht="13.5" hidden="false" customHeight="false" outlineLevel="0" collapsed="false">
      <c r="C409" s="17"/>
      <c r="D409" s="17"/>
      <c r="E409" s="17"/>
      <c r="F409" s="17"/>
      <c r="G409" s="17"/>
      <c r="H409" s="0"/>
      <c r="AA409" s="17"/>
      <c r="AB409" s="17"/>
      <c r="AC409" s="17"/>
    </row>
    <row r="410" customFormat="false" ht="13.5" hidden="false" customHeight="false" outlineLevel="0" collapsed="false">
      <c r="C410" s="17"/>
      <c r="D410" s="17"/>
      <c r="E410" s="17"/>
      <c r="F410" s="17"/>
      <c r="G410" s="17"/>
      <c r="H410" s="0"/>
      <c r="AA410" s="17"/>
      <c r="AB410" s="17"/>
      <c r="AC410" s="17"/>
    </row>
    <row r="411" customFormat="false" ht="13.5" hidden="false" customHeight="false" outlineLevel="0" collapsed="false">
      <c r="C411" s="17"/>
      <c r="D411" s="17"/>
      <c r="E411" s="17"/>
      <c r="F411" s="17"/>
      <c r="G411" s="17"/>
      <c r="H411" s="0"/>
      <c r="AA411" s="17"/>
      <c r="AB411" s="17"/>
      <c r="AC411" s="17"/>
    </row>
    <row r="412" customFormat="false" ht="13.5" hidden="false" customHeight="false" outlineLevel="0" collapsed="false">
      <c r="C412" s="17"/>
      <c r="D412" s="17"/>
      <c r="E412" s="17"/>
      <c r="F412" s="17"/>
      <c r="G412" s="17"/>
      <c r="H412" s="0"/>
      <c r="AA412" s="17"/>
      <c r="AB412" s="17"/>
      <c r="AC412" s="17"/>
    </row>
    <row r="413" customFormat="false" ht="13.5" hidden="false" customHeight="false" outlineLevel="0" collapsed="false">
      <c r="C413" s="17"/>
      <c r="D413" s="17"/>
      <c r="E413" s="17"/>
      <c r="F413" s="17"/>
      <c r="G413" s="17"/>
      <c r="H413" s="0"/>
      <c r="AA413" s="17"/>
      <c r="AB413" s="17"/>
      <c r="AC413" s="17"/>
    </row>
    <row r="414" customFormat="false" ht="13.5" hidden="false" customHeight="false" outlineLevel="0" collapsed="false">
      <c r="C414" s="17"/>
      <c r="D414" s="17"/>
      <c r="E414" s="17"/>
      <c r="F414" s="17"/>
      <c r="G414" s="17"/>
      <c r="H414" s="0"/>
      <c r="AA414" s="17"/>
      <c r="AB414" s="17"/>
      <c r="AC414" s="17"/>
    </row>
    <row r="415" customFormat="false" ht="13.5" hidden="false" customHeight="false" outlineLevel="0" collapsed="false">
      <c r="C415" s="17"/>
      <c r="D415" s="17"/>
      <c r="E415" s="17"/>
      <c r="F415" s="17"/>
      <c r="G415" s="17"/>
      <c r="H415" s="0"/>
      <c r="AA415" s="17"/>
      <c r="AB415" s="17"/>
      <c r="AC415" s="17"/>
    </row>
    <row r="416" customFormat="false" ht="13.5" hidden="false" customHeight="false" outlineLevel="0" collapsed="false">
      <c r="C416" s="17"/>
      <c r="D416" s="17"/>
      <c r="E416" s="17"/>
      <c r="F416" s="17"/>
      <c r="G416" s="17"/>
      <c r="H416" s="0"/>
      <c r="AA416" s="17"/>
      <c r="AB416" s="17"/>
      <c r="AC416" s="17"/>
    </row>
    <row r="417" customFormat="false" ht="13.5" hidden="false" customHeight="false" outlineLevel="0" collapsed="false">
      <c r="C417" s="17"/>
      <c r="D417" s="17"/>
      <c r="E417" s="17"/>
      <c r="F417" s="17"/>
      <c r="G417" s="17"/>
      <c r="H417" s="0"/>
      <c r="AA417" s="17"/>
      <c r="AB417" s="17"/>
      <c r="AC417" s="17"/>
    </row>
    <row r="418" customFormat="false" ht="13.5" hidden="false" customHeight="false" outlineLevel="0" collapsed="false">
      <c r="C418" s="17"/>
      <c r="D418" s="17"/>
      <c r="E418" s="17"/>
      <c r="F418" s="17"/>
      <c r="G418" s="17"/>
      <c r="H418" s="0"/>
      <c r="AA418" s="17"/>
      <c r="AB418" s="17"/>
      <c r="AC418" s="17"/>
    </row>
    <row r="419" customFormat="false" ht="13.5" hidden="false" customHeight="false" outlineLevel="0" collapsed="false">
      <c r="C419" s="17"/>
      <c r="D419" s="17"/>
      <c r="E419" s="17"/>
      <c r="F419" s="17"/>
      <c r="G419" s="17"/>
      <c r="H419" s="0"/>
      <c r="AA419" s="17"/>
      <c r="AB419" s="17"/>
      <c r="AC419" s="17"/>
    </row>
    <row r="420" customFormat="false" ht="13.5" hidden="false" customHeight="false" outlineLevel="0" collapsed="false">
      <c r="C420" s="17"/>
      <c r="D420" s="17"/>
      <c r="E420" s="17"/>
      <c r="F420" s="17"/>
      <c r="G420" s="17"/>
      <c r="H420" s="0"/>
      <c r="AA420" s="17"/>
      <c r="AB420" s="17"/>
      <c r="AC420" s="17"/>
    </row>
    <row r="421" customFormat="false" ht="13.5" hidden="false" customHeight="false" outlineLevel="0" collapsed="false">
      <c r="C421" s="17"/>
      <c r="D421" s="17"/>
      <c r="E421" s="17"/>
      <c r="F421" s="17"/>
      <c r="G421" s="17"/>
      <c r="H421" s="0"/>
      <c r="AA421" s="17"/>
      <c r="AB421" s="17"/>
      <c r="AC421" s="17"/>
    </row>
    <row r="422" customFormat="false" ht="13.5" hidden="false" customHeight="false" outlineLevel="0" collapsed="false">
      <c r="C422" s="17"/>
      <c r="D422" s="17"/>
      <c r="E422" s="17"/>
      <c r="F422" s="17"/>
      <c r="G422" s="17"/>
      <c r="H422" s="0"/>
      <c r="AA422" s="17"/>
      <c r="AB422" s="17"/>
      <c r="AC422" s="17"/>
    </row>
    <row r="423" customFormat="false" ht="13.5" hidden="false" customHeight="false" outlineLevel="0" collapsed="false">
      <c r="C423" s="17"/>
      <c r="D423" s="17"/>
      <c r="E423" s="17"/>
      <c r="F423" s="17"/>
      <c r="G423" s="17"/>
      <c r="H423" s="0"/>
      <c r="AA423" s="17"/>
      <c r="AB423" s="17"/>
      <c r="AC423" s="17"/>
    </row>
    <row r="424" customFormat="false" ht="13.5" hidden="false" customHeight="false" outlineLevel="0" collapsed="false">
      <c r="C424" s="17"/>
      <c r="D424" s="17"/>
      <c r="E424" s="17"/>
      <c r="F424" s="17"/>
      <c r="G424" s="17"/>
      <c r="H424" s="0"/>
      <c r="AA424" s="17"/>
      <c r="AB424" s="17"/>
      <c r="AC424" s="17"/>
    </row>
    <row r="425" customFormat="false" ht="13.5" hidden="false" customHeight="false" outlineLevel="0" collapsed="false">
      <c r="C425" s="17"/>
      <c r="D425" s="17"/>
      <c r="E425" s="17"/>
      <c r="F425" s="17"/>
      <c r="G425" s="17"/>
      <c r="H425" s="0"/>
      <c r="AA425" s="17"/>
      <c r="AB425" s="17"/>
      <c r="AC425" s="17"/>
    </row>
    <row r="426" customFormat="false" ht="13.5" hidden="false" customHeight="false" outlineLevel="0" collapsed="false">
      <c r="C426" s="17"/>
      <c r="D426" s="17"/>
      <c r="E426" s="17"/>
      <c r="F426" s="17"/>
      <c r="G426" s="17"/>
      <c r="H426" s="0"/>
      <c r="AA426" s="17"/>
      <c r="AB426" s="17"/>
      <c r="AC426" s="17"/>
    </row>
    <row r="427" customFormat="false" ht="13.5" hidden="false" customHeight="false" outlineLevel="0" collapsed="false">
      <c r="C427" s="17"/>
      <c r="D427" s="17"/>
      <c r="E427" s="17"/>
      <c r="F427" s="17"/>
      <c r="G427" s="17"/>
      <c r="H427" s="0"/>
      <c r="AA427" s="17"/>
      <c r="AB427" s="17"/>
      <c r="AC427" s="17"/>
    </row>
    <row r="428" customFormat="false" ht="13.5" hidden="false" customHeight="false" outlineLevel="0" collapsed="false">
      <c r="C428" s="17"/>
      <c r="D428" s="17"/>
      <c r="E428" s="17"/>
      <c r="F428" s="17"/>
      <c r="G428" s="17"/>
      <c r="H428" s="0"/>
      <c r="AA428" s="17"/>
      <c r="AB428" s="17"/>
      <c r="AC428" s="17"/>
    </row>
    <row r="429" customFormat="false" ht="13.5" hidden="false" customHeight="false" outlineLevel="0" collapsed="false">
      <c r="C429" s="17"/>
      <c r="D429" s="17"/>
      <c r="E429" s="17"/>
      <c r="F429" s="17"/>
      <c r="G429" s="17"/>
      <c r="H429" s="0"/>
      <c r="AA429" s="17"/>
      <c r="AB429" s="17"/>
      <c r="AC429" s="17"/>
    </row>
    <row r="430" customFormat="false" ht="13.5" hidden="false" customHeight="false" outlineLevel="0" collapsed="false">
      <c r="C430" s="17"/>
      <c r="D430" s="17"/>
      <c r="E430" s="17"/>
      <c r="F430" s="17"/>
      <c r="G430" s="17"/>
      <c r="H430" s="0"/>
      <c r="AA430" s="17"/>
      <c r="AB430" s="17"/>
      <c r="AC430" s="17"/>
    </row>
    <row r="431" customFormat="false" ht="13.5" hidden="false" customHeight="false" outlineLevel="0" collapsed="false">
      <c r="C431" s="17"/>
      <c r="D431" s="17"/>
      <c r="E431" s="17"/>
      <c r="F431" s="17"/>
      <c r="G431" s="17"/>
      <c r="H431" s="0"/>
      <c r="AA431" s="17"/>
      <c r="AB431" s="17"/>
      <c r="AC431" s="17"/>
    </row>
    <row r="432" customFormat="false" ht="13.5" hidden="false" customHeight="false" outlineLevel="0" collapsed="false">
      <c r="C432" s="17"/>
      <c r="D432" s="17"/>
      <c r="E432" s="17"/>
      <c r="F432" s="17"/>
      <c r="G432" s="17"/>
      <c r="H432" s="0"/>
      <c r="AA432" s="17"/>
      <c r="AB432" s="17"/>
      <c r="AC432" s="17"/>
    </row>
    <row r="433" customFormat="false" ht="13.5" hidden="false" customHeight="false" outlineLevel="0" collapsed="false">
      <c r="C433" s="17"/>
      <c r="D433" s="17"/>
      <c r="E433" s="17"/>
      <c r="F433" s="17"/>
      <c r="G433" s="17"/>
      <c r="H433" s="0"/>
      <c r="AA433" s="17"/>
      <c r="AB433" s="17"/>
      <c r="AC433" s="17"/>
    </row>
    <row r="434" customFormat="false" ht="13.5" hidden="false" customHeight="false" outlineLevel="0" collapsed="false">
      <c r="C434" s="17"/>
      <c r="D434" s="17"/>
      <c r="E434" s="17"/>
      <c r="F434" s="17"/>
      <c r="G434" s="17"/>
      <c r="H434" s="0"/>
      <c r="AA434" s="17"/>
      <c r="AB434" s="17"/>
      <c r="AC434" s="17"/>
    </row>
    <row r="435" customFormat="false" ht="13.5" hidden="false" customHeight="false" outlineLevel="0" collapsed="false">
      <c r="C435" s="17"/>
      <c r="D435" s="17"/>
      <c r="E435" s="17"/>
      <c r="F435" s="17"/>
      <c r="G435" s="17"/>
      <c r="H435" s="0"/>
      <c r="AA435" s="17"/>
      <c r="AB435" s="17"/>
      <c r="AC435" s="17"/>
    </row>
    <row r="436" customFormat="false" ht="13.5" hidden="false" customHeight="false" outlineLevel="0" collapsed="false">
      <c r="C436" s="17"/>
      <c r="D436" s="17"/>
      <c r="E436" s="17"/>
      <c r="F436" s="17"/>
      <c r="G436" s="17"/>
      <c r="H436" s="0"/>
      <c r="AA436" s="17"/>
      <c r="AB436" s="17"/>
      <c r="AC436" s="17"/>
    </row>
    <row r="437" customFormat="false" ht="13.5" hidden="false" customHeight="false" outlineLevel="0" collapsed="false">
      <c r="C437" s="17"/>
      <c r="D437" s="17"/>
      <c r="E437" s="17"/>
      <c r="F437" s="17"/>
      <c r="G437" s="17"/>
      <c r="H437" s="0"/>
      <c r="AA437" s="17"/>
      <c r="AB437" s="17"/>
      <c r="AC437" s="17"/>
    </row>
    <row r="438" customFormat="false" ht="13.5" hidden="false" customHeight="false" outlineLevel="0" collapsed="false">
      <c r="C438" s="17"/>
      <c r="D438" s="17"/>
      <c r="E438" s="17"/>
      <c r="F438" s="17"/>
      <c r="G438" s="17"/>
      <c r="H438" s="0"/>
      <c r="AA438" s="17"/>
      <c r="AB438" s="17"/>
      <c r="AC438" s="17"/>
    </row>
    <row r="439" customFormat="false" ht="13.5" hidden="false" customHeight="false" outlineLevel="0" collapsed="false">
      <c r="C439" s="17"/>
      <c r="D439" s="17"/>
      <c r="E439" s="17"/>
      <c r="F439" s="17"/>
      <c r="G439" s="17"/>
      <c r="H439" s="0"/>
      <c r="AA439" s="17"/>
      <c r="AB439" s="17"/>
      <c r="AC439" s="17"/>
    </row>
    <row r="440" customFormat="false" ht="13.5" hidden="false" customHeight="false" outlineLevel="0" collapsed="false">
      <c r="C440" s="17"/>
      <c r="D440" s="17"/>
      <c r="E440" s="17"/>
      <c r="F440" s="17"/>
      <c r="G440" s="17"/>
      <c r="H440" s="0"/>
      <c r="AA440" s="17"/>
      <c r="AB440" s="17"/>
      <c r="AC440" s="17"/>
    </row>
    <row r="441" customFormat="false" ht="13.5" hidden="false" customHeight="false" outlineLevel="0" collapsed="false">
      <c r="C441" s="17"/>
      <c r="D441" s="17"/>
      <c r="E441" s="17"/>
      <c r="F441" s="17"/>
      <c r="G441" s="17"/>
      <c r="H441" s="0"/>
      <c r="AA441" s="17"/>
      <c r="AB441" s="17"/>
      <c r="AC441" s="17"/>
    </row>
    <row r="442" customFormat="false" ht="13.5" hidden="false" customHeight="false" outlineLevel="0" collapsed="false">
      <c r="C442" s="17"/>
      <c r="D442" s="17"/>
      <c r="E442" s="17"/>
      <c r="F442" s="17"/>
      <c r="G442" s="17"/>
      <c r="H442" s="0"/>
      <c r="AA442" s="17"/>
      <c r="AB442" s="17"/>
      <c r="AC442" s="17"/>
    </row>
    <row r="443" customFormat="false" ht="13.5" hidden="false" customHeight="false" outlineLevel="0" collapsed="false">
      <c r="C443" s="17"/>
      <c r="D443" s="17"/>
      <c r="E443" s="17"/>
      <c r="F443" s="17"/>
      <c r="G443" s="17"/>
      <c r="H443" s="0"/>
      <c r="AA443" s="17"/>
      <c r="AB443" s="17"/>
      <c r="AC443" s="17"/>
    </row>
    <row r="444" customFormat="false" ht="13.5" hidden="false" customHeight="false" outlineLevel="0" collapsed="false">
      <c r="C444" s="17"/>
      <c r="D444" s="17"/>
      <c r="E444" s="17"/>
      <c r="F444" s="17"/>
      <c r="G444" s="17"/>
      <c r="H444" s="0"/>
      <c r="AA444" s="17"/>
      <c r="AB444" s="17"/>
      <c r="AC444" s="17"/>
    </row>
    <row r="445" customFormat="false" ht="13.5" hidden="false" customHeight="false" outlineLevel="0" collapsed="false">
      <c r="C445" s="17"/>
      <c r="D445" s="17"/>
      <c r="E445" s="17"/>
      <c r="F445" s="17"/>
      <c r="G445" s="17"/>
      <c r="H445" s="0"/>
      <c r="AA445" s="17"/>
      <c r="AB445" s="17"/>
      <c r="AC445" s="17"/>
    </row>
    <row r="446" customFormat="false" ht="13.5" hidden="false" customHeight="false" outlineLevel="0" collapsed="false">
      <c r="C446" s="17"/>
      <c r="D446" s="17"/>
      <c r="E446" s="17"/>
      <c r="F446" s="17"/>
      <c r="G446" s="17"/>
      <c r="H446" s="0"/>
      <c r="AA446" s="17"/>
      <c r="AB446" s="17"/>
      <c r="AC446" s="17"/>
    </row>
    <row r="447" customFormat="false" ht="13.5" hidden="false" customHeight="false" outlineLevel="0" collapsed="false">
      <c r="C447" s="17"/>
      <c r="D447" s="17"/>
      <c r="E447" s="17"/>
      <c r="F447" s="17"/>
      <c r="G447" s="17"/>
      <c r="H447" s="0"/>
      <c r="AA447" s="17"/>
      <c r="AB447" s="17"/>
      <c r="AC447" s="17"/>
    </row>
    <row r="448" customFormat="false" ht="13.5" hidden="false" customHeight="false" outlineLevel="0" collapsed="false">
      <c r="C448" s="17"/>
      <c r="D448" s="17"/>
      <c r="E448" s="17"/>
      <c r="F448" s="17"/>
      <c r="G448" s="17"/>
      <c r="H448" s="0"/>
      <c r="AA448" s="17"/>
      <c r="AB448" s="17"/>
      <c r="AC448" s="17"/>
    </row>
    <row r="449" customFormat="false" ht="13.5" hidden="false" customHeight="false" outlineLevel="0" collapsed="false">
      <c r="C449" s="17"/>
      <c r="D449" s="17"/>
      <c r="E449" s="17"/>
      <c r="F449" s="17"/>
      <c r="G449" s="17"/>
      <c r="H449" s="0"/>
      <c r="AA449" s="17"/>
      <c r="AB449" s="17"/>
      <c r="AC449" s="17"/>
    </row>
    <row r="450" customFormat="false" ht="13.5" hidden="false" customHeight="false" outlineLevel="0" collapsed="false">
      <c r="C450" s="17"/>
      <c r="D450" s="17"/>
      <c r="E450" s="17"/>
      <c r="F450" s="17"/>
      <c r="G450" s="17"/>
      <c r="H450" s="0"/>
      <c r="AA450" s="17"/>
      <c r="AB450" s="17"/>
      <c r="AC450" s="17"/>
    </row>
    <row r="451" customFormat="false" ht="13.5" hidden="false" customHeight="false" outlineLevel="0" collapsed="false">
      <c r="C451" s="17"/>
      <c r="D451" s="17"/>
      <c r="E451" s="17"/>
      <c r="F451" s="17"/>
      <c r="G451" s="17"/>
      <c r="H451" s="0"/>
      <c r="AA451" s="17"/>
      <c r="AB451" s="17"/>
      <c r="AC451" s="17"/>
    </row>
    <row r="452" customFormat="false" ht="13.5" hidden="false" customHeight="false" outlineLevel="0" collapsed="false">
      <c r="C452" s="17"/>
      <c r="D452" s="17"/>
      <c r="E452" s="17"/>
      <c r="F452" s="17"/>
      <c r="G452" s="17"/>
      <c r="H452" s="0"/>
      <c r="AA452" s="17"/>
      <c r="AB452" s="17"/>
      <c r="AC452" s="17"/>
    </row>
    <row r="453" customFormat="false" ht="13.5" hidden="false" customHeight="false" outlineLevel="0" collapsed="false">
      <c r="C453" s="17"/>
      <c r="D453" s="17"/>
      <c r="E453" s="17"/>
      <c r="F453" s="17"/>
      <c r="G453" s="17"/>
      <c r="H453" s="0"/>
      <c r="AA453" s="17"/>
      <c r="AB453" s="17"/>
      <c r="AC453" s="17"/>
    </row>
    <row r="454" customFormat="false" ht="13.5" hidden="false" customHeight="false" outlineLevel="0" collapsed="false">
      <c r="C454" s="17"/>
      <c r="D454" s="17"/>
      <c r="E454" s="17"/>
      <c r="F454" s="17"/>
      <c r="G454" s="17"/>
      <c r="H454" s="0"/>
      <c r="AA454" s="17"/>
      <c r="AB454" s="17"/>
      <c r="AC454" s="17"/>
    </row>
    <row r="455" customFormat="false" ht="13.5" hidden="false" customHeight="false" outlineLevel="0" collapsed="false">
      <c r="C455" s="17"/>
      <c r="D455" s="17"/>
      <c r="E455" s="17"/>
      <c r="F455" s="17"/>
      <c r="G455" s="17"/>
      <c r="H455" s="0"/>
      <c r="AA455" s="17"/>
      <c r="AB455" s="17"/>
      <c r="AC455" s="17"/>
    </row>
    <row r="456" customFormat="false" ht="13.5" hidden="false" customHeight="false" outlineLevel="0" collapsed="false">
      <c r="C456" s="17"/>
      <c r="D456" s="17"/>
      <c r="E456" s="17"/>
      <c r="F456" s="17"/>
      <c r="G456" s="17"/>
      <c r="H456" s="0"/>
      <c r="AA456" s="17"/>
      <c r="AB456" s="17"/>
      <c r="AC456" s="17"/>
    </row>
    <row r="457" customFormat="false" ht="13.5" hidden="false" customHeight="false" outlineLevel="0" collapsed="false">
      <c r="C457" s="17"/>
      <c r="D457" s="17"/>
      <c r="E457" s="17"/>
      <c r="F457" s="17"/>
      <c r="G457" s="17"/>
      <c r="H457" s="0"/>
      <c r="AA457" s="17"/>
      <c r="AB457" s="17"/>
      <c r="AC457" s="17"/>
    </row>
    <row r="458" customFormat="false" ht="13.5" hidden="false" customHeight="false" outlineLevel="0" collapsed="false">
      <c r="C458" s="17"/>
      <c r="D458" s="17"/>
      <c r="E458" s="17"/>
      <c r="F458" s="17"/>
      <c r="G458" s="17"/>
      <c r="H458" s="0"/>
      <c r="AA458" s="17"/>
      <c r="AB458" s="17"/>
      <c r="AC458" s="17"/>
    </row>
    <row r="459" customFormat="false" ht="13.5" hidden="false" customHeight="false" outlineLevel="0" collapsed="false">
      <c r="C459" s="17"/>
      <c r="D459" s="17"/>
      <c r="E459" s="17"/>
      <c r="F459" s="17"/>
      <c r="G459" s="17"/>
      <c r="H459" s="0"/>
      <c r="AA459" s="17"/>
      <c r="AB459" s="17"/>
      <c r="AC459" s="17"/>
    </row>
    <row r="460" customFormat="false" ht="13.5" hidden="false" customHeight="false" outlineLevel="0" collapsed="false">
      <c r="C460" s="17"/>
      <c r="D460" s="17"/>
      <c r="E460" s="17"/>
      <c r="F460" s="17"/>
      <c r="G460" s="17"/>
      <c r="H460" s="0"/>
      <c r="AA460" s="17"/>
      <c r="AB460" s="17"/>
      <c r="AC460" s="17"/>
    </row>
    <row r="461" customFormat="false" ht="13.5" hidden="false" customHeight="false" outlineLevel="0" collapsed="false">
      <c r="C461" s="17"/>
      <c r="D461" s="17"/>
      <c r="E461" s="17"/>
      <c r="F461" s="17"/>
      <c r="G461" s="17"/>
      <c r="H461" s="0"/>
      <c r="AA461" s="17"/>
      <c r="AB461" s="17"/>
      <c r="AC461" s="17"/>
    </row>
    <row r="462" customFormat="false" ht="13.5" hidden="false" customHeight="false" outlineLevel="0" collapsed="false">
      <c r="C462" s="17"/>
      <c r="D462" s="17"/>
      <c r="E462" s="17"/>
      <c r="F462" s="17"/>
      <c r="G462" s="17"/>
      <c r="H462" s="0"/>
      <c r="AA462" s="17"/>
      <c r="AB462" s="17"/>
      <c r="AC462" s="17"/>
    </row>
    <row r="463" customFormat="false" ht="13.5" hidden="false" customHeight="false" outlineLevel="0" collapsed="false">
      <c r="C463" s="17"/>
      <c r="D463" s="17"/>
      <c r="E463" s="17"/>
      <c r="F463" s="17"/>
      <c r="G463" s="17"/>
      <c r="H463" s="0"/>
      <c r="AA463" s="17"/>
      <c r="AB463" s="17"/>
      <c r="AC463" s="17"/>
    </row>
    <row r="464" customFormat="false" ht="13.5" hidden="false" customHeight="false" outlineLevel="0" collapsed="false">
      <c r="C464" s="17"/>
      <c r="D464" s="17"/>
      <c r="E464" s="17"/>
      <c r="F464" s="17"/>
      <c r="G464" s="17"/>
      <c r="H464" s="0"/>
      <c r="AA464" s="17"/>
      <c r="AB464" s="17"/>
      <c r="AC464" s="17"/>
    </row>
    <row r="465" customFormat="false" ht="13.5" hidden="false" customHeight="false" outlineLevel="0" collapsed="false">
      <c r="C465" s="17"/>
      <c r="D465" s="17"/>
      <c r="E465" s="17"/>
      <c r="F465" s="17"/>
      <c r="G465" s="17"/>
      <c r="H465" s="0"/>
      <c r="AA465" s="17"/>
      <c r="AB465" s="17"/>
      <c r="AC465" s="17"/>
    </row>
    <row r="466" customFormat="false" ht="13.5" hidden="false" customHeight="false" outlineLevel="0" collapsed="false">
      <c r="C466" s="17"/>
      <c r="D466" s="17"/>
      <c r="E466" s="17"/>
      <c r="F466" s="17"/>
      <c r="G466" s="17"/>
      <c r="H466" s="0"/>
      <c r="AA466" s="17"/>
      <c r="AB466" s="17"/>
      <c r="AC466" s="17"/>
    </row>
    <row r="467" customFormat="false" ht="13.5" hidden="false" customHeight="false" outlineLevel="0" collapsed="false">
      <c r="C467" s="17"/>
      <c r="D467" s="17"/>
      <c r="E467" s="17"/>
      <c r="F467" s="17"/>
      <c r="G467" s="17"/>
      <c r="H467" s="0"/>
      <c r="AA467" s="17"/>
      <c r="AB467" s="17"/>
      <c r="AC467" s="17"/>
    </row>
    <row r="468" customFormat="false" ht="13.5" hidden="false" customHeight="false" outlineLevel="0" collapsed="false">
      <c r="C468" s="17"/>
      <c r="D468" s="17"/>
      <c r="E468" s="17"/>
      <c r="F468" s="17"/>
      <c r="G468" s="17"/>
      <c r="H468" s="0"/>
      <c r="AA468" s="17"/>
      <c r="AB468" s="17"/>
      <c r="AC468" s="17"/>
    </row>
    <row r="469" customFormat="false" ht="13.5" hidden="false" customHeight="false" outlineLevel="0" collapsed="false">
      <c r="C469" s="17"/>
      <c r="D469" s="17"/>
      <c r="E469" s="17"/>
      <c r="F469" s="17"/>
      <c r="G469" s="17"/>
      <c r="H469" s="0"/>
      <c r="AA469" s="17"/>
      <c r="AB469" s="17"/>
      <c r="AC469" s="17"/>
    </row>
    <row r="470" customFormat="false" ht="13.5" hidden="false" customHeight="false" outlineLevel="0" collapsed="false">
      <c r="C470" s="17"/>
      <c r="D470" s="17"/>
      <c r="E470" s="17"/>
      <c r="F470" s="17"/>
      <c r="G470" s="17"/>
      <c r="H470" s="0"/>
      <c r="AA470" s="17"/>
      <c r="AB470" s="17"/>
      <c r="AC470" s="17"/>
    </row>
    <row r="471" customFormat="false" ht="13.5" hidden="false" customHeight="false" outlineLevel="0" collapsed="false">
      <c r="C471" s="17"/>
      <c r="D471" s="17"/>
      <c r="E471" s="17"/>
      <c r="F471" s="17"/>
      <c r="G471" s="17"/>
      <c r="H471" s="0"/>
      <c r="AA471" s="17"/>
      <c r="AB471" s="17"/>
      <c r="AC471" s="17"/>
    </row>
    <row r="472" customFormat="false" ht="13.5" hidden="false" customHeight="false" outlineLevel="0" collapsed="false">
      <c r="C472" s="17"/>
      <c r="D472" s="17"/>
      <c r="E472" s="17"/>
      <c r="F472" s="17"/>
      <c r="G472" s="17"/>
      <c r="H472" s="0"/>
      <c r="AA472" s="17"/>
      <c r="AB472" s="17"/>
      <c r="AC472" s="17"/>
    </row>
    <row r="473" customFormat="false" ht="13.5" hidden="false" customHeight="false" outlineLevel="0" collapsed="false">
      <c r="C473" s="17"/>
      <c r="D473" s="17"/>
      <c r="E473" s="17"/>
      <c r="F473" s="17"/>
      <c r="G473" s="17"/>
      <c r="H473" s="0"/>
      <c r="AA473" s="17"/>
      <c r="AB473" s="17"/>
      <c r="AC473" s="17"/>
    </row>
    <row r="474" customFormat="false" ht="13.5" hidden="false" customHeight="false" outlineLevel="0" collapsed="false">
      <c r="C474" s="17"/>
      <c r="D474" s="17"/>
      <c r="E474" s="17"/>
      <c r="F474" s="17"/>
      <c r="G474" s="17"/>
      <c r="H474" s="0"/>
      <c r="AA474" s="17"/>
      <c r="AB474" s="17"/>
      <c r="AC474" s="17"/>
    </row>
    <row r="475" customFormat="false" ht="13.5" hidden="false" customHeight="false" outlineLevel="0" collapsed="false">
      <c r="C475" s="17"/>
      <c r="D475" s="17"/>
      <c r="E475" s="17"/>
      <c r="F475" s="17"/>
      <c r="G475" s="17"/>
      <c r="H475" s="0"/>
      <c r="AA475" s="17"/>
      <c r="AB475" s="17"/>
      <c r="AC475" s="17"/>
    </row>
    <row r="476" customFormat="false" ht="13.5" hidden="false" customHeight="false" outlineLevel="0" collapsed="false">
      <c r="C476" s="17"/>
      <c r="D476" s="17"/>
      <c r="E476" s="17"/>
      <c r="F476" s="17"/>
      <c r="G476" s="17"/>
      <c r="H476" s="0"/>
      <c r="AA476" s="17"/>
      <c r="AB476" s="17"/>
      <c r="AC476" s="17"/>
    </row>
    <row r="477" customFormat="false" ht="13.5" hidden="false" customHeight="false" outlineLevel="0" collapsed="false">
      <c r="C477" s="17"/>
      <c r="D477" s="17"/>
      <c r="E477" s="17"/>
      <c r="F477" s="17"/>
      <c r="G477" s="17"/>
      <c r="H477" s="0"/>
      <c r="AA477" s="17"/>
      <c r="AB477" s="17"/>
      <c r="AC477" s="17"/>
    </row>
    <row r="478" customFormat="false" ht="13.5" hidden="false" customHeight="false" outlineLevel="0" collapsed="false">
      <c r="C478" s="17"/>
      <c r="D478" s="17"/>
      <c r="E478" s="17"/>
      <c r="F478" s="17"/>
      <c r="G478" s="17"/>
      <c r="H478" s="0"/>
      <c r="AA478" s="17"/>
      <c r="AB478" s="17"/>
      <c r="AC478" s="17"/>
    </row>
    <row r="479" customFormat="false" ht="13.5" hidden="false" customHeight="false" outlineLevel="0" collapsed="false">
      <c r="C479" s="17"/>
      <c r="D479" s="17"/>
      <c r="E479" s="17"/>
      <c r="F479" s="17"/>
      <c r="G479" s="17"/>
      <c r="H479" s="0"/>
      <c r="AA479" s="17"/>
      <c r="AB479" s="17"/>
      <c r="AC479" s="17"/>
    </row>
    <row r="480" customFormat="false" ht="13.5" hidden="false" customHeight="false" outlineLevel="0" collapsed="false">
      <c r="C480" s="17"/>
      <c r="D480" s="17"/>
      <c r="E480" s="17"/>
      <c r="F480" s="17"/>
      <c r="G480" s="17"/>
      <c r="H480" s="0"/>
      <c r="AA480" s="17"/>
      <c r="AB480" s="17"/>
      <c r="AC480" s="17"/>
    </row>
    <row r="481" customFormat="false" ht="13.5" hidden="false" customHeight="false" outlineLevel="0" collapsed="false">
      <c r="C481" s="17"/>
      <c r="D481" s="17"/>
      <c r="E481" s="17"/>
      <c r="F481" s="17"/>
      <c r="G481" s="17"/>
      <c r="H481" s="0"/>
      <c r="AA481" s="17"/>
      <c r="AB481" s="17"/>
      <c r="AC481" s="17"/>
    </row>
    <row r="482" customFormat="false" ht="13.5" hidden="false" customHeight="false" outlineLevel="0" collapsed="false">
      <c r="C482" s="17"/>
      <c r="D482" s="17"/>
      <c r="E482" s="17"/>
      <c r="F482" s="17"/>
      <c r="G482" s="17"/>
      <c r="H482" s="0"/>
      <c r="AA482" s="17"/>
      <c r="AB482" s="17"/>
      <c r="AC482" s="17"/>
    </row>
    <row r="483" customFormat="false" ht="13.5" hidden="false" customHeight="false" outlineLevel="0" collapsed="false">
      <c r="C483" s="17"/>
      <c r="D483" s="17"/>
      <c r="E483" s="17"/>
      <c r="F483" s="17"/>
      <c r="G483" s="17"/>
      <c r="H483" s="0"/>
      <c r="AA483" s="17"/>
      <c r="AB483" s="17"/>
      <c r="AC483" s="17"/>
    </row>
    <row r="484" customFormat="false" ht="13.5" hidden="false" customHeight="false" outlineLevel="0" collapsed="false">
      <c r="C484" s="17"/>
      <c r="D484" s="17"/>
      <c r="E484" s="17"/>
      <c r="F484" s="17"/>
      <c r="G484" s="17"/>
      <c r="H484" s="0"/>
      <c r="AA484" s="17"/>
      <c r="AB484" s="17"/>
      <c r="AC484" s="17"/>
    </row>
    <row r="485" customFormat="false" ht="13.5" hidden="false" customHeight="false" outlineLevel="0" collapsed="false">
      <c r="C485" s="17"/>
      <c r="D485" s="17"/>
      <c r="E485" s="17"/>
      <c r="F485" s="17"/>
      <c r="G485" s="17"/>
      <c r="H485" s="0"/>
      <c r="AA485" s="17"/>
      <c r="AB485" s="17"/>
      <c r="AC485" s="17"/>
    </row>
    <row r="486" customFormat="false" ht="13.5" hidden="false" customHeight="false" outlineLevel="0" collapsed="false">
      <c r="C486" s="17"/>
      <c r="D486" s="17"/>
      <c r="E486" s="17"/>
      <c r="F486" s="17"/>
      <c r="G486" s="17"/>
      <c r="H486" s="0"/>
      <c r="AA486" s="17"/>
      <c r="AB486" s="17"/>
      <c r="AC486" s="17"/>
    </row>
    <row r="487" customFormat="false" ht="13.5" hidden="false" customHeight="false" outlineLevel="0" collapsed="false">
      <c r="C487" s="17"/>
      <c r="D487" s="17"/>
      <c r="E487" s="17"/>
      <c r="F487" s="17"/>
      <c r="G487" s="17"/>
      <c r="H487" s="0"/>
      <c r="AA487" s="17"/>
      <c r="AB487" s="17"/>
      <c r="AC487" s="17"/>
    </row>
    <row r="488" customFormat="false" ht="13.5" hidden="false" customHeight="false" outlineLevel="0" collapsed="false">
      <c r="C488" s="17"/>
      <c r="D488" s="17"/>
      <c r="E488" s="17"/>
      <c r="F488" s="17"/>
      <c r="G488" s="17"/>
      <c r="H488" s="0"/>
      <c r="AA488" s="17"/>
      <c r="AB488" s="17"/>
      <c r="AC488" s="17"/>
    </row>
    <row r="489" customFormat="false" ht="13.5" hidden="false" customHeight="false" outlineLevel="0" collapsed="false">
      <c r="C489" s="17"/>
      <c r="D489" s="17"/>
      <c r="E489" s="17"/>
      <c r="F489" s="17"/>
      <c r="G489" s="17"/>
      <c r="H489" s="0"/>
      <c r="AA489" s="17"/>
      <c r="AB489" s="17"/>
      <c r="AC489" s="17"/>
    </row>
    <row r="490" customFormat="false" ht="13.5" hidden="false" customHeight="false" outlineLevel="0" collapsed="false">
      <c r="C490" s="17"/>
      <c r="D490" s="17"/>
      <c r="E490" s="17"/>
      <c r="F490" s="17"/>
      <c r="G490" s="17"/>
      <c r="H490" s="0"/>
      <c r="AA490" s="17"/>
      <c r="AB490" s="17"/>
      <c r="AC490" s="17"/>
    </row>
    <row r="491" customFormat="false" ht="13.5" hidden="false" customHeight="false" outlineLevel="0" collapsed="false">
      <c r="C491" s="17"/>
      <c r="D491" s="17"/>
      <c r="E491" s="17"/>
      <c r="F491" s="17"/>
      <c r="G491" s="17"/>
      <c r="H491" s="0"/>
      <c r="AA491" s="17"/>
      <c r="AB491" s="17"/>
      <c r="AC491" s="17"/>
    </row>
    <row r="492" customFormat="false" ht="13.5" hidden="false" customHeight="false" outlineLevel="0" collapsed="false">
      <c r="C492" s="17"/>
      <c r="D492" s="17"/>
      <c r="E492" s="17"/>
      <c r="F492" s="17"/>
      <c r="G492" s="17"/>
      <c r="H492" s="0"/>
      <c r="AA492" s="17"/>
      <c r="AB492" s="17"/>
      <c r="AC492" s="17"/>
    </row>
    <row r="493" customFormat="false" ht="13.5" hidden="false" customHeight="false" outlineLevel="0" collapsed="false">
      <c r="C493" s="17"/>
      <c r="D493" s="17"/>
      <c r="E493" s="17"/>
      <c r="F493" s="17"/>
      <c r="G493" s="17"/>
      <c r="H493" s="0"/>
      <c r="AA493" s="17"/>
      <c r="AB493" s="17"/>
      <c r="AC493" s="17"/>
    </row>
    <row r="494" customFormat="false" ht="13.5" hidden="false" customHeight="false" outlineLevel="0" collapsed="false">
      <c r="C494" s="17"/>
      <c r="D494" s="17"/>
      <c r="E494" s="17"/>
      <c r="F494" s="17"/>
      <c r="G494" s="17"/>
      <c r="H494" s="0"/>
      <c r="AA494" s="17"/>
      <c r="AB494" s="17"/>
      <c r="AC494" s="17"/>
    </row>
    <row r="495" customFormat="false" ht="13.5" hidden="false" customHeight="false" outlineLevel="0" collapsed="false">
      <c r="C495" s="17"/>
      <c r="D495" s="17"/>
      <c r="E495" s="17"/>
      <c r="F495" s="17"/>
      <c r="G495" s="17"/>
      <c r="H495" s="0"/>
      <c r="AA495" s="17"/>
      <c r="AB495" s="17"/>
      <c r="AC495" s="17"/>
    </row>
    <row r="496" customFormat="false" ht="13.5" hidden="false" customHeight="false" outlineLevel="0" collapsed="false">
      <c r="C496" s="17"/>
      <c r="D496" s="17"/>
      <c r="E496" s="17"/>
      <c r="F496" s="17"/>
      <c r="G496" s="17"/>
      <c r="H496" s="0"/>
      <c r="AA496" s="17"/>
      <c r="AB496" s="17"/>
      <c r="AC496" s="17"/>
    </row>
    <row r="497" customFormat="false" ht="13.5" hidden="false" customHeight="false" outlineLevel="0" collapsed="false">
      <c r="C497" s="17"/>
      <c r="D497" s="17"/>
      <c r="E497" s="17"/>
      <c r="F497" s="17"/>
      <c r="G497" s="17"/>
      <c r="H497" s="0"/>
      <c r="AA497" s="17"/>
      <c r="AB497" s="17"/>
      <c r="AC497" s="17"/>
    </row>
    <row r="498" customFormat="false" ht="13.5" hidden="false" customHeight="false" outlineLevel="0" collapsed="false">
      <c r="C498" s="17"/>
      <c r="D498" s="17"/>
      <c r="E498" s="17"/>
      <c r="F498" s="17"/>
      <c r="G498" s="17"/>
      <c r="H498" s="0"/>
      <c r="AA498" s="17"/>
      <c r="AB498" s="17"/>
      <c r="AC498" s="17"/>
    </row>
    <row r="499" customFormat="false" ht="13.5" hidden="false" customHeight="false" outlineLevel="0" collapsed="false">
      <c r="C499" s="17"/>
      <c r="D499" s="17"/>
      <c r="E499" s="17"/>
      <c r="F499" s="17"/>
      <c r="G499" s="17"/>
      <c r="H499" s="0"/>
      <c r="AA499" s="17"/>
      <c r="AB499" s="17"/>
      <c r="AC499" s="17"/>
    </row>
    <row r="500" customFormat="false" ht="13.5" hidden="false" customHeight="false" outlineLevel="0" collapsed="false">
      <c r="C500" s="17"/>
      <c r="D500" s="17"/>
      <c r="E500" s="17"/>
      <c r="F500" s="17"/>
      <c r="G500" s="17"/>
      <c r="H500" s="0"/>
      <c r="AA500" s="17"/>
      <c r="AB500" s="17"/>
      <c r="AC500" s="17"/>
    </row>
    <row r="501" customFormat="false" ht="13.5" hidden="false" customHeight="false" outlineLevel="0" collapsed="false">
      <c r="C501" s="17"/>
      <c r="D501" s="17"/>
      <c r="E501" s="17"/>
      <c r="F501" s="17"/>
      <c r="G501" s="17"/>
      <c r="H501" s="0"/>
      <c r="AA501" s="17"/>
      <c r="AB501" s="17"/>
      <c r="AC501" s="17"/>
    </row>
    <row r="502" customFormat="false" ht="13.5" hidden="false" customHeight="false" outlineLevel="0" collapsed="false">
      <c r="C502" s="17"/>
      <c r="D502" s="17"/>
      <c r="E502" s="17"/>
      <c r="F502" s="17"/>
      <c r="G502" s="17"/>
      <c r="H502" s="0"/>
      <c r="AA502" s="17"/>
      <c r="AB502" s="17"/>
      <c r="AC502" s="17"/>
    </row>
    <row r="503" customFormat="false" ht="13.5" hidden="false" customHeight="false" outlineLevel="0" collapsed="false">
      <c r="C503" s="17"/>
      <c r="D503" s="17"/>
      <c r="E503" s="17"/>
      <c r="F503" s="17"/>
      <c r="G503" s="17"/>
      <c r="H503" s="0"/>
      <c r="AA503" s="17"/>
      <c r="AB503" s="17"/>
      <c r="AC503" s="17"/>
    </row>
    <row r="504" customFormat="false" ht="13.5" hidden="false" customHeight="false" outlineLevel="0" collapsed="false">
      <c r="C504" s="17"/>
      <c r="D504" s="17"/>
      <c r="E504" s="17"/>
      <c r="F504" s="17"/>
      <c r="G504" s="17"/>
      <c r="H504" s="0"/>
      <c r="AA504" s="17"/>
      <c r="AB504" s="17"/>
      <c r="AC504" s="17"/>
    </row>
    <row r="505" customFormat="false" ht="13.5" hidden="false" customHeight="false" outlineLevel="0" collapsed="false">
      <c r="C505" s="17"/>
      <c r="D505" s="17"/>
      <c r="E505" s="17"/>
      <c r="F505" s="17"/>
      <c r="G505" s="17"/>
      <c r="H505" s="0"/>
      <c r="AA505" s="17"/>
      <c r="AB505" s="17"/>
      <c r="AC505" s="17"/>
    </row>
    <row r="506" customFormat="false" ht="13.5" hidden="false" customHeight="false" outlineLevel="0" collapsed="false">
      <c r="C506" s="17"/>
      <c r="D506" s="17"/>
      <c r="E506" s="17"/>
      <c r="F506" s="17"/>
      <c r="G506" s="17"/>
      <c r="H506" s="0"/>
      <c r="AA506" s="17"/>
      <c r="AB506" s="17"/>
      <c r="AC506" s="17"/>
    </row>
    <row r="507" customFormat="false" ht="13.5" hidden="false" customHeight="false" outlineLevel="0" collapsed="false">
      <c r="C507" s="17"/>
      <c r="D507" s="17"/>
      <c r="E507" s="17"/>
      <c r="F507" s="17"/>
      <c r="G507" s="17"/>
      <c r="H507" s="0"/>
      <c r="AA507" s="17"/>
      <c r="AB507" s="17"/>
      <c r="AC507" s="17"/>
    </row>
    <row r="508" customFormat="false" ht="13.5" hidden="false" customHeight="false" outlineLevel="0" collapsed="false">
      <c r="C508" s="17"/>
      <c r="D508" s="17"/>
      <c r="E508" s="17"/>
      <c r="F508" s="17"/>
      <c r="G508" s="17"/>
      <c r="H508" s="0"/>
      <c r="AA508" s="17"/>
      <c r="AB508" s="17"/>
      <c r="AC508" s="17"/>
    </row>
    <row r="509" customFormat="false" ht="13.5" hidden="false" customHeight="false" outlineLevel="0" collapsed="false">
      <c r="C509" s="17"/>
      <c r="D509" s="17"/>
      <c r="E509" s="17"/>
      <c r="F509" s="17"/>
      <c r="G509" s="17"/>
      <c r="H509" s="0"/>
      <c r="AA509" s="17"/>
      <c r="AB509" s="17"/>
      <c r="AC509" s="17"/>
    </row>
    <row r="510" customFormat="false" ht="13.5" hidden="false" customHeight="false" outlineLevel="0" collapsed="false">
      <c r="C510" s="17"/>
      <c r="D510" s="17"/>
      <c r="E510" s="17"/>
      <c r="F510" s="17"/>
      <c r="G510" s="17"/>
      <c r="H510" s="0"/>
      <c r="AA510" s="17"/>
      <c r="AB510" s="17"/>
      <c r="AC510" s="17"/>
    </row>
    <row r="511" customFormat="false" ht="13.5" hidden="false" customHeight="false" outlineLevel="0" collapsed="false">
      <c r="C511" s="17"/>
      <c r="D511" s="17"/>
      <c r="E511" s="17"/>
      <c r="F511" s="17"/>
      <c r="G511" s="17"/>
      <c r="H511" s="0"/>
      <c r="AA511" s="17"/>
      <c r="AB511" s="17"/>
      <c r="AC511" s="17"/>
    </row>
    <row r="512" customFormat="false" ht="13.5" hidden="false" customHeight="false" outlineLevel="0" collapsed="false">
      <c r="C512" s="17"/>
      <c r="D512" s="17"/>
      <c r="E512" s="17"/>
      <c r="F512" s="17"/>
      <c r="G512" s="17"/>
      <c r="H512" s="0"/>
      <c r="AA512" s="17"/>
      <c r="AB512" s="17"/>
      <c r="AC512" s="17"/>
    </row>
    <row r="513" customFormat="false" ht="13.5" hidden="false" customHeight="false" outlineLevel="0" collapsed="false">
      <c r="C513" s="17"/>
      <c r="D513" s="17"/>
      <c r="E513" s="17"/>
      <c r="F513" s="17"/>
      <c r="G513" s="17"/>
      <c r="H513" s="0"/>
      <c r="AA513" s="17"/>
      <c r="AB513" s="17"/>
      <c r="AC513" s="17"/>
    </row>
    <row r="514" customFormat="false" ht="13.5" hidden="false" customHeight="false" outlineLevel="0" collapsed="false">
      <c r="C514" s="17"/>
      <c r="D514" s="17"/>
      <c r="E514" s="17"/>
      <c r="F514" s="17"/>
      <c r="G514" s="17"/>
      <c r="H514" s="0"/>
      <c r="AA514" s="17"/>
      <c r="AB514" s="17"/>
      <c r="AC514" s="17"/>
    </row>
    <row r="515" customFormat="false" ht="13.5" hidden="false" customHeight="false" outlineLevel="0" collapsed="false">
      <c r="C515" s="17"/>
      <c r="D515" s="17"/>
      <c r="E515" s="17"/>
      <c r="F515" s="17"/>
      <c r="G515" s="17"/>
      <c r="H515" s="0"/>
      <c r="AA515" s="17"/>
      <c r="AB515" s="17"/>
      <c r="AC515" s="17"/>
    </row>
    <row r="516" customFormat="false" ht="13.5" hidden="false" customHeight="false" outlineLevel="0" collapsed="false">
      <c r="C516" s="17"/>
      <c r="D516" s="17"/>
      <c r="E516" s="17"/>
      <c r="F516" s="17"/>
      <c r="G516" s="17"/>
      <c r="H516" s="0"/>
      <c r="AA516" s="17"/>
      <c r="AB516" s="17"/>
      <c r="AC516" s="17"/>
    </row>
    <row r="517" customFormat="false" ht="13.5" hidden="false" customHeight="false" outlineLevel="0" collapsed="false">
      <c r="C517" s="17"/>
      <c r="D517" s="17"/>
      <c r="E517" s="17"/>
      <c r="F517" s="17"/>
      <c r="G517" s="17"/>
      <c r="H517" s="0"/>
      <c r="AA517" s="17"/>
      <c r="AB517" s="17"/>
      <c r="AC517" s="17"/>
    </row>
    <row r="518" customFormat="false" ht="13.5" hidden="false" customHeight="false" outlineLevel="0" collapsed="false">
      <c r="C518" s="17"/>
      <c r="D518" s="17"/>
      <c r="E518" s="17"/>
      <c r="F518" s="17"/>
      <c r="G518" s="17"/>
      <c r="H518" s="0"/>
      <c r="AA518" s="17"/>
      <c r="AB518" s="17"/>
      <c r="AC518" s="17"/>
    </row>
    <row r="519" customFormat="false" ht="13.5" hidden="false" customHeight="false" outlineLevel="0" collapsed="false">
      <c r="C519" s="17"/>
      <c r="D519" s="17"/>
      <c r="E519" s="17"/>
      <c r="F519" s="17"/>
      <c r="G519" s="17"/>
      <c r="H519" s="0"/>
      <c r="AA519" s="17"/>
      <c r="AB519" s="17"/>
      <c r="AC519" s="17"/>
    </row>
    <row r="520" customFormat="false" ht="13.5" hidden="false" customHeight="false" outlineLevel="0" collapsed="false">
      <c r="C520" s="17"/>
      <c r="D520" s="17"/>
      <c r="E520" s="17"/>
      <c r="F520" s="17"/>
      <c r="G520" s="17"/>
      <c r="H520" s="0"/>
      <c r="AA520" s="17"/>
      <c r="AB520" s="17"/>
      <c r="AC520" s="17"/>
    </row>
    <row r="521" customFormat="false" ht="13.5" hidden="false" customHeight="false" outlineLevel="0" collapsed="false">
      <c r="C521" s="17"/>
      <c r="D521" s="17"/>
      <c r="E521" s="17"/>
      <c r="F521" s="17"/>
      <c r="G521" s="17"/>
      <c r="H521" s="0"/>
      <c r="AA521" s="17"/>
      <c r="AB521" s="17"/>
      <c r="AC521" s="17"/>
    </row>
    <row r="522" customFormat="false" ht="13.5" hidden="false" customHeight="false" outlineLevel="0" collapsed="false">
      <c r="C522" s="17"/>
      <c r="D522" s="17"/>
      <c r="E522" s="17"/>
      <c r="F522" s="17"/>
      <c r="G522" s="17"/>
      <c r="H522" s="0"/>
      <c r="AA522" s="17"/>
      <c r="AB522" s="17"/>
      <c r="AC522" s="17"/>
    </row>
    <row r="523" customFormat="false" ht="13.5" hidden="false" customHeight="false" outlineLevel="0" collapsed="false">
      <c r="C523" s="17"/>
      <c r="D523" s="17"/>
      <c r="E523" s="17"/>
      <c r="F523" s="17"/>
      <c r="G523" s="17"/>
      <c r="H523" s="0"/>
      <c r="AA523" s="17"/>
      <c r="AB523" s="17"/>
      <c r="AC523" s="17"/>
    </row>
    <row r="524" customFormat="false" ht="13.5" hidden="false" customHeight="false" outlineLevel="0" collapsed="false">
      <c r="C524" s="17"/>
      <c r="D524" s="17"/>
      <c r="E524" s="17"/>
      <c r="F524" s="17"/>
      <c r="G524" s="17"/>
      <c r="H524" s="0"/>
      <c r="AA524" s="17"/>
      <c r="AB524" s="17"/>
      <c r="AC524" s="17"/>
    </row>
    <row r="525" customFormat="false" ht="13.5" hidden="false" customHeight="false" outlineLevel="0" collapsed="false">
      <c r="C525" s="17"/>
      <c r="D525" s="17"/>
      <c r="E525" s="17"/>
      <c r="F525" s="17"/>
      <c r="G525" s="17"/>
      <c r="H525" s="0"/>
      <c r="AA525" s="17"/>
      <c r="AB525" s="17"/>
      <c r="AC525" s="17"/>
    </row>
    <row r="526" customFormat="false" ht="13.5" hidden="false" customHeight="false" outlineLevel="0" collapsed="false">
      <c r="C526" s="17"/>
      <c r="D526" s="17"/>
      <c r="E526" s="17"/>
      <c r="F526" s="17"/>
      <c r="G526" s="17"/>
      <c r="H526" s="0"/>
      <c r="AA526" s="17"/>
      <c r="AB526" s="17"/>
      <c r="AC526" s="17"/>
    </row>
    <row r="527" customFormat="false" ht="13.5" hidden="false" customHeight="false" outlineLevel="0" collapsed="false">
      <c r="C527" s="17"/>
      <c r="D527" s="17"/>
      <c r="E527" s="17"/>
      <c r="F527" s="17"/>
      <c r="G527" s="17"/>
      <c r="H527" s="0"/>
      <c r="AA527" s="17"/>
      <c r="AB527" s="17"/>
      <c r="AC527" s="17"/>
    </row>
    <row r="528" customFormat="false" ht="13.5" hidden="false" customHeight="false" outlineLevel="0" collapsed="false">
      <c r="C528" s="17"/>
      <c r="D528" s="17"/>
      <c r="E528" s="17"/>
      <c r="F528" s="17"/>
      <c r="G528" s="17"/>
      <c r="H528" s="0"/>
      <c r="AA528" s="17"/>
      <c r="AB528" s="17"/>
      <c r="AC528" s="17"/>
    </row>
    <row r="529" customFormat="false" ht="13.5" hidden="false" customHeight="false" outlineLevel="0" collapsed="false">
      <c r="C529" s="17"/>
      <c r="D529" s="17"/>
      <c r="E529" s="17"/>
      <c r="F529" s="17"/>
      <c r="G529" s="17"/>
      <c r="H529" s="0"/>
      <c r="AA529" s="17"/>
      <c r="AB529" s="17"/>
      <c r="AC529" s="17"/>
    </row>
    <row r="530" customFormat="false" ht="13.5" hidden="false" customHeight="false" outlineLevel="0" collapsed="false">
      <c r="C530" s="17"/>
      <c r="D530" s="17"/>
      <c r="E530" s="17"/>
      <c r="F530" s="17"/>
      <c r="G530" s="17"/>
      <c r="H530" s="0"/>
      <c r="AA530" s="17"/>
      <c r="AB530" s="17"/>
      <c r="AC530" s="17"/>
    </row>
    <row r="531" customFormat="false" ht="13.5" hidden="false" customHeight="false" outlineLevel="0" collapsed="false">
      <c r="C531" s="17"/>
      <c r="D531" s="17"/>
      <c r="E531" s="17"/>
      <c r="F531" s="17"/>
      <c r="G531" s="17"/>
      <c r="H531" s="0"/>
      <c r="AA531" s="17"/>
      <c r="AB531" s="17"/>
      <c r="AC531" s="17"/>
    </row>
    <row r="532" customFormat="false" ht="13.5" hidden="false" customHeight="false" outlineLevel="0" collapsed="false">
      <c r="C532" s="17"/>
      <c r="D532" s="17"/>
      <c r="E532" s="17"/>
      <c r="F532" s="17"/>
      <c r="G532" s="17"/>
      <c r="H532" s="0"/>
      <c r="AA532" s="17"/>
      <c r="AB532" s="17"/>
      <c r="AC532" s="17"/>
    </row>
    <row r="533" customFormat="false" ht="13.5" hidden="false" customHeight="false" outlineLevel="0" collapsed="false">
      <c r="C533" s="17"/>
      <c r="D533" s="17"/>
      <c r="E533" s="17"/>
      <c r="F533" s="17"/>
      <c r="G533" s="17"/>
      <c r="H533" s="0"/>
      <c r="AA533" s="17"/>
      <c r="AB533" s="17"/>
      <c r="AC533" s="17"/>
    </row>
    <row r="534" customFormat="false" ht="13.5" hidden="false" customHeight="false" outlineLevel="0" collapsed="false">
      <c r="C534" s="17"/>
      <c r="D534" s="17"/>
      <c r="E534" s="17"/>
      <c r="F534" s="17"/>
      <c r="G534" s="17"/>
      <c r="H534" s="0"/>
      <c r="AA534" s="17"/>
      <c r="AB534" s="17"/>
      <c r="AC534" s="17"/>
    </row>
    <row r="535" customFormat="false" ht="13.5" hidden="false" customHeight="false" outlineLevel="0" collapsed="false">
      <c r="C535" s="17"/>
      <c r="D535" s="17"/>
      <c r="E535" s="17"/>
      <c r="F535" s="17"/>
      <c r="G535" s="17"/>
      <c r="H535" s="0"/>
      <c r="AA535" s="17"/>
      <c r="AB535" s="17"/>
      <c r="AC535" s="17"/>
    </row>
    <row r="536" customFormat="false" ht="13.5" hidden="false" customHeight="false" outlineLevel="0" collapsed="false">
      <c r="C536" s="17"/>
      <c r="D536" s="17"/>
      <c r="E536" s="17"/>
      <c r="F536" s="17"/>
      <c r="G536" s="17"/>
      <c r="H536" s="0"/>
      <c r="AA536" s="17"/>
      <c r="AB536" s="17"/>
      <c r="AC536" s="17"/>
    </row>
    <row r="537" customFormat="false" ht="13.5" hidden="false" customHeight="false" outlineLevel="0" collapsed="false">
      <c r="C537" s="17"/>
      <c r="D537" s="17"/>
      <c r="E537" s="17"/>
      <c r="F537" s="17"/>
      <c r="G537" s="17"/>
      <c r="H537" s="0"/>
      <c r="AA537" s="17"/>
      <c r="AB537" s="17"/>
      <c r="AC537" s="17"/>
    </row>
    <row r="538" customFormat="false" ht="13.5" hidden="false" customHeight="false" outlineLevel="0" collapsed="false">
      <c r="C538" s="17"/>
      <c r="D538" s="17"/>
      <c r="E538" s="17"/>
      <c r="F538" s="17"/>
      <c r="G538" s="17"/>
      <c r="H538" s="0"/>
      <c r="AA538" s="17"/>
      <c r="AB538" s="17"/>
      <c r="AC538" s="17"/>
    </row>
    <row r="539" customFormat="false" ht="13.5" hidden="false" customHeight="false" outlineLevel="0" collapsed="false">
      <c r="C539" s="17"/>
      <c r="D539" s="17"/>
      <c r="E539" s="17"/>
      <c r="F539" s="17"/>
      <c r="G539" s="17"/>
      <c r="H539" s="0"/>
      <c r="AA539" s="17"/>
      <c r="AB539" s="17"/>
      <c r="AC539" s="17"/>
    </row>
    <row r="540" customFormat="false" ht="13.5" hidden="false" customHeight="false" outlineLevel="0" collapsed="false">
      <c r="C540" s="17"/>
      <c r="D540" s="17"/>
      <c r="E540" s="17"/>
      <c r="F540" s="17"/>
      <c r="G540" s="17"/>
      <c r="H540" s="0"/>
      <c r="AA540" s="17"/>
      <c r="AB540" s="17"/>
      <c r="AC540" s="17"/>
    </row>
    <row r="541" customFormat="false" ht="13.5" hidden="false" customHeight="false" outlineLevel="0" collapsed="false">
      <c r="C541" s="17"/>
      <c r="D541" s="17"/>
      <c r="E541" s="17"/>
      <c r="F541" s="17"/>
      <c r="G541" s="17"/>
      <c r="H541" s="0"/>
      <c r="AA541" s="17"/>
      <c r="AB541" s="17"/>
      <c r="AC541" s="17"/>
    </row>
    <row r="542" customFormat="false" ht="13.5" hidden="false" customHeight="false" outlineLevel="0" collapsed="false">
      <c r="C542" s="17"/>
      <c r="D542" s="17"/>
      <c r="E542" s="17"/>
      <c r="F542" s="17"/>
      <c r="G542" s="17"/>
      <c r="H542" s="0"/>
      <c r="AA542" s="17"/>
      <c r="AB542" s="17"/>
      <c r="AC542" s="17"/>
    </row>
    <row r="543" customFormat="false" ht="13.5" hidden="false" customHeight="false" outlineLevel="0" collapsed="false">
      <c r="C543" s="17"/>
      <c r="D543" s="17"/>
      <c r="E543" s="17"/>
      <c r="F543" s="17"/>
      <c r="G543" s="17"/>
      <c r="H543" s="0"/>
      <c r="AA543" s="17"/>
      <c r="AB543" s="17"/>
      <c r="AC543" s="17"/>
    </row>
    <row r="544" customFormat="false" ht="13.5" hidden="false" customHeight="false" outlineLevel="0" collapsed="false">
      <c r="C544" s="17"/>
      <c r="D544" s="17"/>
      <c r="E544" s="17"/>
      <c r="F544" s="17"/>
      <c r="G544" s="17"/>
      <c r="H544" s="0"/>
      <c r="AA544" s="17"/>
      <c r="AB544" s="17"/>
      <c r="AC544" s="17"/>
    </row>
    <row r="545" customFormat="false" ht="13.5" hidden="false" customHeight="false" outlineLevel="0" collapsed="false">
      <c r="C545" s="17"/>
      <c r="D545" s="17"/>
      <c r="E545" s="17"/>
      <c r="F545" s="17"/>
      <c r="G545" s="17"/>
      <c r="H545" s="0"/>
      <c r="AA545" s="17"/>
      <c r="AB545" s="17"/>
      <c r="AC545" s="17"/>
    </row>
    <row r="546" customFormat="false" ht="13.5" hidden="false" customHeight="false" outlineLevel="0" collapsed="false">
      <c r="C546" s="17"/>
      <c r="D546" s="17"/>
      <c r="E546" s="17"/>
      <c r="F546" s="17"/>
      <c r="G546" s="17"/>
      <c r="H546" s="0"/>
      <c r="AA546" s="17"/>
      <c r="AB546" s="17"/>
      <c r="AC546" s="17"/>
    </row>
    <row r="547" customFormat="false" ht="13.5" hidden="false" customHeight="false" outlineLevel="0" collapsed="false">
      <c r="C547" s="17"/>
      <c r="D547" s="17"/>
      <c r="E547" s="17"/>
      <c r="F547" s="17"/>
      <c r="G547" s="17"/>
      <c r="H547" s="0"/>
      <c r="AA547" s="17"/>
      <c r="AB547" s="17"/>
      <c r="AC547" s="17"/>
    </row>
    <row r="548" customFormat="false" ht="13.5" hidden="false" customHeight="false" outlineLevel="0" collapsed="false">
      <c r="C548" s="17"/>
      <c r="D548" s="17"/>
      <c r="E548" s="17"/>
      <c r="F548" s="17"/>
      <c r="G548" s="17"/>
      <c r="H548" s="0"/>
      <c r="AA548" s="17"/>
      <c r="AB548" s="17"/>
      <c r="AC548" s="17"/>
    </row>
    <row r="549" customFormat="false" ht="13.5" hidden="false" customHeight="false" outlineLevel="0" collapsed="false">
      <c r="C549" s="17"/>
      <c r="D549" s="17"/>
      <c r="E549" s="17"/>
      <c r="F549" s="17"/>
      <c r="G549" s="17"/>
      <c r="H549" s="0"/>
      <c r="AA549" s="17"/>
      <c r="AB549" s="17"/>
      <c r="AC549" s="17"/>
    </row>
    <row r="550" customFormat="false" ht="13.5" hidden="false" customHeight="false" outlineLevel="0" collapsed="false">
      <c r="C550" s="17"/>
      <c r="D550" s="17"/>
      <c r="E550" s="17"/>
      <c r="F550" s="17"/>
      <c r="G550" s="17"/>
      <c r="H550" s="0"/>
      <c r="AA550" s="17"/>
      <c r="AB550" s="17"/>
      <c r="AC550" s="17"/>
    </row>
    <row r="551" customFormat="false" ht="13.5" hidden="false" customHeight="false" outlineLevel="0" collapsed="false">
      <c r="C551" s="17"/>
      <c r="D551" s="17"/>
      <c r="E551" s="17"/>
      <c r="F551" s="17"/>
      <c r="G551" s="17"/>
      <c r="H551" s="0"/>
      <c r="AA551" s="17"/>
      <c r="AB551" s="17"/>
      <c r="AC551" s="17"/>
    </row>
    <row r="552" customFormat="false" ht="13.5" hidden="false" customHeight="false" outlineLevel="0" collapsed="false">
      <c r="C552" s="17"/>
      <c r="D552" s="17"/>
      <c r="E552" s="17"/>
      <c r="F552" s="17"/>
      <c r="G552" s="17"/>
      <c r="H552" s="0"/>
      <c r="AA552" s="17"/>
      <c r="AB552" s="17"/>
      <c r="AC552" s="17"/>
    </row>
    <row r="553" customFormat="false" ht="13.5" hidden="false" customHeight="false" outlineLevel="0" collapsed="false">
      <c r="C553" s="17"/>
      <c r="D553" s="17"/>
      <c r="E553" s="17"/>
      <c r="F553" s="17"/>
      <c r="G553" s="17"/>
      <c r="H553" s="0"/>
      <c r="AA553" s="17"/>
      <c r="AB553" s="17"/>
      <c r="AC553" s="17"/>
    </row>
    <row r="554" customFormat="false" ht="13.5" hidden="false" customHeight="false" outlineLevel="0" collapsed="false">
      <c r="C554" s="17"/>
      <c r="D554" s="17"/>
      <c r="E554" s="17"/>
      <c r="F554" s="17"/>
      <c r="G554" s="17"/>
      <c r="H554" s="0"/>
      <c r="AA554" s="17"/>
      <c r="AB554" s="17"/>
      <c r="AC554" s="17"/>
    </row>
    <row r="555" customFormat="false" ht="13.5" hidden="false" customHeight="false" outlineLevel="0" collapsed="false">
      <c r="C555" s="17"/>
      <c r="D555" s="17"/>
      <c r="E555" s="17"/>
      <c r="F555" s="17"/>
      <c r="G555" s="17"/>
      <c r="H555" s="0"/>
      <c r="AA555" s="17"/>
      <c r="AB555" s="17"/>
      <c r="AC555" s="17"/>
    </row>
    <row r="556" customFormat="false" ht="13.5" hidden="false" customHeight="false" outlineLevel="0" collapsed="false">
      <c r="C556" s="17"/>
      <c r="D556" s="17"/>
      <c r="E556" s="17"/>
      <c r="F556" s="17"/>
      <c r="G556" s="17"/>
      <c r="H556" s="0"/>
      <c r="AA556" s="17"/>
      <c r="AB556" s="17"/>
      <c r="AC556" s="17"/>
    </row>
    <row r="557" customFormat="false" ht="13.5" hidden="false" customHeight="false" outlineLevel="0" collapsed="false">
      <c r="C557" s="17"/>
      <c r="D557" s="17"/>
      <c r="E557" s="17"/>
      <c r="F557" s="17"/>
      <c r="G557" s="17"/>
      <c r="H557" s="0"/>
      <c r="AA557" s="17"/>
      <c r="AB557" s="17"/>
      <c r="AC557" s="17"/>
    </row>
    <row r="558" customFormat="false" ht="13.5" hidden="false" customHeight="false" outlineLevel="0" collapsed="false">
      <c r="C558" s="17"/>
      <c r="D558" s="17"/>
      <c r="E558" s="17"/>
      <c r="F558" s="17"/>
      <c r="G558" s="17"/>
      <c r="H558" s="0"/>
      <c r="AA558" s="17"/>
      <c r="AB558" s="17"/>
      <c r="AC558" s="17"/>
    </row>
    <row r="559" customFormat="false" ht="13.5" hidden="false" customHeight="false" outlineLevel="0" collapsed="false">
      <c r="C559" s="17"/>
      <c r="D559" s="17"/>
      <c r="E559" s="17"/>
      <c r="F559" s="17"/>
      <c r="G559" s="17"/>
      <c r="H559" s="0"/>
      <c r="AA559" s="17"/>
      <c r="AB559" s="17"/>
      <c r="AC559" s="17"/>
    </row>
    <row r="560" customFormat="false" ht="13.5" hidden="false" customHeight="false" outlineLevel="0" collapsed="false">
      <c r="C560" s="17"/>
      <c r="D560" s="17"/>
      <c r="E560" s="17"/>
      <c r="F560" s="17"/>
      <c r="G560" s="17"/>
      <c r="H560" s="0"/>
      <c r="AA560" s="17"/>
      <c r="AB560" s="17"/>
      <c r="AC560" s="17"/>
    </row>
    <row r="561" customFormat="false" ht="13.5" hidden="false" customHeight="false" outlineLevel="0" collapsed="false">
      <c r="C561" s="17"/>
      <c r="D561" s="17"/>
      <c r="E561" s="17"/>
      <c r="F561" s="17"/>
      <c r="G561" s="17"/>
      <c r="H561" s="0"/>
      <c r="AA561" s="17"/>
      <c r="AB561" s="17"/>
      <c r="AC561" s="17"/>
    </row>
    <row r="562" customFormat="false" ht="13.5" hidden="false" customHeight="false" outlineLevel="0" collapsed="false">
      <c r="C562" s="17"/>
      <c r="D562" s="17"/>
      <c r="E562" s="17"/>
      <c r="F562" s="17"/>
      <c r="G562" s="17"/>
      <c r="H562" s="0"/>
      <c r="AA562" s="17"/>
      <c r="AB562" s="17"/>
      <c r="AC562" s="17"/>
    </row>
    <row r="563" customFormat="false" ht="13.5" hidden="false" customHeight="false" outlineLevel="0" collapsed="false">
      <c r="C563" s="17"/>
      <c r="D563" s="17"/>
      <c r="E563" s="17"/>
      <c r="F563" s="17"/>
      <c r="G563" s="17"/>
      <c r="H563" s="0"/>
      <c r="AA563" s="17"/>
      <c r="AB563" s="17"/>
      <c r="AC563" s="17"/>
    </row>
    <row r="564" customFormat="false" ht="13.5" hidden="false" customHeight="false" outlineLevel="0" collapsed="false">
      <c r="C564" s="17"/>
      <c r="D564" s="17"/>
      <c r="E564" s="17"/>
      <c r="F564" s="17"/>
      <c r="G564" s="17"/>
      <c r="H564" s="0"/>
      <c r="AA564" s="17"/>
      <c r="AB564" s="17"/>
      <c r="AC564" s="17"/>
    </row>
    <row r="565" customFormat="false" ht="13.5" hidden="false" customHeight="false" outlineLevel="0" collapsed="false">
      <c r="C565" s="17"/>
      <c r="D565" s="17"/>
      <c r="E565" s="17"/>
      <c r="F565" s="17"/>
      <c r="G565" s="17"/>
      <c r="H565" s="0"/>
      <c r="AA565" s="17"/>
      <c r="AB565" s="17"/>
      <c r="AC565" s="17"/>
    </row>
    <row r="566" customFormat="false" ht="13.5" hidden="false" customHeight="false" outlineLevel="0" collapsed="false">
      <c r="C566" s="17"/>
      <c r="D566" s="17"/>
      <c r="E566" s="17"/>
      <c r="F566" s="17"/>
      <c r="G566" s="17"/>
      <c r="H566" s="0"/>
      <c r="AA566" s="17"/>
      <c r="AB566" s="17"/>
      <c r="AC566" s="17"/>
    </row>
    <row r="567" customFormat="false" ht="13.5" hidden="false" customHeight="false" outlineLevel="0" collapsed="false">
      <c r="C567" s="17"/>
      <c r="D567" s="17"/>
      <c r="E567" s="17"/>
      <c r="F567" s="17"/>
      <c r="G567" s="17"/>
      <c r="H567" s="0"/>
      <c r="AA567" s="17"/>
      <c r="AB567" s="17"/>
      <c r="AC567" s="17"/>
    </row>
    <row r="568" customFormat="false" ht="13.5" hidden="false" customHeight="false" outlineLevel="0" collapsed="false">
      <c r="C568" s="17"/>
      <c r="D568" s="17"/>
      <c r="E568" s="17"/>
      <c r="F568" s="17"/>
      <c r="G568" s="17"/>
      <c r="H568" s="0"/>
      <c r="AA568" s="17"/>
      <c r="AB568" s="17"/>
      <c r="AC568" s="17"/>
    </row>
    <row r="569" customFormat="false" ht="13.5" hidden="false" customHeight="false" outlineLevel="0" collapsed="false">
      <c r="C569" s="17"/>
      <c r="D569" s="17"/>
      <c r="E569" s="17"/>
      <c r="F569" s="17"/>
      <c r="G569" s="17"/>
      <c r="H569" s="0"/>
      <c r="AA569" s="17"/>
      <c r="AB569" s="17"/>
      <c r="AC569" s="17"/>
    </row>
    <row r="570" customFormat="false" ht="13.5" hidden="false" customHeight="false" outlineLevel="0" collapsed="false">
      <c r="C570" s="17"/>
      <c r="D570" s="17"/>
      <c r="E570" s="17"/>
      <c r="F570" s="17"/>
      <c r="G570" s="17"/>
      <c r="H570" s="0"/>
      <c r="AA570" s="17"/>
      <c r="AB570" s="17"/>
      <c r="AC570" s="17"/>
    </row>
    <row r="571" customFormat="false" ht="13.5" hidden="false" customHeight="false" outlineLevel="0" collapsed="false">
      <c r="C571" s="17"/>
      <c r="D571" s="17"/>
      <c r="E571" s="17"/>
      <c r="F571" s="17"/>
      <c r="G571" s="17"/>
      <c r="H571" s="0"/>
      <c r="AA571" s="17"/>
      <c r="AB571" s="17"/>
      <c r="AC571" s="17"/>
    </row>
    <row r="572" customFormat="false" ht="13.5" hidden="false" customHeight="false" outlineLevel="0" collapsed="false">
      <c r="C572" s="17"/>
      <c r="D572" s="17"/>
      <c r="E572" s="17"/>
      <c r="F572" s="17"/>
      <c r="G572" s="17"/>
      <c r="H572" s="0"/>
      <c r="AA572" s="17"/>
      <c r="AB572" s="17"/>
      <c r="AC572" s="17"/>
    </row>
    <row r="573" customFormat="false" ht="13.5" hidden="false" customHeight="false" outlineLevel="0" collapsed="false">
      <c r="C573" s="17"/>
      <c r="D573" s="17"/>
      <c r="E573" s="17"/>
      <c r="F573" s="17"/>
      <c r="G573" s="17"/>
      <c r="H573" s="0"/>
      <c r="AA573" s="17"/>
      <c r="AB573" s="17"/>
      <c r="AC573" s="17"/>
    </row>
    <row r="574" customFormat="false" ht="13.5" hidden="false" customHeight="false" outlineLevel="0" collapsed="false">
      <c r="C574" s="17"/>
      <c r="D574" s="17"/>
      <c r="E574" s="17"/>
      <c r="F574" s="17"/>
      <c r="G574" s="17"/>
      <c r="H574" s="0"/>
      <c r="AA574" s="17"/>
      <c r="AB574" s="17"/>
      <c r="AC574" s="17"/>
    </row>
    <row r="575" customFormat="false" ht="13.5" hidden="false" customHeight="false" outlineLevel="0" collapsed="false">
      <c r="C575" s="17"/>
      <c r="D575" s="17"/>
      <c r="E575" s="17"/>
      <c r="F575" s="17"/>
      <c r="G575" s="17"/>
      <c r="H575" s="0"/>
      <c r="AA575" s="17"/>
      <c r="AB575" s="17"/>
      <c r="AC575" s="17"/>
    </row>
    <row r="576" customFormat="false" ht="13.5" hidden="false" customHeight="false" outlineLevel="0" collapsed="false">
      <c r="C576" s="17"/>
      <c r="D576" s="17"/>
      <c r="E576" s="17"/>
      <c r="F576" s="17"/>
      <c r="G576" s="17"/>
      <c r="H576" s="0"/>
      <c r="AA576" s="17"/>
      <c r="AB576" s="17"/>
      <c r="AC576" s="17"/>
    </row>
    <row r="577" customFormat="false" ht="13.5" hidden="false" customHeight="false" outlineLevel="0" collapsed="false">
      <c r="C577" s="17"/>
      <c r="D577" s="17"/>
      <c r="E577" s="17"/>
      <c r="F577" s="17"/>
      <c r="G577" s="17"/>
      <c r="H577" s="0"/>
      <c r="AA577" s="17"/>
      <c r="AB577" s="17"/>
      <c r="AC577" s="17"/>
    </row>
    <row r="578" customFormat="false" ht="13.5" hidden="false" customHeight="false" outlineLevel="0" collapsed="false">
      <c r="C578" s="17"/>
      <c r="D578" s="17"/>
      <c r="E578" s="17"/>
      <c r="F578" s="17"/>
      <c r="G578" s="17"/>
      <c r="H578" s="0"/>
      <c r="AA578" s="17"/>
      <c r="AB578" s="17"/>
      <c r="AC578" s="17"/>
    </row>
    <row r="579" customFormat="false" ht="13.5" hidden="false" customHeight="false" outlineLevel="0" collapsed="false">
      <c r="C579" s="17"/>
      <c r="D579" s="17"/>
      <c r="E579" s="17"/>
      <c r="F579" s="17"/>
      <c r="G579" s="17"/>
      <c r="H579" s="0"/>
      <c r="AA579" s="17"/>
      <c r="AB579" s="17"/>
      <c r="AC579" s="17"/>
    </row>
    <row r="580" customFormat="false" ht="13.5" hidden="false" customHeight="false" outlineLevel="0" collapsed="false">
      <c r="C580" s="17"/>
      <c r="D580" s="17"/>
      <c r="E580" s="17"/>
      <c r="F580" s="17"/>
      <c r="G580" s="17"/>
      <c r="H580" s="0"/>
      <c r="AA580" s="17"/>
      <c r="AB580" s="17"/>
      <c r="AC580" s="17"/>
    </row>
    <row r="581" customFormat="false" ht="13.5" hidden="false" customHeight="false" outlineLevel="0" collapsed="false">
      <c r="C581" s="17"/>
      <c r="D581" s="17"/>
      <c r="E581" s="17"/>
      <c r="F581" s="17"/>
      <c r="G581" s="17"/>
      <c r="H581" s="0"/>
      <c r="AA581" s="17"/>
      <c r="AB581" s="17"/>
      <c r="AC581" s="17"/>
    </row>
    <row r="582" customFormat="false" ht="13.5" hidden="false" customHeight="false" outlineLevel="0" collapsed="false">
      <c r="C582" s="17"/>
      <c r="D582" s="17"/>
      <c r="E582" s="17"/>
      <c r="F582" s="17"/>
      <c r="G582" s="17"/>
      <c r="H582" s="0"/>
      <c r="AA582" s="17"/>
      <c r="AB582" s="17"/>
      <c r="AC582" s="17"/>
    </row>
    <row r="583" customFormat="false" ht="13.5" hidden="false" customHeight="false" outlineLevel="0" collapsed="false">
      <c r="C583" s="17"/>
      <c r="D583" s="17"/>
      <c r="E583" s="17"/>
      <c r="F583" s="17"/>
      <c r="G583" s="17"/>
      <c r="H583" s="0"/>
      <c r="AA583" s="17"/>
      <c r="AB583" s="17"/>
      <c r="AC583" s="17"/>
    </row>
    <row r="584" customFormat="false" ht="13.5" hidden="false" customHeight="false" outlineLevel="0" collapsed="false">
      <c r="C584" s="17"/>
      <c r="D584" s="17"/>
      <c r="E584" s="17"/>
      <c r="F584" s="17"/>
      <c r="G584" s="17"/>
      <c r="H584" s="0"/>
      <c r="AA584" s="17"/>
      <c r="AB584" s="17"/>
      <c r="AC584" s="17"/>
    </row>
    <row r="585" customFormat="false" ht="13.5" hidden="false" customHeight="false" outlineLevel="0" collapsed="false">
      <c r="C585" s="17"/>
      <c r="D585" s="17"/>
      <c r="E585" s="17"/>
      <c r="F585" s="17"/>
      <c r="G585" s="17"/>
      <c r="H585" s="0"/>
      <c r="AA585" s="17"/>
      <c r="AB585" s="17"/>
      <c r="AC585" s="17"/>
    </row>
    <row r="586" customFormat="false" ht="13.5" hidden="false" customHeight="false" outlineLevel="0" collapsed="false">
      <c r="C586" s="17"/>
      <c r="D586" s="17"/>
      <c r="E586" s="17"/>
      <c r="F586" s="17"/>
      <c r="G586" s="17"/>
      <c r="H586" s="0"/>
      <c r="AA586" s="17"/>
      <c r="AB586" s="17"/>
      <c r="AC586" s="17"/>
    </row>
    <row r="587" customFormat="false" ht="13.5" hidden="false" customHeight="false" outlineLevel="0" collapsed="false">
      <c r="C587" s="17"/>
      <c r="D587" s="17"/>
      <c r="E587" s="17"/>
      <c r="F587" s="17"/>
      <c r="G587" s="17"/>
      <c r="H587" s="0"/>
      <c r="AA587" s="17"/>
      <c r="AB587" s="17"/>
      <c r="AC587" s="17"/>
    </row>
    <row r="588" customFormat="false" ht="13.5" hidden="false" customHeight="false" outlineLevel="0" collapsed="false">
      <c r="C588" s="17"/>
      <c r="D588" s="17"/>
      <c r="E588" s="17"/>
      <c r="F588" s="17"/>
      <c r="G588" s="17"/>
      <c r="H588" s="0"/>
      <c r="AA588" s="17"/>
      <c r="AB588" s="17"/>
      <c r="AC588" s="17"/>
    </row>
    <row r="589" customFormat="false" ht="13.5" hidden="false" customHeight="false" outlineLevel="0" collapsed="false">
      <c r="C589" s="17"/>
      <c r="D589" s="17"/>
      <c r="E589" s="17"/>
      <c r="F589" s="17"/>
      <c r="G589" s="17"/>
      <c r="H589" s="0"/>
      <c r="AA589" s="17"/>
      <c r="AB589" s="17"/>
      <c r="AC589" s="17"/>
    </row>
    <row r="590" customFormat="false" ht="13.5" hidden="false" customHeight="false" outlineLevel="0" collapsed="false">
      <c r="C590" s="17"/>
      <c r="D590" s="17"/>
      <c r="E590" s="17"/>
      <c r="F590" s="17"/>
      <c r="G590" s="17"/>
      <c r="H590" s="0"/>
      <c r="AA590" s="17"/>
      <c r="AB590" s="17"/>
      <c r="AC590" s="17"/>
    </row>
    <row r="591" customFormat="false" ht="13.5" hidden="false" customHeight="false" outlineLevel="0" collapsed="false">
      <c r="C591" s="17"/>
      <c r="D591" s="17"/>
      <c r="E591" s="17"/>
      <c r="F591" s="17"/>
      <c r="G591" s="17"/>
      <c r="H591" s="0"/>
      <c r="AA591" s="17"/>
      <c r="AB591" s="17"/>
      <c r="AC591" s="17"/>
    </row>
    <row r="592" customFormat="false" ht="13.5" hidden="false" customHeight="false" outlineLevel="0" collapsed="false">
      <c r="C592" s="17"/>
      <c r="D592" s="17"/>
      <c r="E592" s="17"/>
      <c r="F592" s="17"/>
      <c r="G592" s="17"/>
      <c r="H592" s="0"/>
      <c r="AA592" s="17"/>
      <c r="AB592" s="17"/>
      <c r="AC592" s="17"/>
    </row>
    <row r="593" customFormat="false" ht="13.5" hidden="false" customHeight="false" outlineLevel="0" collapsed="false">
      <c r="C593" s="17"/>
      <c r="D593" s="17"/>
      <c r="E593" s="17"/>
      <c r="F593" s="17"/>
      <c r="G593" s="17"/>
      <c r="H593" s="0"/>
      <c r="AA593" s="17"/>
      <c r="AB593" s="17"/>
      <c r="AC593" s="17"/>
    </row>
    <row r="594" customFormat="false" ht="13.5" hidden="false" customHeight="false" outlineLevel="0" collapsed="false">
      <c r="C594" s="17"/>
      <c r="D594" s="17"/>
      <c r="E594" s="17"/>
      <c r="F594" s="17"/>
      <c r="G594" s="17"/>
      <c r="H594" s="0"/>
      <c r="AA594" s="17"/>
      <c r="AB594" s="17"/>
      <c r="AC594" s="17"/>
    </row>
    <row r="595" customFormat="false" ht="13.5" hidden="false" customHeight="false" outlineLevel="0" collapsed="false">
      <c r="C595" s="17"/>
      <c r="D595" s="17"/>
      <c r="E595" s="17"/>
      <c r="F595" s="17"/>
      <c r="G595" s="17"/>
      <c r="H595" s="0"/>
      <c r="AA595" s="17"/>
      <c r="AB595" s="17"/>
      <c r="AC595" s="17"/>
    </row>
    <row r="596" customFormat="false" ht="13.5" hidden="false" customHeight="false" outlineLevel="0" collapsed="false">
      <c r="C596" s="17"/>
      <c r="D596" s="17"/>
      <c r="E596" s="17"/>
      <c r="F596" s="17"/>
      <c r="G596" s="17"/>
      <c r="H596" s="0"/>
      <c r="AA596" s="17"/>
      <c r="AB596" s="17"/>
      <c r="AC596" s="17"/>
    </row>
    <row r="597" customFormat="false" ht="13.5" hidden="false" customHeight="false" outlineLevel="0" collapsed="false">
      <c r="C597" s="17"/>
      <c r="D597" s="17"/>
      <c r="E597" s="17"/>
      <c r="F597" s="17"/>
      <c r="G597" s="17"/>
      <c r="H597" s="0"/>
      <c r="AA597" s="17"/>
      <c r="AB597" s="17"/>
      <c r="AC597" s="17"/>
    </row>
    <row r="598" customFormat="false" ht="13.5" hidden="false" customHeight="false" outlineLevel="0" collapsed="false">
      <c r="C598" s="17"/>
      <c r="D598" s="17"/>
      <c r="E598" s="17"/>
      <c r="F598" s="17"/>
      <c r="G598" s="17"/>
      <c r="H598" s="0"/>
      <c r="AA598" s="17"/>
      <c r="AB598" s="17"/>
      <c r="AC598" s="17"/>
    </row>
    <row r="599" customFormat="false" ht="13.5" hidden="false" customHeight="false" outlineLevel="0" collapsed="false">
      <c r="C599" s="17"/>
      <c r="D599" s="17"/>
      <c r="E599" s="17"/>
      <c r="F599" s="17"/>
      <c r="G599" s="17"/>
      <c r="H599" s="0"/>
      <c r="AA599" s="17"/>
      <c r="AB599" s="17"/>
      <c r="AC599" s="17"/>
    </row>
    <row r="600" customFormat="false" ht="13.5" hidden="false" customHeight="false" outlineLevel="0" collapsed="false">
      <c r="C600" s="17"/>
      <c r="D600" s="17"/>
      <c r="E600" s="17"/>
      <c r="F600" s="17"/>
      <c r="G600" s="17"/>
      <c r="H600" s="0"/>
      <c r="AA600" s="17"/>
      <c r="AB600" s="17"/>
      <c r="AC600" s="17"/>
    </row>
    <row r="601" customFormat="false" ht="13.5" hidden="false" customHeight="false" outlineLevel="0" collapsed="false">
      <c r="C601" s="17"/>
      <c r="D601" s="17"/>
      <c r="E601" s="17"/>
      <c r="F601" s="17"/>
      <c r="G601" s="17"/>
      <c r="H601" s="0"/>
      <c r="AA601" s="17"/>
      <c r="AB601" s="17"/>
      <c r="AC601" s="17"/>
    </row>
    <row r="602" customFormat="false" ht="13.5" hidden="false" customHeight="false" outlineLevel="0" collapsed="false">
      <c r="C602" s="17"/>
      <c r="D602" s="17"/>
      <c r="E602" s="17"/>
      <c r="F602" s="17"/>
      <c r="G602" s="17"/>
      <c r="H602" s="0"/>
      <c r="AA602" s="17"/>
      <c r="AB602" s="17"/>
      <c r="AC602" s="17"/>
    </row>
    <row r="603" customFormat="false" ht="13.5" hidden="false" customHeight="false" outlineLevel="0" collapsed="false">
      <c r="C603" s="17"/>
      <c r="D603" s="17"/>
      <c r="E603" s="17"/>
      <c r="F603" s="17"/>
      <c r="G603" s="17"/>
      <c r="H603" s="0"/>
      <c r="AA603" s="17"/>
      <c r="AB603" s="17"/>
      <c r="AC603" s="17"/>
    </row>
    <row r="604" customFormat="false" ht="13.5" hidden="false" customHeight="false" outlineLevel="0" collapsed="false">
      <c r="C604" s="17"/>
      <c r="D604" s="17"/>
      <c r="E604" s="17"/>
      <c r="F604" s="17"/>
      <c r="G604" s="17"/>
      <c r="H604" s="0"/>
      <c r="AA604" s="17"/>
      <c r="AB604" s="17"/>
      <c r="AC604" s="17"/>
    </row>
    <row r="605" customFormat="false" ht="13.5" hidden="false" customHeight="false" outlineLevel="0" collapsed="false">
      <c r="C605" s="17"/>
      <c r="D605" s="17"/>
      <c r="E605" s="17"/>
      <c r="F605" s="17"/>
      <c r="G605" s="17"/>
      <c r="H605" s="0"/>
      <c r="AA605" s="17"/>
      <c r="AB605" s="17"/>
      <c r="AC605" s="17"/>
    </row>
    <row r="606" customFormat="false" ht="13.5" hidden="false" customHeight="false" outlineLevel="0" collapsed="false">
      <c r="C606" s="17"/>
      <c r="D606" s="17"/>
      <c r="E606" s="17"/>
      <c r="F606" s="17"/>
      <c r="G606" s="17"/>
      <c r="H606" s="0"/>
      <c r="AA606" s="17"/>
      <c r="AB606" s="17"/>
      <c r="AC606" s="17"/>
    </row>
    <row r="607" customFormat="false" ht="13.5" hidden="false" customHeight="false" outlineLevel="0" collapsed="false">
      <c r="C607" s="17"/>
      <c r="D607" s="17"/>
      <c r="E607" s="17"/>
      <c r="F607" s="17"/>
      <c r="G607" s="17"/>
      <c r="H607" s="0"/>
      <c r="AA607" s="17"/>
      <c r="AB607" s="17"/>
      <c r="AC607" s="17"/>
    </row>
    <row r="608" customFormat="false" ht="13.5" hidden="false" customHeight="false" outlineLevel="0" collapsed="false">
      <c r="C608" s="17"/>
      <c r="D608" s="17"/>
      <c r="E608" s="17"/>
      <c r="F608" s="17"/>
      <c r="G608" s="17"/>
      <c r="H608" s="0"/>
      <c r="AA608" s="17"/>
      <c r="AB608" s="17"/>
      <c r="AC608" s="17"/>
    </row>
    <row r="609" customFormat="false" ht="13.5" hidden="false" customHeight="false" outlineLevel="0" collapsed="false">
      <c r="C609" s="17"/>
      <c r="D609" s="17"/>
      <c r="E609" s="17"/>
      <c r="F609" s="17"/>
      <c r="G609" s="17"/>
      <c r="H609" s="0"/>
      <c r="AA609" s="17"/>
      <c r="AB609" s="17"/>
      <c r="AC609" s="17"/>
    </row>
    <row r="610" customFormat="false" ht="13.5" hidden="false" customHeight="false" outlineLevel="0" collapsed="false">
      <c r="C610" s="17"/>
      <c r="D610" s="17"/>
      <c r="E610" s="17"/>
      <c r="F610" s="17"/>
      <c r="G610" s="17"/>
      <c r="H610" s="0"/>
      <c r="AA610" s="17"/>
      <c r="AB610" s="17"/>
      <c r="AC610" s="17"/>
    </row>
    <row r="611" customFormat="false" ht="13.5" hidden="false" customHeight="false" outlineLevel="0" collapsed="false">
      <c r="C611" s="17"/>
      <c r="D611" s="17"/>
      <c r="E611" s="17"/>
      <c r="F611" s="17"/>
      <c r="G611" s="17"/>
      <c r="H611" s="0"/>
      <c r="AA611" s="17"/>
      <c r="AB611" s="17"/>
      <c r="AC611" s="17"/>
    </row>
    <row r="612" customFormat="false" ht="13.5" hidden="false" customHeight="false" outlineLevel="0" collapsed="false">
      <c r="C612" s="17"/>
      <c r="D612" s="17"/>
      <c r="E612" s="17"/>
      <c r="F612" s="17"/>
      <c r="G612" s="17"/>
      <c r="H612" s="0"/>
      <c r="AA612" s="17"/>
      <c r="AB612" s="17"/>
      <c r="AC612" s="17"/>
    </row>
    <row r="613" customFormat="false" ht="13.5" hidden="false" customHeight="false" outlineLevel="0" collapsed="false">
      <c r="C613" s="17"/>
      <c r="D613" s="17"/>
      <c r="E613" s="17"/>
      <c r="F613" s="17"/>
      <c r="G613" s="17"/>
      <c r="H613" s="0"/>
      <c r="AA613" s="17"/>
      <c r="AB613" s="17"/>
      <c r="AC613" s="17"/>
    </row>
    <row r="614" customFormat="false" ht="13.5" hidden="false" customHeight="false" outlineLevel="0" collapsed="false">
      <c r="C614" s="17"/>
      <c r="D614" s="17"/>
      <c r="E614" s="17"/>
      <c r="F614" s="17"/>
      <c r="G614" s="17"/>
      <c r="H614" s="0"/>
      <c r="AA614" s="17"/>
      <c r="AB614" s="17"/>
      <c r="AC614" s="17"/>
    </row>
    <row r="615" customFormat="false" ht="13.5" hidden="false" customHeight="false" outlineLevel="0" collapsed="false">
      <c r="C615" s="17"/>
      <c r="D615" s="17"/>
      <c r="E615" s="17"/>
      <c r="F615" s="17"/>
      <c r="G615" s="17"/>
      <c r="H615" s="0"/>
      <c r="AA615" s="17"/>
      <c r="AB615" s="17"/>
      <c r="AC615" s="17"/>
    </row>
    <row r="616" customFormat="false" ht="13.5" hidden="false" customHeight="false" outlineLevel="0" collapsed="false">
      <c r="C616" s="17"/>
      <c r="D616" s="17"/>
      <c r="E616" s="17"/>
      <c r="F616" s="17"/>
      <c r="G616" s="17"/>
      <c r="H616" s="0"/>
      <c r="AA616" s="17"/>
      <c r="AB616" s="17"/>
      <c r="AC616" s="17"/>
    </row>
    <row r="617" customFormat="false" ht="13.5" hidden="false" customHeight="false" outlineLevel="0" collapsed="false">
      <c r="C617" s="17"/>
      <c r="D617" s="17"/>
      <c r="E617" s="17"/>
      <c r="F617" s="17"/>
      <c r="G617" s="17"/>
      <c r="H617" s="0"/>
      <c r="AA617" s="17"/>
      <c r="AB617" s="17"/>
      <c r="AC617" s="17"/>
    </row>
    <row r="618" customFormat="false" ht="13.5" hidden="false" customHeight="false" outlineLevel="0" collapsed="false">
      <c r="C618" s="17"/>
      <c r="D618" s="17"/>
      <c r="E618" s="17"/>
      <c r="F618" s="17"/>
      <c r="G618" s="17"/>
      <c r="H618" s="0"/>
      <c r="AA618" s="17"/>
      <c r="AB618" s="17"/>
      <c r="AC618" s="17"/>
    </row>
    <row r="619" customFormat="false" ht="13.5" hidden="false" customHeight="false" outlineLevel="0" collapsed="false">
      <c r="C619" s="17"/>
      <c r="D619" s="17"/>
      <c r="E619" s="17"/>
      <c r="F619" s="17"/>
      <c r="G619" s="17"/>
      <c r="H619" s="0"/>
      <c r="AA619" s="17"/>
      <c r="AB619" s="17"/>
      <c r="AC619" s="17"/>
    </row>
    <row r="620" customFormat="false" ht="13.5" hidden="false" customHeight="false" outlineLevel="0" collapsed="false">
      <c r="C620" s="17"/>
      <c r="D620" s="17"/>
      <c r="E620" s="17"/>
      <c r="F620" s="17"/>
      <c r="G620" s="17"/>
      <c r="H620" s="0"/>
      <c r="AA620" s="17"/>
      <c r="AB620" s="17"/>
      <c r="AC620" s="17"/>
    </row>
    <row r="621" customFormat="false" ht="13.5" hidden="false" customHeight="false" outlineLevel="0" collapsed="false">
      <c r="C621" s="17"/>
      <c r="D621" s="17"/>
      <c r="E621" s="17"/>
      <c r="F621" s="17"/>
      <c r="G621" s="17"/>
      <c r="H621" s="0"/>
      <c r="AA621" s="17"/>
      <c r="AB621" s="17"/>
      <c r="AC621" s="17"/>
    </row>
    <row r="622" customFormat="false" ht="13.5" hidden="false" customHeight="false" outlineLevel="0" collapsed="false">
      <c r="C622" s="17"/>
      <c r="D622" s="17"/>
      <c r="E622" s="17"/>
      <c r="F622" s="17"/>
      <c r="G622" s="17"/>
      <c r="H622" s="0"/>
      <c r="AA622" s="17"/>
      <c r="AB622" s="17"/>
      <c r="AC622" s="17"/>
    </row>
    <row r="623" customFormat="false" ht="13.5" hidden="false" customHeight="false" outlineLevel="0" collapsed="false">
      <c r="C623" s="17"/>
      <c r="D623" s="17"/>
      <c r="E623" s="17"/>
      <c r="F623" s="17"/>
      <c r="G623" s="17"/>
      <c r="H623" s="0"/>
      <c r="AA623" s="17"/>
      <c r="AB623" s="17"/>
      <c r="AC623" s="17"/>
    </row>
    <row r="624" customFormat="false" ht="13.5" hidden="false" customHeight="false" outlineLevel="0" collapsed="false">
      <c r="C624" s="17"/>
      <c r="D624" s="17"/>
      <c r="E624" s="17"/>
      <c r="F624" s="17"/>
      <c r="G624" s="17"/>
      <c r="H624" s="0"/>
      <c r="AA624" s="17"/>
      <c r="AB624" s="17"/>
      <c r="AC624" s="17"/>
    </row>
    <row r="625" customFormat="false" ht="13.5" hidden="false" customHeight="false" outlineLevel="0" collapsed="false">
      <c r="C625" s="17"/>
      <c r="D625" s="17"/>
      <c r="E625" s="17"/>
      <c r="F625" s="17"/>
      <c r="G625" s="17"/>
      <c r="H625" s="0"/>
      <c r="AA625" s="17"/>
      <c r="AB625" s="17"/>
      <c r="AC625" s="17"/>
    </row>
    <row r="626" customFormat="false" ht="13.5" hidden="false" customHeight="false" outlineLevel="0" collapsed="false">
      <c r="C626" s="17"/>
      <c r="D626" s="17"/>
      <c r="E626" s="17"/>
      <c r="F626" s="17"/>
      <c r="G626" s="17"/>
      <c r="H626" s="0"/>
      <c r="AA626" s="17"/>
      <c r="AB626" s="17"/>
      <c r="AC626" s="17"/>
    </row>
    <row r="627" customFormat="false" ht="13.5" hidden="false" customHeight="false" outlineLevel="0" collapsed="false">
      <c r="C627" s="17"/>
      <c r="D627" s="17"/>
      <c r="E627" s="17"/>
      <c r="F627" s="17"/>
      <c r="G627" s="17"/>
      <c r="H627" s="0"/>
      <c r="AA627" s="17"/>
      <c r="AB627" s="17"/>
      <c r="AC627" s="17"/>
    </row>
    <row r="628" customFormat="false" ht="13.5" hidden="false" customHeight="false" outlineLevel="0" collapsed="false">
      <c r="C628" s="17"/>
      <c r="D628" s="17"/>
      <c r="E628" s="17"/>
      <c r="F628" s="17"/>
      <c r="G628" s="17"/>
      <c r="H628" s="0"/>
      <c r="AA628" s="17"/>
      <c r="AB628" s="17"/>
      <c r="AC628" s="17"/>
    </row>
    <row r="629" customFormat="false" ht="13.5" hidden="false" customHeight="false" outlineLevel="0" collapsed="false">
      <c r="C629" s="17"/>
      <c r="D629" s="17"/>
      <c r="E629" s="17"/>
      <c r="F629" s="17"/>
      <c r="G629" s="17"/>
      <c r="H629" s="0"/>
      <c r="AA629" s="17"/>
      <c r="AB629" s="17"/>
      <c r="AC629" s="17"/>
    </row>
    <row r="630" customFormat="false" ht="13.5" hidden="false" customHeight="false" outlineLevel="0" collapsed="false">
      <c r="C630" s="17"/>
      <c r="D630" s="17"/>
      <c r="E630" s="17"/>
      <c r="F630" s="17"/>
      <c r="G630" s="17"/>
      <c r="H630" s="0"/>
      <c r="AA630" s="17"/>
      <c r="AB630" s="17"/>
      <c r="AC630" s="17"/>
    </row>
    <row r="631" customFormat="false" ht="13.5" hidden="false" customHeight="false" outlineLevel="0" collapsed="false">
      <c r="C631" s="17"/>
      <c r="D631" s="17"/>
      <c r="E631" s="17"/>
      <c r="F631" s="17"/>
      <c r="G631" s="17"/>
      <c r="H631" s="0"/>
      <c r="AA631" s="17"/>
      <c r="AB631" s="17"/>
      <c r="AC631" s="17"/>
    </row>
    <row r="632" customFormat="false" ht="13.5" hidden="false" customHeight="false" outlineLevel="0" collapsed="false">
      <c r="C632" s="17"/>
      <c r="D632" s="17"/>
      <c r="E632" s="17"/>
      <c r="F632" s="17"/>
      <c r="G632" s="17"/>
      <c r="H632" s="0"/>
      <c r="AA632" s="17"/>
      <c r="AB632" s="17"/>
      <c r="AC632" s="17"/>
    </row>
    <row r="633" customFormat="false" ht="13.5" hidden="false" customHeight="false" outlineLevel="0" collapsed="false">
      <c r="C633" s="17"/>
      <c r="D633" s="17"/>
      <c r="E633" s="17"/>
      <c r="F633" s="17"/>
      <c r="G633" s="17"/>
      <c r="H633" s="0"/>
      <c r="AA633" s="17"/>
      <c r="AB633" s="17"/>
      <c r="AC633" s="17"/>
    </row>
    <row r="634" customFormat="false" ht="13.5" hidden="false" customHeight="false" outlineLevel="0" collapsed="false">
      <c r="C634" s="17"/>
      <c r="D634" s="17"/>
      <c r="E634" s="17"/>
      <c r="F634" s="17"/>
      <c r="G634" s="17"/>
      <c r="H634" s="0"/>
      <c r="AA634" s="17"/>
      <c r="AB634" s="17"/>
      <c r="AC634" s="17"/>
    </row>
    <row r="635" customFormat="false" ht="13.5" hidden="false" customHeight="false" outlineLevel="0" collapsed="false">
      <c r="C635" s="17"/>
      <c r="D635" s="17"/>
      <c r="E635" s="17"/>
      <c r="F635" s="17"/>
      <c r="G635" s="17"/>
      <c r="H635" s="0"/>
      <c r="AA635" s="17"/>
      <c r="AB635" s="17"/>
      <c r="AC635" s="17"/>
    </row>
    <row r="636" customFormat="false" ht="13.5" hidden="false" customHeight="false" outlineLevel="0" collapsed="false">
      <c r="C636" s="17"/>
      <c r="D636" s="17"/>
      <c r="E636" s="17"/>
      <c r="F636" s="17"/>
      <c r="G636" s="17"/>
      <c r="H636" s="0"/>
      <c r="AA636" s="17"/>
      <c r="AB636" s="17"/>
      <c r="AC636" s="17"/>
    </row>
    <row r="637" customFormat="false" ht="13.5" hidden="false" customHeight="false" outlineLevel="0" collapsed="false">
      <c r="C637" s="17"/>
      <c r="D637" s="17"/>
      <c r="E637" s="17"/>
      <c r="F637" s="17"/>
      <c r="G637" s="17"/>
      <c r="H637" s="0"/>
      <c r="AA637" s="17"/>
      <c r="AB637" s="17"/>
      <c r="AC637" s="17"/>
    </row>
    <row r="638" customFormat="false" ht="13.5" hidden="false" customHeight="false" outlineLevel="0" collapsed="false">
      <c r="C638" s="17"/>
      <c r="D638" s="17"/>
      <c r="E638" s="17"/>
      <c r="F638" s="17"/>
      <c r="G638" s="17"/>
      <c r="H638" s="0"/>
      <c r="AA638" s="17"/>
      <c r="AB638" s="17"/>
      <c r="AC638" s="17"/>
    </row>
    <row r="639" customFormat="false" ht="13.5" hidden="false" customHeight="false" outlineLevel="0" collapsed="false">
      <c r="C639" s="17"/>
      <c r="D639" s="17"/>
      <c r="E639" s="17"/>
      <c r="F639" s="17"/>
      <c r="G639" s="17"/>
      <c r="H639" s="0"/>
      <c r="AA639" s="17"/>
      <c r="AB639" s="17"/>
      <c r="AC639" s="17"/>
    </row>
    <row r="640" customFormat="false" ht="13.5" hidden="false" customHeight="false" outlineLevel="0" collapsed="false">
      <c r="C640" s="17"/>
      <c r="D640" s="17"/>
      <c r="E640" s="17"/>
      <c r="F640" s="17"/>
      <c r="G640" s="17"/>
      <c r="H640" s="0"/>
      <c r="AA640" s="17"/>
      <c r="AB640" s="17"/>
      <c r="AC640" s="17"/>
    </row>
    <row r="641" customFormat="false" ht="13.5" hidden="false" customHeight="false" outlineLevel="0" collapsed="false">
      <c r="C641" s="17"/>
      <c r="D641" s="17"/>
      <c r="E641" s="17"/>
      <c r="F641" s="17"/>
      <c r="G641" s="17"/>
      <c r="H641" s="0"/>
      <c r="AA641" s="17"/>
      <c r="AB641" s="17"/>
      <c r="AC641" s="17"/>
    </row>
    <row r="642" customFormat="false" ht="13.5" hidden="false" customHeight="false" outlineLevel="0" collapsed="false">
      <c r="C642" s="17"/>
      <c r="D642" s="17"/>
      <c r="E642" s="17"/>
      <c r="F642" s="17"/>
      <c r="G642" s="17"/>
      <c r="H642" s="0"/>
      <c r="AA642" s="17"/>
      <c r="AB642" s="17"/>
      <c r="AC642" s="17"/>
    </row>
    <row r="643" customFormat="false" ht="13.5" hidden="false" customHeight="false" outlineLevel="0" collapsed="false">
      <c r="C643" s="17"/>
      <c r="D643" s="17"/>
      <c r="E643" s="17"/>
      <c r="F643" s="17"/>
      <c r="G643" s="17"/>
      <c r="H643" s="0"/>
      <c r="AA643" s="17"/>
      <c r="AB643" s="17"/>
      <c r="AC643" s="17"/>
    </row>
    <row r="644" customFormat="false" ht="13.5" hidden="false" customHeight="false" outlineLevel="0" collapsed="false">
      <c r="C644" s="17"/>
      <c r="D644" s="17"/>
      <c r="E644" s="17"/>
      <c r="F644" s="17"/>
      <c r="G644" s="17"/>
      <c r="H644" s="0"/>
      <c r="AA644" s="17"/>
      <c r="AB644" s="17"/>
      <c r="AC644" s="17"/>
    </row>
    <row r="645" customFormat="false" ht="13.5" hidden="false" customHeight="false" outlineLevel="0" collapsed="false">
      <c r="C645" s="17"/>
      <c r="D645" s="17"/>
      <c r="E645" s="17"/>
      <c r="F645" s="17"/>
      <c r="G645" s="17"/>
      <c r="H645" s="0"/>
      <c r="AA645" s="17"/>
      <c r="AB645" s="17"/>
      <c r="AC645" s="17"/>
    </row>
    <row r="646" customFormat="false" ht="13.5" hidden="false" customHeight="false" outlineLevel="0" collapsed="false">
      <c r="C646" s="17"/>
      <c r="D646" s="17"/>
      <c r="E646" s="17"/>
      <c r="F646" s="17"/>
      <c r="G646" s="17"/>
      <c r="H646" s="0"/>
      <c r="AA646" s="17"/>
      <c r="AB646" s="17"/>
      <c r="AC646" s="17"/>
    </row>
    <row r="647" customFormat="false" ht="13.5" hidden="false" customHeight="false" outlineLevel="0" collapsed="false">
      <c r="C647" s="17"/>
      <c r="D647" s="17"/>
      <c r="E647" s="17"/>
      <c r="F647" s="17"/>
      <c r="G647" s="17"/>
      <c r="H647" s="0"/>
      <c r="AA647" s="17"/>
      <c r="AB647" s="17"/>
      <c r="AC647" s="17"/>
    </row>
    <row r="648" customFormat="false" ht="13.5" hidden="false" customHeight="false" outlineLevel="0" collapsed="false">
      <c r="C648" s="17"/>
      <c r="D648" s="17"/>
      <c r="E648" s="17"/>
      <c r="F648" s="17"/>
      <c r="G648" s="17"/>
      <c r="H648" s="0"/>
      <c r="AA648" s="17"/>
      <c r="AB648" s="17"/>
      <c r="AC648" s="17"/>
    </row>
    <row r="649" customFormat="false" ht="13.5" hidden="false" customHeight="false" outlineLevel="0" collapsed="false">
      <c r="C649" s="17"/>
      <c r="D649" s="17"/>
      <c r="E649" s="17"/>
      <c r="F649" s="17"/>
      <c r="G649" s="17"/>
      <c r="H649" s="0"/>
      <c r="AA649" s="17"/>
      <c r="AB649" s="17"/>
      <c r="AC649" s="17"/>
    </row>
    <row r="650" customFormat="false" ht="13.5" hidden="false" customHeight="false" outlineLevel="0" collapsed="false">
      <c r="C650" s="17"/>
      <c r="D650" s="17"/>
      <c r="E650" s="17"/>
      <c r="F650" s="17"/>
      <c r="G650" s="17"/>
      <c r="H650" s="0"/>
      <c r="AA650" s="17"/>
      <c r="AB650" s="17"/>
      <c r="AC650" s="17"/>
    </row>
    <row r="651" customFormat="false" ht="13.5" hidden="false" customHeight="false" outlineLevel="0" collapsed="false">
      <c r="C651" s="17"/>
      <c r="D651" s="17"/>
      <c r="E651" s="17"/>
      <c r="F651" s="17"/>
      <c r="G651" s="17"/>
      <c r="H651" s="0"/>
      <c r="AA651" s="17"/>
      <c r="AB651" s="17"/>
      <c r="AC651" s="17"/>
    </row>
    <row r="652" customFormat="false" ht="13.5" hidden="false" customHeight="false" outlineLevel="0" collapsed="false">
      <c r="C652" s="17"/>
      <c r="D652" s="17"/>
      <c r="E652" s="17"/>
      <c r="F652" s="17"/>
      <c r="G652" s="17"/>
      <c r="H652" s="0"/>
      <c r="AA652" s="17"/>
      <c r="AB652" s="17"/>
      <c r="AC652" s="17"/>
    </row>
    <row r="653" customFormat="false" ht="13.5" hidden="false" customHeight="false" outlineLevel="0" collapsed="false">
      <c r="C653" s="17"/>
      <c r="D653" s="17"/>
      <c r="E653" s="17"/>
      <c r="F653" s="17"/>
      <c r="G653" s="17"/>
      <c r="H653" s="0"/>
      <c r="AA653" s="17"/>
      <c r="AB653" s="17"/>
      <c r="AC653" s="17"/>
    </row>
    <row r="654" customFormat="false" ht="13.5" hidden="false" customHeight="false" outlineLevel="0" collapsed="false">
      <c r="C654" s="17"/>
      <c r="D654" s="17"/>
      <c r="E654" s="17"/>
      <c r="F654" s="17"/>
      <c r="G654" s="17"/>
      <c r="H654" s="0"/>
      <c r="AA654" s="17"/>
      <c r="AB654" s="17"/>
      <c r="AC654" s="17"/>
    </row>
    <row r="655" customFormat="false" ht="13.5" hidden="false" customHeight="false" outlineLevel="0" collapsed="false">
      <c r="C655" s="17"/>
      <c r="D655" s="17"/>
      <c r="E655" s="17"/>
      <c r="F655" s="17"/>
      <c r="G655" s="17"/>
      <c r="H655" s="0"/>
      <c r="AA655" s="17"/>
      <c r="AB655" s="17"/>
      <c r="AC655" s="17"/>
    </row>
    <row r="656" customFormat="false" ht="13.5" hidden="false" customHeight="false" outlineLevel="0" collapsed="false">
      <c r="C656" s="17"/>
      <c r="D656" s="17"/>
      <c r="E656" s="17"/>
      <c r="F656" s="17"/>
      <c r="G656" s="17"/>
      <c r="H656" s="0"/>
      <c r="AA656" s="17"/>
      <c r="AB656" s="17"/>
      <c r="AC656" s="17"/>
    </row>
    <row r="657" customFormat="false" ht="13.5" hidden="false" customHeight="false" outlineLevel="0" collapsed="false">
      <c r="C657" s="17"/>
      <c r="D657" s="17"/>
      <c r="E657" s="17"/>
      <c r="F657" s="17"/>
      <c r="G657" s="17"/>
      <c r="H657" s="0"/>
      <c r="AA657" s="17"/>
      <c r="AB657" s="17"/>
      <c r="AC657" s="17"/>
    </row>
    <row r="658" customFormat="false" ht="13.5" hidden="false" customHeight="false" outlineLevel="0" collapsed="false">
      <c r="C658" s="17"/>
      <c r="D658" s="17"/>
      <c r="E658" s="17"/>
      <c r="F658" s="17"/>
      <c r="G658" s="17"/>
      <c r="H658" s="0"/>
      <c r="AA658" s="17"/>
      <c r="AB658" s="17"/>
      <c r="AC658" s="17"/>
    </row>
    <row r="659" customFormat="false" ht="13.5" hidden="false" customHeight="false" outlineLevel="0" collapsed="false">
      <c r="C659" s="17"/>
      <c r="D659" s="17"/>
      <c r="E659" s="17"/>
      <c r="F659" s="17"/>
      <c r="G659" s="17"/>
      <c r="H659" s="0"/>
      <c r="AA659" s="17"/>
      <c r="AB659" s="17"/>
      <c r="AC659" s="17"/>
    </row>
    <row r="660" customFormat="false" ht="13.5" hidden="false" customHeight="false" outlineLevel="0" collapsed="false">
      <c r="C660" s="17"/>
      <c r="D660" s="17"/>
      <c r="E660" s="17"/>
      <c r="F660" s="17"/>
      <c r="G660" s="17"/>
      <c r="H660" s="0"/>
      <c r="AA660" s="17"/>
      <c r="AB660" s="17"/>
      <c r="AC660" s="17"/>
    </row>
    <row r="661" customFormat="false" ht="13.5" hidden="false" customHeight="false" outlineLevel="0" collapsed="false">
      <c r="C661" s="17"/>
      <c r="D661" s="17"/>
      <c r="E661" s="17"/>
      <c r="F661" s="17"/>
      <c r="G661" s="17"/>
      <c r="H661" s="0"/>
      <c r="AA661" s="17"/>
      <c r="AB661" s="17"/>
      <c r="AC661" s="17"/>
    </row>
    <row r="662" customFormat="false" ht="13.5" hidden="false" customHeight="false" outlineLevel="0" collapsed="false">
      <c r="C662" s="17"/>
      <c r="D662" s="17"/>
      <c r="E662" s="17"/>
      <c r="F662" s="17"/>
      <c r="G662" s="17"/>
      <c r="H662" s="0"/>
      <c r="AA662" s="17"/>
      <c r="AB662" s="17"/>
      <c r="AC662" s="17"/>
    </row>
    <row r="663" customFormat="false" ht="13.5" hidden="false" customHeight="false" outlineLevel="0" collapsed="false">
      <c r="C663" s="17"/>
      <c r="D663" s="17"/>
      <c r="E663" s="17"/>
      <c r="F663" s="17"/>
      <c r="G663" s="17"/>
      <c r="H663" s="0"/>
      <c r="AA663" s="17"/>
      <c r="AB663" s="17"/>
      <c r="AC663" s="17"/>
    </row>
    <row r="664" customFormat="false" ht="13.5" hidden="false" customHeight="false" outlineLevel="0" collapsed="false">
      <c r="C664" s="17"/>
      <c r="D664" s="17"/>
      <c r="E664" s="17"/>
      <c r="F664" s="17"/>
      <c r="G664" s="17"/>
      <c r="H664" s="0"/>
      <c r="AA664" s="17"/>
      <c r="AB664" s="17"/>
      <c r="AC664" s="17"/>
    </row>
    <row r="665" customFormat="false" ht="13.5" hidden="false" customHeight="false" outlineLevel="0" collapsed="false">
      <c r="C665" s="17"/>
      <c r="D665" s="17"/>
      <c r="E665" s="17"/>
      <c r="F665" s="17"/>
      <c r="G665" s="17"/>
      <c r="H665" s="0"/>
      <c r="AA665" s="17"/>
      <c r="AB665" s="17"/>
      <c r="AC665" s="17"/>
    </row>
    <row r="666" customFormat="false" ht="13.5" hidden="false" customHeight="false" outlineLevel="0" collapsed="false">
      <c r="C666" s="17"/>
      <c r="D666" s="17"/>
      <c r="E666" s="17"/>
      <c r="F666" s="17"/>
      <c r="G666" s="17"/>
      <c r="H666" s="0"/>
      <c r="AA666" s="17"/>
      <c r="AB666" s="17"/>
      <c r="AC666" s="17"/>
    </row>
    <row r="667" customFormat="false" ht="13.5" hidden="false" customHeight="false" outlineLevel="0" collapsed="false">
      <c r="A667" s="169"/>
      <c r="C667" s="17"/>
      <c r="D667" s="17"/>
      <c r="E667" s="17"/>
      <c r="F667" s="17"/>
      <c r="G667" s="17"/>
      <c r="H667" s="0"/>
      <c r="AA667" s="17"/>
      <c r="AB667" s="17"/>
      <c r="AC667" s="17"/>
    </row>
    <row r="668" customFormat="false" ht="13.5" hidden="false" customHeight="false" outlineLevel="0" collapsed="false">
      <c r="A668" s="169"/>
      <c r="C668" s="17"/>
      <c r="D668" s="17"/>
      <c r="E668" s="17"/>
      <c r="F668" s="17"/>
      <c r="G668" s="17"/>
      <c r="H668" s="0"/>
      <c r="AA668" s="17"/>
      <c r="AB668" s="17"/>
      <c r="AC668" s="17"/>
    </row>
    <row r="669" customFormat="false" ht="13.5" hidden="false" customHeight="false" outlineLevel="0" collapsed="false">
      <c r="A669" s="169"/>
      <c r="C669" s="17"/>
      <c r="D669" s="17"/>
      <c r="E669" s="17"/>
      <c r="F669" s="17"/>
      <c r="G669" s="17"/>
      <c r="H669" s="0"/>
      <c r="AA669" s="17"/>
      <c r="AB669" s="17"/>
      <c r="AC669" s="17"/>
    </row>
    <row r="670" customFormat="false" ht="13.5" hidden="false" customHeight="false" outlineLevel="0" collapsed="false">
      <c r="A670" s="169"/>
      <c r="C670" s="17"/>
      <c r="D670" s="17"/>
      <c r="E670" s="17"/>
      <c r="F670" s="17"/>
      <c r="G670" s="17"/>
      <c r="H670" s="0"/>
      <c r="AA670" s="17"/>
      <c r="AB670" s="17"/>
      <c r="AC670" s="17"/>
    </row>
    <row r="671" customFormat="false" ht="13.5" hidden="false" customHeight="false" outlineLevel="0" collapsed="false">
      <c r="A671" s="169"/>
      <c r="C671" s="17"/>
      <c r="D671" s="17"/>
      <c r="E671" s="17"/>
      <c r="F671" s="17"/>
      <c r="G671" s="17"/>
      <c r="H671" s="0"/>
      <c r="AA671" s="17"/>
      <c r="AB671" s="17"/>
      <c r="AC671" s="17"/>
    </row>
    <row r="672" customFormat="false" ht="13.5" hidden="false" customHeight="false" outlineLevel="0" collapsed="false">
      <c r="A672" s="169"/>
      <c r="C672" s="17"/>
      <c r="D672" s="17"/>
      <c r="E672" s="17"/>
      <c r="F672" s="17"/>
      <c r="G672" s="17"/>
      <c r="H672" s="0"/>
      <c r="AA672" s="17"/>
      <c r="AB672" s="17"/>
      <c r="AC672" s="17"/>
    </row>
    <row r="673" customFormat="false" ht="13.5" hidden="false" customHeight="false" outlineLevel="0" collapsed="false">
      <c r="A673" s="169"/>
      <c r="C673" s="17"/>
      <c r="D673" s="17"/>
      <c r="E673" s="17"/>
      <c r="F673" s="17"/>
      <c r="G673" s="17"/>
      <c r="H673" s="0"/>
      <c r="AA673" s="17"/>
      <c r="AB673" s="17"/>
      <c r="AC673" s="17"/>
    </row>
    <row r="674" customFormat="false" ht="13.5" hidden="false" customHeight="false" outlineLevel="0" collapsed="false">
      <c r="A674" s="169"/>
      <c r="C674" s="17"/>
      <c r="D674" s="17"/>
      <c r="E674" s="17"/>
      <c r="F674" s="17"/>
      <c r="G674" s="17"/>
      <c r="H674" s="0"/>
      <c r="AA674" s="17"/>
      <c r="AB674" s="17"/>
      <c r="AC674" s="17"/>
    </row>
    <row r="675" customFormat="false" ht="13.5" hidden="false" customHeight="false" outlineLevel="0" collapsed="false">
      <c r="A675" s="169"/>
      <c r="C675" s="17"/>
      <c r="D675" s="17"/>
      <c r="E675" s="17"/>
      <c r="F675" s="17"/>
      <c r="G675" s="17"/>
      <c r="H675" s="0"/>
      <c r="AA675" s="17"/>
      <c r="AB675" s="17"/>
      <c r="AC675" s="17"/>
    </row>
    <row r="676" customFormat="false" ht="13.5" hidden="false" customHeight="false" outlineLevel="0" collapsed="false">
      <c r="A676" s="169"/>
      <c r="C676" s="17"/>
      <c r="D676" s="17"/>
      <c r="E676" s="17"/>
      <c r="F676" s="17"/>
      <c r="G676" s="17"/>
      <c r="H676" s="0"/>
      <c r="AA676" s="17"/>
      <c r="AB676" s="17"/>
      <c r="AC676" s="17"/>
    </row>
    <row r="677" customFormat="false" ht="13.5" hidden="false" customHeight="false" outlineLevel="0" collapsed="false">
      <c r="A677" s="169"/>
      <c r="C677" s="17"/>
      <c r="D677" s="17"/>
      <c r="E677" s="17"/>
      <c r="F677" s="17"/>
      <c r="G677" s="17"/>
      <c r="H677" s="0"/>
      <c r="AA677" s="17"/>
      <c r="AB677" s="17"/>
      <c r="AC677" s="17"/>
    </row>
    <row r="678" customFormat="false" ht="13.5" hidden="false" customHeight="false" outlineLevel="0" collapsed="false">
      <c r="A678" s="169"/>
      <c r="C678" s="17"/>
      <c r="D678" s="17"/>
      <c r="E678" s="17"/>
      <c r="F678" s="17"/>
      <c r="G678" s="17"/>
      <c r="H678" s="0"/>
      <c r="AA678" s="17"/>
      <c r="AB678" s="17"/>
      <c r="AC678" s="17"/>
    </row>
    <row r="679" customFormat="false" ht="13.5" hidden="false" customHeight="false" outlineLevel="0" collapsed="false">
      <c r="C679" s="17"/>
      <c r="D679" s="17"/>
      <c r="E679" s="17"/>
      <c r="F679" s="17"/>
      <c r="G679" s="17"/>
      <c r="H679" s="0"/>
      <c r="AA679" s="17"/>
      <c r="AB679" s="17"/>
      <c r="AC679" s="17"/>
    </row>
    <row r="680" customFormat="false" ht="13.5" hidden="false" customHeight="false" outlineLevel="0" collapsed="false">
      <c r="C680" s="17"/>
      <c r="D680" s="17"/>
      <c r="E680" s="17"/>
      <c r="F680" s="17"/>
      <c r="G680" s="17"/>
      <c r="H680" s="0"/>
      <c r="AA680" s="17"/>
      <c r="AB680" s="17"/>
      <c r="AC680" s="17"/>
    </row>
    <row r="681" customFormat="false" ht="13.5" hidden="false" customHeight="false" outlineLevel="0" collapsed="false">
      <c r="C681" s="17"/>
      <c r="D681" s="17"/>
      <c r="E681" s="17"/>
      <c r="F681" s="17"/>
      <c r="G681" s="17"/>
      <c r="H681" s="0"/>
      <c r="AA681" s="17"/>
      <c r="AB681" s="17"/>
      <c r="AC681" s="17"/>
    </row>
    <row r="682" customFormat="false" ht="13.5" hidden="false" customHeight="false" outlineLevel="0" collapsed="false">
      <c r="C682" s="17"/>
      <c r="D682" s="17"/>
      <c r="E682" s="17"/>
      <c r="F682" s="17"/>
      <c r="G682" s="17"/>
      <c r="H682" s="0"/>
      <c r="AA682" s="17"/>
      <c r="AB682" s="17"/>
      <c r="AC682" s="17"/>
    </row>
    <row r="683" customFormat="false" ht="13.5" hidden="false" customHeight="false" outlineLevel="0" collapsed="false">
      <c r="C683" s="17"/>
      <c r="D683" s="17"/>
      <c r="E683" s="17"/>
      <c r="F683" s="17"/>
      <c r="G683" s="17"/>
      <c r="H683" s="0"/>
      <c r="AA683" s="17"/>
      <c r="AB683" s="17"/>
      <c r="AC683" s="17"/>
    </row>
    <row r="684" customFormat="false" ht="13.5" hidden="false" customHeight="false" outlineLevel="0" collapsed="false">
      <c r="C684" s="17"/>
      <c r="D684" s="17"/>
      <c r="E684" s="17"/>
      <c r="F684" s="17"/>
      <c r="G684" s="17"/>
      <c r="H684" s="0"/>
      <c r="AA684" s="17"/>
      <c r="AB684" s="17"/>
      <c r="AC684" s="17"/>
    </row>
    <row r="685" customFormat="false" ht="13.5" hidden="false" customHeight="false" outlineLevel="0" collapsed="false">
      <c r="C685" s="17"/>
      <c r="D685" s="17"/>
      <c r="E685" s="17"/>
      <c r="F685" s="17"/>
      <c r="G685" s="17"/>
      <c r="H685" s="0"/>
      <c r="AA685" s="17"/>
      <c r="AB685" s="17"/>
      <c r="AC685" s="17"/>
    </row>
    <row r="686" customFormat="false" ht="13.5" hidden="false" customHeight="false" outlineLevel="0" collapsed="false">
      <c r="C686" s="17"/>
      <c r="D686" s="17"/>
      <c r="E686" s="17"/>
      <c r="F686" s="17"/>
      <c r="G686" s="17"/>
      <c r="H686" s="0"/>
      <c r="AA686" s="17"/>
      <c r="AB686" s="17"/>
      <c r="AC686" s="17"/>
    </row>
    <row r="687" customFormat="false" ht="13.5" hidden="false" customHeight="false" outlineLevel="0" collapsed="false">
      <c r="C687" s="17"/>
      <c r="D687" s="17"/>
      <c r="E687" s="17"/>
      <c r="F687" s="17"/>
      <c r="G687" s="17"/>
      <c r="H687" s="0"/>
      <c r="AA687" s="17"/>
      <c r="AB687" s="17"/>
      <c r="AC687" s="17"/>
    </row>
    <row r="688" customFormat="false" ht="13.5" hidden="false" customHeight="false" outlineLevel="0" collapsed="false">
      <c r="C688" s="17"/>
      <c r="D688" s="17"/>
      <c r="E688" s="17"/>
      <c r="F688" s="17"/>
      <c r="G688" s="17"/>
      <c r="H688" s="0"/>
      <c r="AA688" s="17"/>
      <c r="AB688" s="17"/>
      <c r="AC688" s="17"/>
    </row>
    <row r="689" customFormat="false" ht="13.5" hidden="false" customHeight="false" outlineLevel="0" collapsed="false">
      <c r="C689" s="17"/>
      <c r="D689" s="17"/>
      <c r="E689" s="17"/>
      <c r="F689" s="17"/>
      <c r="G689" s="17"/>
      <c r="H689" s="0"/>
      <c r="AA689" s="17"/>
      <c r="AB689" s="17"/>
      <c r="AC689" s="17"/>
    </row>
    <row r="690" customFormat="false" ht="13.5" hidden="false" customHeight="false" outlineLevel="0" collapsed="false">
      <c r="C690" s="17"/>
      <c r="D690" s="17"/>
      <c r="E690" s="17"/>
      <c r="F690" s="17"/>
      <c r="G690" s="17"/>
      <c r="H690" s="0"/>
      <c r="AA690" s="17"/>
      <c r="AB690" s="17"/>
      <c r="AC690" s="17"/>
    </row>
    <row r="691" customFormat="false" ht="13.5" hidden="false" customHeight="false" outlineLevel="0" collapsed="false">
      <c r="C691" s="17"/>
      <c r="D691" s="17"/>
      <c r="E691" s="17"/>
      <c r="F691" s="17"/>
      <c r="G691" s="17"/>
      <c r="H691" s="0"/>
      <c r="AA691" s="17"/>
      <c r="AB691" s="17"/>
      <c r="AC691" s="17"/>
    </row>
    <row r="692" customFormat="false" ht="13.5" hidden="false" customHeight="false" outlineLevel="0" collapsed="false">
      <c r="C692" s="17"/>
      <c r="D692" s="17"/>
      <c r="E692" s="17"/>
      <c r="F692" s="17"/>
      <c r="G692" s="17"/>
      <c r="H692" s="0"/>
      <c r="AA692" s="17"/>
      <c r="AB692" s="17"/>
      <c r="AC692" s="17"/>
    </row>
    <row r="693" customFormat="false" ht="13.5" hidden="false" customHeight="false" outlineLevel="0" collapsed="false">
      <c r="C693" s="17"/>
      <c r="D693" s="17"/>
      <c r="E693" s="17"/>
      <c r="F693" s="17"/>
      <c r="G693" s="17"/>
      <c r="H693" s="0"/>
      <c r="AA693" s="17"/>
      <c r="AB693" s="17"/>
      <c r="AC693" s="17"/>
    </row>
    <row r="694" customFormat="false" ht="13.5" hidden="false" customHeight="false" outlineLevel="0" collapsed="false">
      <c r="C694" s="17"/>
      <c r="D694" s="17"/>
      <c r="E694" s="17"/>
      <c r="F694" s="17"/>
      <c r="G694" s="17"/>
      <c r="H694" s="0"/>
      <c r="AA694" s="17"/>
      <c r="AB694" s="17"/>
      <c r="AC694" s="17"/>
    </row>
    <row r="695" customFormat="false" ht="13.5" hidden="false" customHeight="false" outlineLevel="0" collapsed="false">
      <c r="C695" s="17"/>
      <c r="D695" s="17"/>
      <c r="E695" s="17"/>
      <c r="F695" s="17"/>
      <c r="G695" s="17"/>
      <c r="H695" s="0"/>
      <c r="AA695" s="17"/>
      <c r="AB695" s="17"/>
      <c r="AC695" s="17"/>
    </row>
    <row r="696" customFormat="false" ht="13.5" hidden="false" customHeight="false" outlineLevel="0" collapsed="false">
      <c r="C696" s="17"/>
      <c r="D696" s="17"/>
      <c r="E696" s="17"/>
      <c r="F696" s="17"/>
      <c r="G696" s="17"/>
      <c r="H696" s="0"/>
      <c r="AA696" s="17"/>
      <c r="AB696" s="17"/>
      <c r="AC696" s="17"/>
    </row>
    <row r="697" customFormat="false" ht="13.5" hidden="false" customHeight="false" outlineLevel="0" collapsed="false">
      <c r="C697" s="17"/>
      <c r="D697" s="17"/>
      <c r="E697" s="17"/>
      <c r="F697" s="17"/>
      <c r="G697" s="17"/>
      <c r="H697" s="0"/>
      <c r="AA697" s="17"/>
      <c r="AB697" s="17"/>
      <c r="AC697" s="17"/>
    </row>
    <row r="698" customFormat="false" ht="13.5" hidden="false" customHeight="false" outlineLevel="0" collapsed="false">
      <c r="C698" s="17"/>
      <c r="D698" s="17"/>
      <c r="E698" s="17"/>
      <c r="F698" s="17"/>
      <c r="G698" s="17"/>
      <c r="H698" s="0"/>
      <c r="AA698" s="17"/>
      <c r="AB698" s="17"/>
      <c r="AC698" s="17"/>
    </row>
    <row r="699" customFormat="false" ht="13.5" hidden="false" customHeight="false" outlineLevel="0" collapsed="false">
      <c r="C699" s="17"/>
      <c r="D699" s="17"/>
      <c r="E699" s="17"/>
      <c r="F699" s="17"/>
      <c r="G699" s="17"/>
      <c r="H699" s="0"/>
      <c r="AA699" s="17"/>
      <c r="AB699" s="17"/>
      <c r="AC699" s="17"/>
    </row>
    <row r="700" customFormat="false" ht="13.5" hidden="false" customHeight="false" outlineLevel="0" collapsed="false">
      <c r="C700" s="17"/>
      <c r="D700" s="17"/>
      <c r="E700" s="17"/>
      <c r="F700" s="17"/>
      <c r="G700" s="17"/>
      <c r="H700" s="0"/>
      <c r="AA700" s="17"/>
      <c r="AB700" s="17"/>
      <c r="AC700" s="17"/>
    </row>
    <row r="701" customFormat="false" ht="13.5" hidden="false" customHeight="false" outlineLevel="0" collapsed="false">
      <c r="C701" s="17"/>
      <c r="D701" s="17"/>
      <c r="E701" s="17"/>
      <c r="F701" s="17"/>
      <c r="G701" s="17"/>
      <c r="H701" s="0"/>
      <c r="AA701" s="17"/>
      <c r="AB701" s="17"/>
      <c r="AC701" s="17"/>
    </row>
    <row r="702" customFormat="false" ht="13.5" hidden="false" customHeight="false" outlineLevel="0" collapsed="false">
      <c r="C702" s="17"/>
      <c r="D702" s="17"/>
      <c r="E702" s="17"/>
      <c r="F702" s="17"/>
      <c r="G702" s="17"/>
      <c r="H702" s="0"/>
      <c r="AA702" s="17"/>
      <c r="AB702" s="17"/>
      <c r="AC702" s="17"/>
    </row>
    <row r="703" customFormat="false" ht="13.5" hidden="false" customHeight="false" outlineLevel="0" collapsed="false">
      <c r="C703" s="17"/>
      <c r="D703" s="17"/>
      <c r="E703" s="17"/>
      <c r="F703" s="17"/>
      <c r="G703" s="17"/>
      <c r="H703" s="0"/>
      <c r="AA703" s="17"/>
      <c r="AB703" s="17"/>
      <c r="AC703" s="17"/>
    </row>
    <row r="704" customFormat="false" ht="13.5" hidden="false" customHeight="false" outlineLevel="0" collapsed="false">
      <c r="C704" s="17"/>
      <c r="D704" s="17"/>
      <c r="E704" s="17"/>
      <c r="F704" s="17"/>
      <c r="G704" s="17"/>
      <c r="H704" s="0"/>
      <c r="AA704" s="17"/>
      <c r="AB704" s="17"/>
      <c r="AC704" s="17"/>
    </row>
    <row r="705" customFormat="false" ht="13.5" hidden="false" customHeight="false" outlineLevel="0" collapsed="false">
      <c r="C705" s="17"/>
      <c r="D705" s="17"/>
      <c r="E705" s="17"/>
      <c r="F705" s="17"/>
      <c r="G705" s="17"/>
      <c r="H705" s="0"/>
      <c r="AA705" s="17"/>
      <c r="AB705" s="17"/>
      <c r="AC705" s="17"/>
    </row>
    <row r="706" customFormat="false" ht="13.5" hidden="false" customHeight="false" outlineLevel="0" collapsed="false">
      <c r="C706" s="17"/>
      <c r="D706" s="17"/>
      <c r="E706" s="17"/>
      <c r="F706" s="17"/>
      <c r="G706" s="17"/>
      <c r="H706" s="0"/>
      <c r="AA706" s="17"/>
      <c r="AB706" s="17"/>
      <c r="AC706" s="17"/>
    </row>
    <row r="707" customFormat="false" ht="13.5" hidden="false" customHeight="false" outlineLevel="0" collapsed="false">
      <c r="C707" s="17"/>
      <c r="D707" s="17"/>
      <c r="E707" s="17"/>
      <c r="F707" s="17"/>
      <c r="G707" s="17"/>
      <c r="H707" s="0"/>
      <c r="AA707" s="17"/>
      <c r="AB707" s="17"/>
      <c r="AC707" s="17"/>
    </row>
    <row r="708" customFormat="false" ht="13.5" hidden="false" customHeight="false" outlineLevel="0" collapsed="false">
      <c r="C708" s="17"/>
      <c r="D708" s="17"/>
      <c r="E708" s="17"/>
      <c r="F708" s="17"/>
      <c r="G708" s="17"/>
      <c r="H708" s="0"/>
      <c r="AA708" s="17"/>
      <c r="AB708" s="17"/>
      <c r="AC708" s="17"/>
    </row>
    <row r="709" customFormat="false" ht="13.5" hidden="false" customHeight="false" outlineLevel="0" collapsed="false">
      <c r="C709" s="17"/>
      <c r="D709" s="17"/>
      <c r="E709" s="17"/>
      <c r="F709" s="17"/>
      <c r="G709" s="17"/>
      <c r="H709" s="0"/>
      <c r="AA709" s="17"/>
      <c r="AB709" s="17"/>
      <c r="AC709" s="17"/>
    </row>
    <row r="710" customFormat="false" ht="13.5" hidden="false" customHeight="false" outlineLevel="0" collapsed="false">
      <c r="C710" s="17"/>
      <c r="D710" s="17"/>
      <c r="E710" s="17"/>
      <c r="F710" s="17"/>
      <c r="G710" s="17"/>
      <c r="H710" s="0"/>
      <c r="AA710" s="17"/>
      <c r="AB710" s="17"/>
      <c r="AC710" s="17"/>
    </row>
    <row r="711" customFormat="false" ht="13.5" hidden="false" customHeight="false" outlineLevel="0" collapsed="false">
      <c r="C711" s="17"/>
      <c r="D711" s="17"/>
      <c r="E711" s="17"/>
      <c r="F711" s="17"/>
      <c r="G711" s="17"/>
      <c r="H711" s="0"/>
      <c r="AA711" s="17"/>
      <c r="AB711" s="17"/>
      <c r="AC711" s="17"/>
    </row>
    <row r="712" customFormat="false" ht="13.5" hidden="false" customHeight="false" outlineLevel="0" collapsed="false">
      <c r="C712" s="17"/>
      <c r="D712" s="17"/>
      <c r="E712" s="17"/>
      <c r="F712" s="17"/>
      <c r="G712" s="17"/>
      <c r="H712" s="0"/>
      <c r="AA712" s="17"/>
      <c r="AB712" s="17"/>
      <c r="AC712" s="17"/>
    </row>
    <row r="713" customFormat="false" ht="13.5" hidden="false" customHeight="false" outlineLevel="0" collapsed="false">
      <c r="C713" s="17"/>
      <c r="D713" s="17"/>
      <c r="E713" s="17"/>
      <c r="F713" s="17"/>
      <c r="G713" s="17"/>
      <c r="H713" s="0"/>
      <c r="AA713" s="17"/>
      <c r="AB713" s="17"/>
      <c r="AC713" s="17"/>
    </row>
    <row r="714" customFormat="false" ht="13.5" hidden="false" customHeight="false" outlineLevel="0" collapsed="false">
      <c r="C714" s="17"/>
      <c r="D714" s="17"/>
      <c r="E714" s="17"/>
      <c r="F714" s="17"/>
      <c r="G714" s="17"/>
      <c r="H714" s="0"/>
      <c r="AA714" s="17"/>
      <c r="AB714" s="17"/>
      <c r="AC714" s="17"/>
    </row>
    <row r="715" customFormat="false" ht="13.5" hidden="false" customHeight="false" outlineLevel="0" collapsed="false">
      <c r="C715" s="17"/>
      <c r="D715" s="17"/>
      <c r="E715" s="17"/>
      <c r="F715" s="17"/>
      <c r="G715" s="17"/>
      <c r="H715" s="0"/>
      <c r="AA715" s="17"/>
      <c r="AB715" s="17"/>
      <c r="AC715" s="17"/>
    </row>
    <row r="716" customFormat="false" ht="13.5" hidden="false" customHeight="false" outlineLevel="0" collapsed="false">
      <c r="C716" s="17"/>
      <c r="D716" s="17"/>
      <c r="E716" s="17"/>
      <c r="F716" s="17"/>
      <c r="G716" s="17"/>
      <c r="H716" s="0"/>
      <c r="AA716" s="17"/>
      <c r="AB716" s="17"/>
      <c r="AC716" s="17"/>
    </row>
    <row r="717" customFormat="false" ht="13.5" hidden="false" customHeight="false" outlineLevel="0" collapsed="false">
      <c r="C717" s="17"/>
      <c r="D717" s="17"/>
      <c r="E717" s="17"/>
      <c r="F717" s="17"/>
      <c r="G717" s="17"/>
      <c r="H717" s="0"/>
      <c r="AA717" s="17"/>
      <c r="AB717" s="17"/>
      <c r="AC717" s="17"/>
    </row>
    <row r="718" customFormat="false" ht="13.5" hidden="false" customHeight="false" outlineLevel="0" collapsed="false">
      <c r="C718" s="17"/>
      <c r="D718" s="17"/>
      <c r="E718" s="17"/>
      <c r="F718" s="17"/>
      <c r="G718" s="17"/>
      <c r="H718" s="0"/>
      <c r="AA718" s="17"/>
      <c r="AB718" s="17"/>
      <c r="AC718" s="17"/>
    </row>
    <row r="719" customFormat="false" ht="13.5" hidden="false" customHeight="false" outlineLevel="0" collapsed="false">
      <c r="C719" s="17"/>
      <c r="D719" s="17"/>
      <c r="E719" s="17"/>
      <c r="F719" s="17"/>
      <c r="G719" s="17"/>
      <c r="H719" s="0"/>
      <c r="AA719" s="17"/>
      <c r="AB719" s="17"/>
      <c r="AC719" s="17"/>
    </row>
    <row r="720" customFormat="false" ht="13.5" hidden="false" customHeight="false" outlineLevel="0" collapsed="false">
      <c r="C720" s="17"/>
      <c r="D720" s="17"/>
      <c r="E720" s="17"/>
      <c r="F720" s="17"/>
      <c r="G720" s="17"/>
      <c r="H720" s="0"/>
      <c r="AA720" s="17"/>
      <c r="AB720" s="17"/>
      <c r="AC720" s="17"/>
    </row>
    <row r="721" customFormat="false" ht="13.5" hidden="false" customHeight="false" outlineLevel="0" collapsed="false">
      <c r="C721" s="17"/>
      <c r="D721" s="17"/>
      <c r="E721" s="17"/>
      <c r="F721" s="17"/>
      <c r="G721" s="17"/>
      <c r="H721" s="0"/>
      <c r="AA721" s="17"/>
      <c r="AB721" s="17"/>
      <c r="AC721" s="17"/>
    </row>
    <row r="722" customFormat="false" ht="13.5" hidden="false" customHeight="false" outlineLevel="0" collapsed="false">
      <c r="C722" s="17"/>
      <c r="D722" s="17"/>
      <c r="E722" s="17"/>
      <c r="F722" s="17"/>
      <c r="G722" s="17"/>
      <c r="H722" s="0"/>
      <c r="AA722" s="17"/>
      <c r="AB722" s="17"/>
      <c r="AC722" s="17"/>
    </row>
    <row r="723" customFormat="false" ht="13.5" hidden="false" customHeight="false" outlineLevel="0" collapsed="false">
      <c r="C723" s="17"/>
      <c r="D723" s="17"/>
      <c r="E723" s="17"/>
      <c r="F723" s="17"/>
      <c r="G723" s="17"/>
      <c r="H723" s="0"/>
      <c r="AA723" s="17"/>
      <c r="AB723" s="17"/>
      <c r="AC723" s="17"/>
    </row>
    <row r="724" customFormat="false" ht="13.5" hidden="false" customHeight="false" outlineLevel="0" collapsed="false">
      <c r="C724" s="17"/>
      <c r="D724" s="17"/>
      <c r="E724" s="17"/>
      <c r="F724" s="17"/>
      <c r="G724" s="17"/>
      <c r="H724" s="0"/>
      <c r="AA724" s="17"/>
      <c r="AB724" s="17"/>
      <c r="AC724" s="17"/>
    </row>
    <row r="725" customFormat="false" ht="13.5" hidden="false" customHeight="false" outlineLevel="0" collapsed="false">
      <c r="C725" s="17"/>
      <c r="D725" s="17"/>
      <c r="E725" s="17"/>
      <c r="F725" s="17"/>
      <c r="G725" s="17"/>
      <c r="H725" s="0"/>
      <c r="AA725" s="17"/>
      <c r="AB725" s="17"/>
      <c r="AC725" s="17"/>
    </row>
    <row r="726" customFormat="false" ht="13.5" hidden="false" customHeight="false" outlineLevel="0" collapsed="false">
      <c r="C726" s="17"/>
      <c r="D726" s="17"/>
      <c r="E726" s="17"/>
      <c r="F726" s="17"/>
      <c r="G726" s="17"/>
      <c r="H726" s="0"/>
      <c r="AA726" s="17"/>
      <c r="AB726" s="17"/>
      <c r="AC726" s="17"/>
    </row>
    <row r="727" customFormat="false" ht="13.5" hidden="false" customHeight="false" outlineLevel="0" collapsed="false">
      <c r="C727" s="17"/>
      <c r="D727" s="17"/>
      <c r="E727" s="17"/>
      <c r="F727" s="17"/>
      <c r="G727" s="17"/>
      <c r="H727" s="0"/>
      <c r="AA727" s="17"/>
      <c r="AB727" s="17"/>
      <c r="AC727" s="17"/>
    </row>
    <row r="728" customFormat="false" ht="13.5" hidden="false" customHeight="false" outlineLevel="0" collapsed="false">
      <c r="C728" s="17"/>
      <c r="D728" s="17"/>
      <c r="E728" s="17"/>
      <c r="F728" s="17"/>
      <c r="G728" s="17"/>
      <c r="H728" s="0"/>
      <c r="AA728" s="17"/>
      <c r="AB728" s="17"/>
      <c r="AC728" s="17"/>
    </row>
    <row r="729" customFormat="false" ht="13.5" hidden="false" customHeight="false" outlineLevel="0" collapsed="false">
      <c r="C729" s="17"/>
      <c r="D729" s="17"/>
      <c r="E729" s="17"/>
      <c r="F729" s="17"/>
      <c r="G729" s="17"/>
      <c r="H729" s="0"/>
      <c r="AA729" s="17"/>
      <c r="AB729" s="17"/>
      <c r="AC729" s="17"/>
    </row>
    <row r="730" customFormat="false" ht="13.5" hidden="false" customHeight="false" outlineLevel="0" collapsed="false">
      <c r="C730" s="17"/>
      <c r="D730" s="17"/>
      <c r="E730" s="17"/>
      <c r="F730" s="17"/>
      <c r="G730" s="17"/>
      <c r="H730" s="0"/>
      <c r="AA730" s="17"/>
      <c r="AB730" s="17"/>
      <c r="AC730" s="17"/>
    </row>
    <row r="731" customFormat="false" ht="13.5" hidden="false" customHeight="false" outlineLevel="0" collapsed="false">
      <c r="C731" s="17"/>
      <c r="D731" s="17"/>
      <c r="E731" s="17"/>
      <c r="F731" s="17"/>
      <c r="G731" s="17"/>
      <c r="H731" s="0"/>
      <c r="AA731" s="17"/>
      <c r="AB731" s="17"/>
      <c r="AC731" s="17"/>
    </row>
    <row r="732" customFormat="false" ht="13.5" hidden="false" customHeight="false" outlineLevel="0" collapsed="false">
      <c r="C732" s="17"/>
      <c r="D732" s="17"/>
      <c r="E732" s="17"/>
      <c r="F732" s="17"/>
      <c r="G732" s="17"/>
      <c r="H732" s="0"/>
      <c r="AA732" s="17"/>
      <c r="AB732" s="17"/>
      <c r="AC732" s="17"/>
    </row>
    <row r="733" customFormat="false" ht="13.5" hidden="false" customHeight="false" outlineLevel="0" collapsed="false">
      <c r="C733" s="17"/>
      <c r="D733" s="17"/>
      <c r="E733" s="17"/>
      <c r="F733" s="17"/>
      <c r="G733" s="17"/>
      <c r="H733" s="0"/>
      <c r="AA733" s="17"/>
      <c r="AB733" s="17"/>
      <c r="AC733" s="17"/>
    </row>
    <row r="734" customFormat="false" ht="13.5" hidden="false" customHeight="false" outlineLevel="0" collapsed="false">
      <c r="C734" s="17"/>
      <c r="D734" s="17"/>
      <c r="E734" s="17"/>
      <c r="F734" s="17"/>
      <c r="G734" s="17"/>
      <c r="H734" s="0"/>
      <c r="AA734" s="17"/>
      <c r="AB734" s="17"/>
      <c r="AC734" s="17"/>
    </row>
    <row r="735" customFormat="false" ht="13.5" hidden="false" customHeight="false" outlineLevel="0" collapsed="false">
      <c r="C735" s="17"/>
      <c r="D735" s="17"/>
      <c r="E735" s="17"/>
      <c r="F735" s="17"/>
      <c r="G735" s="17"/>
      <c r="H735" s="0"/>
      <c r="AA735" s="17"/>
      <c r="AB735" s="17"/>
      <c r="AC735" s="17"/>
    </row>
    <row r="736" customFormat="false" ht="13.5" hidden="false" customHeight="false" outlineLevel="0" collapsed="false">
      <c r="C736" s="17"/>
      <c r="D736" s="17"/>
      <c r="E736" s="17"/>
      <c r="F736" s="17"/>
      <c r="G736" s="17"/>
      <c r="H736" s="0"/>
      <c r="AA736" s="17"/>
      <c r="AB736" s="17"/>
      <c r="AC736" s="17"/>
    </row>
    <row r="737" customFormat="false" ht="13.5" hidden="false" customHeight="false" outlineLevel="0" collapsed="false">
      <c r="C737" s="17"/>
      <c r="D737" s="17"/>
      <c r="E737" s="17"/>
      <c r="F737" s="17"/>
      <c r="G737" s="17"/>
      <c r="H737" s="0"/>
      <c r="AA737" s="17"/>
      <c r="AB737" s="17"/>
      <c r="AC737" s="17"/>
    </row>
    <row r="738" customFormat="false" ht="13.5" hidden="false" customHeight="false" outlineLevel="0" collapsed="false">
      <c r="C738" s="17"/>
      <c r="D738" s="17"/>
      <c r="E738" s="17"/>
      <c r="F738" s="17"/>
      <c r="G738" s="17"/>
      <c r="H738" s="0"/>
      <c r="AA738" s="17"/>
      <c r="AB738" s="17"/>
      <c r="AC738" s="17"/>
    </row>
    <row r="739" customFormat="false" ht="13.5" hidden="false" customHeight="false" outlineLevel="0" collapsed="false">
      <c r="C739" s="17"/>
      <c r="D739" s="17"/>
      <c r="E739" s="17"/>
      <c r="F739" s="17"/>
      <c r="G739" s="17"/>
      <c r="H739" s="0"/>
      <c r="AA739" s="17"/>
      <c r="AB739" s="17"/>
      <c r="AC739" s="17"/>
    </row>
    <row r="740" customFormat="false" ht="13.5" hidden="false" customHeight="false" outlineLevel="0" collapsed="false">
      <c r="C740" s="17"/>
      <c r="D740" s="17"/>
      <c r="E740" s="17"/>
      <c r="F740" s="17"/>
      <c r="G740" s="17"/>
      <c r="H740" s="0"/>
      <c r="AA740" s="17"/>
      <c r="AB740" s="17"/>
      <c r="AC740" s="17"/>
    </row>
    <row r="741" customFormat="false" ht="13.5" hidden="false" customHeight="false" outlineLevel="0" collapsed="false">
      <c r="C741" s="17"/>
      <c r="D741" s="17"/>
      <c r="E741" s="17"/>
      <c r="F741" s="17"/>
      <c r="G741" s="17"/>
      <c r="H741" s="0"/>
      <c r="AA741" s="17"/>
      <c r="AB741" s="17"/>
      <c r="AC741" s="17"/>
    </row>
    <row r="742" customFormat="false" ht="13.5" hidden="false" customHeight="false" outlineLevel="0" collapsed="false">
      <c r="C742" s="17"/>
      <c r="D742" s="17"/>
      <c r="E742" s="17"/>
      <c r="F742" s="17"/>
      <c r="G742" s="17"/>
      <c r="H742" s="0"/>
      <c r="AA742" s="17"/>
      <c r="AB742" s="17"/>
      <c r="AC742" s="17"/>
    </row>
    <row r="743" customFormat="false" ht="13.5" hidden="false" customHeight="false" outlineLevel="0" collapsed="false">
      <c r="C743" s="17"/>
      <c r="D743" s="17"/>
      <c r="E743" s="17"/>
      <c r="F743" s="17"/>
      <c r="G743" s="17"/>
      <c r="H743" s="0"/>
      <c r="AA743" s="17"/>
      <c r="AB743" s="17"/>
      <c r="AC743" s="17"/>
    </row>
    <row r="744" customFormat="false" ht="13.5" hidden="false" customHeight="false" outlineLevel="0" collapsed="false">
      <c r="C744" s="17"/>
      <c r="D744" s="17"/>
      <c r="E744" s="17"/>
      <c r="F744" s="17"/>
      <c r="G744" s="17"/>
      <c r="H744" s="0"/>
      <c r="AA744" s="17"/>
      <c r="AB744" s="17"/>
      <c r="AC744" s="17"/>
    </row>
    <row r="745" customFormat="false" ht="13.5" hidden="false" customHeight="false" outlineLevel="0" collapsed="false">
      <c r="C745" s="17"/>
      <c r="D745" s="17"/>
      <c r="E745" s="17"/>
      <c r="F745" s="17"/>
      <c r="G745" s="17"/>
      <c r="H745" s="0"/>
      <c r="AA745" s="17"/>
      <c r="AB745" s="17"/>
      <c r="AC745" s="17"/>
    </row>
    <row r="746" customFormat="false" ht="13.5" hidden="false" customHeight="false" outlineLevel="0" collapsed="false">
      <c r="C746" s="17"/>
      <c r="D746" s="17"/>
      <c r="E746" s="17"/>
      <c r="F746" s="17"/>
      <c r="G746" s="17"/>
      <c r="H746" s="0"/>
      <c r="AA746" s="17"/>
      <c r="AB746" s="17"/>
      <c r="AC746" s="17"/>
    </row>
    <row r="747" customFormat="false" ht="13.5" hidden="false" customHeight="false" outlineLevel="0" collapsed="false">
      <c r="C747" s="17"/>
      <c r="D747" s="17"/>
      <c r="E747" s="17"/>
      <c r="F747" s="17"/>
      <c r="G747" s="17"/>
      <c r="H747" s="0"/>
      <c r="AA747" s="17"/>
      <c r="AB747" s="17"/>
      <c r="AC747" s="17"/>
    </row>
    <row r="748" customFormat="false" ht="13.5" hidden="false" customHeight="false" outlineLevel="0" collapsed="false">
      <c r="C748" s="17"/>
      <c r="D748" s="17"/>
      <c r="E748" s="17"/>
      <c r="F748" s="17"/>
      <c r="G748" s="17"/>
      <c r="H748" s="0"/>
      <c r="AA748" s="17"/>
      <c r="AB748" s="17"/>
      <c r="AC748" s="17"/>
    </row>
    <row r="749" customFormat="false" ht="13.5" hidden="false" customHeight="false" outlineLevel="0" collapsed="false">
      <c r="C749" s="17"/>
      <c r="D749" s="17"/>
      <c r="E749" s="17"/>
      <c r="F749" s="17"/>
      <c r="G749" s="17"/>
      <c r="H749" s="0"/>
      <c r="AA749" s="17"/>
      <c r="AB749" s="17"/>
      <c r="AC749" s="17"/>
    </row>
    <row r="750" customFormat="false" ht="13.5" hidden="false" customHeight="false" outlineLevel="0" collapsed="false">
      <c r="C750" s="17"/>
      <c r="D750" s="17"/>
      <c r="E750" s="17"/>
      <c r="F750" s="17"/>
      <c r="G750" s="17"/>
      <c r="H750" s="0"/>
      <c r="AA750" s="17"/>
      <c r="AB750" s="17"/>
      <c r="AC750" s="17"/>
    </row>
    <row r="751" customFormat="false" ht="13.5" hidden="false" customHeight="false" outlineLevel="0" collapsed="false">
      <c r="C751" s="17"/>
      <c r="D751" s="17"/>
      <c r="E751" s="17"/>
      <c r="F751" s="17"/>
      <c r="G751" s="17"/>
      <c r="H751" s="0"/>
      <c r="AA751" s="17"/>
      <c r="AB751" s="17"/>
      <c r="AC751" s="17"/>
    </row>
    <row r="752" customFormat="false" ht="13.5" hidden="false" customHeight="false" outlineLevel="0" collapsed="false">
      <c r="C752" s="17"/>
      <c r="D752" s="17"/>
      <c r="E752" s="17"/>
      <c r="F752" s="17"/>
      <c r="G752" s="17"/>
      <c r="H752" s="0"/>
      <c r="AA752" s="17"/>
      <c r="AB752" s="17"/>
      <c r="AC752" s="17"/>
    </row>
    <row r="753" customFormat="false" ht="13.5" hidden="false" customHeight="false" outlineLevel="0" collapsed="false">
      <c r="C753" s="17"/>
      <c r="D753" s="17"/>
      <c r="E753" s="17"/>
      <c r="F753" s="17"/>
      <c r="G753" s="17"/>
      <c r="H753" s="0"/>
      <c r="AA753" s="17"/>
      <c r="AB753" s="17"/>
      <c r="AC753" s="17"/>
    </row>
    <row r="754" customFormat="false" ht="13.5" hidden="false" customHeight="false" outlineLevel="0" collapsed="false">
      <c r="C754" s="17"/>
      <c r="D754" s="17"/>
      <c r="E754" s="17"/>
      <c r="F754" s="17"/>
      <c r="G754" s="17"/>
      <c r="H754" s="0"/>
      <c r="AA754" s="17"/>
      <c r="AB754" s="17"/>
      <c r="AC754" s="17"/>
    </row>
    <row r="755" customFormat="false" ht="13.5" hidden="false" customHeight="false" outlineLevel="0" collapsed="false">
      <c r="C755" s="17"/>
      <c r="D755" s="17"/>
      <c r="E755" s="17"/>
      <c r="F755" s="17"/>
      <c r="G755" s="17"/>
      <c r="H755" s="0"/>
      <c r="AA755" s="17"/>
      <c r="AB755" s="17"/>
      <c r="AC755" s="17"/>
    </row>
    <row r="756" customFormat="false" ht="13.5" hidden="false" customHeight="false" outlineLevel="0" collapsed="false">
      <c r="C756" s="17"/>
      <c r="D756" s="17"/>
      <c r="E756" s="17"/>
      <c r="F756" s="17"/>
      <c r="G756" s="17"/>
      <c r="H756" s="0"/>
      <c r="AA756" s="17"/>
      <c r="AB756" s="17"/>
      <c r="AC756" s="17"/>
    </row>
    <row r="757" customFormat="false" ht="13.5" hidden="false" customHeight="false" outlineLevel="0" collapsed="false">
      <c r="C757" s="17"/>
      <c r="D757" s="17"/>
      <c r="E757" s="17"/>
      <c r="F757" s="17"/>
      <c r="G757" s="17"/>
      <c r="H757" s="0"/>
      <c r="AA757" s="17"/>
      <c r="AB757" s="17"/>
      <c r="AC757" s="17"/>
    </row>
    <row r="758" customFormat="false" ht="13.5" hidden="false" customHeight="false" outlineLevel="0" collapsed="false">
      <c r="C758" s="17"/>
      <c r="D758" s="17"/>
      <c r="E758" s="17"/>
      <c r="F758" s="17"/>
      <c r="G758" s="17"/>
      <c r="H758" s="0"/>
      <c r="AA758" s="17"/>
      <c r="AB758" s="17"/>
      <c r="AC758" s="17"/>
    </row>
    <row r="759" customFormat="false" ht="13.5" hidden="false" customHeight="false" outlineLevel="0" collapsed="false">
      <c r="C759" s="17"/>
      <c r="D759" s="17"/>
      <c r="E759" s="17"/>
      <c r="F759" s="17"/>
      <c r="G759" s="17"/>
      <c r="H759" s="0"/>
      <c r="AA759" s="17"/>
      <c r="AB759" s="17"/>
      <c r="AC759" s="17"/>
    </row>
    <row r="760" customFormat="false" ht="13.5" hidden="false" customHeight="false" outlineLevel="0" collapsed="false">
      <c r="C760" s="17"/>
      <c r="D760" s="17"/>
      <c r="E760" s="17"/>
      <c r="F760" s="17"/>
      <c r="G760" s="17"/>
      <c r="H760" s="0"/>
      <c r="AA760" s="17"/>
      <c r="AB760" s="17"/>
      <c r="AC760" s="17"/>
    </row>
    <row r="761" customFormat="false" ht="13.5" hidden="false" customHeight="false" outlineLevel="0" collapsed="false">
      <c r="C761" s="17"/>
      <c r="D761" s="17"/>
      <c r="E761" s="17"/>
      <c r="F761" s="17"/>
      <c r="G761" s="17"/>
      <c r="H761" s="0"/>
      <c r="AA761" s="17"/>
      <c r="AB761" s="17"/>
      <c r="AC761" s="17"/>
    </row>
    <row r="762" customFormat="false" ht="13.5" hidden="false" customHeight="false" outlineLevel="0" collapsed="false">
      <c r="C762" s="17"/>
      <c r="D762" s="17"/>
      <c r="E762" s="17"/>
      <c r="F762" s="17"/>
      <c r="G762" s="17"/>
      <c r="H762" s="0"/>
      <c r="AA762" s="17"/>
      <c r="AB762" s="17"/>
      <c r="AC762" s="17"/>
    </row>
    <row r="763" customFormat="false" ht="13.5" hidden="false" customHeight="false" outlineLevel="0" collapsed="false">
      <c r="C763" s="17"/>
      <c r="D763" s="17"/>
      <c r="E763" s="17"/>
      <c r="F763" s="17"/>
      <c r="G763" s="17"/>
      <c r="H763" s="0"/>
      <c r="AA763" s="17"/>
      <c r="AB763" s="17"/>
      <c r="AC763" s="17"/>
    </row>
    <row r="764" customFormat="false" ht="13.5" hidden="false" customHeight="false" outlineLevel="0" collapsed="false">
      <c r="C764" s="17"/>
      <c r="D764" s="17"/>
      <c r="E764" s="17"/>
      <c r="F764" s="17"/>
      <c r="G764" s="17"/>
      <c r="H764" s="0"/>
      <c r="AA764" s="17"/>
      <c r="AB764" s="17"/>
      <c r="AC764" s="17"/>
    </row>
    <row r="765" customFormat="false" ht="13.5" hidden="false" customHeight="false" outlineLevel="0" collapsed="false">
      <c r="C765" s="17"/>
      <c r="D765" s="17"/>
      <c r="E765" s="17"/>
      <c r="F765" s="17"/>
      <c r="G765" s="17"/>
      <c r="H765" s="0"/>
      <c r="AA765" s="17"/>
      <c r="AB765" s="17"/>
      <c r="AC765" s="17"/>
    </row>
    <row r="766" customFormat="false" ht="13.5" hidden="false" customHeight="false" outlineLevel="0" collapsed="false">
      <c r="C766" s="17"/>
      <c r="D766" s="17"/>
      <c r="E766" s="17"/>
      <c r="F766" s="17"/>
      <c r="G766" s="17"/>
      <c r="H766" s="0"/>
      <c r="AA766" s="17"/>
      <c r="AB766" s="17"/>
      <c r="AC766" s="17"/>
    </row>
    <row r="767" customFormat="false" ht="13.5" hidden="false" customHeight="false" outlineLevel="0" collapsed="false">
      <c r="C767" s="17"/>
      <c r="D767" s="17"/>
      <c r="E767" s="17"/>
      <c r="F767" s="17"/>
      <c r="G767" s="17"/>
      <c r="H767" s="0"/>
      <c r="AA767" s="17"/>
      <c r="AB767" s="17"/>
      <c r="AC767" s="17"/>
    </row>
    <row r="768" customFormat="false" ht="13.5" hidden="false" customHeight="false" outlineLevel="0" collapsed="false">
      <c r="C768" s="17"/>
      <c r="D768" s="17"/>
      <c r="E768" s="17"/>
      <c r="F768" s="17"/>
      <c r="G768" s="17"/>
      <c r="H768" s="0"/>
      <c r="AA768" s="17"/>
      <c r="AB768" s="17"/>
      <c r="AC768" s="17"/>
    </row>
    <row r="769" customFormat="false" ht="13.5" hidden="false" customHeight="false" outlineLevel="0" collapsed="false">
      <c r="C769" s="17"/>
      <c r="D769" s="17"/>
      <c r="E769" s="17"/>
      <c r="F769" s="17"/>
      <c r="G769" s="17"/>
      <c r="H769" s="0"/>
      <c r="AA769" s="17"/>
      <c r="AB769" s="17"/>
      <c r="AC769" s="17"/>
    </row>
    <row r="770" customFormat="false" ht="13.5" hidden="false" customHeight="false" outlineLevel="0" collapsed="false">
      <c r="C770" s="17"/>
      <c r="D770" s="17"/>
      <c r="E770" s="17"/>
      <c r="F770" s="17"/>
      <c r="G770" s="17"/>
      <c r="H770" s="0"/>
      <c r="AA770" s="17"/>
      <c r="AB770" s="17"/>
      <c r="AC770" s="17"/>
    </row>
    <row r="771" customFormat="false" ht="13.5" hidden="false" customHeight="false" outlineLevel="0" collapsed="false">
      <c r="C771" s="17"/>
      <c r="D771" s="17"/>
      <c r="E771" s="17"/>
      <c r="F771" s="17"/>
      <c r="G771" s="17"/>
      <c r="H771" s="0"/>
      <c r="AA771" s="17"/>
      <c r="AB771" s="17"/>
      <c r="AC771" s="17"/>
    </row>
    <row r="772" customFormat="false" ht="13.5" hidden="false" customHeight="false" outlineLevel="0" collapsed="false">
      <c r="C772" s="17"/>
      <c r="D772" s="17"/>
      <c r="E772" s="17"/>
      <c r="F772" s="17"/>
      <c r="G772" s="17"/>
      <c r="H772" s="0"/>
      <c r="AA772" s="17"/>
      <c r="AB772" s="17"/>
      <c r="AC772" s="17"/>
    </row>
    <row r="773" customFormat="false" ht="13.5" hidden="false" customHeight="false" outlineLevel="0" collapsed="false">
      <c r="C773" s="17"/>
      <c r="D773" s="17"/>
      <c r="E773" s="17"/>
      <c r="F773" s="17"/>
      <c r="G773" s="17"/>
      <c r="H773" s="0"/>
      <c r="AA773" s="17"/>
      <c r="AB773" s="17"/>
      <c r="AC773" s="17"/>
    </row>
    <row r="774" customFormat="false" ht="13.5" hidden="false" customHeight="false" outlineLevel="0" collapsed="false">
      <c r="C774" s="17"/>
      <c r="D774" s="17"/>
      <c r="E774" s="17"/>
      <c r="F774" s="17"/>
      <c r="G774" s="17"/>
      <c r="H774" s="0"/>
      <c r="AA774" s="17"/>
      <c r="AB774" s="17"/>
      <c r="AC774" s="17"/>
    </row>
    <row r="775" customFormat="false" ht="13.5" hidden="false" customHeight="false" outlineLevel="0" collapsed="false">
      <c r="C775" s="17"/>
      <c r="D775" s="17"/>
      <c r="E775" s="17"/>
      <c r="F775" s="17"/>
      <c r="G775" s="17"/>
      <c r="H775" s="0"/>
      <c r="AA775" s="17"/>
      <c r="AB775" s="17"/>
      <c r="AC775" s="17"/>
    </row>
    <row r="776" customFormat="false" ht="13.5" hidden="false" customHeight="false" outlineLevel="0" collapsed="false">
      <c r="C776" s="17"/>
      <c r="D776" s="17"/>
      <c r="E776" s="17"/>
      <c r="F776" s="17"/>
      <c r="G776" s="17"/>
      <c r="H776" s="0"/>
      <c r="AA776" s="17"/>
      <c r="AB776" s="17"/>
      <c r="AC776" s="17"/>
    </row>
    <row r="777" customFormat="false" ht="13.5" hidden="false" customHeight="false" outlineLevel="0" collapsed="false">
      <c r="C777" s="17"/>
      <c r="D777" s="17"/>
      <c r="E777" s="17"/>
      <c r="F777" s="17"/>
      <c r="G777" s="17"/>
      <c r="H777" s="0"/>
      <c r="AA777" s="17"/>
      <c r="AB777" s="17"/>
      <c r="AC777" s="17"/>
    </row>
    <row r="778" customFormat="false" ht="13.5" hidden="false" customHeight="false" outlineLevel="0" collapsed="false">
      <c r="C778" s="17"/>
      <c r="D778" s="17"/>
      <c r="E778" s="17"/>
      <c r="F778" s="17"/>
      <c r="G778" s="17"/>
      <c r="H778" s="0"/>
      <c r="AA778" s="17"/>
      <c r="AB778" s="17"/>
      <c r="AC778" s="17"/>
    </row>
    <row r="779" customFormat="false" ht="13.5" hidden="false" customHeight="false" outlineLevel="0" collapsed="false">
      <c r="C779" s="17"/>
      <c r="D779" s="17"/>
      <c r="E779" s="17"/>
      <c r="F779" s="17"/>
      <c r="G779" s="17"/>
      <c r="H779" s="0"/>
      <c r="AA779" s="17"/>
      <c r="AB779" s="17"/>
      <c r="AC779" s="17"/>
    </row>
    <row r="780" customFormat="false" ht="13.5" hidden="false" customHeight="false" outlineLevel="0" collapsed="false">
      <c r="C780" s="17"/>
      <c r="D780" s="17"/>
      <c r="E780" s="17"/>
      <c r="F780" s="17"/>
      <c r="G780" s="17"/>
      <c r="H780" s="0"/>
      <c r="AA780" s="17"/>
      <c r="AB780" s="17"/>
      <c r="AC780" s="17"/>
    </row>
    <row r="781" customFormat="false" ht="13.5" hidden="false" customHeight="false" outlineLevel="0" collapsed="false">
      <c r="C781" s="17"/>
      <c r="D781" s="17"/>
      <c r="E781" s="17"/>
      <c r="F781" s="17"/>
      <c r="G781" s="17"/>
      <c r="H781" s="0"/>
      <c r="AA781" s="17"/>
      <c r="AB781" s="17"/>
      <c r="AC781" s="17"/>
    </row>
    <row r="782" customFormat="false" ht="13.5" hidden="false" customHeight="false" outlineLevel="0" collapsed="false">
      <c r="C782" s="17"/>
      <c r="D782" s="17"/>
      <c r="E782" s="17"/>
      <c r="F782" s="17"/>
      <c r="G782" s="17"/>
      <c r="H782" s="0"/>
      <c r="AA782" s="17"/>
      <c r="AB782" s="17"/>
      <c r="AC782" s="17"/>
    </row>
    <row r="783" customFormat="false" ht="13.5" hidden="false" customHeight="false" outlineLevel="0" collapsed="false">
      <c r="C783" s="17"/>
      <c r="D783" s="17"/>
      <c r="E783" s="17"/>
      <c r="F783" s="17"/>
      <c r="G783" s="17"/>
      <c r="H783" s="0"/>
      <c r="AA783" s="17"/>
      <c r="AB783" s="17"/>
      <c r="AC783" s="17"/>
    </row>
    <row r="784" customFormat="false" ht="13.5" hidden="false" customHeight="false" outlineLevel="0" collapsed="false">
      <c r="C784" s="17"/>
      <c r="D784" s="17"/>
      <c r="E784" s="17"/>
      <c r="F784" s="17"/>
      <c r="G784" s="17"/>
      <c r="H784" s="0"/>
      <c r="AA784" s="17"/>
      <c r="AB784" s="17"/>
      <c r="AC784" s="17"/>
    </row>
    <row r="785" customFormat="false" ht="13.5" hidden="false" customHeight="false" outlineLevel="0" collapsed="false">
      <c r="C785" s="17"/>
      <c r="D785" s="17"/>
      <c r="E785" s="17"/>
      <c r="F785" s="17"/>
      <c r="G785" s="17"/>
      <c r="H785" s="0"/>
      <c r="AA785" s="17"/>
      <c r="AB785" s="17"/>
      <c r="AC785" s="17"/>
    </row>
    <row r="786" customFormat="false" ht="13.5" hidden="false" customHeight="false" outlineLevel="0" collapsed="false">
      <c r="C786" s="17"/>
      <c r="D786" s="17"/>
      <c r="E786" s="17"/>
      <c r="F786" s="17"/>
      <c r="G786" s="17"/>
      <c r="H786" s="0"/>
      <c r="AA786" s="17"/>
      <c r="AB786" s="17"/>
      <c r="AC786" s="17"/>
    </row>
    <row r="787" customFormat="false" ht="13.5" hidden="false" customHeight="false" outlineLevel="0" collapsed="false">
      <c r="C787" s="17"/>
      <c r="D787" s="17"/>
      <c r="E787" s="17"/>
      <c r="F787" s="17"/>
      <c r="G787" s="17"/>
      <c r="H787" s="0"/>
      <c r="AA787" s="17"/>
      <c r="AB787" s="17"/>
      <c r="AC787" s="17"/>
    </row>
    <row r="788" customFormat="false" ht="13.5" hidden="false" customHeight="false" outlineLevel="0" collapsed="false">
      <c r="C788" s="17"/>
      <c r="D788" s="17"/>
      <c r="E788" s="17"/>
      <c r="F788" s="17"/>
      <c r="G788" s="17"/>
      <c r="H788" s="0"/>
      <c r="AA788" s="17"/>
      <c r="AB788" s="17"/>
      <c r="AC788" s="17"/>
    </row>
    <row r="789" customFormat="false" ht="13.5" hidden="false" customHeight="false" outlineLevel="0" collapsed="false">
      <c r="C789" s="17"/>
      <c r="D789" s="17"/>
      <c r="E789" s="17"/>
      <c r="F789" s="17"/>
      <c r="G789" s="17"/>
      <c r="H789" s="0"/>
      <c r="AB789" s="17"/>
      <c r="AC789" s="17"/>
    </row>
    <row r="790" customFormat="false" ht="13.5" hidden="false" customHeight="false" outlineLevel="0" collapsed="false">
      <c r="C790" s="17"/>
      <c r="D790" s="17"/>
      <c r="E790" s="17"/>
      <c r="F790" s="17"/>
      <c r="G790" s="17"/>
      <c r="H790" s="0"/>
      <c r="AB790" s="17"/>
      <c r="AC790" s="17"/>
    </row>
    <row r="791" customFormat="false" ht="13.5" hidden="false" customHeight="false" outlineLevel="0" collapsed="false">
      <c r="C791" s="17"/>
      <c r="D791" s="17"/>
      <c r="E791" s="17"/>
      <c r="F791" s="17"/>
      <c r="G791" s="17"/>
      <c r="H791" s="0"/>
      <c r="AB791" s="17"/>
      <c r="AC791" s="17"/>
    </row>
    <row r="792" customFormat="false" ht="13.5" hidden="false" customHeight="false" outlineLevel="0" collapsed="false">
      <c r="C792" s="17"/>
      <c r="D792" s="17"/>
      <c r="E792" s="17"/>
      <c r="F792" s="17"/>
      <c r="G792" s="17"/>
      <c r="H792" s="0"/>
      <c r="AB792" s="17"/>
      <c r="AC792" s="17"/>
    </row>
    <row r="793" customFormat="false" ht="13.5" hidden="false" customHeight="false" outlineLevel="0" collapsed="false">
      <c r="C793" s="17"/>
      <c r="D793" s="17"/>
      <c r="E793" s="17"/>
      <c r="F793" s="17"/>
      <c r="G793" s="17"/>
      <c r="H793" s="0"/>
      <c r="AB793" s="17"/>
      <c r="AC793" s="17"/>
    </row>
    <row r="794" customFormat="false" ht="13.5" hidden="false" customHeight="false" outlineLevel="0" collapsed="false">
      <c r="C794" s="17"/>
      <c r="D794" s="17"/>
      <c r="E794" s="17"/>
      <c r="F794" s="17"/>
      <c r="G794" s="17"/>
      <c r="H794" s="0"/>
      <c r="AB794" s="17"/>
      <c r="AC794" s="17"/>
    </row>
    <row r="795" customFormat="false" ht="13.5" hidden="false" customHeight="false" outlineLevel="0" collapsed="false">
      <c r="C795" s="17"/>
      <c r="D795" s="17"/>
      <c r="E795" s="17"/>
      <c r="F795" s="17"/>
      <c r="G795" s="17"/>
      <c r="H795" s="0"/>
      <c r="AB795" s="17"/>
      <c r="AC795" s="17"/>
    </row>
    <row r="796" customFormat="false" ht="13.5" hidden="false" customHeight="false" outlineLevel="0" collapsed="false">
      <c r="C796" s="17"/>
      <c r="D796" s="17"/>
      <c r="E796" s="17"/>
      <c r="F796" s="17"/>
      <c r="G796" s="17"/>
      <c r="H796" s="0"/>
      <c r="AB796" s="17"/>
      <c r="AC796" s="17"/>
    </row>
    <row r="797" customFormat="false" ht="13.5" hidden="false" customHeight="false" outlineLevel="0" collapsed="false">
      <c r="C797" s="17"/>
      <c r="D797" s="17"/>
      <c r="E797" s="17"/>
      <c r="F797" s="17"/>
      <c r="G797" s="17"/>
      <c r="H797" s="0"/>
      <c r="AB797" s="17"/>
      <c r="AC797" s="17"/>
    </row>
    <row r="798" customFormat="false" ht="13.5" hidden="false" customHeight="false" outlineLevel="0" collapsed="false">
      <c r="C798" s="17"/>
      <c r="D798" s="17"/>
      <c r="E798" s="17"/>
      <c r="F798" s="17"/>
      <c r="G798" s="17"/>
      <c r="H798" s="0"/>
      <c r="AB798" s="17"/>
      <c r="AC798" s="17"/>
    </row>
    <row r="799" customFormat="false" ht="13.5" hidden="false" customHeight="false" outlineLevel="0" collapsed="false">
      <c r="C799" s="17"/>
      <c r="D799" s="17"/>
      <c r="E799" s="17"/>
      <c r="F799" s="17"/>
      <c r="G799" s="17"/>
      <c r="H799" s="0"/>
      <c r="AB799" s="17"/>
      <c r="AC799" s="17"/>
    </row>
    <row r="800" customFormat="false" ht="13.5" hidden="false" customHeight="false" outlineLevel="0" collapsed="false">
      <c r="C800" s="17"/>
      <c r="D800" s="17"/>
      <c r="E800" s="17"/>
      <c r="F800" s="17"/>
      <c r="G800" s="17"/>
      <c r="H800" s="0"/>
      <c r="AB800" s="17"/>
      <c r="AC800" s="17"/>
    </row>
    <row r="801" customFormat="false" ht="13.5" hidden="false" customHeight="false" outlineLevel="0" collapsed="false">
      <c r="C801" s="17"/>
      <c r="D801" s="17"/>
      <c r="E801" s="17"/>
      <c r="F801" s="17"/>
      <c r="G801" s="17"/>
      <c r="H801" s="0"/>
      <c r="AB801" s="17"/>
      <c r="AC801" s="17"/>
    </row>
    <row r="802" customFormat="false" ht="13.5" hidden="false" customHeight="false" outlineLevel="0" collapsed="false">
      <c r="C802" s="17"/>
      <c r="D802" s="17"/>
      <c r="E802" s="17"/>
      <c r="F802" s="17"/>
      <c r="G802" s="17"/>
      <c r="H802" s="0"/>
      <c r="AB802" s="17"/>
      <c r="AC802" s="17"/>
    </row>
    <row r="803" customFormat="false" ht="13.5" hidden="false" customHeight="false" outlineLevel="0" collapsed="false">
      <c r="C803" s="17"/>
      <c r="D803" s="17"/>
      <c r="E803" s="17"/>
      <c r="F803" s="17"/>
      <c r="G803" s="17"/>
      <c r="H803" s="0"/>
      <c r="AB803" s="17"/>
      <c r="AC803" s="17"/>
    </row>
    <row r="804" customFormat="false" ht="13.5" hidden="false" customHeight="false" outlineLevel="0" collapsed="false">
      <c r="C804" s="17"/>
      <c r="D804" s="17"/>
      <c r="E804" s="17"/>
      <c r="F804" s="17"/>
      <c r="G804" s="17"/>
      <c r="H804" s="0"/>
      <c r="AB804" s="17"/>
      <c r="AC804" s="17"/>
    </row>
    <row r="805" customFormat="false" ht="13.5" hidden="false" customHeight="false" outlineLevel="0" collapsed="false">
      <c r="C805" s="17"/>
      <c r="D805" s="17"/>
      <c r="E805" s="17"/>
      <c r="F805" s="17"/>
      <c r="G805" s="17"/>
      <c r="H805" s="0"/>
      <c r="AB805" s="17"/>
      <c r="AC805" s="17"/>
    </row>
    <row r="806" customFormat="false" ht="13.5" hidden="false" customHeight="false" outlineLevel="0" collapsed="false">
      <c r="C806" s="17"/>
      <c r="D806" s="17"/>
      <c r="E806" s="17"/>
      <c r="F806" s="17"/>
      <c r="G806" s="17"/>
      <c r="H806" s="0"/>
      <c r="AB806" s="17"/>
      <c r="AC806" s="17"/>
    </row>
    <row r="807" customFormat="false" ht="13.5" hidden="false" customHeight="false" outlineLevel="0" collapsed="false">
      <c r="C807" s="17"/>
      <c r="D807" s="17"/>
      <c r="E807" s="17"/>
      <c r="F807" s="17"/>
      <c r="G807" s="17"/>
      <c r="H807" s="0"/>
      <c r="AB807" s="17"/>
      <c r="AC807" s="17"/>
    </row>
    <row r="808" customFormat="false" ht="13.5" hidden="false" customHeight="false" outlineLevel="0" collapsed="false">
      <c r="C808" s="17"/>
      <c r="D808" s="17"/>
      <c r="E808" s="17"/>
      <c r="F808" s="17"/>
      <c r="G808" s="17"/>
      <c r="H808" s="0"/>
      <c r="AB808" s="17"/>
      <c r="AC808" s="17"/>
    </row>
    <row r="809" customFormat="false" ht="13.5" hidden="false" customHeight="false" outlineLevel="0" collapsed="false">
      <c r="C809" s="17"/>
      <c r="D809" s="17"/>
      <c r="E809" s="17"/>
      <c r="F809" s="17"/>
      <c r="G809" s="17"/>
      <c r="H809" s="0"/>
      <c r="AB809" s="17"/>
      <c r="AC809" s="17"/>
    </row>
    <row r="810" customFormat="false" ht="13.5" hidden="false" customHeight="false" outlineLevel="0" collapsed="false">
      <c r="C810" s="17"/>
      <c r="D810" s="17"/>
      <c r="E810" s="17"/>
      <c r="F810" s="17"/>
      <c r="G810" s="17"/>
      <c r="H810" s="0"/>
      <c r="AB810" s="17"/>
      <c r="AC810" s="17"/>
    </row>
    <row r="811" customFormat="false" ht="13.5" hidden="false" customHeight="false" outlineLevel="0" collapsed="false">
      <c r="C811" s="17"/>
      <c r="D811" s="17"/>
      <c r="E811" s="17"/>
      <c r="F811" s="17"/>
      <c r="G811" s="17"/>
      <c r="H811" s="0"/>
      <c r="AB811" s="17"/>
      <c r="AC811" s="17"/>
    </row>
    <row r="812" customFormat="false" ht="13.5" hidden="false" customHeight="false" outlineLevel="0" collapsed="false">
      <c r="C812" s="17"/>
      <c r="D812" s="17"/>
      <c r="E812" s="17"/>
      <c r="F812" s="17"/>
      <c r="G812" s="17"/>
      <c r="H812" s="0"/>
      <c r="AB812" s="17"/>
      <c r="AC812" s="17"/>
    </row>
    <row r="813" customFormat="false" ht="13.5" hidden="false" customHeight="false" outlineLevel="0" collapsed="false">
      <c r="C813" s="17"/>
      <c r="D813" s="17"/>
      <c r="E813" s="17"/>
      <c r="F813" s="17"/>
      <c r="G813" s="17"/>
      <c r="H813" s="0"/>
      <c r="AB813" s="17"/>
      <c r="AC813" s="17"/>
    </row>
    <row r="814" customFormat="false" ht="13.5" hidden="false" customHeight="false" outlineLevel="0" collapsed="false">
      <c r="C814" s="17"/>
      <c r="D814" s="17"/>
      <c r="E814" s="17"/>
      <c r="F814" s="17"/>
      <c r="G814" s="17"/>
      <c r="H814" s="0"/>
      <c r="AB814" s="17"/>
      <c r="AC814" s="17"/>
    </row>
    <row r="815" customFormat="false" ht="13.5" hidden="false" customHeight="false" outlineLevel="0" collapsed="false">
      <c r="C815" s="17"/>
      <c r="D815" s="17"/>
      <c r="E815" s="17"/>
      <c r="F815" s="17"/>
      <c r="G815" s="17"/>
      <c r="H815" s="0"/>
      <c r="AB815" s="17"/>
      <c r="AC815" s="17"/>
    </row>
    <row r="816" customFormat="false" ht="13.5" hidden="false" customHeight="false" outlineLevel="0" collapsed="false">
      <c r="C816" s="17"/>
      <c r="D816" s="17"/>
      <c r="E816" s="17"/>
      <c r="F816" s="17"/>
      <c r="G816" s="17"/>
      <c r="H816" s="0"/>
      <c r="AB816" s="17"/>
      <c r="AC816" s="17"/>
    </row>
    <row r="817" customFormat="false" ht="13.5" hidden="false" customHeight="false" outlineLevel="0" collapsed="false">
      <c r="C817" s="17"/>
      <c r="D817" s="17"/>
      <c r="E817" s="17"/>
      <c r="F817" s="17"/>
      <c r="G817" s="17"/>
      <c r="H817" s="0"/>
      <c r="AB817" s="17"/>
      <c r="AC817" s="17"/>
    </row>
    <row r="818" customFormat="false" ht="13.5" hidden="false" customHeight="false" outlineLevel="0" collapsed="false">
      <c r="C818" s="17"/>
      <c r="D818" s="17"/>
      <c r="E818" s="17"/>
      <c r="F818" s="17"/>
      <c r="G818" s="17"/>
      <c r="H818" s="0"/>
      <c r="AB818" s="17"/>
      <c r="AC818" s="17"/>
    </row>
    <row r="819" customFormat="false" ht="13.5" hidden="false" customHeight="false" outlineLevel="0" collapsed="false">
      <c r="C819" s="17"/>
      <c r="D819" s="17"/>
      <c r="E819" s="17"/>
      <c r="F819" s="17"/>
      <c r="G819" s="17"/>
      <c r="H819" s="0"/>
      <c r="AB819" s="17"/>
      <c r="AC819" s="17"/>
    </row>
    <row r="820" customFormat="false" ht="13.5" hidden="false" customHeight="false" outlineLevel="0" collapsed="false">
      <c r="C820" s="17"/>
      <c r="D820" s="17"/>
      <c r="E820" s="17"/>
      <c r="F820" s="17"/>
      <c r="G820" s="17"/>
      <c r="H820" s="0"/>
      <c r="AB820" s="17"/>
      <c r="AC820" s="17"/>
    </row>
    <row r="821" customFormat="false" ht="13.5" hidden="false" customHeight="false" outlineLevel="0" collapsed="false">
      <c r="C821" s="17"/>
      <c r="D821" s="17"/>
      <c r="E821" s="17"/>
      <c r="F821" s="17"/>
      <c r="G821" s="17"/>
      <c r="H821" s="0"/>
      <c r="AB821" s="17"/>
      <c r="AC821" s="17"/>
    </row>
    <row r="822" customFormat="false" ht="13.5" hidden="false" customHeight="false" outlineLevel="0" collapsed="false">
      <c r="C822" s="17"/>
      <c r="D822" s="17"/>
      <c r="E822" s="17"/>
      <c r="F822" s="17"/>
      <c r="G822" s="17"/>
      <c r="H822" s="0"/>
      <c r="AB822" s="17"/>
      <c r="AC822" s="17"/>
    </row>
    <row r="823" customFormat="false" ht="13.5" hidden="false" customHeight="false" outlineLevel="0" collapsed="false">
      <c r="C823" s="17"/>
      <c r="D823" s="17"/>
      <c r="E823" s="17"/>
      <c r="F823" s="17"/>
      <c r="G823" s="17"/>
      <c r="H823" s="0"/>
      <c r="AB823" s="17"/>
      <c r="AC823" s="17"/>
    </row>
    <row r="824" customFormat="false" ht="13.5" hidden="false" customHeight="false" outlineLevel="0" collapsed="false">
      <c r="C824" s="17"/>
      <c r="D824" s="17"/>
      <c r="E824" s="17"/>
      <c r="F824" s="17"/>
      <c r="G824" s="17"/>
      <c r="H824" s="0"/>
      <c r="AB824" s="17"/>
      <c r="AC824" s="17"/>
    </row>
    <row r="825" customFormat="false" ht="13.5" hidden="false" customHeight="false" outlineLevel="0" collapsed="false">
      <c r="C825" s="17"/>
      <c r="D825" s="17"/>
      <c r="E825" s="17"/>
      <c r="F825" s="17"/>
      <c r="G825" s="17"/>
      <c r="H825" s="0"/>
      <c r="AB825" s="17"/>
      <c r="AC825" s="17"/>
    </row>
    <row r="826" customFormat="false" ht="13.5" hidden="false" customHeight="false" outlineLevel="0" collapsed="false">
      <c r="C826" s="17"/>
      <c r="D826" s="17"/>
      <c r="E826" s="17"/>
      <c r="F826" s="17"/>
      <c r="G826" s="17"/>
      <c r="H826" s="0"/>
      <c r="AB826" s="17"/>
      <c r="AC826" s="17"/>
    </row>
    <row r="827" customFormat="false" ht="13.5" hidden="false" customHeight="false" outlineLevel="0" collapsed="false">
      <c r="C827" s="17"/>
      <c r="D827" s="17"/>
      <c r="E827" s="17"/>
      <c r="F827" s="17"/>
      <c r="G827" s="17"/>
      <c r="H827" s="0"/>
      <c r="AB827" s="17"/>
      <c r="AC827" s="17"/>
    </row>
    <row r="828" customFormat="false" ht="13.5" hidden="false" customHeight="false" outlineLevel="0" collapsed="false">
      <c r="C828" s="17"/>
      <c r="D828" s="17"/>
      <c r="E828" s="17"/>
      <c r="F828" s="17"/>
      <c r="G828" s="17"/>
      <c r="H828" s="0"/>
      <c r="AB828" s="17"/>
      <c r="AC828" s="17"/>
    </row>
    <row r="829" customFormat="false" ht="13.5" hidden="false" customHeight="false" outlineLevel="0" collapsed="false">
      <c r="C829" s="17"/>
      <c r="D829" s="17"/>
      <c r="E829" s="17"/>
      <c r="F829" s="17"/>
      <c r="G829" s="17"/>
      <c r="H829" s="0"/>
      <c r="AB829" s="17"/>
      <c r="AC829" s="17"/>
    </row>
    <row r="830" customFormat="false" ht="13.5" hidden="false" customHeight="false" outlineLevel="0" collapsed="false">
      <c r="C830" s="17"/>
      <c r="D830" s="17"/>
      <c r="E830" s="17"/>
      <c r="F830" s="17"/>
      <c r="G830" s="17"/>
      <c r="H830" s="0"/>
      <c r="AB830" s="17"/>
      <c r="AC830" s="17"/>
    </row>
    <row r="831" customFormat="false" ht="13.5" hidden="false" customHeight="false" outlineLevel="0" collapsed="false">
      <c r="C831" s="17"/>
      <c r="D831" s="17"/>
      <c r="E831" s="17"/>
      <c r="F831" s="17"/>
      <c r="G831" s="17"/>
      <c r="H831" s="0"/>
      <c r="AB831" s="17"/>
      <c r="AC831" s="17"/>
    </row>
    <row r="832" customFormat="false" ht="13.5" hidden="false" customHeight="false" outlineLevel="0" collapsed="false">
      <c r="C832" s="17"/>
      <c r="D832" s="17"/>
      <c r="E832" s="17"/>
      <c r="F832" s="17"/>
      <c r="G832" s="17"/>
      <c r="H832" s="0"/>
      <c r="AB832" s="17"/>
      <c r="AC832" s="17"/>
    </row>
    <row r="833" customFormat="false" ht="13.5" hidden="false" customHeight="false" outlineLevel="0" collapsed="false">
      <c r="C833" s="17"/>
      <c r="D833" s="17"/>
      <c r="E833" s="17"/>
      <c r="F833" s="17"/>
      <c r="G833" s="17"/>
      <c r="H833" s="0"/>
      <c r="AB833" s="17"/>
      <c r="AC833" s="17"/>
    </row>
    <row r="834" customFormat="false" ht="13.5" hidden="false" customHeight="false" outlineLevel="0" collapsed="false">
      <c r="C834" s="17"/>
      <c r="D834" s="17"/>
      <c r="E834" s="17"/>
      <c r="F834" s="17"/>
      <c r="G834" s="17"/>
      <c r="H834" s="0"/>
      <c r="AB834" s="17"/>
      <c r="AC834" s="17"/>
    </row>
    <row r="835" customFormat="false" ht="13.5" hidden="false" customHeight="false" outlineLevel="0" collapsed="false">
      <c r="C835" s="17"/>
      <c r="D835" s="17"/>
      <c r="E835" s="17"/>
      <c r="F835" s="17"/>
      <c r="G835" s="17"/>
      <c r="H835" s="0"/>
      <c r="AB835" s="17"/>
      <c r="AC835" s="17"/>
    </row>
    <row r="836" customFormat="false" ht="13.5" hidden="false" customHeight="false" outlineLevel="0" collapsed="false">
      <c r="C836" s="17"/>
      <c r="D836" s="17"/>
      <c r="E836" s="17"/>
      <c r="F836" s="17"/>
      <c r="G836" s="17"/>
      <c r="H836" s="0"/>
      <c r="AB836" s="17"/>
      <c r="AC836" s="17"/>
    </row>
    <row r="837" customFormat="false" ht="13.5" hidden="false" customHeight="false" outlineLevel="0" collapsed="false">
      <c r="C837" s="17"/>
      <c r="D837" s="17"/>
      <c r="E837" s="17"/>
      <c r="F837" s="17"/>
      <c r="G837" s="17"/>
      <c r="H837" s="0"/>
      <c r="AB837" s="17"/>
      <c r="AC837" s="17"/>
    </row>
    <row r="838" customFormat="false" ht="13.5" hidden="false" customHeight="false" outlineLevel="0" collapsed="false">
      <c r="C838" s="17"/>
      <c r="D838" s="17"/>
      <c r="E838" s="17"/>
      <c r="F838" s="17"/>
      <c r="G838" s="17"/>
      <c r="H838" s="0"/>
      <c r="AB838" s="17"/>
      <c r="AC838" s="17"/>
    </row>
    <row r="839" customFormat="false" ht="13.5" hidden="false" customHeight="false" outlineLevel="0" collapsed="false">
      <c r="C839" s="17"/>
      <c r="D839" s="17"/>
      <c r="E839" s="17"/>
      <c r="F839" s="17"/>
      <c r="G839" s="17"/>
      <c r="H839" s="0"/>
      <c r="AB839" s="17"/>
      <c r="AC839" s="17"/>
    </row>
    <row r="840" customFormat="false" ht="13.5" hidden="false" customHeight="false" outlineLevel="0" collapsed="false">
      <c r="C840" s="17"/>
      <c r="D840" s="17"/>
      <c r="E840" s="17"/>
      <c r="F840" s="17"/>
      <c r="G840" s="17"/>
      <c r="H840" s="0"/>
      <c r="AB840" s="17"/>
      <c r="AC840" s="17"/>
    </row>
    <row r="841" customFormat="false" ht="13.5" hidden="false" customHeight="false" outlineLevel="0" collapsed="false">
      <c r="C841" s="17"/>
      <c r="D841" s="17"/>
      <c r="E841" s="17"/>
      <c r="F841" s="17"/>
      <c r="G841" s="17"/>
      <c r="H841" s="0"/>
      <c r="AB841" s="17"/>
      <c r="AC841" s="17"/>
    </row>
    <row r="842" customFormat="false" ht="13.5" hidden="false" customHeight="false" outlineLevel="0" collapsed="false">
      <c r="C842" s="17"/>
      <c r="D842" s="17"/>
      <c r="E842" s="17"/>
      <c r="F842" s="17"/>
      <c r="G842" s="17"/>
      <c r="H842" s="0"/>
      <c r="AB842" s="17"/>
      <c r="AC842" s="17"/>
    </row>
    <row r="843" customFormat="false" ht="13.5" hidden="false" customHeight="false" outlineLevel="0" collapsed="false">
      <c r="C843" s="17"/>
      <c r="D843" s="17"/>
      <c r="E843" s="17"/>
      <c r="F843" s="17"/>
      <c r="G843" s="17"/>
      <c r="H843" s="0"/>
      <c r="AB843" s="17"/>
      <c r="AC843" s="17"/>
    </row>
    <row r="844" customFormat="false" ht="13.5" hidden="false" customHeight="false" outlineLevel="0" collapsed="false">
      <c r="C844" s="17"/>
      <c r="D844" s="17"/>
      <c r="E844" s="17"/>
      <c r="F844" s="17"/>
      <c r="G844" s="17"/>
      <c r="H844" s="0"/>
      <c r="AB844" s="17"/>
      <c r="AC844" s="17"/>
    </row>
    <row r="845" customFormat="false" ht="13.5" hidden="false" customHeight="false" outlineLevel="0" collapsed="false">
      <c r="C845" s="17"/>
      <c r="D845" s="17"/>
      <c r="E845" s="17"/>
      <c r="F845" s="17"/>
      <c r="G845" s="17"/>
      <c r="H845" s="0"/>
      <c r="AB845" s="17"/>
      <c r="AC845" s="17"/>
    </row>
    <row r="846" customFormat="false" ht="13.5" hidden="false" customHeight="false" outlineLevel="0" collapsed="false">
      <c r="C846" s="17"/>
      <c r="D846" s="17"/>
      <c r="E846" s="17"/>
      <c r="F846" s="17"/>
      <c r="G846" s="17"/>
      <c r="H846" s="0"/>
      <c r="AB846" s="17"/>
      <c r="AC846" s="17"/>
    </row>
    <row r="847" customFormat="false" ht="13.5" hidden="false" customHeight="false" outlineLevel="0" collapsed="false">
      <c r="C847" s="17"/>
      <c r="D847" s="17"/>
      <c r="E847" s="17"/>
      <c r="F847" s="17"/>
      <c r="G847" s="17"/>
      <c r="H847" s="0"/>
      <c r="AB847" s="17"/>
      <c r="AC847" s="17"/>
    </row>
    <row r="848" customFormat="false" ht="13.5" hidden="false" customHeight="false" outlineLevel="0" collapsed="false">
      <c r="C848" s="17"/>
      <c r="D848" s="17"/>
      <c r="E848" s="17"/>
      <c r="F848" s="17"/>
      <c r="G848" s="17"/>
      <c r="H848" s="0"/>
      <c r="AB848" s="17"/>
      <c r="AC848" s="17"/>
    </row>
    <row r="849" customFormat="false" ht="13.5" hidden="false" customHeight="false" outlineLevel="0" collapsed="false">
      <c r="C849" s="17"/>
      <c r="D849" s="17"/>
      <c r="E849" s="17"/>
      <c r="F849" s="17"/>
      <c r="G849" s="17"/>
      <c r="H849" s="0"/>
      <c r="AB849" s="17"/>
      <c r="AC849" s="17"/>
    </row>
    <row r="850" customFormat="false" ht="13.5" hidden="false" customHeight="false" outlineLevel="0" collapsed="false">
      <c r="C850" s="17"/>
      <c r="D850" s="17"/>
      <c r="E850" s="17"/>
      <c r="F850" s="17"/>
      <c r="G850" s="17"/>
      <c r="H850" s="0"/>
      <c r="AB850" s="17"/>
      <c r="AC850" s="17"/>
    </row>
    <row r="851" customFormat="false" ht="13.5" hidden="false" customHeight="false" outlineLevel="0" collapsed="false">
      <c r="C851" s="17"/>
      <c r="D851" s="17"/>
      <c r="E851" s="17"/>
      <c r="F851" s="17"/>
      <c r="G851" s="17"/>
      <c r="H851" s="0"/>
      <c r="AB851" s="17"/>
      <c r="AC851" s="17"/>
    </row>
    <row r="852" customFormat="false" ht="13.5" hidden="false" customHeight="false" outlineLevel="0" collapsed="false">
      <c r="C852" s="17"/>
      <c r="D852" s="17"/>
      <c r="E852" s="17"/>
      <c r="F852" s="17"/>
      <c r="G852" s="17"/>
      <c r="H852" s="0"/>
      <c r="AB852" s="17"/>
      <c r="AC852" s="17"/>
    </row>
    <row r="853" customFormat="false" ht="13.5" hidden="false" customHeight="false" outlineLevel="0" collapsed="false">
      <c r="C853" s="17"/>
      <c r="D853" s="17"/>
      <c r="E853" s="17"/>
      <c r="F853" s="17"/>
      <c r="G853" s="17"/>
      <c r="H853" s="0"/>
      <c r="AB853" s="17"/>
      <c r="AC853" s="17"/>
    </row>
    <row r="854" customFormat="false" ht="13.5" hidden="false" customHeight="false" outlineLevel="0" collapsed="false">
      <c r="C854" s="17"/>
      <c r="D854" s="17"/>
      <c r="E854" s="17"/>
      <c r="F854" s="17"/>
      <c r="G854" s="17"/>
      <c r="H854" s="0"/>
      <c r="AB854" s="17"/>
      <c r="AC854" s="17"/>
    </row>
    <row r="855" customFormat="false" ht="13.5" hidden="false" customHeight="false" outlineLevel="0" collapsed="false">
      <c r="C855" s="17"/>
      <c r="D855" s="17"/>
      <c r="E855" s="17"/>
      <c r="F855" s="17"/>
      <c r="G855" s="17"/>
      <c r="H855" s="0"/>
      <c r="AB855" s="17"/>
      <c r="AC855" s="17"/>
    </row>
    <row r="856" customFormat="false" ht="13.5" hidden="false" customHeight="false" outlineLevel="0" collapsed="false">
      <c r="C856" s="17"/>
      <c r="D856" s="17"/>
      <c r="E856" s="17"/>
      <c r="F856" s="17"/>
      <c r="G856" s="17"/>
      <c r="H856" s="0"/>
      <c r="AB856" s="17"/>
      <c r="AC856" s="17"/>
    </row>
    <row r="857" customFormat="false" ht="13.5" hidden="false" customHeight="false" outlineLevel="0" collapsed="false">
      <c r="C857" s="17"/>
      <c r="D857" s="17"/>
      <c r="E857" s="17"/>
      <c r="F857" s="17"/>
      <c r="G857" s="17"/>
      <c r="H857" s="0"/>
      <c r="AB857" s="17"/>
      <c r="AC857" s="17"/>
    </row>
    <row r="858" customFormat="false" ht="13.5" hidden="false" customHeight="false" outlineLevel="0" collapsed="false">
      <c r="C858" s="17"/>
      <c r="D858" s="17"/>
      <c r="E858" s="17"/>
      <c r="F858" s="17"/>
      <c r="G858" s="17"/>
      <c r="H858" s="0"/>
      <c r="AB858" s="17"/>
      <c r="AC858" s="17"/>
    </row>
    <row r="859" customFormat="false" ht="13.5" hidden="false" customHeight="false" outlineLevel="0" collapsed="false">
      <c r="C859" s="17"/>
      <c r="D859" s="17"/>
      <c r="E859" s="17"/>
      <c r="F859" s="17"/>
      <c r="G859" s="17"/>
      <c r="H859" s="0"/>
      <c r="AB859" s="17"/>
      <c r="AC859" s="17"/>
    </row>
    <row r="860" customFormat="false" ht="13.5" hidden="false" customHeight="false" outlineLevel="0" collapsed="false">
      <c r="C860" s="17"/>
      <c r="D860" s="17"/>
      <c r="E860" s="17"/>
      <c r="F860" s="17"/>
      <c r="G860" s="17"/>
      <c r="H860" s="0"/>
      <c r="AB860" s="17"/>
      <c r="AC860" s="17"/>
    </row>
    <row r="861" customFormat="false" ht="13.5" hidden="false" customHeight="false" outlineLevel="0" collapsed="false">
      <c r="C861" s="17"/>
      <c r="D861" s="17"/>
      <c r="E861" s="17"/>
      <c r="F861" s="17"/>
      <c r="G861" s="17"/>
      <c r="H861" s="0"/>
      <c r="AB861" s="17"/>
      <c r="AC861" s="17"/>
    </row>
    <row r="862" customFormat="false" ht="13.5" hidden="false" customHeight="false" outlineLevel="0" collapsed="false">
      <c r="C862" s="17"/>
      <c r="D862" s="17"/>
      <c r="E862" s="17"/>
      <c r="F862" s="17"/>
      <c r="G862" s="17"/>
      <c r="H862" s="0"/>
      <c r="AB862" s="17"/>
      <c r="AC862" s="17"/>
    </row>
    <row r="863" customFormat="false" ht="13.5" hidden="false" customHeight="false" outlineLevel="0" collapsed="false">
      <c r="C863" s="17"/>
      <c r="D863" s="17"/>
      <c r="E863" s="17"/>
      <c r="F863" s="17"/>
      <c r="G863" s="17"/>
      <c r="H863" s="0"/>
      <c r="AB863" s="17"/>
      <c r="AC863" s="17"/>
    </row>
    <row r="864" customFormat="false" ht="13.5" hidden="false" customHeight="false" outlineLevel="0" collapsed="false">
      <c r="C864" s="17"/>
      <c r="D864" s="17"/>
      <c r="E864" s="17"/>
      <c r="F864" s="17"/>
      <c r="G864" s="17"/>
      <c r="H864" s="0"/>
      <c r="AB864" s="17"/>
      <c r="AC864" s="17"/>
    </row>
    <row r="865" customFormat="false" ht="13.5" hidden="false" customHeight="false" outlineLevel="0" collapsed="false">
      <c r="C865" s="17"/>
      <c r="D865" s="17"/>
      <c r="E865" s="17"/>
      <c r="F865" s="17"/>
      <c r="G865" s="17"/>
      <c r="H865" s="0"/>
      <c r="AB865" s="17"/>
      <c r="AC865" s="17"/>
    </row>
    <row r="866" customFormat="false" ht="13.5" hidden="false" customHeight="false" outlineLevel="0" collapsed="false">
      <c r="C866" s="17"/>
      <c r="D866" s="17"/>
      <c r="E866" s="17"/>
      <c r="F866" s="17"/>
      <c r="G866" s="17"/>
      <c r="H866" s="0"/>
      <c r="AB866" s="17"/>
      <c r="AC866" s="17"/>
    </row>
    <row r="867" customFormat="false" ht="13.5" hidden="false" customHeight="false" outlineLevel="0" collapsed="false">
      <c r="C867" s="17"/>
      <c r="D867" s="17"/>
      <c r="E867" s="17"/>
      <c r="F867" s="17"/>
      <c r="G867" s="17"/>
      <c r="H867" s="0"/>
      <c r="AB867" s="17"/>
      <c r="AC867" s="17"/>
    </row>
    <row r="868" customFormat="false" ht="13.5" hidden="false" customHeight="false" outlineLevel="0" collapsed="false">
      <c r="C868" s="17"/>
      <c r="D868" s="17"/>
      <c r="E868" s="17"/>
      <c r="F868" s="17"/>
      <c r="G868" s="17"/>
      <c r="H868" s="0"/>
      <c r="AB868" s="17"/>
      <c r="AC868" s="17"/>
    </row>
    <row r="869" customFormat="false" ht="13.5" hidden="false" customHeight="false" outlineLevel="0" collapsed="false">
      <c r="C869" s="17"/>
      <c r="D869" s="17"/>
      <c r="E869" s="17"/>
      <c r="F869" s="17"/>
      <c r="G869" s="17"/>
      <c r="H869" s="0"/>
      <c r="AB869" s="17"/>
      <c r="AC869" s="17"/>
    </row>
    <row r="870" customFormat="false" ht="13.5" hidden="false" customHeight="false" outlineLevel="0" collapsed="false">
      <c r="C870" s="17"/>
      <c r="D870" s="17"/>
      <c r="E870" s="17"/>
      <c r="F870" s="17"/>
      <c r="G870" s="17"/>
      <c r="H870" s="0"/>
      <c r="AB870" s="17"/>
      <c r="AC870" s="17"/>
    </row>
    <row r="871" customFormat="false" ht="13.5" hidden="false" customHeight="false" outlineLevel="0" collapsed="false">
      <c r="C871" s="17"/>
      <c r="D871" s="17"/>
      <c r="E871" s="17"/>
      <c r="F871" s="17"/>
      <c r="G871" s="17"/>
      <c r="H871" s="0"/>
      <c r="AB871" s="17"/>
      <c r="AC871" s="17"/>
    </row>
    <row r="872" customFormat="false" ht="13.5" hidden="false" customHeight="false" outlineLevel="0" collapsed="false">
      <c r="C872" s="17"/>
      <c r="D872" s="17"/>
      <c r="E872" s="17"/>
      <c r="F872" s="17"/>
      <c r="G872" s="17"/>
      <c r="H872" s="0"/>
      <c r="AB872" s="17"/>
      <c r="AC872" s="17"/>
    </row>
    <row r="873" customFormat="false" ht="13.5" hidden="false" customHeight="false" outlineLevel="0" collapsed="false">
      <c r="C873" s="17"/>
      <c r="D873" s="17"/>
      <c r="E873" s="17"/>
      <c r="F873" s="17"/>
      <c r="G873" s="17"/>
      <c r="H873" s="0"/>
      <c r="AB873" s="17"/>
      <c r="AC873" s="17"/>
    </row>
    <row r="874" customFormat="false" ht="13.5" hidden="false" customHeight="false" outlineLevel="0" collapsed="false">
      <c r="C874" s="17"/>
      <c r="D874" s="17"/>
      <c r="E874" s="17"/>
      <c r="F874" s="17"/>
      <c r="G874" s="17"/>
      <c r="H874" s="0"/>
      <c r="AB874" s="17"/>
      <c r="AC874" s="17"/>
    </row>
    <row r="875" customFormat="false" ht="13.5" hidden="false" customHeight="false" outlineLevel="0" collapsed="false">
      <c r="C875" s="17"/>
      <c r="D875" s="17"/>
      <c r="E875" s="17"/>
      <c r="F875" s="17"/>
      <c r="G875" s="17"/>
      <c r="H875" s="0"/>
      <c r="AB875" s="17"/>
      <c r="AC875" s="17"/>
    </row>
    <row r="876" customFormat="false" ht="13.5" hidden="false" customHeight="false" outlineLevel="0" collapsed="false">
      <c r="C876" s="17"/>
      <c r="D876" s="17"/>
      <c r="E876" s="17"/>
      <c r="F876" s="17"/>
      <c r="G876" s="17"/>
      <c r="H876" s="0"/>
      <c r="AB876" s="17"/>
      <c r="AC876" s="17"/>
    </row>
    <row r="877" customFormat="false" ht="13.5" hidden="false" customHeight="false" outlineLevel="0" collapsed="false">
      <c r="C877" s="17"/>
      <c r="D877" s="17"/>
      <c r="E877" s="17"/>
      <c r="F877" s="17"/>
      <c r="G877" s="17"/>
      <c r="H877" s="0"/>
      <c r="AB877" s="17"/>
      <c r="AC877" s="17"/>
    </row>
    <row r="878" customFormat="false" ht="13.5" hidden="false" customHeight="false" outlineLevel="0" collapsed="false">
      <c r="C878" s="17"/>
      <c r="D878" s="17"/>
      <c r="E878" s="17"/>
      <c r="F878" s="17"/>
      <c r="G878" s="17"/>
      <c r="H878" s="0"/>
      <c r="AB878" s="17"/>
      <c r="AC878" s="17"/>
    </row>
    <row r="879" customFormat="false" ht="13.5" hidden="false" customHeight="false" outlineLevel="0" collapsed="false">
      <c r="C879" s="17"/>
      <c r="D879" s="17"/>
      <c r="E879" s="17"/>
      <c r="F879" s="17"/>
      <c r="G879" s="17"/>
      <c r="H879" s="0"/>
      <c r="AB879" s="17"/>
      <c r="AC879" s="17"/>
    </row>
    <row r="880" customFormat="false" ht="13.5" hidden="false" customHeight="false" outlineLevel="0" collapsed="false">
      <c r="C880" s="17"/>
      <c r="D880" s="17"/>
      <c r="E880" s="17"/>
      <c r="F880" s="17"/>
      <c r="G880" s="17"/>
      <c r="H880" s="0"/>
      <c r="AB880" s="17"/>
      <c r="AC880" s="17"/>
    </row>
    <row r="881" customFormat="false" ht="13.5" hidden="false" customHeight="false" outlineLevel="0" collapsed="false">
      <c r="C881" s="17"/>
      <c r="D881" s="17"/>
      <c r="E881" s="17"/>
      <c r="F881" s="17"/>
      <c r="G881" s="17"/>
      <c r="H881" s="0"/>
      <c r="AB881" s="17"/>
      <c r="AC881" s="17"/>
    </row>
    <row r="882" customFormat="false" ht="13.5" hidden="false" customHeight="false" outlineLevel="0" collapsed="false">
      <c r="C882" s="17"/>
      <c r="D882" s="17"/>
      <c r="E882" s="17"/>
      <c r="F882" s="17"/>
      <c r="G882" s="17"/>
      <c r="H882" s="0"/>
      <c r="AB882" s="17"/>
      <c r="AC882" s="17"/>
    </row>
    <row r="883" customFormat="false" ht="13.5" hidden="false" customHeight="false" outlineLevel="0" collapsed="false">
      <c r="C883" s="17"/>
      <c r="D883" s="17"/>
      <c r="E883" s="17"/>
      <c r="F883" s="17"/>
      <c r="G883" s="17"/>
      <c r="H883" s="0"/>
      <c r="AB883" s="17"/>
      <c r="AC883" s="17"/>
    </row>
    <row r="884" customFormat="false" ht="13.5" hidden="false" customHeight="false" outlineLevel="0" collapsed="false">
      <c r="C884" s="17"/>
      <c r="D884" s="17"/>
      <c r="E884" s="17"/>
      <c r="F884" s="17"/>
      <c r="G884" s="17"/>
      <c r="H884" s="0"/>
      <c r="AB884" s="17"/>
      <c r="AC884" s="17"/>
    </row>
    <row r="885" customFormat="false" ht="13.5" hidden="false" customHeight="false" outlineLevel="0" collapsed="false">
      <c r="C885" s="17"/>
      <c r="D885" s="17"/>
      <c r="E885" s="17"/>
      <c r="F885" s="17"/>
      <c r="G885" s="17"/>
      <c r="H885" s="0"/>
      <c r="AB885" s="17"/>
      <c r="AC885" s="17"/>
    </row>
    <row r="886" customFormat="false" ht="13.5" hidden="false" customHeight="false" outlineLevel="0" collapsed="false">
      <c r="C886" s="17"/>
      <c r="D886" s="17"/>
      <c r="E886" s="17"/>
      <c r="F886" s="17"/>
      <c r="G886" s="17"/>
      <c r="H886" s="0"/>
      <c r="AB886" s="17"/>
      <c r="AC886" s="17"/>
    </row>
    <row r="887" customFormat="false" ht="13.5" hidden="false" customHeight="false" outlineLevel="0" collapsed="false">
      <c r="C887" s="17"/>
      <c r="D887" s="17"/>
      <c r="E887" s="17"/>
      <c r="F887" s="17"/>
      <c r="G887" s="17"/>
      <c r="H887" s="0"/>
      <c r="AB887" s="17"/>
      <c r="AC887" s="17"/>
    </row>
    <row r="888" customFormat="false" ht="13.5" hidden="false" customHeight="false" outlineLevel="0" collapsed="false">
      <c r="C888" s="17"/>
      <c r="D888" s="17"/>
      <c r="E888" s="17"/>
      <c r="F888" s="17"/>
      <c r="G888" s="17"/>
      <c r="H888" s="0"/>
      <c r="AB888" s="17"/>
      <c r="AC888" s="17"/>
    </row>
    <row r="889" customFormat="false" ht="13.5" hidden="false" customHeight="false" outlineLevel="0" collapsed="false">
      <c r="C889" s="17"/>
      <c r="D889" s="17"/>
      <c r="E889" s="17"/>
      <c r="F889" s="17"/>
      <c r="G889" s="17"/>
      <c r="H889" s="0"/>
      <c r="AB889" s="17"/>
      <c r="AC889" s="17"/>
    </row>
    <row r="890" customFormat="false" ht="13.5" hidden="false" customHeight="false" outlineLevel="0" collapsed="false">
      <c r="C890" s="17"/>
      <c r="D890" s="17"/>
      <c r="E890" s="17"/>
      <c r="F890" s="17"/>
      <c r="G890" s="17"/>
      <c r="H890" s="0"/>
      <c r="AB890" s="17"/>
      <c r="AC890" s="17"/>
    </row>
    <row r="891" customFormat="false" ht="13.5" hidden="false" customHeight="false" outlineLevel="0" collapsed="false">
      <c r="C891" s="17"/>
      <c r="D891" s="17"/>
      <c r="E891" s="17"/>
      <c r="F891" s="17"/>
      <c r="G891" s="17"/>
      <c r="H891" s="0"/>
      <c r="AB891" s="17"/>
      <c r="AC891" s="17"/>
    </row>
    <row r="892" customFormat="false" ht="13.5" hidden="false" customHeight="false" outlineLevel="0" collapsed="false">
      <c r="C892" s="17"/>
      <c r="D892" s="17"/>
      <c r="E892" s="17"/>
      <c r="F892" s="17"/>
      <c r="G892" s="17"/>
      <c r="H892" s="0"/>
      <c r="AB892" s="17"/>
      <c r="AC892" s="17"/>
    </row>
    <row r="893" customFormat="false" ht="13.5" hidden="false" customHeight="false" outlineLevel="0" collapsed="false">
      <c r="C893" s="17"/>
      <c r="D893" s="17"/>
      <c r="E893" s="17"/>
      <c r="F893" s="17"/>
      <c r="G893" s="17"/>
      <c r="H893" s="0"/>
      <c r="AB893" s="17"/>
      <c r="AC893" s="17"/>
    </row>
    <row r="894" customFormat="false" ht="13.5" hidden="false" customHeight="false" outlineLevel="0" collapsed="false">
      <c r="C894" s="17"/>
      <c r="D894" s="17"/>
      <c r="E894" s="17"/>
      <c r="F894" s="17"/>
      <c r="G894" s="17"/>
      <c r="H894" s="0"/>
      <c r="AB894" s="17"/>
      <c r="AC894" s="17"/>
    </row>
    <row r="895" customFormat="false" ht="13.5" hidden="false" customHeight="false" outlineLevel="0" collapsed="false">
      <c r="C895" s="17"/>
      <c r="D895" s="17"/>
      <c r="E895" s="17"/>
      <c r="F895" s="17"/>
      <c r="G895" s="17"/>
      <c r="H895" s="0"/>
      <c r="AB895" s="17"/>
      <c r="AC895" s="17"/>
    </row>
    <row r="896" customFormat="false" ht="13.5" hidden="false" customHeight="false" outlineLevel="0" collapsed="false">
      <c r="C896" s="17"/>
      <c r="D896" s="17"/>
      <c r="E896" s="17"/>
      <c r="F896" s="17"/>
      <c r="G896" s="17"/>
      <c r="H896" s="0"/>
      <c r="AB896" s="17"/>
      <c r="AC896" s="17"/>
    </row>
    <row r="897" customFormat="false" ht="13.5" hidden="false" customHeight="false" outlineLevel="0" collapsed="false">
      <c r="C897" s="17"/>
      <c r="D897" s="17"/>
      <c r="E897" s="17"/>
      <c r="F897" s="17"/>
      <c r="G897" s="17"/>
      <c r="H897" s="0"/>
      <c r="AB897" s="17"/>
      <c r="AC897" s="17"/>
    </row>
    <row r="898" customFormat="false" ht="13.5" hidden="false" customHeight="false" outlineLevel="0" collapsed="false">
      <c r="C898" s="17"/>
      <c r="D898" s="17"/>
      <c r="E898" s="17"/>
      <c r="F898" s="17"/>
      <c r="G898" s="17"/>
      <c r="H898" s="0"/>
      <c r="AB898" s="17"/>
      <c r="AC898" s="17"/>
    </row>
    <row r="899" customFormat="false" ht="13.5" hidden="false" customHeight="false" outlineLevel="0" collapsed="false">
      <c r="C899" s="17"/>
      <c r="D899" s="17"/>
      <c r="E899" s="17"/>
      <c r="F899" s="17"/>
      <c r="G899" s="17"/>
      <c r="H899" s="0"/>
      <c r="AB899" s="17"/>
      <c r="AC899" s="17"/>
    </row>
    <row r="900" customFormat="false" ht="13.5" hidden="false" customHeight="false" outlineLevel="0" collapsed="false">
      <c r="C900" s="17"/>
      <c r="D900" s="17"/>
      <c r="E900" s="17"/>
      <c r="F900" s="17"/>
      <c r="G900" s="17"/>
      <c r="H900" s="0"/>
      <c r="AB900" s="17"/>
      <c r="AC900" s="17"/>
    </row>
    <row r="901" customFormat="false" ht="13.5" hidden="false" customHeight="false" outlineLevel="0" collapsed="false">
      <c r="C901" s="17"/>
      <c r="D901" s="17"/>
      <c r="E901" s="17"/>
      <c r="F901" s="17"/>
      <c r="G901" s="17"/>
      <c r="H901" s="0"/>
      <c r="AB901" s="17"/>
      <c r="AC901" s="17"/>
    </row>
    <row r="902" customFormat="false" ht="13.5" hidden="false" customHeight="false" outlineLevel="0" collapsed="false">
      <c r="C902" s="17"/>
      <c r="D902" s="17"/>
      <c r="E902" s="17"/>
      <c r="F902" s="17"/>
      <c r="G902" s="17"/>
      <c r="H902" s="0"/>
      <c r="AB902" s="17"/>
      <c r="AC902" s="17"/>
    </row>
    <row r="903" customFormat="false" ht="13.5" hidden="false" customHeight="false" outlineLevel="0" collapsed="false">
      <c r="C903" s="17"/>
      <c r="D903" s="17"/>
      <c r="E903" s="17"/>
      <c r="F903" s="17"/>
      <c r="G903" s="17"/>
      <c r="H903" s="0"/>
      <c r="AB903" s="17"/>
      <c r="AC903" s="17"/>
    </row>
    <row r="904" customFormat="false" ht="13.5" hidden="false" customHeight="false" outlineLevel="0" collapsed="false">
      <c r="C904" s="17"/>
      <c r="D904" s="17"/>
      <c r="E904" s="17"/>
      <c r="F904" s="17"/>
      <c r="G904" s="17"/>
      <c r="H904" s="0"/>
      <c r="AB904" s="17"/>
      <c r="AC904" s="17"/>
    </row>
    <row r="905" customFormat="false" ht="13.5" hidden="false" customHeight="false" outlineLevel="0" collapsed="false">
      <c r="C905" s="17"/>
      <c r="D905" s="17"/>
      <c r="E905" s="17"/>
      <c r="F905" s="17"/>
      <c r="G905" s="17"/>
      <c r="H905" s="0"/>
      <c r="AB905" s="17"/>
      <c r="AC905" s="17"/>
    </row>
    <row r="906" customFormat="false" ht="13.5" hidden="false" customHeight="false" outlineLevel="0" collapsed="false">
      <c r="C906" s="17"/>
      <c r="D906" s="17"/>
      <c r="E906" s="17"/>
      <c r="F906" s="17"/>
      <c r="G906" s="17"/>
      <c r="H906" s="0"/>
      <c r="AB906" s="17"/>
      <c r="AC906" s="17"/>
    </row>
    <row r="907" customFormat="false" ht="13.5" hidden="false" customHeight="false" outlineLevel="0" collapsed="false">
      <c r="C907" s="17"/>
      <c r="D907" s="17"/>
      <c r="E907" s="17"/>
      <c r="F907" s="17"/>
      <c r="G907" s="17"/>
      <c r="H907" s="0"/>
      <c r="AB907" s="17"/>
      <c r="AC907" s="17"/>
    </row>
    <row r="908" customFormat="false" ht="13.5" hidden="false" customHeight="false" outlineLevel="0" collapsed="false">
      <c r="C908" s="17"/>
      <c r="D908" s="17"/>
      <c r="E908" s="17"/>
      <c r="F908" s="17"/>
      <c r="G908" s="17"/>
      <c r="H908" s="0"/>
      <c r="AB908" s="17"/>
      <c r="AC908" s="17"/>
    </row>
    <row r="909" customFormat="false" ht="13.5" hidden="false" customHeight="false" outlineLevel="0" collapsed="false">
      <c r="C909" s="17"/>
      <c r="D909" s="17"/>
      <c r="E909" s="17"/>
      <c r="F909" s="17"/>
      <c r="G909" s="17"/>
      <c r="H909" s="0"/>
      <c r="AB909" s="17"/>
      <c r="AC909" s="17"/>
    </row>
    <row r="910" customFormat="false" ht="13.5" hidden="false" customHeight="false" outlineLevel="0" collapsed="false">
      <c r="C910" s="17"/>
      <c r="D910" s="17"/>
      <c r="E910" s="17"/>
      <c r="F910" s="17"/>
      <c r="G910" s="17"/>
      <c r="H910" s="0"/>
      <c r="AB910" s="17"/>
      <c r="AC910" s="17"/>
    </row>
    <row r="911" customFormat="false" ht="13.5" hidden="false" customHeight="false" outlineLevel="0" collapsed="false">
      <c r="C911" s="17"/>
      <c r="D911" s="17"/>
      <c r="E911" s="17"/>
      <c r="F911" s="17"/>
      <c r="G911" s="17"/>
      <c r="H911" s="0"/>
      <c r="AB911" s="17"/>
      <c r="AC911" s="17"/>
    </row>
    <row r="912" customFormat="false" ht="13.5" hidden="false" customHeight="false" outlineLevel="0" collapsed="false">
      <c r="C912" s="17"/>
      <c r="D912" s="17"/>
      <c r="E912" s="17"/>
      <c r="F912" s="17"/>
      <c r="G912" s="17"/>
      <c r="H912" s="0"/>
      <c r="AB912" s="17"/>
      <c r="AC912" s="17"/>
    </row>
    <row r="913" customFormat="false" ht="13.5" hidden="false" customHeight="false" outlineLevel="0" collapsed="false">
      <c r="C913" s="17"/>
      <c r="D913" s="17"/>
      <c r="E913" s="17"/>
      <c r="F913" s="17"/>
      <c r="G913" s="17"/>
      <c r="H913" s="0"/>
      <c r="AB913" s="17"/>
      <c r="AC913" s="17"/>
    </row>
    <row r="914" customFormat="false" ht="13.5" hidden="false" customHeight="false" outlineLevel="0" collapsed="false">
      <c r="C914" s="17"/>
      <c r="D914" s="17"/>
      <c r="E914" s="17"/>
      <c r="F914" s="17"/>
      <c r="G914" s="17"/>
      <c r="H914" s="0"/>
      <c r="AB914" s="17"/>
      <c r="AC914" s="17"/>
    </row>
    <row r="915" customFormat="false" ht="13.5" hidden="false" customHeight="false" outlineLevel="0" collapsed="false">
      <c r="A915" s="169"/>
      <c r="C915" s="17"/>
      <c r="D915" s="17"/>
      <c r="E915" s="17"/>
      <c r="F915" s="17"/>
      <c r="G915" s="17"/>
      <c r="H915" s="0"/>
      <c r="AB915" s="17"/>
      <c r="AC915" s="17"/>
    </row>
    <row r="916" customFormat="false" ht="13.5" hidden="false" customHeight="false" outlineLevel="0" collapsed="false">
      <c r="A916" s="169"/>
      <c r="C916" s="17"/>
      <c r="D916" s="17"/>
      <c r="E916" s="17"/>
      <c r="F916" s="17"/>
      <c r="G916" s="17"/>
      <c r="H916" s="0"/>
      <c r="AB916" s="17"/>
      <c r="AC916" s="17"/>
    </row>
    <row r="917" customFormat="false" ht="13.5" hidden="false" customHeight="false" outlineLevel="0" collapsed="false">
      <c r="A917" s="170"/>
      <c r="C917" s="17"/>
      <c r="D917" s="17"/>
      <c r="E917" s="17"/>
      <c r="F917" s="17"/>
      <c r="G917" s="17"/>
      <c r="H917" s="0"/>
      <c r="AB917" s="17"/>
      <c r="AC917" s="17"/>
    </row>
    <row r="918" customFormat="false" ht="13.5" hidden="false" customHeight="false" outlineLevel="0" collapsed="false">
      <c r="A918" s="170"/>
      <c r="C918" s="17"/>
      <c r="D918" s="17"/>
      <c r="E918" s="17"/>
      <c r="F918" s="17"/>
      <c r="G918" s="17"/>
      <c r="H918" s="0"/>
      <c r="AB918" s="17"/>
      <c r="AC918" s="17"/>
    </row>
    <row r="919" customFormat="false" ht="13.5" hidden="false" customHeight="false" outlineLevel="0" collapsed="false">
      <c r="A919" s="170"/>
      <c r="C919" s="17"/>
      <c r="D919" s="17"/>
      <c r="E919" s="17"/>
      <c r="F919" s="17"/>
      <c r="G919" s="17"/>
      <c r="H919" s="0"/>
      <c r="AB919" s="17"/>
      <c r="AC919" s="17"/>
    </row>
    <row r="920" customFormat="false" ht="13.5" hidden="false" customHeight="false" outlineLevel="0" collapsed="false">
      <c r="A920" s="170"/>
      <c r="C920" s="17"/>
      <c r="D920" s="17"/>
      <c r="E920" s="17"/>
      <c r="F920" s="17"/>
      <c r="G920" s="17"/>
      <c r="H920" s="0"/>
      <c r="AB920" s="17"/>
      <c r="AC920" s="17"/>
    </row>
    <row r="921" customFormat="false" ht="13.5" hidden="false" customHeight="false" outlineLevel="0" collapsed="false">
      <c r="A921" s="170"/>
      <c r="C921" s="17"/>
      <c r="D921" s="17"/>
      <c r="E921" s="17"/>
      <c r="F921" s="17"/>
      <c r="G921" s="17"/>
      <c r="H921" s="0"/>
      <c r="AB921" s="17"/>
      <c r="AC921" s="17"/>
    </row>
    <row r="922" customFormat="false" ht="13.5" hidden="false" customHeight="false" outlineLevel="0" collapsed="false">
      <c r="C922" s="17"/>
      <c r="D922" s="17"/>
      <c r="E922" s="17"/>
      <c r="F922" s="17"/>
      <c r="G922" s="17"/>
      <c r="H922" s="0"/>
      <c r="AB922" s="17"/>
      <c r="AC922" s="17"/>
    </row>
    <row r="923" customFormat="false" ht="13.5" hidden="false" customHeight="false" outlineLevel="0" collapsed="false">
      <c r="C923" s="17"/>
      <c r="D923" s="17"/>
      <c r="E923" s="17"/>
      <c r="F923" s="17"/>
      <c r="G923" s="17"/>
      <c r="H923" s="0"/>
      <c r="AB923" s="17"/>
      <c r="AC923" s="17"/>
    </row>
    <row r="924" customFormat="false" ht="13.5" hidden="false" customHeight="false" outlineLevel="0" collapsed="false">
      <c r="C924" s="17"/>
      <c r="D924" s="17"/>
      <c r="E924" s="17"/>
      <c r="F924" s="17"/>
      <c r="G924" s="17"/>
      <c r="H924" s="0"/>
      <c r="AB924" s="17"/>
      <c r="AC924" s="17"/>
    </row>
    <row r="925" customFormat="false" ht="13.5" hidden="false" customHeight="false" outlineLevel="0" collapsed="false">
      <c r="A925" s="169"/>
      <c r="C925" s="17"/>
      <c r="D925" s="17"/>
      <c r="E925" s="17"/>
      <c r="F925" s="17"/>
      <c r="G925" s="17"/>
      <c r="H925" s="0"/>
      <c r="AB925" s="17"/>
      <c r="AC925" s="17"/>
    </row>
    <row r="926" customFormat="false" ht="13.5" hidden="false" customHeight="false" outlineLevel="0" collapsed="false">
      <c r="C926" s="17"/>
      <c r="D926" s="17"/>
      <c r="E926" s="17"/>
      <c r="F926" s="17"/>
      <c r="G926" s="17"/>
      <c r="H926" s="0"/>
      <c r="AB926" s="17"/>
      <c r="AC926" s="17"/>
    </row>
    <row r="927" customFormat="false" ht="13.5" hidden="false" customHeight="false" outlineLevel="0" collapsed="false">
      <c r="C927" s="17"/>
      <c r="D927" s="17"/>
      <c r="E927" s="17"/>
      <c r="F927" s="17"/>
      <c r="G927" s="17"/>
      <c r="H927" s="0"/>
      <c r="AB927" s="17"/>
      <c r="AC927" s="17"/>
    </row>
    <row r="928" customFormat="false" ht="13.5" hidden="false" customHeight="false" outlineLevel="0" collapsed="false">
      <c r="C928" s="17"/>
      <c r="D928" s="17"/>
      <c r="E928" s="17"/>
      <c r="F928" s="17"/>
      <c r="G928" s="17"/>
      <c r="H928" s="0"/>
      <c r="AB928" s="17"/>
      <c r="AC928" s="17"/>
    </row>
    <row r="929" customFormat="false" ht="13.5" hidden="false" customHeight="false" outlineLevel="0" collapsed="false">
      <c r="C929" s="17"/>
      <c r="D929" s="17"/>
      <c r="E929" s="17"/>
      <c r="F929" s="17"/>
      <c r="G929" s="17"/>
      <c r="H929" s="0"/>
      <c r="AB929" s="17"/>
      <c r="AC929" s="17"/>
    </row>
    <row r="930" customFormat="false" ht="13.5" hidden="false" customHeight="false" outlineLevel="0" collapsed="false">
      <c r="C930" s="17"/>
      <c r="D930" s="17"/>
      <c r="E930" s="17"/>
      <c r="F930" s="17"/>
      <c r="G930" s="17"/>
      <c r="H930" s="0"/>
      <c r="AB930" s="17"/>
      <c r="AC930" s="17"/>
    </row>
    <row r="931" customFormat="false" ht="13.5" hidden="false" customHeight="false" outlineLevel="0" collapsed="false">
      <c r="C931" s="17"/>
      <c r="D931" s="17"/>
      <c r="E931" s="17"/>
      <c r="F931" s="17"/>
      <c r="G931" s="17"/>
      <c r="H931" s="0"/>
      <c r="AB931" s="17"/>
      <c r="AC931" s="17"/>
    </row>
    <row r="932" customFormat="false" ht="13.5" hidden="false" customHeight="false" outlineLevel="0" collapsed="false">
      <c r="C932" s="17"/>
      <c r="D932" s="17"/>
      <c r="E932" s="17"/>
      <c r="F932" s="17"/>
      <c r="G932" s="17"/>
      <c r="H932" s="0"/>
      <c r="AB932" s="17"/>
      <c r="AC932" s="17"/>
    </row>
    <row r="933" customFormat="false" ht="13.5" hidden="false" customHeight="false" outlineLevel="0" collapsed="false">
      <c r="C933" s="17"/>
      <c r="D933" s="17"/>
      <c r="E933" s="17"/>
      <c r="F933" s="17"/>
      <c r="G933" s="17"/>
      <c r="H933" s="0"/>
      <c r="AB933" s="17"/>
      <c r="AC933" s="17"/>
    </row>
    <row r="934" customFormat="false" ht="13.5" hidden="false" customHeight="false" outlineLevel="0" collapsed="false">
      <c r="C934" s="17"/>
      <c r="D934" s="17"/>
      <c r="E934" s="17"/>
      <c r="F934" s="17"/>
      <c r="G934" s="17"/>
      <c r="H934" s="0"/>
      <c r="AB934" s="17"/>
      <c r="AC934" s="17"/>
    </row>
    <row r="935" customFormat="false" ht="13.5" hidden="false" customHeight="false" outlineLevel="0" collapsed="false">
      <c r="C935" s="17"/>
      <c r="D935" s="17"/>
      <c r="E935" s="17"/>
      <c r="F935" s="17"/>
      <c r="G935" s="17"/>
      <c r="H935" s="0"/>
      <c r="AB935" s="17"/>
      <c r="AC935" s="17"/>
    </row>
    <row r="936" customFormat="false" ht="13.5" hidden="false" customHeight="false" outlineLevel="0" collapsed="false">
      <c r="C936" s="17"/>
      <c r="D936" s="17"/>
      <c r="E936" s="17"/>
      <c r="F936" s="17"/>
      <c r="G936" s="17"/>
      <c r="H936" s="0"/>
      <c r="AB936" s="17"/>
      <c r="AC936" s="17"/>
    </row>
    <row r="937" customFormat="false" ht="13.5" hidden="false" customHeight="false" outlineLevel="0" collapsed="false">
      <c r="C937" s="17"/>
      <c r="D937" s="17"/>
      <c r="E937" s="17"/>
      <c r="F937" s="17"/>
      <c r="G937" s="17"/>
      <c r="H937" s="0"/>
      <c r="AB937" s="17"/>
      <c r="AC937" s="17"/>
    </row>
    <row r="938" customFormat="false" ht="13.5" hidden="false" customHeight="false" outlineLevel="0" collapsed="false">
      <c r="C938" s="17"/>
      <c r="D938" s="17"/>
      <c r="E938" s="17"/>
      <c r="F938" s="17"/>
      <c r="G938" s="17"/>
      <c r="H938" s="0"/>
      <c r="AB938" s="17"/>
      <c r="AC938" s="17"/>
    </row>
    <row r="939" customFormat="false" ht="13.5" hidden="false" customHeight="false" outlineLevel="0" collapsed="false">
      <c r="C939" s="17"/>
      <c r="D939" s="17"/>
      <c r="E939" s="17"/>
      <c r="F939" s="17"/>
      <c r="G939" s="17"/>
      <c r="H939" s="0"/>
      <c r="AB939" s="17"/>
      <c r="AC939" s="17"/>
    </row>
    <row r="940" customFormat="false" ht="13.5" hidden="false" customHeight="false" outlineLevel="0" collapsed="false">
      <c r="C940" s="17"/>
      <c r="D940" s="17"/>
      <c r="E940" s="17"/>
      <c r="F940" s="17"/>
      <c r="G940" s="17"/>
      <c r="H940" s="0"/>
      <c r="AB940" s="17"/>
      <c r="AC940" s="17"/>
    </row>
    <row r="941" customFormat="false" ht="13.5" hidden="false" customHeight="false" outlineLevel="0" collapsed="false">
      <c r="C941" s="17"/>
      <c r="D941" s="17"/>
      <c r="E941" s="17"/>
      <c r="F941" s="17"/>
      <c r="G941" s="17"/>
      <c r="H941" s="0"/>
      <c r="AB941" s="17"/>
      <c r="AC941" s="17"/>
    </row>
    <row r="942" customFormat="false" ht="13.5" hidden="false" customHeight="false" outlineLevel="0" collapsed="false">
      <c r="C942" s="17"/>
      <c r="D942" s="17"/>
      <c r="E942" s="17"/>
      <c r="F942" s="17"/>
      <c r="G942" s="17"/>
      <c r="H942" s="0"/>
      <c r="AB942" s="17"/>
      <c r="AC942" s="17"/>
    </row>
    <row r="943" customFormat="false" ht="13.5" hidden="false" customHeight="false" outlineLevel="0" collapsed="false">
      <c r="C943" s="17"/>
      <c r="D943" s="17"/>
      <c r="E943" s="17"/>
      <c r="F943" s="17"/>
      <c r="G943" s="17"/>
      <c r="H943" s="0"/>
      <c r="AB943" s="17"/>
      <c r="AC943" s="17"/>
    </row>
    <row r="944" customFormat="false" ht="13.5" hidden="false" customHeight="false" outlineLevel="0" collapsed="false">
      <c r="C944" s="17"/>
      <c r="D944" s="17"/>
      <c r="E944" s="17"/>
      <c r="F944" s="17"/>
      <c r="G944" s="17"/>
      <c r="H944" s="0"/>
      <c r="AB944" s="17"/>
      <c r="AC944" s="17"/>
    </row>
    <row r="945" customFormat="false" ht="13.5" hidden="false" customHeight="false" outlineLevel="0" collapsed="false">
      <c r="C945" s="17"/>
      <c r="D945" s="17"/>
      <c r="E945" s="17"/>
      <c r="F945" s="17"/>
      <c r="G945" s="17"/>
      <c r="H945" s="0"/>
      <c r="AB945" s="17"/>
      <c r="AC945" s="17"/>
    </row>
    <row r="946" customFormat="false" ht="13.5" hidden="false" customHeight="false" outlineLevel="0" collapsed="false">
      <c r="C946" s="17"/>
      <c r="D946" s="17"/>
      <c r="E946" s="17"/>
      <c r="F946" s="17"/>
      <c r="G946" s="17"/>
      <c r="H946" s="0"/>
      <c r="AB946" s="17"/>
      <c r="AC946" s="17"/>
    </row>
    <row r="947" customFormat="false" ht="13.5" hidden="false" customHeight="false" outlineLevel="0" collapsed="false">
      <c r="C947" s="17"/>
      <c r="D947" s="17"/>
      <c r="E947" s="17"/>
      <c r="F947" s="17"/>
      <c r="G947" s="17"/>
      <c r="H947" s="0"/>
      <c r="AB947" s="17"/>
      <c r="AC947" s="17"/>
    </row>
    <row r="948" customFormat="false" ht="13.5" hidden="false" customHeight="false" outlineLevel="0" collapsed="false">
      <c r="C948" s="17"/>
      <c r="D948" s="17"/>
      <c r="E948" s="17"/>
      <c r="F948" s="17"/>
      <c r="G948" s="17"/>
      <c r="H948" s="0"/>
      <c r="AB948" s="17"/>
      <c r="AC948" s="17"/>
    </row>
    <row r="949" customFormat="false" ht="13.5" hidden="false" customHeight="false" outlineLevel="0" collapsed="false">
      <c r="C949" s="17"/>
      <c r="D949" s="17"/>
      <c r="E949" s="17"/>
      <c r="F949" s="17"/>
      <c r="G949" s="17"/>
      <c r="H949" s="0"/>
      <c r="AB949" s="17"/>
      <c r="AC949" s="17"/>
    </row>
    <row r="950" customFormat="false" ht="13.5" hidden="false" customHeight="false" outlineLevel="0" collapsed="false">
      <c r="C950" s="17"/>
      <c r="D950" s="17"/>
      <c r="E950" s="17"/>
      <c r="F950" s="17"/>
      <c r="G950" s="17"/>
      <c r="H950" s="0"/>
      <c r="AB950" s="17"/>
      <c r="AC950" s="17"/>
    </row>
    <row r="951" customFormat="false" ht="13.5" hidden="false" customHeight="false" outlineLevel="0" collapsed="false">
      <c r="C951" s="17"/>
      <c r="D951" s="17"/>
      <c r="E951" s="17"/>
      <c r="F951" s="17"/>
      <c r="G951" s="17"/>
      <c r="H951" s="0"/>
      <c r="AB951" s="17"/>
      <c r="AC951" s="17"/>
    </row>
    <row r="952" customFormat="false" ht="13.5" hidden="false" customHeight="false" outlineLevel="0" collapsed="false">
      <c r="C952" s="17"/>
      <c r="D952" s="17"/>
      <c r="E952" s="17"/>
      <c r="F952" s="17"/>
      <c r="G952" s="17"/>
      <c r="H952" s="0"/>
      <c r="AB952" s="17"/>
      <c r="AC952" s="17"/>
    </row>
    <row r="953" customFormat="false" ht="13.5" hidden="false" customHeight="false" outlineLevel="0" collapsed="false">
      <c r="C953" s="17"/>
      <c r="D953" s="17"/>
      <c r="E953" s="17"/>
      <c r="F953" s="17"/>
      <c r="G953" s="17"/>
      <c r="H953" s="0"/>
      <c r="AB953" s="17"/>
      <c r="AC953" s="17"/>
    </row>
    <row r="954" customFormat="false" ht="13.5" hidden="false" customHeight="false" outlineLevel="0" collapsed="false">
      <c r="C954" s="17"/>
      <c r="D954" s="17"/>
      <c r="E954" s="17"/>
      <c r="F954" s="17"/>
      <c r="G954" s="17"/>
      <c r="H954" s="0"/>
      <c r="AB954" s="17"/>
      <c r="AC954" s="17"/>
    </row>
    <row r="955" customFormat="false" ht="13.5" hidden="false" customHeight="false" outlineLevel="0" collapsed="false">
      <c r="C955" s="17"/>
      <c r="D955" s="17"/>
      <c r="E955" s="17"/>
      <c r="F955" s="17"/>
      <c r="G955" s="17"/>
      <c r="H955" s="0"/>
      <c r="AB955" s="17"/>
      <c r="AC955" s="17"/>
    </row>
    <row r="956" customFormat="false" ht="13.5" hidden="false" customHeight="false" outlineLevel="0" collapsed="false">
      <c r="C956" s="17"/>
      <c r="D956" s="17"/>
      <c r="E956" s="17"/>
      <c r="F956" s="17"/>
      <c r="G956" s="17"/>
      <c r="H956" s="0"/>
      <c r="AB956" s="17"/>
      <c r="AC956" s="17"/>
    </row>
    <row r="957" customFormat="false" ht="13.5" hidden="false" customHeight="false" outlineLevel="0" collapsed="false">
      <c r="C957" s="17"/>
      <c r="D957" s="17"/>
      <c r="E957" s="17"/>
      <c r="F957" s="17"/>
      <c r="G957" s="17"/>
      <c r="H957" s="0"/>
      <c r="AB957" s="17"/>
      <c r="AC957" s="17"/>
    </row>
    <row r="958" customFormat="false" ht="13.5" hidden="false" customHeight="false" outlineLevel="0" collapsed="false">
      <c r="C958" s="17"/>
      <c r="D958" s="17"/>
      <c r="E958" s="17"/>
      <c r="F958" s="17"/>
      <c r="G958" s="17"/>
      <c r="H958" s="0"/>
      <c r="AB958" s="17"/>
      <c r="AC958" s="17"/>
    </row>
    <row r="959" customFormat="false" ht="13.5" hidden="false" customHeight="false" outlineLevel="0" collapsed="false">
      <c r="C959" s="17"/>
      <c r="D959" s="17"/>
      <c r="E959" s="17"/>
      <c r="F959" s="17"/>
      <c r="G959" s="17"/>
      <c r="H959" s="0"/>
      <c r="AB959" s="17"/>
      <c r="AC959" s="17"/>
    </row>
    <row r="960" customFormat="false" ht="13.5" hidden="false" customHeight="false" outlineLevel="0" collapsed="false">
      <c r="C960" s="17"/>
      <c r="D960" s="17"/>
      <c r="E960" s="17"/>
      <c r="F960" s="17"/>
      <c r="G960" s="17"/>
      <c r="H960" s="0"/>
      <c r="AB960" s="17"/>
      <c r="AC960" s="17"/>
    </row>
    <row r="961" customFormat="false" ht="13.5" hidden="false" customHeight="false" outlineLevel="0" collapsed="false">
      <c r="C961" s="17"/>
      <c r="D961" s="17"/>
      <c r="E961" s="17"/>
      <c r="F961" s="17"/>
      <c r="G961" s="17"/>
      <c r="H961" s="0"/>
      <c r="AB961" s="17"/>
      <c r="AC961" s="17"/>
    </row>
    <row r="962" customFormat="false" ht="13.5" hidden="false" customHeight="false" outlineLevel="0" collapsed="false">
      <c r="C962" s="17"/>
      <c r="D962" s="17"/>
      <c r="E962" s="17"/>
      <c r="F962" s="17"/>
      <c r="G962" s="17"/>
      <c r="H962" s="0"/>
      <c r="AB962" s="17"/>
      <c r="AC962" s="17"/>
    </row>
    <row r="963" customFormat="false" ht="13.5" hidden="false" customHeight="false" outlineLevel="0" collapsed="false">
      <c r="C963" s="17"/>
      <c r="D963" s="17"/>
      <c r="E963" s="17"/>
      <c r="F963" s="17"/>
      <c r="G963" s="17"/>
      <c r="H963" s="0"/>
      <c r="AB963" s="17"/>
      <c r="AC963" s="17"/>
    </row>
    <row r="964" customFormat="false" ht="13.5" hidden="false" customHeight="false" outlineLevel="0" collapsed="false">
      <c r="C964" s="17"/>
      <c r="D964" s="17"/>
      <c r="E964" s="17"/>
      <c r="F964" s="17"/>
      <c r="G964" s="17"/>
      <c r="H964" s="0"/>
      <c r="AB964" s="17"/>
      <c r="AC964" s="17"/>
    </row>
    <row r="965" customFormat="false" ht="13.5" hidden="false" customHeight="false" outlineLevel="0" collapsed="false">
      <c r="C965" s="17"/>
      <c r="D965" s="17"/>
      <c r="E965" s="17"/>
      <c r="F965" s="17"/>
      <c r="G965" s="17"/>
      <c r="H965" s="0"/>
      <c r="AB965" s="17"/>
      <c r="AC965" s="17"/>
    </row>
    <row r="966" customFormat="false" ht="13.5" hidden="false" customHeight="false" outlineLevel="0" collapsed="false">
      <c r="C966" s="17"/>
      <c r="D966" s="17"/>
      <c r="E966" s="17"/>
      <c r="F966" s="17"/>
      <c r="G966" s="17"/>
      <c r="H966" s="0"/>
      <c r="AB966" s="17"/>
      <c r="AC966" s="17"/>
    </row>
    <row r="967" customFormat="false" ht="13.5" hidden="false" customHeight="false" outlineLevel="0" collapsed="false">
      <c r="C967" s="17"/>
      <c r="D967" s="17"/>
      <c r="E967" s="17"/>
      <c r="F967" s="17"/>
      <c r="G967" s="17"/>
      <c r="H967" s="0"/>
      <c r="AB967" s="17"/>
      <c r="AC967" s="17"/>
    </row>
    <row r="968" customFormat="false" ht="13.5" hidden="false" customHeight="false" outlineLevel="0" collapsed="false">
      <c r="C968" s="17"/>
      <c r="D968" s="17"/>
      <c r="E968" s="17"/>
      <c r="F968" s="17"/>
      <c r="G968" s="17"/>
      <c r="H968" s="0"/>
      <c r="AB968" s="17"/>
      <c r="AC968" s="17"/>
    </row>
    <row r="969" customFormat="false" ht="13.5" hidden="false" customHeight="false" outlineLevel="0" collapsed="false">
      <c r="C969" s="17"/>
      <c r="D969" s="17"/>
      <c r="E969" s="17"/>
      <c r="F969" s="17"/>
      <c r="G969" s="17"/>
      <c r="H969" s="0"/>
      <c r="AB969" s="17"/>
      <c r="AC969" s="17"/>
    </row>
    <row r="970" customFormat="false" ht="13.5" hidden="false" customHeight="false" outlineLevel="0" collapsed="false">
      <c r="C970" s="17"/>
      <c r="D970" s="17"/>
      <c r="E970" s="17"/>
      <c r="F970" s="17"/>
      <c r="G970" s="17"/>
      <c r="H970" s="0"/>
      <c r="AB970" s="17"/>
      <c r="AC970" s="17"/>
    </row>
    <row r="971" customFormat="false" ht="13.5" hidden="false" customHeight="false" outlineLevel="0" collapsed="false">
      <c r="C971" s="17"/>
      <c r="D971" s="17"/>
      <c r="E971" s="17"/>
      <c r="F971" s="17"/>
      <c r="G971" s="17"/>
      <c r="H971" s="0"/>
      <c r="AB971" s="17"/>
      <c r="AC971" s="17"/>
    </row>
    <row r="972" customFormat="false" ht="13.5" hidden="false" customHeight="false" outlineLevel="0" collapsed="false">
      <c r="C972" s="17"/>
      <c r="D972" s="17"/>
      <c r="E972" s="17"/>
      <c r="F972" s="17"/>
      <c r="G972" s="17"/>
      <c r="H972" s="0"/>
      <c r="AB972" s="17"/>
      <c r="AC972" s="17"/>
    </row>
    <row r="973" customFormat="false" ht="13.5" hidden="false" customHeight="false" outlineLevel="0" collapsed="false">
      <c r="C973" s="17"/>
      <c r="D973" s="17"/>
      <c r="E973" s="17"/>
      <c r="F973" s="17"/>
      <c r="G973" s="17"/>
      <c r="H973" s="0"/>
      <c r="AB973" s="17"/>
      <c r="AC973" s="17"/>
    </row>
    <row r="974" customFormat="false" ht="13.5" hidden="false" customHeight="false" outlineLevel="0" collapsed="false">
      <c r="C974" s="17"/>
      <c r="D974" s="17"/>
      <c r="E974" s="17"/>
      <c r="F974" s="17"/>
      <c r="G974" s="17"/>
      <c r="H974" s="0"/>
      <c r="AB974" s="17"/>
      <c r="AC974" s="17"/>
    </row>
    <row r="975" customFormat="false" ht="13.5" hidden="false" customHeight="false" outlineLevel="0" collapsed="false">
      <c r="C975" s="17"/>
      <c r="D975" s="17"/>
      <c r="E975" s="17"/>
      <c r="F975" s="17"/>
      <c r="G975" s="17"/>
      <c r="H975" s="0"/>
      <c r="AB975" s="17"/>
      <c r="AC975" s="17"/>
    </row>
    <row r="976" customFormat="false" ht="13.5" hidden="false" customHeight="false" outlineLevel="0" collapsed="false">
      <c r="C976" s="17"/>
      <c r="D976" s="17"/>
      <c r="E976" s="17"/>
      <c r="F976" s="17"/>
      <c r="G976" s="17"/>
      <c r="H976" s="0"/>
      <c r="AB976" s="17"/>
      <c r="AC976" s="17"/>
    </row>
    <row r="977" customFormat="false" ht="13.5" hidden="false" customHeight="false" outlineLevel="0" collapsed="false">
      <c r="C977" s="17"/>
      <c r="D977" s="17"/>
      <c r="E977" s="17"/>
      <c r="F977" s="17"/>
      <c r="G977" s="17"/>
      <c r="H977" s="0"/>
      <c r="AB977" s="17"/>
      <c r="AC977" s="17"/>
    </row>
    <row r="978" customFormat="false" ht="13.5" hidden="false" customHeight="false" outlineLevel="0" collapsed="false">
      <c r="C978" s="17"/>
      <c r="D978" s="17"/>
      <c r="E978" s="17"/>
      <c r="F978" s="17"/>
      <c r="G978" s="17"/>
      <c r="H978" s="0"/>
      <c r="AB978" s="17"/>
      <c r="AC978" s="17"/>
    </row>
    <row r="979" customFormat="false" ht="13.5" hidden="false" customHeight="false" outlineLevel="0" collapsed="false">
      <c r="C979" s="17"/>
      <c r="D979" s="17"/>
      <c r="E979" s="17"/>
      <c r="F979" s="17"/>
      <c r="G979" s="17"/>
      <c r="H979" s="0"/>
      <c r="AB979" s="17"/>
      <c r="AC979" s="17"/>
    </row>
    <row r="980" customFormat="false" ht="13.5" hidden="false" customHeight="false" outlineLevel="0" collapsed="false">
      <c r="C980" s="17"/>
      <c r="D980" s="17"/>
      <c r="E980" s="17"/>
      <c r="F980" s="17"/>
      <c r="G980" s="17"/>
      <c r="H980" s="0"/>
      <c r="AB980" s="17"/>
      <c r="AC980" s="17"/>
    </row>
    <row r="981" customFormat="false" ht="13.5" hidden="false" customHeight="false" outlineLevel="0" collapsed="false">
      <c r="C981" s="17"/>
      <c r="D981" s="17"/>
      <c r="E981" s="17"/>
      <c r="F981" s="17"/>
      <c r="G981" s="17"/>
      <c r="H981" s="0"/>
      <c r="AB981" s="17"/>
      <c r="AC981" s="17"/>
    </row>
    <row r="982" customFormat="false" ht="13.5" hidden="false" customHeight="false" outlineLevel="0" collapsed="false">
      <c r="C982" s="17"/>
      <c r="D982" s="17"/>
      <c r="E982" s="17"/>
      <c r="F982" s="17"/>
      <c r="G982" s="17"/>
      <c r="H982" s="0"/>
      <c r="AB982" s="17"/>
      <c r="AC982" s="17"/>
    </row>
    <row r="983" customFormat="false" ht="13.5" hidden="false" customHeight="false" outlineLevel="0" collapsed="false">
      <c r="C983" s="17"/>
      <c r="D983" s="17"/>
      <c r="E983" s="17"/>
      <c r="F983" s="17"/>
      <c r="G983" s="17"/>
      <c r="H983" s="0"/>
      <c r="AB983" s="17"/>
      <c r="AC983" s="17"/>
    </row>
    <row r="984" customFormat="false" ht="13.5" hidden="false" customHeight="false" outlineLevel="0" collapsed="false">
      <c r="C984" s="17"/>
      <c r="D984" s="17"/>
      <c r="E984" s="17"/>
      <c r="F984" s="17"/>
      <c r="G984" s="17"/>
      <c r="H984" s="0"/>
      <c r="AB984" s="17"/>
      <c r="AC984" s="17"/>
    </row>
    <row r="985" customFormat="false" ht="13.5" hidden="false" customHeight="false" outlineLevel="0" collapsed="false">
      <c r="C985" s="17"/>
      <c r="D985" s="17"/>
      <c r="E985" s="17"/>
      <c r="F985" s="17"/>
      <c r="G985" s="17"/>
      <c r="H985" s="0"/>
      <c r="AB985" s="17"/>
      <c r="AC985" s="17"/>
    </row>
    <row r="986" customFormat="false" ht="13.5" hidden="false" customHeight="false" outlineLevel="0" collapsed="false">
      <c r="C986" s="17"/>
      <c r="D986" s="17"/>
      <c r="E986" s="17"/>
      <c r="F986" s="17"/>
      <c r="G986" s="17"/>
      <c r="H986" s="0"/>
      <c r="AB986" s="17"/>
      <c r="AC986" s="17"/>
    </row>
    <row r="987" customFormat="false" ht="13.5" hidden="false" customHeight="false" outlineLevel="0" collapsed="false">
      <c r="C987" s="17"/>
      <c r="D987" s="17"/>
      <c r="E987" s="17"/>
      <c r="F987" s="17"/>
      <c r="G987" s="17"/>
      <c r="H987" s="0"/>
      <c r="AB987" s="17"/>
      <c r="AC987" s="17"/>
    </row>
    <row r="988" customFormat="false" ht="13.5" hidden="false" customHeight="false" outlineLevel="0" collapsed="false">
      <c r="C988" s="17"/>
      <c r="D988" s="17"/>
      <c r="E988" s="17"/>
      <c r="F988" s="17"/>
      <c r="G988" s="17"/>
      <c r="H988" s="0"/>
      <c r="AB988" s="17"/>
      <c r="AC988" s="17"/>
    </row>
    <row r="989" customFormat="false" ht="13.5" hidden="false" customHeight="false" outlineLevel="0" collapsed="false">
      <c r="C989" s="17"/>
      <c r="D989" s="17"/>
      <c r="E989" s="17"/>
      <c r="F989" s="17"/>
      <c r="G989" s="17"/>
      <c r="H989" s="0"/>
      <c r="AB989" s="17"/>
      <c r="AC989" s="17"/>
    </row>
    <row r="990" customFormat="false" ht="13.5" hidden="false" customHeight="false" outlineLevel="0" collapsed="false">
      <c r="C990" s="17"/>
      <c r="D990" s="17"/>
      <c r="E990" s="17"/>
      <c r="F990" s="17"/>
      <c r="G990" s="17"/>
      <c r="H990" s="0"/>
      <c r="AB990" s="17"/>
      <c r="AC990" s="17"/>
    </row>
    <row r="991" customFormat="false" ht="13.5" hidden="false" customHeight="false" outlineLevel="0" collapsed="false">
      <c r="C991" s="17"/>
      <c r="D991" s="17"/>
      <c r="E991" s="17"/>
      <c r="F991" s="17"/>
      <c r="G991" s="17"/>
      <c r="H991" s="0"/>
      <c r="AB991" s="17"/>
      <c r="AC991" s="17"/>
    </row>
    <row r="992" customFormat="false" ht="13.5" hidden="false" customHeight="false" outlineLevel="0" collapsed="false">
      <c r="C992" s="17"/>
      <c r="D992" s="17"/>
      <c r="E992" s="17"/>
      <c r="F992" s="17"/>
      <c r="G992" s="17"/>
      <c r="H992" s="0"/>
      <c r="AB992" s="17"/>
      <c r="AC992" s="17"/>
    </row>
    <row r="993" customFormat="false" ht="13.5" hidden="false" customHeight="false" outlineLevel="0" collapsed="false">
      <c r="C993" s="17"/>
      <c r="D993" s="17"/>
      <c r="E993" s="17"/>
      <c r="F993" s="17"/>
      <c r="G993" s="17"/>
      <c r="H993" s="0"/>
      <c r="AB993" s="17"/>
      <c r="AC993" s="17"/>
    </row>
    <row r="994" customFormat="false" ht="13.5" hidden="false" customHeight="false" outlineLevel="0" collapsed="false">
      <c r="C994" s="17"/>
      <c r="D994" s="17"/>
      <c r="E994" s="17"/>
      <c r="F994" s="17"/>
      <c r="G994" s="17"/>
      <c r="H994" s="0"/>
      <c r="AB994" s="17"/>
      <c r="AC994" s="17"/>
    </row>
    <row r="995" customFormat="false" ht="13.5" hidden="false" customHeight="false" outlineLevel="0" collapsed="false">
      <c r="C995" s="17"/>
      <c r="D995" s="17"/>
      <c r="E995" s="17"/>
      <c r="F995" s="17"/>
      <c r="G995" s="17"/>
      <c r="H995" s="0"/>
      <c r="AB995" s="17"/>
      <c r="AC995" s="17"/>
    </row>
    <row r="996" customFormat="false" ht="13.5" hidden="false" customHeight="false" outlineLevel="0" collapsed="false">
      <c r="C996" s="17"/>
      <c r="D996" s="17"/>
      <c r="E996" s="17"/>
      <c r="F996" s="17"/>
      <c r="G996" s="17"/>
      <c r="H996" s="0"/>
      <c r="AB996" s="17"/>
      <c r="AC996" s="17"/>
    </row>
    <row r="997" customFormat="false" ht="13.5" hidden="false" customHeight="false" outlineLevel="0" collapsed="false">
      <c r="C997" s="17"/>
      <c r="D997" s="17"/>
      <c r="E997" s="17"/>
      <c r="F997" s="17"/>
      <c r="G997" s="17"/>
      <c r="H997" s="0"/>
      <c r="AB997" s="17"/>
      <c r="AC997" s="17"/>
    </row>
    <row r="998" customFormat="false" ht="13.5" hidden="false" customHeight="false" outlineLevel="0" collapsed="false">
      <c r="C998" s="17"/>
      <c r="D998" s="17"/>
      <c r="E998" s="17"/>
      <c r="F998" s="17"/>
      <c r="G998" s="17"/>
      <c r="H998" s="0"/>
      <c r="AB998" s="17"/>
      <c r="AC998" s="17"/>
    </row>
    <row r="999" customFormat="false" ht="13.5" hidden="false" customHeight="false" outlineLevel="0" collapsed="false">
      <c r="C999" s="17"/>
      <c r="D999" s="17"/>
      <c r="E999" s="17"/>
      <c r="F999" s="17"/>
      <c r="G999" s="17"/>
      <c r="H999" s="0"/>
      <c r="AB999" s="17"/>
      <c r="AC999" s="17"/>
    </row>
    <row r="1000" customFormat="false" ht="13.5" hidden="false" customHeight="false" outlineLevel="0" collapsed="false">
      <c r="C1000" s="17"/>
      <c r="D1000" s="17"/>
      <c r="E1000" s="17"/>
      <c r="F1000" s="17"/>
      <c r="G1000" s="17"/>
      <c r="H1000" s="0"/>
      <c r="AB1000" s="17"/>
      <c r="AC1000" s="17"/>
    </row>
    <row r="1001" customFormat="false" ht="13.5" hidden="false" customHeight="false" outlineLevel="0" collapsed="false">
      <c r="C1001" s="17"/>
      <c r="D1001" s="17"/>
      <c r="E1001" s="17"/>
      <c r="F1001" s="17"/>
      <c r="G1001" s="17"/>
      <c r="H1001" s="0"/>
      <c r="AB1001" s="17"/>
      <c r="AC1001" s="17"/>
    </row>
    <row r="1002" customFormat="false" ht="13.5" hidden="false" customHeight="false" outlineLevel="0" collapsed="false">
      <c r="C1002" s="17"/>
      <c r="D1002" s="17"/>
      <c r="E1002" s="17"/>
      <c r="F1002" s="17"/>
      <c r="G1002" s="17"/>
      <c r="H1002" s="0"/>
      <c r="AB1002" s="17"/>
      <c r="AC1002" s="17"/>
    </row>
    <row r="1003" customFormat="false" ht="13.5" hidden="false" customHeight="false" outlineLevel="0" collapsed="false">
      <c r="C1003" s="17"/>
      <c r="D1003" s="17"/>
      <c r="E1003" s="17"/>
      <c r="F1003" s="17"/>
      <c r="G1003" s="17"/>
      <c r="H1003" s="0"/>
      <c r="AB1003" s="17"/>
      <c r="AC1003" s="17"/>
    </row>
    <row r="1004" customFormat="false" ht="13.5" hidden="false" customHeight="false" outlineLevel="0" collapsed="false">
      <c r="C1004" s="17"/>
      <c r="D1004" s="17"/>
      <c r="E1004" s="17"/>
      <c r="F1004" s="17"/>
      <c r="G1004" s="17"/>
      <c r="H1004" s="0"/>
      <c r="AB1004" s="17"/>
      <c r="AC1004" s="17"/>
    </row>
    <row r="1005" customFormat="false" ht="13.5" hidden="false" customHeight="false" outlineLevel="0" collapsed="false">
      <c r="C1005" s="17"/>
      <c r="D1005" s="17"/>
      <c r="E1005" s="17"/>
      <c r="F1005" s="17"/>
      <c r="G1005" s="17"/>
      <c r="H1005" s="0"/>
      <c r="AB1005" s="17"/>
      <c r="AC1005" s="17"/>
    </row>
    <row r="1006" customFormat="false" ht="13.5" hidden="false" customHeight="false" outlineLevel="0" collapsed="false">
      <c r="C1006" s="17"/>
      <c r="D1006" s="17"/>
      <c r="E1006" s="17"/>
      <c r="F1006" s="17"/>
      <c r="G1006" s="17"/>
      <c r="H1006" s="0"/>
      <c r="AB1006" s="17"/>
      <c r="AC1006" s="17"/>
    </row>
    <row r="1007" customFormat="false" ht="13.5" hidden="false" customHeight="false" outlineLevel="0" collapsed="false">
      <c r="C1007" s="17"/>
      <c r="D1007" s="17"/>
      <c r="E1007" s="17"/>
      <c r="F1007" s="17"/>
      <c r="G1007" s="17"/>
      <c r="H1007" s="0"/>
      <c r="AB1007" s="17"/>
      <c r="AC1007" s="17"/>
    </row>
    <row r="1008" customFormat="false" ht="13.5" hidden="false" customHeight="false" outlineLevel="0" collapsed="false">
      <c r="C1008" s="17"/>
      <c r="D1008" s="17"/>
      <c r="E1008" s="17"/>
      <c r="F1008" s="17"/>
      <c r="G1008" s="17"/>
      <c r="H1008" s="0"/>
      <c r="AB1008" s="17"/>
      <c r="AC1008" s="17"/>
    </row>
    <row r="1009" customFormat="false" ht="13.5" hidden="false" customHeight="false" outlineLevel="0" collapsed="false">
      <c r="C1009" s="17"/>
      <c r="D1009" s="17"/>
      <c r="E1009" s="17"/>
      <c r="F1009" s="17"/>
      <c r="G1009" s="17"/>
      <c r="H1009" s="0"/>
      <c r="AB1009" s="17"/>
      <c r="AC1009" s="17"/>
    </row>
    <row r="1010" customFormat="false" ht="13.5" hidden="false" customHeight="false" outlineLevel="0" collapsed="false">
      <c r="C1010" s="17"/>
      <c r="D1010" s="17"/>
      <c r="E1010" s="17"/>
      <c r="F1010" s="17"/>
      <c r="G1010" s="17"/>
      <c r="H1010" s="0"/>
      <c r="AB1010" s="17"/>
      <c r="AC1010" s="17"/>
    </row>
    <row r="1011" customFormat="false" ht="13.5" hidden="false" customHeight="false" outlineLevel="0" collapsed="false">
      <c r="C1011" s="17"/>
      <c r="D1011" s="17"/>
      <c r="E1011" s="17"/>
      <c r="F1011" s="17"/>
      <c r="G1011" s="17"/>
      <c r="H1011" s="0"/>
      <c r="AB1011" s="17"/>
      <c r="AC1011" s="17"/>
    </row>
    <row r="1012" customFormat="false" ht="13.5" hidden="false" customHeight="false" outlineLevel="0" collapsed="false">
      <c r="C1012" s="17"/>
      <c r="D1012" s="17"/>
      <c r="E1012" s="17"/>
      <c r="F1012" s="17"/>
      <c r="G1012" s="17"/>
      <c r="H1012" s="0"/>
      <c r="AB1012" s="17"/>
      <c r="AC1012" s="17"/>
    </row>
    <row r="1013" customFormat="false" ht="13.5" hidden="false" customHeight="false" outlineLevel="0" collapsed="false">
      <c r="C1013" s="17"/>
      <c r="D1013" s="17"/>
      <c r="E1013" s="17"/>
      <c r="F1013" s="17"/>
      <c r="G1013" s="17"/>
      <c r="H1013" s="0"/>
      <c r="AB1013" s="17"/>
      <c r="AC1013" s="17"/>
    </row>
    <row r="1014" customFormat="false" ht="13.5" hidden="false" customHeight="false" outlineLevel="0" collapsed="false">
      <c r="C1014" s="17"/>
      <c r="D1014" s="17"/>
      <c r="E1014" s="17"/>
      <c r="F1014" s="17"/>
      <c r="G1014" s="17"/>
      <c r="H1014" s="0"/>
      <c r="AB1014" s="17"/>
      <c r="AC1014" s="17"/>
    </row>
    <row r="1015" customFormat="false" ht="13.5" hidden="false" customHeight="false" outlineLevel="0" collapsed="false">
      <c r="C1015" s="17"/>
      <c r="D1015" s="17"/>
      <c r="E1015" s="17"/>
      <c r="F1015" s="17"/>
      <c r="G1015" s="17"/>
      <c r="H1015" s="0"/>
      <c r="AB1015" s="17"/>
      <c r="AC1015" s="17"/>
    </row>
    <row r="1016" customFormat="false" ht="13.5" hidden="false" customHeight="false" outlineLevel="0" collapsed="false">
      <c r="C1016" s="17"/>
      <c r="D1016" s="17"/>
      <c r="E1016" s="17"/>
      <c r="F1016" s="17"/>
      <c r="G1016" s="17"/>
      <c r="H1016" s="0"/>
      <c r="AB1016" s="17"/>
      <c r="AC1016" s="17"/>
    </row>
    <row r="1017" customFormat="false" ht="13.5" hidden="false" customHeight="false" outlineLevel="0" collapsed="false">
      <c r="C1017" s="17"/>
      <c r="D1017" s="17"/>
      <c r="E1017" s="17"/>
      <c r="F1017" s="17"/>
      <c r="G1017" s="17"/>
      <c r="H1017" s="0"/>
      <c r="AB1017" s="17"/>
      <c r="AC1017" s="17"/>
    </row>
    <row r="1018" customFormat="false" ht="13.5" hidden="false" customHeight="false" outlineLevel="0" collapsed="false">
      <c r="C1018" s="17"/>
      <c r="D1018" s="17"/>
      <c r="E1018" s="17"/>
      <c r="F1018" s="17"/>
      <c r="G1018" s="17"/>
      <c r="H1018" s="0"/>
      <c r="AB1018" s="17"/>
      <c r="AC1018" s="17"/>
    </row>
    <row r="1019" customFormat="false" ht="13.5" hidden="false" customHeight="false" outlineLevel="0" collapsed="false">
      <c r="C1019" s="17"/>
      <c r="D1019" s="17"/>
      <c r="E1019" s="17"/>
      <c r="F1019" s="17"/>
      <c r="G1019" s="17"/>
      <c r="H1019" s="0"/>
      <c r="AB1019" s="17"/>
      <c r="AC1019" s="17"/>
    </row>
    <row r="1020" customFormat="false" ht="13.5" hidden="false" customHeight="false" outlineLevel="0" collapsed="false">
      <c r="C1020" s="17"/>
      <c r="D1020" s="17"/>
      <c r="E1020" s="17"/>
      <c r="F1020" s="17"/>
      <c r="G1020" s="17"/>
      <c r="H1020" s="0"/>
      <c r="AB1020" s="17"/>
      <c r="AC1020" s="17"/>
    </row>
    <row r="1021" customFormat="false" ht="13.5" hidden="false" customHeight="false" outlineLevel="0" collapsed="false">
      <c r="C1021" s="17"/>
      <c r="D1021" s="17"/>
      <c r="E1021" s="17"/>
      <c r="F1021" s="17"/>
      <c r="G1021" s="17"/>
      <c r="H1021" s="0"/>
      <c r="AB1021" s="17"/>
      <c r="AC1021" s="17"/>
    </row>
    <row r="1022" customFormat="false" ht="13.5" hidden="false" customHeight="false" outlineLevel="0" collapsed="false">
      <c r="C1022" s="17"/>
      <c r="D1022" s="17"/>
      <c r="E1022" s="17"/>
      <c r="F1022" s="17"/>
      <c r="G1022" s="17"/>
      <c r="H1022" s="0"/>
      <c r="AB1022" s="17"/>
      <c r="AC1022" s="17"/>
    </row>
    <row r="1023" customFormat="false" ht="13.5" hidden="false" customHeight="false" outlineLevel="0" collapsed="false">
      <c r="C1023" s="17"/>
      <c r="D1023" s="17"/>
      <c r="E1023" s="17"/>
      <c r="F1023" s="17"/>
      <c r="G1023" s="17"/>
      <c r="H1023" s="0"/>
      <c r="AB1023" s="17"/>
      <c r="AC1023" s="17"/>
    </row>
    <row r="1024" customFormat="false" ht="13.5" hidden="false" customHeight="false" outlineLevel="0" collapsed="false">
      <c r="C1024" s="17"/>
      <c r="D1024" s="17"/>
      <c r="E1024" s="17"/>
      <c r="F1024" s="17"/>
      <c r="G1024" s="17"/>
      <c r="H1024" s="0"/>
      <c r="AB1024" s="17"/>
      <c r="AC1024" s="17"/>
    </row>
    <row r="1025" customFormat="false" ht="13.5" hidden="false" customHeight="false" outlineLevel="0" collapsed="false">
      <c r="C1025" s="17"/>
      <c r="D1025" s="17"/>
      <c r="E1025" s="17"/>
      <c r="F1025" s="17"/>
      <c r="G1025" s="17"/>
      <c r="H1025" s="0"/>
      <c r="AB1025" s="17"/>
      <c r="AC1025" s="17"/>
    </row>
    <row r="1026" customFormat="false" ht="13.5" hidden="false" customHeight="false" outlineLevel="0" collapsed="false">
      <c r="C1026" s="17"/>
      <c r="D1026" s="17"/>
      <c r="E1026" s="17"/>
      <c r="F1026" s="17"/>
      <c r="G1026" s="17"/>
      <c r="H1026" s="0"/>
      <c r="AB1026" s="17"/>
      <c r="AC1026" s="17"/>
    </row>
    <row r="1027" customFormat="false" ht="13.5" hidden="false" customHeight="false" outlineLevel="0" collapsed="false">
      <c r="C1027" s="17"/>
      <c r="D1027" s="17"/>
      <c r="E1027" s="17"/>
      <c r="F1027" s="17"/>
      <c r="G1027" s="17"/>
      <c r="H1027" s="0"/>
      <c r="AB1027" s="17"/>
      <c r="AC1027" s="17"/>
    </row>
    <row r="1028" customFormat="false" ht="13.5" hidden="false" customHeight="false" outlineLevel="0" collapsed="false">
      <c r="C1028" s="17"/>
      <c r="D1028" s="17"/>
      <c r="E1028" s="17"/>
      <c r="F1028" s="17"/>
      <c r="G1028" s="17"/>
      <c r="H1028" s="0"/>
      <c r="AB1028" s="17"/>
      <c r="AC1028" s="17"/>
    </row>
    <row r="1029" customFormat="false" ht="13.5" hidden="false" customHeight="false" outlineLevel="0" collapsed="false">
      <c r="C1029" s="17"/>
      <c r="D1029" s="17"/>
      <c r="E1029" s="17"/>
      <c r="F1029" s="17"/>
      <c r="G1029" s="17"/>
      <c r="H1029" s="0"/>
      <c r="AB1029" s="17"/>
      <c r="AC1029" s="17"/>
    </row>
    <row r="1030" customFormat="false" ht="13.5" hidden="false" customHeight="false" outlineLevel="0" collapsed="false">
      <c r="C1030" s="17"/>
      <c r="D1030" s="17"/>
      <c r="E1030" s="17"/>
      <c r="F1030" s="17"/>
      <c r="G1030" s="17"/>
      <c r="H1030" s="0"/>
      <c r="AB1030" s="17"/>
      <c r="AC1030" s="17"/>
    </row>
    <row r="1031" customFormat="false" ht="13.5" hidden="false" customHeight="false" outlineLevel="0" collapsed="false">
      <c r="C1031" s="17"/>
      <c r="D1031" s="17"/>
      <c r="E1031" s="17"/>
      <c r="F1031" s="17"/>
      <c r="G1031" s="17"/>
      <c r="H1031" s="0"/>
      <c r="AB1031" s="17"/>
      <c r="AC1031" s="17"/>
    </row>
    <row r="1032" customFormat="false" ht="13.5" hidden="false" customHeight="false" outlineLevel="0" collapsed="false">
      <c r="C1032" s="17"/>
      <c r="D1032" s="17"/>
      <c r="E1032" s="17"/>
      <c r="F1032" s="17"/>
      <c r="G1032" s="17"/>
      <c r="H1032" s="0"/>
      <c r="AB1032" s="17"/>
      <c r="AC1032" s="17"/>
    </row>
    <row r="1033" customFormat="false" ht="13.5" hidden="false" customHeight="false" outlineLevel="0" collapsed="false">
      <c r="C1033" s="17"/>
      <c r="D1033" s="17"/>
      <c r="E1033" s="17"/>
      <c r="F1033" s="17"/>
      <c r="G1033" s="17"/>
      <c r="H1033" s="0"/>
      <c r="AB1033" s="17"/>
      <c r="AC1033" s="17"/>
    </row>
    <row r="1034" customFormat="false" ht="13.5" hidden="false" customHeight="false" outlineLevel="0" collapsed="false">
      <c r="C1034" s="17"/>
      <c r="D1034" s="17"/>
      <c r="E1034" s="17"/>
      <c r="F1034" s="17"/>
      <c r="G1034" s="17"/>
      <c r="H1034" s="0"/>
      <c r="AB1034" s="17"/>
      <c r="AC1034" s="17"/>
    </row>
    <row r="1035" customFormat="false" ht="13.5" hidden="false" customHeight="false" outlineLevel="0" collapsed="false">
      <c r="C1035" s="17"/>
      <c r="D1035" s="17"/>
      <c r="E1035" s="17"/>
      <c r="F1035" s="17"/>
      <c r="G1035" s="17"/>
      <c r="H1035" s="0"/>
      <c r="AB1035" s="17"/>
      <c r="AC1035" s="17"/>
    </row>
    <row r="1036" customFormat="false" ht="13.5" hidden="false" customHeight="false" outlineLevel="0" collapsed="false">
      <c r="C1036" s="17"/>
      <c r="D1036" s="17"/>
      <c r="E1036" s="17"/>
      <c r="F1036" s="17"/>
      <c r="G1036" s="17"/>
      <c r="H1036" s="0"/>
      <c r="AB1036" s="17"/>
      <c r="AC1036" s="17"/>
    </row>
    <row r="1037" customFormat="false" ht="13.5" hidden="false" customHeight="false" outlineLevel="0" collapsed="false">
      <c r="C1037" s="17"/>
      <c r="D1037" s="17"/>
      <c r="E1037" s="17"/>
      <c r="F1037" s="17"/>
      <c r="G1037" s="17"/>
      <c r="H1037" s="0"/>
      <c r="AB1037" s="17"/>
      <c r="AC1037" s="17"/>
    </row>
    <row r="1038" customFormat="false" ht="13.5" hidden="false" customHeight="false" outlineLevel="0" collapsed="false">
      <c r="C1038" s="17"/>
      <c r="D1038" s="17"/>
      <c r="E1038" s="17"/>
      <c r="F1038" s="17"/>
      <c r="G1038" s="17"/>
      <c r="H1038" s="0"/>
      <c r="AB1038" s="17"/>
      <c r="AC1038" s="17"/>
    </row>
    <row r="1039" customFormat="false" ht="13.5" hidden="false" customHeight="false" outlineLevel="0" collapsed="false">
      <c r="C1039" s="17"/>
      <c r="D1039" s="17"/>
      <c r="E1039" s="17"/>
      <c r="F1039" s="17"/>
      <c r="G1039" s="17"/>
      <c r="H1039" s="0"/>
      <c r="AB1039" s="17"/>
      <c r="AC1039" s="17"/>
    </row>
    <row r="1040" customFormat="false" ht="13.5" hidden="false" customHeight="false" outlineLevel="0" collapsed="false">
      <c r="C1040" s="17"/>
      <c r="D1040" s="17"/>
      <c r="E1040" s="17"/>
      <c r="F1040" s="17"/>
      <c r="G1040" s="17"/>
      <c r="H1040" s="0"/>
      <c r="AB1040" s="17"/>
      <c r="AC1040" s="17"/>
    </row>
    <row r="1041" customFormat="false" ht="13.5" hidden="false" customHeight="false" outlineLevel="0" collapsed="false">
      <c r="C1041" s="17"/>
      <c r="D1041" s="17"/>
      <c r="E1041" s="17"/>
      <c r="F1041" s="17"/>
      <c r="G1041" s="17"/>
      <c r="H1041" s="0"/>
      <c r="AB1041" s="17"/>
      <c r="AC1041" s="17"/>
    </row>
    <row r="1042" customFormat="false" ht="13.5" hidden="false" customHeight="false" outlineLevel="0" collapsed="false">
      <c r="C1042" s="17"/>
      <c r="D1042" s="17"/>
      <c r="E1042" s="17"/>
      <c r="F1042" s="17"/>
      <c r="G1042" s="17"/>
      <c r="H1042" s="0"/>
      <c r="AB1042" s="17"/>
      <c r="AC1042" s="17"/>
    </row>
    <row r="1043" customFormat="false" ht="13.5" hidden="false" customHeight="false" outlineLevel="0" collapsed="false">
      <c r="C1043" s="17"/>
      <c r="D1043" s="17"/>
      <c r="E1043" s="17"/>
      <c r="F1043" s="17"/>
      <c r="G1043" s="17"/>
      <c r="H1043" s="0"/>
      <c r="AB1043" s="17"/>
      <c r="AC1043" s="17"/>
    </row>
    <row r="1044" customFormat="false" ht="13.5" hidden="false" customHeight="false" outlineLevel="0" collapsed="false">
      <c r="C1044" s="17"/>
      <c r="D1044" s="17"/>
      <c r="E1044" s="17"/>
      <c r="F1044" s="17"/>
      <c r="G1044" s="17"/>
      <c r="H1044" s="0"/>
      <c r="AB1044" s="17"/>
      <c r="AC1044" s="17"/>
    </row>
    <row r="1045" customFormat="false" ht="13.5" hidden="false" customHeight="false" outlineLevel="0" collapsed="false">
      <c r="C1045" s="17"/>
      <c r="D1045" s="17"/>
      <c r="E1045" s="17"/>
      <c r="F1045" s="17"/>
      <c r="G1045" s="17"/>
      <c r="H1045" s="0"/>
      <c r="AB1045" s="17"/>
      <c r="AC1045" s="17"/>
    </row>
    <row r="1046" customFormat="false" ht="13.5" hidden="false" customHeight="false" outlineLevel="0" collapsed="false">
      <c r="C1046" s="17"/>
      <c r="D1046" s="17"/>
      <c r="E1046" s="17"/>
      <c r="F1046" s="17"/>
      <c r="G1046" s="17"/>
      <c r="H1046" s="0"/>
      <c r="AB1046" s="17"/>
      <c r="AC1046" s="17"/>
    </row>
    <row r="1047" customFormat="false" ht="13.5" hidden="false" customHeight="false" outlineLevel="0" collapsed="false">
      <c r="C1047" s="17"/>
      <c r="D1047" s="17"/>
      <c r="E1047" s="17"/>
      <c r="F1047" s="17"/>
      <c r="G1047" s="17"/>
      <c r="H1047" s="0"/>
      <c r="AB1047" s="17"/>
      <c r="AC1047" s="17"/>
    </row>
    <row r="1048" customFormat="false" ht="13.5" hidden="false" customHeight="false" outlineLevel="0" collapsed="false">
      <c r="C1048" s="17"/>
      <c r="D1048" s="17"/>
      <c r="E1048" s="17"/>
      <c r="F1048" s="17"/>
      <c r="G1048" s="17"/>
      <c r="H1048" s="0"/>
      <c r="AB1048" s="17"/>
      <c r="AC1048" s="17"/>
    </row>
    <row r="1049" customFormat="false" ht="13.5" hidden="false" customHeight="false" outlineLevel="0" collapsed="false">
      <c r="C1049" s="17"/>
      <c r="D1049" s="17"/>
      <c r="E1049" s="17"/>
      <c r="F1049" s="17"/>
      <c r="G1049" s="17"/>
      <c r="H1049" s="0"/>
      <c r="AB1049" s="17"/>
      <c r="AC1049" s="17"/>
    </row>
    <row r="1050" customFormat="false" ht="13.5" hidden="false" customHeight="false" outlineLevel="0" collapsed="false">
      <c r="C1050" s="17"/>
      <c r="D1050" s="17"/>
      <c r="E1050" s="17"/>
      <c r="F1050" s="17"/>
      <c r="G1050" s="17"/>
      <c r="H1050" s="0"/>
      <c r="AB1050" s="17"/>
      <c r="AC1050" s="17"/>
    </row>
    <row r="1051" customFormat="false" ht="13.5" hidden="false" customHeight="false" outlineLevel="0" collapsed="false">
      <c r="C1051" s="17"/>
      <c r="D1051" s="17"/>
      <c r="E1051" s="17"/>
      <c r="F1051" s="17"/>
      <c r="G1051" s="17"/>
      <c r="H1051" s="0"/>
      <c r="AB1051" s="17"/>
      <c r="AC1051" s="17"/>
    </row>
    <row r="1052" customFormat="false" ht="13.5" hidden="false" customHeight="false" outlineLevel="0" collapsed="false">
      <c r="C1052" s="17"/>
      <c r="D1052" s="17"/>
      <c r="E1052" s="17"/>
      <c r="F1052" s="17"/>
      <c r="G1052" s="17"/>
      <c r="H1052" s="0"/>
      <c r="AB1052" s="17"/>
      <c r="AC1052" s="17"/>
    </row>
    <row r="1053" customFormat="false" ht="13.5" hidden="false" customHeight="false" outlineLevel="0" collapsed="false">
      <c r="C1053" s="17"/>
      <c r="D1053" s="17"/>
      <c r="E1053" s="17"/>
      <c r="F1053" s="17"/>
      <c r="G1053" s="17"/>
      <c r="H1053" s="0"/>
      <c r="AB1053" s="17"/>
      <c r="AC1053" s="17"/>
    </row>
    <row r="1054" customFormat="false" ht="13.5" hidden="false" customHeight="false" outlineLevel="0" collapsed="false">
      <c r="C1054" s="17"/>
      <c r="D1054" s="17"/>
      <c r="E1054" s="17"/>
      <c r="F1054" s="17"/>
      <c r="G1054" s="17"/>
      <c r="H1054" s="0"/>
      <c r="AB1054" s="17"/>
      <c r="AC1054" s="17"/>
    </row>
    <row r="1055" customFormat="false" ht="13.5" hidden="false" customHeight="false" outlineLevel="0" collapsed="false">
      <c r="C1055" s="17"/>
      <c r="D1055" s="17"/>
      <c r="E1055" s="17"/>
      <c r="F1055" s="17"/>
      <c r="G1055" s="17"/>
      <c r="H1055" s="0"/>
      <c r="AB1055" s="17"/>
      <c r="AC1055" s="17"/>
    </row>
    <row r="1056" customFormat="false" ht="13.5" hidden="false" customHeight="false" outlineLevel="0" collapsed="false">
      <c r="C1056" s="17"/>
      <c r="D1056" s="17"/>
      <c r="E1056" s="17"/>
      <c r="F1056" s="17"/>
      <c r="G1056" s="17"/>
      <c r="H1056" s="0"/>
      <c r="AB1056" s="17"/>
      <c r="AC1056" s="17"/>
    </row>
    <row r="1057" customFormat="false" ht="13.5" hidden="false" customHeight="false" outlineLevel="0" collapsed="false">
      <c r="C1057" s="17"/>
      <c r="D1057" s="17"/>
      <c r="E1057" s="17"/>
      <c r="F1057" s="17"/>
      <c r="G1057" s="17"/>
      <c r="H1057" s="0"/>
      <c r="AB1057" s="17"/>
      <c r="AC1057" s="17"/>
    </row>
    <row r="1058" customFormat="false" ht="13.5" hidden="false" customHeight="false" outlineLevel="0" collapsed="false">
      <c r="C1058" s="17"/>
      <c r="D1058" s="17"/>
      <c r="E1058" s="17"/>
      <c r="F1058" s="17"/>
      <c r="G1058" s="17"/>
      <c r="H1058" s="0"/>
      <c r="AB1058" s="17"/>
      <c r="AC1058" s="17"/>
    </row>
    <row r="1059" customFormat="false" ht="13.5" hidden="false" customHeight="false" outlineLevel="0" collapsed="false">
      <c r="C1059" s="17"/>
      <c r="D1059" s="17"/>
      <c r="E1059" s="17"/>
      <c r="F1059" s="17"/>
      <c r="G1059" s="17"/>
      <c r="H1059" s="0"/>
      <c r="AB1059" s="17"/>
      <c r="AC1059" s="17"/>
    </row>
    <row r="1060" customFormat="false" ht="13.5" hidden="false" customHeight="false" outlineLevel="0" collapsed="false">
      <c r="C1060" s="17"/>
      <c r="D1060" s="17"/>
      <c r="E1060" s="17"/>
      <c r="F1060" s="17"/>
      <c r="G1060" s="17"/>
      <c r="H1060" s="0"/>
      <c r="AB1060" s="17"/>
      <c r="AC1060" s="17"/>
    </row>
    <row r="1061" customFormat="false" ht="13.5" hidden="false" customHeight="false" outlineLevel="0" collapsed="false">
      <c r="C1061" s="17"/>
      <c r="D1061" s="17"/>
      <c r="E1061" s="17"/>
      <c r="F1061" s="17"/>
      <c r="G1061" s="17"/>
      <c r="H1061" s="0"/>
      <c r="AB1061" s="17"/>
      <c r="AC1061" s="17"/>
    </row>
    <row r="1062" customFormat="false" ht="13.5" hidden="false" customHeight="false" outlineLevel="0" collapsed="false">
      <c r="C1062" s="17"/>
      <c r="D1062" s="17"/>
      <c r="E1062" s="17"/>
      <c r="F1062" s="17"/>
      <c r="G1062" s="17"/>
      <c r="H1062" s="0"/>
      <c r="AB1062" s="17"/>
      <c r="AC1062" s="17"/>
    </row>
    <row r="1063" customFormat="false" ht="13.5" hidden="false" customHeight="false" outlineLevel="0" collapsed="false">
      <c r="C1063" s="17"/>
      <c r="D1063" s="17"/>
      <c r="E1063" s="17"/>
      <c r="F1063" s="17"/>
      <c r="G1063" s="17"/>
      <c r="H1063" s="0"/>
      <c r="AB1063" s="17"/>
      <c r="AC1063" s="17"/>
    </row>
    <row r="1064" customFormat="false" ht="13.5" hidden="false" customHeight="false" outlineLevel="0" collapsed="false">
      <c r="C1064" s="17"/>
      <c r="D1064" s="17"/>
      <c r="E1064" s="17"/>
      <c r="F1064" s="17"/>
      <c r="G1064" s="17"/>
      <c r="H1064" s="0"/>
      <c r="AB1064" s="17"/>
      <c r="AC1064" s="17"/>
    </row>
    <row r="1065" customFormat="false" ht="13.5" hidden="false" customHeight="false" outlineLevel="0" collapsed="false">
      <c r="C1065" s="17"/>
      <c r="D1065" s="17"/>
      <c r="E1065" s="17"/>
      <c r="F1065" s="17"/>
      <c r="G1065" s="17"/>
      <c r="H1065" s="0"/>
      <c r="AB1065" s="17"/>
      <c r="AC1065" s="17"/>
    </row>
    <row r="1066" customFormat="false" ht="13.5" hidden="false" customHeight="false" outlineLevel="0" collapsed="false">
      <c r="C1066" s="17"/>
      <c r="D1066" s="17"/>
      <c r="E1066" s="17"/>
      <c r="F1066" s="17"/>
      <c r="G1066" s="17"/>
      <c r="H1066" s="0"/>
      <c r="AB1066" s="17"/>
      <c r="AC1066" s="17"/>
    </row>
    <row r="1067" customFormat="false" ht="13.5" hidden="false" customHeight="false" outlineLevel="0" collapsed="false">
      <c r="C1067" s="17"/>
      <c r="D1067" s="17"/>
      <c r="E1067" s="17"/>
      <c r="F1067" s="17"/>
      <c r="G1067" s="17"/>
      <c r="H1067" s="0"/>
      <c r="AB1067" s="17"/>
      <c r="AC1067" s="17"/>
    </row>
    <row r="1068" customFormat="false" ht="13.5" hidden="false" customHeight="false" outlineLevel="0" collapsed="false">
      <c r="C1068" s="17"/>
      <c r="D1068" s="17"/>
      <c r="E1068" s="17"/>
      <c r="F1068" s="17"/>
      <c r="G1068" s="17"/>
      <c r="H1068" s="0"/>
      <c r="AB1068" s="17"/>
      <c r="AC1068" s="17"/>
    </row>
    <row r="1069" customFormat="false" ht="13.5" hidden="false" customHeight="false" outlineLevel="0" collapsed="false">
      <c r="C1069" s="17"/>
      <c r="D1069" s="17"/>
      <c r="E1069" s="17"/>
      <c r="F1069" s="17"/>
      <c r="G1069" s="17"/>
      <c r="H1069" s="0"/>
      <c r="AB1069" s="17"/>
      <c r="AC1069" s="17"/>
    </row>
    <row r="1070" customFormat="false" ht="13.5" hidden="false" customHeight="false" outlineLevel="0" collapsed="false">
      <c r="C1070" s="17"/>
      <c r="D1070" s="17"/>
      <c r="E1070" s="17"/>
      <c r="F1070" s="17"/>
      <c r="G1070" s="17"/>
      <c r="H1070" s="0"/>
      <c r="AB1070" s="17"/>
      <c r="AC1070" s="17"/>
    </row>
    <row r="1071" customFormat="false" ht="13.5" hidden="false" customHeight="false" outlineLevel="0" collapsed="false">
      <c r="C1071" s="17"/>
      <c r="D1071" s="17"/>
      <c r="E1071" s="17"/>
      <c r="F1071" s="17"/>
      <c r="G1071" s="17"/>
      <c r="H1071" s="0"/>
      <c r="AB1071" s="17"/>
      <c r="AC1071" s="17"/>
    </row>
    <row r="1072" customFormat="false" ht="13.5" hidden="false" customHeight="false" outlineLevel="0" collapsed="false">
      <c r="C1072" s="17"/>
      <c r="D1072" s="17"/>
      <c r="E1072" s="17"/>
      <c r="F1072" s="17"/>
      <c r="G1072" s="17"/>
      <c r="H1072" s="0"/>
      <c r="AB1072" s="17"/>
      <c r="AC1072" s="17"/>
    </row>
    <row r="1073" customFormat="false" ht="13.5" hidden="false" customHeight="false" outlineLevel="0" collapsed="false">
      <c r="C1073" s="17"/>
      <c r="D1073" s="17"/>
      <c r="E1073" s="17"/>
      <c r="F1073" s="17"/>
      <c r="G1073" s="17"/>
      <c r="H1073" s="0"/>
      <c r="AB1073" s="17"/>
      <c r="AC1073" s="17"/>
    </row>
    <row r="1074" customFormat="false" ht="13.5" hidden="false" customHeight="false" outlineLevel="0" collapsed="false">
      <c r="C1074" s="17"/>
      <c r="D1074" s="17"/>
      <c r="E1074" s="17"/>
      <c r="F1074" s="17"/>
      <c r="G1074" s="17"/>
      <c r="H1074" s="0"/>
      <c r="AB1074" s="17"/>
      <c r="AC1074" s="17"/>
    </row>
    <row r="1075" customFormat="false" ht="13.5" hidden="false" customHeight="false" outlineLevel="0" collapsed="false">
      <c r="C1075" s="17"/>
      <c r="D1075" s="17"/>
      <c r="E1075" s="17"/>
      <c r="F1075" s="17"/>
      <c r="G1075" s="17"/>
      <c r="H1075" s="0"/>
      <c r="AB1075" s="17"/>
      <c r="AC1075" s="17"/>
    </row>
    <row r="1076" customFormat="false" ht="13.5" hidden="false" customHeight="false" outlineLevel="0" collapsed="false">
      <c r="C1076" s="17"/>
      <c r="D1076" s="17"/>
      <c r="E1076" s="17"/>
      <c r="F1076" s="17"/>
      <c r="G1076" s="17"/>
      <c r="H1076" s="0"/>
      <c r="AB1076" s="17"/>
      <c r="AC1076" s="17"/>
    </row>
    <row r="1077" customFormat="false" ht="13.5" hidden="false" customHeight="false" outlineLevel="0" collapsed="false">
      <c r="C1077" s="17"/>
      <c r="D1077" s="17"/>
      <c r="E1077" s="17"/>
      <c r="F1077" s="17"/>
      <c r="G1077" s="17"/>
      <c r="H1077" s="0"/>
      <c r="AB1077" s="17"/>
      <c r="AC1077" s="17"/>
    </row>
    <row r="1078" customFormat="false" ht="13.5" hidden="false" customHeight="false" outlineLevel="0" collapsed="false">
      <c r="C1078" s="17"/>
      <c r="D1078" s="17"/>
      <c r="E1078" s="17"/>
      <c r="F1078" s="17"/>
      <c r="G1078" s="17"/>
      <c r="H1078" s="0"/>
      <c r="AB1078" s="17"/>
      <c r="AC1078" s="17"/>
    </row>
    <row r="1079" customFormat="false" ht="13.5" hidden="false" customHeight="false" outlineLevel="0" collapsed="false">
      <c r="C1079" s="17"/>
      <c r="D1079" s="17"/>
      <c r="E1079" s="17"/>
      <c r="F1079" s="17"/>
      <c r="G1079" s="17"/>
      <c r="H1079" s="0"/>
      <c r="AB1079" s="17"/>
      <c r="AC1079" s="17"/>
    </row>
    <row r="1080" customFormat="false" ht="13.5" hidden="false" customHeight="false" outlineLevel="0" collapsed="false">
      <c r="C1080" s="17"/>
      <c r="D1080" s="17"/>
      <c r="E1080" s="17"/>
      <c r="F1080" s="17"/>
      <c r="G1080" s="17"/>
      <c r="H1080" s="0"/>
      <c r="AB1080" s="17"/>
      <c r="AC1080" s="17"/>
    </row>
    <row r="1081" customFormat="false" ht="13.5" hidden="false" customHeight="false" outlineLevel="0" collapsed="false">
      <c r="C1081" s="17"/>
      <c r="D1081" s="17"/>
      <c r="E1081" s="17"/>
      <c r="F1081" s="17"/>
      <c r="G1081" s="17"/>
      <c r="H1081" s="0"/>
      <c r="AB1081" s="17"/>
      <c r="AC1081" s="17"/>
    </row>
    <row r="1082" customFormat="false" ht="13.5" hidden="false" customHeight="false" outlineLevel="0" collapsed="false">
      <c r="C1082" s="17"/>
      <c r="D1082" s="17"/>
      <c r="E1082" s="17"/>
      <c r="F1082" s="17"/>
      <c r="G1082" s="17"/>
      <c r="H1082" s="0"/>
      <c r="AB1082" s="17"/>
      <c r="AC1082" s="17"/>
    </row>
    <row r="1083" customFormat="false" ht="13.5" hidden="false" customHeight="false" outlineLevel="0" collapsed="false">
      <c r="C1083" s="17"/>
      <c r="D1083" s="17"/>
      <c r="E1083" s="17"/>
      <c r="F1083" s="17"/>
      <c r="G1083" s="17"/>
      <c r="H1083" s="0"/>
      <c r="AB1083" s="17"/>
      <c r="AC1083" s="17"/>
    </row>
    <row r="1084" customFormat="false" ht="13.5" hidden="false" customHeight="false" outlineLevel="0" collapsed="false">
      <c r="C1084" s="17"/>
      <c r="D1084" s="17"/>
      <c r="E1084" s="17"/>
      <c r="F1084" s="17"/>
      <c r="G1084" s="17"/>
      <c r="H1084" s="0"/>
      <c r="AB1084" s="17"/>
      <c r="AC1084" s="17"/>
    </row>
    <row r="1085" customFormat="false" ht="13.5" hidden="false" customHeight="false" outlineLevel="0" collapsed="false">
      <c r="C1085" s="17"/>
      <c r="D1085" s="17"/>
      <c r="E1085" s="17"/>
      <c r="F1085" s="17"/>
      <c r="G1085" s="17"/>
      <c r="H1085" s="0"/>
      <c r="AB1085" s="17"/>
      <c r="AC1085" s="17"/>
    </row>
    <row r="1086" customFormat="false" ht="13.5" hidden="false" customHeight="false" outlineLevel="0" collapsed="false">
      <c r="C1086" s="17"/>
      <c r="D1086" s="17"/>
      <c r="E1086" s="17"/>
      <c r="F1086" s="17"/>
      <c r="G1086" s="17"/>
      <c r="H1086" s="0"/>
      <c r="AB1086" s="17"/>
      <c r="AC1086" s="17"/>
    </row>
    <row r="1087" customFormat="false" ht="13.5" hidden="false" customHeight="false" outlineLevel="0" collapsed="false">
      <c r="C1087" s="17"/>
      <c r="D1087" s="17"/>
      <c r="E1087" s="17"/>
      <c r="F1087" s="17"/>
      <c r="G1087" s="17"/>
      <c r="H1087" s="0"/>
      <c r="AB1087" s="17"/>
      <c r="AC1087" s="17"/>
    </row>
    <row r="1088" customFormat="false" ht="13.5" hidden="false" customHeight="false" outlineLevel="0" collapsed="false">
      <c r="C1088" s="17"/>
      <c r="D1088" s="17"/>
      <c r="E1088" s="17"/>
      <c r="F1088" s="17"/>
      <c r="G1088" s="17"/>
      <c r="H1088" s="0"/>
      <c r="AB1088" s="17"/>
      <c r="AC1088" s="17"/>
    </row>
    <row r="1089" customFormat="false" ht="13.5" hidden="false" customHeight="false" outlineLevel="0" collapsed="false">
      <c r="C1089" s="17"/>
      <c r="D1089" s="17"/>
      <c r="E1089" s="17"/>
      <c r="F1089" s="17"/>
      <c r="G1089" s="17"/>
      <c r="H1089" s="0"/>
      <c r="AB1089" s="17"/>
      <c r="AC1089" s="17"/>
    </row>
    <row r="1090" customFormat="false" ht="13.5" hidden="false" customHeight="false" outlineLevel="0" collapsed="false">
      <c r="C1090" s="17"/>
      <c r="D1090" s="17"/>
      <c r="E1090" s="17"/>
      <c r="F1090" s="17"/>
      <c r="G1090" s="17"/>
      <c r="H1090" s="0"/>
      <c r="AB1090" s="17"/>
      <c r="AC1090" s="17"/>
    </row>
    <row r="1091" customFormat="false" ht="13.5" hidden="false" customHeight="false" outlineLevel="0" collapsed="false">
      <c r="C1091" s="17"/>
      <c r="D1091" s="17"/>
      <c r="E1091" s="17"/>
      <c r="F1091" s="17"/>
      <c r="G1091" s="17"/>
      <c r="H1091" s="0"/>
      <c r="AB1091" s="17"/>
      <c r="AC1091" s="17"/>
    </row>
    <row r="1092" customFormat="false" ht="13.5" hidden="false" customHeight="false" outlineLevel="0" collapsed="false">
      <c r="C1092" s="17"/>
      <c r="D1092" s="17"/>
      <c r="E1092" s="17"/>
      <c r="F1092" s="17"/>
      <c r="G1092" s="17"/>
      <c r="H1092" s="0"/>
      <c r="AB1092" s="17"/>
      <c r="AC1092" s="17"/>
    </row>
    <row r="1093" customFormat="false" ht="13.5" hidden="false" customHeight="false" outlineLevel="0" collapsed="false">
      <c r="C1093" s="17"/>
      <c r="D1093" s="17"/>
      <c r="E1093" s="17"/>
      <c r="F1093" s="17"/>
      <c r="G1093" s="17"/>
      <c r="H1093" s="0"/>
      <c r="AB1093" s="17"/>
      <c r="AC1093" s="17"/>
    </row>
    <row r="1094" customFormat="false" ht="13.5" hidden="false" customHeight="false" outlineLevel="0" collapsed="false">
      <c r="C1094" s="17"/>
      <c r="D1094" s="17"/>
      <c r="E1094" s="17"/>
      <c r="F1094" s="17"/>
      <c r="G1094" s="17"/>
      <c r="H1094" s="0"/>
      <c r="AB1094" s="17"/>
      <c r="AC1094" s="17"/>
    </row>
    <row r="1095" customFormat="false" ht="13.5" hidden="false" customHeight="false" outlineLevel="0" collapsed="false">
      <c r="C1095" s="17"/>
      <c r="D1095" s="17"/>
      <c r="E1095" s="17"/>
      <c r="F1095" s="17"/>
      <c r="G1095" s="17"/>
      <c r="H1095" s="0"/>
      <c r="AB1095" s="17"/>
      <c r="AC1095" s="17"/>
    </row>
    <row r="1096" customFormat="false" ht="13.5" hidden="false" customHeight="false" outlineLevel="0" collapsed="false">
      <c r="C1096" s="17"/>
      <c r="D1096" s="17"/>
      <c r="E1096" s="17"/>
      <c r="F1096" s="17"/>
      <c r="G1096" s="17"/>
      <c r="H1096" s="0"/>
      <c r="AB1096" s="17"/>
      <c r="AC1096" s="17"/>
    </row>
    <row r="1097" customFormat="false" ht="13.5" hidden="false" customHeight="false" outlineLevel="0" collapsed="false">
      <c r="C1097" s="17"/>
      <c r="D1097" s="17"/>
      <c r="E1097" s="17"/>
      <c r="F1097" s="17"/>
      <c r="G1097" s="17"/>
      <c r="H1097" s="0"/>
      <c r="AB1097" s="17"/>
      <c r="AC1097" s="17"/>
    </row>
    <row r="1098" customFormat="false" ht="13.5" hidden="false" customHeight="false" outlineLevel="0" collapsed="false">
      <c r="C1098" s="17"/>
      <c r="D1098" s="17"/>
      <c r="E1098" s="17"/>
      <c r="F1098" s="17"/>
      <c r="G1098" s="17"/>
      <c r="H1098" s="0"/>
      <c r="AB1098" s="17"/>
      <c r="AC1098" s="17"/>
    </row>
    <row r="1099" customFormat="false" ht="13.5" hidden="false" customHeight="false" outlineLevel="0" collapsed="false">
      <c r="C1099" s="17"/>
      <c r="D1099" s="17"/>
      <c r="E1099" s="17"/>
      <c r="F1099" s="17"/>
      <c r="G1099" s="17"/>
      <c r="H1099" s="0"/>
      <c r="AB1099" s="17"/>
      <c r="AC1099" s="17"/>
    </row>
    <row r="1100" customFormat="false" ht="13.5" hidden="false" customHeight="false" outlineLevel="0" collapsed="false">
      <c r="C1100" s="17"/>
      <c r="D1100" s="17"/>
      <c r="E1100" s="17"/>
      <c r="F1100" s="17"/>
      <c r="G1100" s="17"/>
      <c r="H1100" s="0"/>
      <c r="AB1100" s="17"/>
      <c r="AC1100" s="17"/>
    </row>
    <row r="1101" customFormat="false" ht="13.5" hidden="false" customHeight="false" outlineLevel="0" collapsed="false">
      <c r="C1101" s="17"/>
      <c r="D1101" s="17"/>
      <c r="E1101" s="17"/>
      <c r="F1101" s="17"/>
      <c r="G1101" s="17"/>
      <c r="H1101" s="0"/>
      <c r="AB1101" s="17"/>
      <c r="AC1101" s="17"/>
    </row>
    <row r="1102" customFormat="false" ht="13.5" hidden="false" customHeight="false" outlineLevel="0" collapsed="false">
      <c r="C1102" s="17"/>
      <c r="D1102" s="17"/>
      <c r="E1102" s="17"/>
      <c r="F1102" s="17"/>
      <c r="G1102" s="17"/>
      <c r="H1102" s="0"/>
      <c r="AB1102" s="17"/>
      <c r="AC1102" s="17"/>
    </row>
    <row r="1103" customFormat="false" ht="13.5" hidden="false" customHeight="false" outlineLevel="0" collapsed="false">
      <c r="C1103" s="17"/>
      <c r="D1103" s="17"/>
      <c r="E1103" s="17"/>
      <c r="F1103" s="17"/>
      <c r="G1103" s="17"/>
      <c r="H1103" s="0"/>
      <c r="AB1103" s="17"/>
      <c r="AC1103" s="17"/>
    </row>
    <row r="1104" customFormat="false" ht="13.5" hidden="false" customHeight="false" outlineLevel="0" collapsed="false">
      <c r="C1104" s="17"/>
      <c r="D1104" s="17"/>
      <c r="E1104" s="17"/>
      <c r="F1104" s="17"/>
      <c r="G1104" s="17"/>
      <c r="H1104" s="0"/>
      <c r="AB1104" s="17"/>
      <c r="AC1104" s="17"/>
    </row>
    <row r="1105" customFormat="false" ht="13.5" hidden="false" customHeight="false" outlineLevel="0" collapsed="false">
      <c r="C1105" s="17"/>
      <c r="D1105" s="17"/>
      <c r="E1105" s="17"/>
      <c r="F1105" s="17"/>
      <c r="G1105" s="17"/>
      <c r="H1105" s="0"/>
      <c r="AB1105" s="17"/>
      <c r="AC1105" s="17"/>
    </row>
    <row r="1106" customFormat="false" ht="13.5" hidden="false" customHeight="false" outlineLevel="0" collapsed="false">
      <c r="C1106" s="17"/>
      <c r="D1106" s="17"/>
      <c r="E1106" s="17"/>
      <c r="F1106" s="17"/>
      <c r="G1106" s="17"/>
      <c r="H1106" s="0"/>
      <c r="AB1106" s="17"/>
      <c r="AC1106" s="17"/>
    </row>
    <row r="1107" customFormat="false" ht="13.5" hidden="false" customHeight="false" outlineLevel="0" collapsed="false">
      <c r="C1107" s="17"/>
      <c r="D1107" s="17"/>
      <c r="E1107" s="17"/>
      <c r="F1107" s="17"/>
      <c r="G1107" s="17"/>
      <c r="H1107" s="0"/>
      <c r="AB1107" s="17"/>
      <c r="AC1107" s="17"/>
    </row>
    <row r="1108" customFormat="false" ht="13.5" hidden="false" customHeight="false" outlineLevel="0" collapsed="false">
      <c r="C1108" s="17"/>
      <c r="D1108" s="17"/>
      <c r="E1108" s="17"/>
      <c r="F1108" s="17"/>
      <c r="G1108" s="17"/>
      <c r="H1108" s="0"/>
      <c r="AB1108" s="17"/>
      <c r="AC1108" s="17"/>
    </row>
    <row r="1109" customFormat="false" ht="13.5" hidden="false" customHeight="false" outlineLevel="0" collapsed="false">
      <c r="C1109" s="17"/>
      <c r="D1109" s="17"/>
      <c r="E1109" s="17"/>
      <c r="F1109" s="17"/>
      <c r="G1109" s="17"/>
      <c r="H1109" s="0"/>
      <c r="AB1109" s="17"/>
      <c r="AC1109" s="17"/>
    </row>
    <row r="1110" customFormat="false" ht="13.5" hidden="false" customHeight="false" outlineLevel="0" collapsed="false">
      <c r="C1110" s="17"/>
      <c r="D1110" s="17"/>
      <c r="E1110" s="17"/>
      <c r="F1110" s="17"/>
      <c r="G1110" s="17"/>
      <c r="H1110" s="0"/>
      <c r="AB1110" s="17"/>
      <c r="AC1110" s="17"/>
    </row>
    <row r="1111" customFormat="false" ht="13.5" hidden="false" customHeight="false" outlineLevel="0" collapsed="false">
      <c r="C1111" s="17"/>
      <c r="D1111" s="17"/>
      <c r="E1111" s="17"/>
      <c r="F1111" s="17"/>
      <c r="G1111" s="17"/>
      <c r="H1111" s="0"/>
      <c r="AB1111" s="17"/>
      <c r="AC1111" s="17"/>
    </row>
    <row r="1112" customFormat="false" ht="13.5" hidden="false" customHeight="false" outlineLevel="0" collapsed="false">
      <c r="C1112" s="17"/>
      <c r="D1112" s="17"/>
      <c r="E1112" s="17"/>
      <c r="F1112" s="17"/>
      <c r="G1112" s="17"/>
      <c r="H1112" s="0"/>
      <c r="AB1112" s="17"/>
      <c r="AC1112" s="17"/>
    </row>
    <row r="1113" customFormat="false" ht="13.5" hidden="false" customHeight="false" outlineLevel="0" collapsed="false">
      <c r="C1113" s="17"/>
      <c r="D1113" s="17"/>
      <c r="E1113" s="17"/>
      <c r="F1113" s="17"/>
      <c r="G1113" s="17"/>
      <c r="H1113" s="0"/>
      <c r="AB1113" s="17"/>
      <c r="AC1113" s="17"/>
    </row>
    <row r="1114" customFormat="false" ht="13.5" hidden="false" customHeight="false" outlineLevel="0" collapsed="false">
      <c r="C1114" s="17"/>
      <c r="D1114" s="17"/>
      <c r="E1114" s="17"/>
      <c r="F1114" s="17"/>
      <c r="G1114" s="17"/>
      <c r="H1114" s="0"/>
      <c r="AB1114" s="17"/>
      <c r="AC1114" s="17"/>
    </row>
    <row r="1115" customFormat="false" ht="13.5" hidden="false" customHeight="false" outlineLevel="0" collapsed="false">
      <c r="C1115" s="17"/>
      <c r="D1115" s="17"/>
      <c r="E1115" s="17"/>
      <c r="F1115" s="17"/>
      <c r="G1115" s="17"/>
      <c r="H1115" s="0"/>
      <c r="AB1115" s="17"/>
      <c r="AC1115" s="17"/>
    </row>
    <row r="1116" customFormat="false" ht="13.5" hidden="false" customHeight="false" outlineLevel="0" collapsed="false">
      <c r="C1116" s="17"/>
      <c r="D1116" s="17"/>
      <c r="E1116" s="17"/>
      <c r="F1116" s="17"/>
      <c r="G1116" s="17"/>
      <c r="H1116" s="0"/>
      <c r="AB1116" s="17"/>
      <c r="AC1116" s="17"/>
    </row>
    <row r="1117" customFormat="false" ht="13.5" hidden="false" customHeight="false" outlineLevel="0" collapsed="false">
      <c r="C1117" s="17"/>
      <c r="D1117" s="17"/>
      <c r="E1117" s="17"/>
      <c r="F1117" s="17"/>
      <c r="G1117" s="17"/>
      <c r="H1117" s="0"/>
      <c r="AB1117" s="17"/>
      <c r="AC1117" s="17"/>
    </row>
    <row r="1118" customFormat="false" ht="13.5" hidden="false" customHeight="false" outlineLevel="0" collapsed="false">
      <c r="C1118" s="17"/>
      <c r="D1118" s="17"/>
      <c r="E1118" s="17"/>
      <c r="F1118" s="17"/>
      <c r="G1118" s="17"/>
      <c r="H1118" s="0"/>
      <c r="AB1118" s="17"/>
      <c r="AC1118" s="17"/>
    </row>
    <row r="1119" customFormat="false" ht="13.5" hidden="false" customHeight="false" outlineLevel="0" collapsed="false">
      <c r="C1119" s="17"/>
      <c r="D1119" s="17"/>
      <c r="E1119" s="17"/>
      <c r="F1119" s="17"/>
      <c r="G1119" s="17"/>
      <c r="H1119" s="0"/>
      <c r="AB1119" s="17"/>
      <c r="AC1119" s="17"/>
    </row>
    <row r="1120" customFormat="false" ht="13.5" hidden="false" customHeight="false" outlineLevel="0" collapsed="false">
      <c r="C1120" s="17"/>
      <c r="D1120" s="17"/>
      <c r="E1120" s="17"/>
      <c r="F1120" s="17"/>
      <c r="G1120" s="17"/>
      <c r="H1120" s="0"/>
      <c r="AB1120" s="17"/>
      <c r="AC1120" s="17"/>
    </row>
    <row r="1121" customFormat="false" ht="13.5" hidden="false" customHeight="false" outlineLevel="0" collapsed="false">
      <c r="C1121" s="17"/>
      <c r="D1121" s="17"/>
      <c r="E1121" s="17"/>
      <c r="F1121" s="17"/>
      <c r="G1121" s="17"/>
      <c r="H1121" s="0"/>
      <c r="AB1121" s="17"/>
      <c r="AC1121" s="17"/>
    </row>
    <row r="1122" customFormat="false" ht="13.5" hidden="false" customHeight="false" outlineLevel="0" collapsed="false">
      <c r="C1122" s="17"/>
      <c r="D1122" s="17"/>
      <c r="E1122" s="17"/>
      <c r="F1122" s="17"/>
      <c r="G1122" s="17"/>
      <c r="H1122" s="0"/>
      <c r="AB1122" s="17"/>
      <c r="AC1122" s="17"/>
    </row>
    <row r="1123" customFormat="false" ht="13.5" hidden="false" customHeight="false" outlineLevel="0" collapsed="false">
      <c r="C1123" s="17"/>
      <c r="D1123" s="17"/>
      <c r="E1123" s="17"/>
      <c r="F1123" s="17"/>
      <c r="G1123" s="17"/>
      <c r="H1123" s="0"/>
      <c r="AB1123" s="17"/>
      <c r="AC1123" s="17"/>
    </row>
    <row r="1124" customFormat="false" ht="13.5" hidden="false" customHeight="false" outlineLevel="0" collapsed="false">
      <c r="C1124" s="17"/>
      <c r="D1124" s="17"/>
      <c r="E1124" s="17"/>
      <c r="F1124" s="17"/>
      <c r="G1124" s="17"/>
      <c r="H1124" s="0"/>
      <c r="AB1124" s="17"/>
      <c r="AC1124" s="17"/>
    </row>
    <row r="1125" customFormat="false" ht="13.5" hidden="false" customHeight="false" outlineLevel="0" collapsed="false">
      <c r="C1125" s="17"/>
      <c r="D1125" s="17"/>
      <c r="E1125" s="17"/>
      <c r="F1125" s="17"/>
      <c r="G1125" s="17"/>
      <c r="H1125" s="0"/>
      <c r="AB1125" s="17"/>
      <c r="AC1125" s="17"/>
    </row>
    <row r="1126" customFormat="false" ht="13.5" hidden="false" customHeight="false" outlineLevel="0" collapsed="false">
      <c r="C1126" s="17"/>
      <c r="D1126" s="17"/>
      <c r="E1126" s="17"/>
      <c r="F1126" s="17"/>
      <c r="G1126" s="17"/>
      <c r="H1126" s="0"/>
      <c r="AB1126" s="17"/>
      <c r="AC1126" s="17"/>
    </row>
    <row r="1127" customFormat="false" ht="13.5" hidden="false" customHeight="false" outlineLevel="0" collapsed="false">
      <c r="C1127" s="17"/>
      <c r="D1127" s="17"/>
      <c r="E1127" s="17"/>
      <c r="F1127" s="17"/>
      <c r="G1127" s="17"/>
      <c r="H1127" s="0"/>
      <c r="AB1127" s="17"/>
      <c r="AC1127" s="17"/>
    </row>
    <row r="1128" customFormat="false" ht="13.5" hidden="false" customHeight="false" outlineLevel="0" collapsed="false">
      <c r="C1128" s="17"/>
      <c r="D1128" s="17"/>
      <c r="E1128" s="17"/>
      <c r="F1128" s="17"/>
      <c r="G1128" s="17"/>
      <c r="H1128" s="0"/>
      <c r="AB1128" s="17"/>
      <c r="AC1128" s="17"/>
    </row>
    <row r="1129" customFormat="false" ht="13.5" hidden="false" customHeight="false" outlineLevel="0" collapsed="false">
      <c r="C1129" s="17"/>
      <c r="D1129" s="17"/>
      <c r="E1129" s="17"/>
      <c r="F1129" s="17"/>
      <c r="G1129" s="17"/>
      <c r="H1129" s="0"/>
      <c r="AB1129" s="17"/>
      <c r="AC1129" s="17"/>
    </row>
    <row r="1130" customFormat="false" ht="13.5" hidden="false" customHeight="false" outlineLevel="0" collapsed="false">
      <c r="C1130" s="17"/>
      <c r="D1130" s="17"/>
      <c r="E1130" s="17"/>
      <c r="F1130" s="17"/>
      <c r="G1130" s="17"/>
      <c r="H1130" s="0"/>
      <c r="AB1130" s="17"/>
      <c r="AC1130" s="17"/>
    </row>
    <row r="1131" customFormat="false" ht="13.5" hidden="false" customHeight="false" outlineLevel="0" collapsed="false">
      <c r="C1131" s="17"/>
      <c r="D1131" s="17"/>
      <c r="E1131" s="17"/>
      <c r="F1131" s="17"/>
      <c r="G1131" s="17"/>
      <c r="H1131" s="0"/>
      <c r="AB1131" s="17"/>
      <c r="AC1131" s="17"/>
    </row>
    <row r="1132" customFormat="false" ht="13.5" hidden="false" customHeight="false" outlineLevel="0" collapsed="false">
      <c r="C1132" s="17"/>
      <c r="D1132" s="17"/>
      <c r="E1132" s="17"/>
      <c r="F1132" s="17"/>
      <c r="G1132" s="17"/>
      <c r="H1132" s="0"/>
      <c r="AB1132" s="17"/>
      <c r="AC1132" s="17"/>
    </row>
    <row r="1133" customFormat="false" ht="13.5" hidden="false" customHeight="false" outlineLevel="0" collapsed="false">
      <c r="C1133" s="17"/>
      <c r="D1133" s="17"/>
      <c r="E1133" s="17"/>
      <c r="F1133" s="17"/>
      <c r="G1133" s="17"/>
      <c r="H1133" s="0"/>
      <c r="AB1133" s="17"/>
      <c r="AC1133" s="17"/>
    </row>
    <row r="1134" customFormat="false" ht="13.5" hidden="false" customHeight="false" outlineLevel="0" collapsed="false">
      <c r="C1134" s="17"/>
      <c r="D1134" s="17"/>
      <c r="E1134" s="17"/>
      <c r="F1134" s="17"/>
      <c r="G1134" s="17"/>
      <c r="H1134" s="0"/>
      <c r="AB1134" s="17"/>
      <c r="AC1134" s="17"/>
    </row>
    <row r="1135" customFormat="false" ht="13.5" hidden="false" customHeight="false" outlineLevel="0" collapsed="false">
      <c r="C1135" s="17"/>
      <c r="D1135" s="17"/>
      <c r="E1135" s="17"/>
      <c r="F1135" s="17"/>
      <c r="G1135" s="17"/>
      <c r="H1135" s="0"/>
      <c r="AB1135" s="17"/>
      <c r="AC1135" s="17"/>
    </row>
    <row r="1136" customFormat="false" ht="13.5" hidden="false" customHeight="false" outlineLevel="0" collapsed="false">
      <c r="C1136" s="17"/>
      <c r="D1136" s="17"/>
      <c r="E1136" s="17"/>
      <c r="F1136" s="17"/>
      <c r="G1136" s="17"/>
      <c r="H1136" s="0"/>
      <c r="AB1136" s="17"/>
      <c r="AC1136" s="17"/>
    </row>
    <row r="1137" customFormat="false" ht="13.5" hidden="false" customHeight="false" outlineLevel="0" collapsed="false">
      <c r="C1137" s="17"/>
      <c r="D1137" s="17"/>
      <c r="E1137" s="17"/>
      <c r="F1137" s="17"/>
      <c r="G1137" s="17"/>
      <c r="H1137" s="0"/>
      <c r="AB1137" s="17"/>
      <c r="AC1137" s="17"/>
    </row>
    <row r="1138" customFormat="false" ht="13.5" hidden="false" customHeight="false" outlineLevel="0" collapsed="false">
      <c r="C1138" s="17"/>
      <c r="D1138" s="17"/>
      <c r="E1138" s="17"/>
      <c r="F1138" s="17"/>
      <c r="G1138" s="17"/>
      <c r="H1138" s="0"/>
      <c r="AB1138" s="17"/>
      <c r="AC1138" s="17"/>
    </row>
    <row r="1139" customFormat="false" ht="13.5" hidden="false" customHeight="false" outlineLevel="0" collapsed="false">
      <c r="C1139" s="17"/>
      <c r="D1139" s="17"/>
      <c r="E1139" s="17"/>
      <c r="F1139" s="17"/>
      <c r="G1139" s="17"/>
      <c r="H1139" s="0"/>
      <c r="AB1139" s="17"/>
      <c r="AC1139" s="17"/>
    </row>
    <row r="1140" customFormat="false" ht="13.5" hidden="false" customHeight="false" outlineLevel="0" collapsed="false">
      <c r="C1140" s="17"/>
      <c r="D1140" s="17"/>
      <c r="E1140" s="17"/>
      <c r="F1140" s="17"/>
      <c r="G1140" s="17"/>
      <c r="H1140" s="0"/>
      <c r="AB1140" s="17"/>
      <c r="AC1140" s="17"/>
    </row>
    <row r="1141" customFormat="false" ht="13.5" hidden="false" customHeight="false" outlineLevel="0" collapsed="false">
      <c r="C1141" s="17"/>
      <c r="D1141" s="17"/>
      <c r="E1141" s="17"/>
      <c r="F1141" s="17"/>
      <c r="G1141" s="17"/>
      <c r="H1141" s="0"/>
      <c r="AB1141" s="17"/>
      <c r="AC1141" s="17"/>
    </row>
    <row r="1142" customFormat="false" ht="13.5" hidden="false" customHeight="false" outlineLevel="0" collapsed="false">
      <c r="C1142" s="17"/>
      <c r="D1142" s="17"/>
      <c r="E1142" s="17"/>
      <c r="F1142" s="17"/>
      <c r="G1142" s="17"/>
      <c r="H1142" s="0"/>
      <c r="AB1142" s="17"/>
      <c r="AC1142" s="17"/>
    </row>
    <row r="1143" customFormat="false" ht="13.5" hidden="false" customHeight="false" outlineLevel="0" collapsed="false">
      <c r="C1143" s="17"/>
      <c r="D1143" s="17"/>
      <c r="E1143" s="17"/>
      <c r="F1143" s="17"/>
      <c r="G1143" s="17"/>
      <c r="H1143" s="0"/>
      <c r="AB1143" s="17"/>
      <c r="AC1143" s="17"/>
    </row>
    <row r="1144" customFormat="false" ht="13.5" hidden="false" customHeight="false" outlineLevel="0" collapsed="false">
      <c r="C1144" s="17"/>
      <c r="D1144" s="17"/>
      <c r="E1144" s="17"/>
      <c r="F1144" s="17"/>
      <c r="G1144" s="17"/>
      <c r="H1144" s="0"/>
      <c r="AB1144" s="17"/>
      <c r="AC1144" s="17"/>
    </row>
    <row r="1145" customFormat="false" ht="13.5" hidden="false" customHeight="false" outlineLevel="0" collapsed="false">
      <c r="C1145" s="17"/>
      <c r="D1145" s="17"/>
      <c r="E1145" s="17"/>
      <c r="F1145" s="17"/>
      <c r="G1145" s="17"/>
      <c r="H1145" s="0"/>
      <c r="AB1145" s="17"/>
      <c r="AC1145" s="17"/>
    </row>
    <row r="1146" customFormat="false" ht="13.5" hidden="false" customHeight="false" outlineLevel="0" collapsed="false">
      <c r="C1146" s="17"/>
      <c r="D1146" s="17"/>
      <c r="E1146" s="17"/>
      <c r="F1146" s="17"/>
      <c r="G1146" s="17"/>
      <c r="H1146" s="0"/>
      <c r="AB1146" s="17"/>
      <c r="AC1146" s="17"/>
    </row>
    <row r="1147" customFormat="false" ht="13.5" hidden="false" customHeight="false" outlineLevel="0" collapsed="false">
      <c r="C1147" s="17"/>
      <c r="D1147" s="17"/>
      <c r="E1147" s="17"/>
      <c r="F1147" s="17"/>
      <c r="G1147" s="17"/>
      <c r="H1147" s="0"/>
      <c r="AB1147" s="17"/>
      <c r="AC1147" s="17"/>
    </row>
    <row r="1148" customFormat="false" ht="13.5" hidden="false" customHeight="false" outlineLevel="0" collapsed="false">
      <c r="C1148" s="17"/>
      <c r="D1148" s="17"/>
      <c r="E1148" s="17"/>
      <c r="F1148" s="17"/>
      <c r="G1148" s="17"/>
      <c r="H1148" s="0"/>
      <c r="AB1148" s="17"/>
      <c r="AC1148" s="17"/>
    </row>
    <row r="1149" customFormat="false" ht="13.5" hidden="false" customHeight="false" outlineLevel="0" collapsed="false">
      <c r="C1149" s="17"/>
      <c r="D1149" s="17"/>
      <c r="E1149" s="17"/>
      <c r="F1149" s="17"/>
      <c r="G1149" s="17"/>
      <c r="H1149" s="0"/>
      <c r="AB1149" s="17"/>
      <c r="AC1149" s="17"/>
    </row>
    <row r="1150" customFormat="false" ht="13.5" hidden="false" customHeight="false" outlineLevel="0" collapsed="false">
      <c r="C1150" s="17"/>
      <c r="D1150" s="17"/>
      <c r="E1150" s="17"/>
      <c r="F1150" s="17"/>
      <c r="G1150" s="17"/>
      <c r="H1150" s="0"/>
      <c r="AB1150" s="17"/>
      <c r="AC1150" s="17"/>
    </row>
    <row r="1151" customFormat="false" ht="13.5" hidden="false" customHeight="false" outlineLevel="0" collapsed="false">
      <c r="C1151" s="17"/>
      <c r="D1151" s="17"/>
      <c r="E1151" s="17"/>
      <c r="F1151" s="17"/>
      <c r="G1151" s="17"/>
      <c r="H1151" s="0"/>
      <c r="AB1151" s="17"/>
      <c r="AC1151" s="17"/>
    </row>
    <row r="1152" customFormat="false" ht="13.5" hidden="false" customHeight="false" outlineLevel="0" collapsed="false">
      <c r="C1152" s="17"/>
      <c r="D1152" s="17"/>
      <c r="E1152" s="17"/>
      <c r="F1152" s="17"/>
      <c r="G1152" s="17"/>
      <c r="H1152" s="0"/>
      <c r="AB1152" s="17"/>
      <c r="AC1152" s="17"/>
    </row>
    <row r="1153" customFormat="false" ht="13.5" hidden="false" customHeight="false" outlineLevel="0" collapsed="false">
      <c r="C1153" s="17"/>
      <c r="D1153" s="17"/>
      <c r="E1153" s="17"/>
      <c r="F1153" s="17"/>
      <c r="G1153" s="17"/>
      <c r="H1153" s="0"/>
      <c r="AB1153" s="17"/>
      <c r="AC1153" s="17"/>
    </row>
    <row r="1154" customFormat="false" ht="13.5" hidden="false" customHeight="false" outlineLevel="0" collapsed="false">
      <c r="C1154" s="17"/>
      <c r="D1154" s="17"/>
      <c r="E1154" s="17"/>
      <c r="F1154" s="17"/>
      <c r="G1154" s="17"/>
      <c r="H1154" s="0"/>
      <c r="AB1154" s="17"/>
      <c r="AC1154" s="17"/>
    </row>
    <row r="1155" customFormat="false" ht="13.5" hidden="false" customHeight="false" outlineLevel="0" collapsed="false">
      <c r="C1155" s="17"/>
      <c r="D1155" s="17"/>
      <c r="E1155" s="17"/>
      <c r="F1155" s="17"/>
      <c r="G1155" s="17"/>
      <c r="H1155" s="0"/>
      <c r="AB1155" s="17"/>
      <c r="AC1155" s="17"/>
    </row>
    <row r="1156" customFormat="false" ht="13.5" hidden="false" customHeight="false" outlineLevel="0" collapsed="false">
      <c r="C1156" s="17"/>
      <c r="D1156" s="17"/>
      <c r="E1156" s="17"/>
      <c r="F1156" s="17"/>
      <c r="G1156" s="17"/>
      <c r="H1156" s="0"/>
      <c r="AB1156" s="17"/>
      <c r="AC1156" s="17"/>
    </row>
    <row r="1157" customFormat="false" ht="13.5" hidden="false" customHeight="false" outlineLevel="0" collapsed="false">
      <c r="C1157" s="17"/>
      <c r="D1157" s="17"/>
      <c r="E1157" s="17"/>
      <c r="F1157" s="17"/>
      <c r="G1157" s="17"/>
      <c r="H1157" s="0"/>
      <c r="AB1157" s="17"/>
      <c r="AC1157" s="17"/>
    </row>
    <row r="1158" customFormat="false" ht="13.5" hidden="false" customHeight="false" outlineLevel="0" collapsed="false">
      <c r="C1158" s="17"/>
      <c r="D1158" s="17"/>
      <c r="E1158" s="17"/>
      <c r="F1158" s="17"/>
      <c r="G1158" s="17"/>
      <c r="H1158" s="0"/>
      <c r="AB1158" s="17"/>
      <c r="AC1158" s="17"/>
    </row>
    <row r="1159" customFormat="false" ht="13.5" hidden="false" customHeight="false" outlineLevel="0" collapsed="false">
      <c r="A1159" s="170"/>
      <c r="C1159" s="17"/>
      <c r="D1159" s="17"/>
      <c r="E1159" s="17"/>
      <c r="F1159" s="17"/>
      <c r="G1159" s="17"/>
      <c r="H1159" s="0"/>
      <c r="AB1159" s="17"/>
      <c r="AC1159" s="17"/>
    </row>
    <row r="1160" customFormat="false" ht="13.5" hidden="false" customHeight="false" outlineLevel="0" collapsed="false">
      <c r="A1160" s="171" t="s">
        <v>50</v>
      </c>
      <c r="C1160" s="17"/>
      <c r="D1160" s="17"/>
      <c r="E1160" s="17"/>
      <c r="F1160" s="17"/>
      <c r="G1160" s="17"/>
      <c r="H1160" s="0"/>
      <c r="AB1160" s="17"/>
      <c r="AC1160" s="17"/>
    </row>
    <row r="1161" customFormat="false" ht="13.5" hidden="false" customHeight="false" outlineLevel="0" collapsed="false">
      <c r="A1161" s="171" t="s">
        <v>51</v>
      </c>
      <c r="C1161" s="17"/>
      <c r="D1161" s="17"/>
      <c r="E1161" s="17"/>
      <c r="F1161" s="17"/>
      <c r="G1161" s="17"/>
      <c r="H1161" s="0"/>
      <c r="AB1161" s="17"/>
      <c r="AC1161" s="17"/>
    </row>
  </sheetData>
  <conditionalFormatting sqref="C259:C1048576">
    <cfRule type="cellIs" priority="2" operator="equal" aboveAverage="0" equalAverage="0" bottom="0" percent="0" rank="0" text="" dxfId="0">
      <formula>"H1"</formula>
    </cfRule>
    <cfRule type="cellIs" priority="3" operator="equal" aboveAverage="0" equalAverage="0" bottom="0" percent="0" rank="0" text="" dxfId="1">
      <formula>"SM"</formula>
    </cfRule>
  </conditionalFormatting>
  <conditionalFormatting sqref="C207:H258">
    <cfRule type="cellIs" priority="4" operator="equal" aboveAverage="0" equalAverage="0" bottom="0" percent="0" rank="0" text="" dxfId="2">
      <formula>"H5"</formula>
    </cfRule>
    <cfRule type="cellIs" priority="5" operator="equal" aboveAverage="0" equalAverage="0" bottom="0" percent="0" rank="0" text="" dxfId="3">
      <formula>"H2"</formula>
    </cfRule>
    <cfRule type="cellIs" priority="6" operator="equal" aboveAverage="0" equalAverage="0" bottom="0" percent="0" rank="0" text="" dxfId="4">
      <formula>"H1"</formula>
    </cfRule>
  </conditionalFormatting>
  <conditionalFormatting sqref="C207:H258">
    <cfRule type="cellIs" priority="7" operator="equal" aboveAverage="0" equalAverage="0" bottom="0" percent="0" rank="0" text="" dxfId="5">
      <formula>"SM"</formula>
    </cfRule>
  </conditionalFormatting>
  <conditionalFormatting sqref="C259:C1048576,C207:H258">
    <cfRule type="cellIs" priority="8" operator="equal" aboveAverage="0" equalAverage="0" bottom="0" percent="0" rank="0" text="" dxfId="6">
      <formula>"RT"</formula>
    </cfRule>
    <cfRule type="cellIs" priority="9" operator="equal" aboveAverage="0" equalAverage="0" bottom="0" percent="0" rank="0" text="" dxfId="7">
      <formula>"BT"</formula>
    </cfRule>
    <cfRule type="cellIs" priority="10" operator="equal" aboveAverage="0" equalAverage="0" bottom="0" percent="0" rank="0" text="" dxfId="8">
      <formula>"BH"</formula>
    </cfRule>
    <cfRule type="cellIs" priority="11" operator="equal" aboveAverage="0" equalAverage="0" bottom="0" percent="0" rank="0" text="" dxfId="9">
      <formula>"GT"</formula>
    </cfRule>
    <cfRule type="cellIs" priority="12" operator="equal" aboveAverage="0" equalAverage="0" bottom="0" percent="0" rank="0" text="" dxfId="10">
      <formula>"GH"</formula>
    </cfRule>
    <cfRule type="cellIs" priority="13" operator="equal" aboveAverage="0" equalAverage="0" bottom="0" percent="0" rank="0" text="" dxfId="11">
      <formula>"RH"</formula>
    </cfRule>
    <cfRule type="cellIs" priority="14" operator="equal" aboveAverage="0" equalAverage="0" bottom="0" percent="0" rank="0" text="" dxfId="12">
      <formula>"WT"</formula>
    </cfRule>
  </conditionalFormatting>
  <conditionalFormatting sqref="D259:H1048576">
    <cfRule type="cellIs" priority="15" operator="equal" aboveAverage="0" equalAverage="0" bottom="0" percent="0" rank="0" text="" dxfId="13">
      <formula>"H1"</formula>
    </cfRule>
    <cfRule type="cellIs" priority="16" operator="equal" aboveAverage="0" equalAverage="0" bottom="0" percent="0" rank="0" text="" dxfId="14">
      <formula>"SM"</formula>
    </cfRule>
  </conditionalFormatting>
  <conditionalFormatting sqref="D259:H1048576">
    <cfRule type="cellIs" priority="17" operator="equal" aboveAverage="0" equalAverage="0" bottom="0" percent="0" rank="0" text="" dxfId="15">
      <formula>"RT"</formula>
    </cfRule>
    <cfRule type="cellIs" priority="18" operator="equal" aboveAverage="0" equalAverage="0" bottom="0" percent="0" rank="0" text="" dxfId="16">
      <formula>"BT"</formula>
    </cfRule>
    <cfRule type="cellIs" priority="19" operator="equal" aboveAverage="0" equalAverage="0" bottom="0" percent="0" rank="0" text="" dxfId="17">
      <formula>"BH"</formula>
    </cfRule>
    <cfRule type="cellIs" priority="20" operator="equal" aboveAverage="0" equalAverage="0" bottom="0" percent="0" rank="0" text="" dxfId="18">
      <formula>"GT"</formula>
    </cfRule>
    <cfRule type="cellIs" priority="21" operator="equal" aboveAverage="0" equalAverage="0" bottom="0" percent="0" rank="0" text="" dxfId="19">
      <formula>"GH"</formula>
    </cfRule>
    <cfRule type="cellIs" priority="22" operator="equal" aboveAverage="0" equalAverage="0" bottom="0" percent="0" rank="0" text="" dxfId="20">
      <formula>"RH"</formula>
    </cfRule>
    <cfRule type="cellIs" priority="23" operator="equal" aboveAverage="0" equalAverage="0" bottom="0" percent="0" rank="0" text="" dxfId="21">
      <formula>"WH"</formula>
    </cfRule>
  </conditionalFormatting>
  <conditionalFormatting sqref="C1:G2,C4:G4,C7:D206">
    <cfRule type="cellIs" priority="24" operator="equal" aboveAverage="0" equalAverage="0" bottom="0" percent="0" rank="0" text="" dxfId="22">
      <formula>"H4"</formula>
    </cfRule>
    <cfRule type="cellIs" priority="25" operator="equal" aboveAverage="0" equalAverage="0" bottom="0" percent="0" rank="0" text="" dxfId="23">
      <formula>"H3"</formula>
    </cfRule>
    <cfRule type="cellIs" priority="26" operator="equal" aboveAverage="0" equalAverage="0" bottom="0" percent="0" rank="0" text="" dxfId="24">
      <formula>"H2"</formula>
    </cfRule>
    <cfRule type="cellIs" priority="27" operator="equal" aboveAverage="0" equalAverage="0" bottom="0" percent="0" rank="0" text="" dxfId="25">
      <formula>"H1"</formula>
    </cfRule>
    <cfRule type="cellIs" priority="28" operator="equal" aboveAverage="0" equalAverage="0" bottom="0" percent="0" rank="0" text="" dxfId="26">
      <formula>"SB"</formula>
    </cfRule>
    <cfRule type="cellIs" priority="29" operator="equal" aboveAverage="0" equalAverage="0" bottom="0" percent="0" rank="0" text="" dxfId="27">
      <formula>"SF"</formula>
    </cfRule>
    <cfRule type="cellIs" priority="30" operator="equal" aboveAverage="0" equalAverage="0" bottom="0" percent="0" rank="0" text="" dxfId="28">
      <formula>"WW"</formula>
    </cfRule>
  </conditionalFormatting>
  <conditionalFormatting sqref="F7:G206">
    <cfRule type="cellIs" priority="31" operator="equal" aboveAverage="0" equalAverage="0" bottom="0" percent="0" rank="0" text="" dxfId="29">
      <formula>"H4"</formula>
    </cfRule>
    <cfRule type="cellIs" priority="32" operator="equal" aboveAverage="0" equalAverage="0" bottom="0" percent="0" rank="0" text="" dxfId="30">
      <formula>"H3"</formula>
    </cfRule>
    <cfRule type="cellIs" priority="33" operator="equal" aboveAverage="0" equalAverage="0" bottom="0" percent="0" rank="0" text="" dxfId="31">
      <formula>"H2"</formula>
    </cfRule>
    <cfRule type="cellIs" priority="34" operator="equal" aboveAverage="0" equalAverage="0" bottom="0" percent="0" rank="0" text="" dxfId="32">
      <formula>"H1"</formula>
    </cfRule>
    <cfRule type="cellIs" priority="35" operator="equal" aboveAverage="0" equalAverage="0" bottom="0" percent="0" rank="0" text="" dxfId="33">
      <formula>"SB"</formula>
    </cfRule>
    <cfRule type="cellIs" priority="36" operator="equal" aboveAverage="0" equalAverage="0" bottom="0" percent="0" rank="0" text="" dxfId="34">
      <formula>"SF"</formula>
    </cfRule>
    <cfRule type="cellIs" priority="37" operator="equal" aboveAverage="0" equalAverage="0" bottom="0" percent="0" rank="0" text="" dxfId="35">
      <formula>"WW"</formula>
    </cfRule>
  </conditionalFormatting>
  <conditionalFormatting sqref="E7:E206">
    <cfRule type="cellIs" priority="38" operator="equal" aboveAverage="0" equalAverage="0" bottom="0" percent="0" rank="0" text="" dxfId="36">
      <formula>"H4"</formula>
    </cfRule>
    <cfRule type="cellIs" priority="39" operator="equal" aboveAverage="0" equalAverage="0" bottom="0" percent="0" rank="0" text="" dxfId="37">
      <formula>"H3"</formula>
    </cfRule>
    <cfRule type="cellIs" priority="40" operator="equal" aboveAverage="0" equalAverage="0" bottom="0" percent="0" rank="0" text="" dxfId="38">
      <formula>"H2"</formula>
    </cfRule>
    <cfRule type="cellIs" priority="41" operator="equal" aboveAverage="0" equalAverage="0" bottom="0" percent="0" rank="0" text="" dxfId="39">
      <formula>"H1"</formula>
    </cfRule>
    <cfRule type="cellIs" priority="42" operator="equal" aboveAverage="0" equalAverage="0" bottom="0" percent="0" rank="0" text="" dxfId="40">
      <formula>"SB"</formula>
    </cfRule>
    <cfRule type="cellIs" priority="43" operator="equal" aboveAverage="0" equalAverage="0" bottom="0" percent="0" rank="0" text="" dxfId="41">
      <formula>"SF"</formula>
    </cfRule>
    <cfRule type="cellIs" priority="44" operator="equal" aboveAverage="0" equalAverage="0" bottom="0" percent="0" rank="0" text="" dxfId="42">
      <formula>"WW"</formula>
    </cfRule>
  </conditionalFormatting>
  <conditionalFormatting sqref="C1:G4,C7:G1048576">
    <cfRule type="cellIs" priority="45" operator="equal" aboveAverage="0" equalAverage="0" bottom="0" percent="0" rank="0" text="" dxfId="43">
      <formula>"ST"</formula>
    </cfRule>
  </conditionalFormatting>
  <conditionalFormatting sqref="C5:D6">
    <cfRule type="cellIs" priority="46" operator="equal" aboveAverage="0" equalAverage="0" bottom="0" percent="0" rank="0" text="" dxfId="44">
      <formula>"H4"</formula>
    </cfRule>
    <cfRule type="cellIs" priority="47" operator="equal" aboveAverage="0" equalAverage="0" bottom="0" percent="0" rank="0" text="" dxfId="45">
      <formula>"H3"</formula>
    </cfRule>
    <cfRule type="cellIs" priority="48" operator="equal" aboveAverage="0" equalAverage="0" bottom="0" percent="0" rank="0" text="" dxfId="46">
      <formula>"H2"</formula>
    </cfRule>
    <cfRule type="cellIs" priority="49" operator="equal" aboveAverage="0" equalAverage="0" bottom="0" percent="0" rank="0" text="" dxfId="47">
      <formula>"H1"</formula>
    </cfRule>
    <cfRule type="cellIs" priority="50" operator="equal" aboveAverage="0" equalAverage="0" bottom="0" percent="0" rank="0" text="" dxfId="48">
      <formula>"SB"</formula>
    </cfRule>
    <cfRule type="cellIs" priority="51" operator="equal" aboveAverage="0" equalAverage="0" bottom="0" percent="0" rank="0" text="" dxfId="49">
      <formula>"SF"</formula>
    </cfRule>
    <cfRule type="cellIs" priority="52" operator="equal" aboveAverage="0" equalAverage="0" bottom="0" percent="0" rank="0" text="" dxfId="50">
      <formula>"WW"</formula>
    </cfRule>
  </conditionalFormatting>
  <conditionalFormatting sqref="E5:E6">
    <cfRule type="cellIs" priority="53" operator="equal" aboveAverage="0" equalAverage="0" bottom="0" percent="0" rank="0" text="" dxfId="51">
      <formula>"H4"</formula>
    </cfRule>
    <cfRule type="cellIs" priority="54" operator="equal" aboveAverage="0" equalAverage="0" bottom="0" percent="0" rank="0" text="" dxfId="52">
      <formula>"H3"</formula>
    </cfRule>
    <cfRule type="cellIs" priority="55" operator="equal" aboveAverage="0" equalAverage="0" bottom="0" percent="0" rank="0" text="" dxfId="53">
      <formula>"H2"</formula>
    </cfRule>
    <cfRule type="cellIs" priority="56" operator="equal" aboveAverage="0" equalAverage="0" bottom="0" percent="0" rank="0" text="" dxfId="54">
      <formula>"H1"</formula>
    </cfRule>
    <cfRule type="cellIs" priority="57" operator="equal" aboveAverage="0" equalAverage="0" bottom="0" percent="0" rank="0" text="" dxfId="55">
      <formula>"SB"</formula>
    </cfRule>
    <cfRule type="cellIs" priority="58" operator="equal" aboveAverage="0" equalAverage="0" bottom="0" percent="0" rank="0" text="" dxfId="56">
      <formula>"SF"</formula>
    </cfRule>
    <cfRule type="cellIs" priority="59" operator="equal" aboveAverage="0" equalAverage="0" bottom="0" percent="0" rank="0" text="" dxfId="57">
      <formula>"WW"</formula>
    </cfRule>
  </conditionalFormatting>
  <conditionalFormatting sqref="F5:G6">
    <cfRule type="cellIs" priority="60" operator="equal" aboveAverage="0" equalAverage="0" bottom="0" percent="0" rank="0" text="" dxfId="58">
      <formula>"H4"</formula>
    </cfRule>
    <cfRule type="cellIs" priority="61" operator="equal" aboveAverage="0" equalAverage="0" bottom="0" percent="0" rank="0" text="" dxfId="59">
      <formula>"H3"</formula>
    </cfRule>
    <cfRule type="cellIs" priority="62" operator="equal" aboveAverage="0" equalAverage="0" bottom="0" percent="0" rank="0" text="" dxfId="60">
      <formula>"H2"</formula>
    </cfRule>
    <cfRule type="cellIs" priority="63" operator="equal" aboveAverage="0" equalAverage="0" bottom="0" percent="0" rank="0" text="" dxfId="61">
      <formula>"H1"</formula>
    </cfRule>
    <cfRule type="cellIs" priority="64" operator="equal" aboveAverage="0" equalAverage="0" bottom="0" percent="0" rank="0" text="" dxfId="62">
      <formula>"SB"</formula>
    </cfRule>
    <cfRule type="cellIs" priority="65" operator="equal" aboveAverage="0" equalAverage="0" bottom="0" percent="0" rank="0" text="" dxfId="63">
      <formula>"SF"</formula>
    </cfRule>
    <cfRule type="cellIs" priority="66" operator="equal" aboveAverage="0" equalAverage="0" bottom="0" percent="0" rank="0" text="" dxfId="64">
      <formula>"WW"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O1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G1:G3 C7"/>
    </sheetView>
  </sheetViews>
  <sheetFormatPr defaultRowHeight="13.5"/>
  <cols>
    <col collapsed="false" hidden="false" max="1" min="1" style="27" width="10.093023255814"/>
    <col collapsed="false" hidden="false" max="2" min="2" style="28" width="10.3395348837209"/>
    <col collapsed="false" hidden="false" max="7" min="3" style="29" width="8.61395348837209"/>
    <col collapsed="false" hidden="false" max="8" min="8" style="30" width="8.61395348837209"/>
    <col collapsed="false" hidden="false" max="9" min="9" style="0" width="9.84651162790698"/>
    <col collapsed="false" hidden="false" max="10" min="10" style="0" width="10.2139534883721"/>
    <col collapsed="false" hidden="false" max="11" min="11" style="0" width="12.8"/>
    <col collapsed="false" hidden="false" max="12" min="12" style="0" width="10.706976744186"/>
    <col collapsed="false" hidden="false" max="13" min="13" style="0" width="12.8"/>
    <col collapsed="false" hidden="false" max="14" min="14" style="0" width="11.9348837209302"/>
    <col collapsed="false" hidden="false" max="15" min="15" style="0" width="13.4139534883721"/>
    <col collapsed="false" hidden="false" max="16" min="16" style="0" width="12.306976744186"/>
    <col collapsed="false" hidden="false" max="17" min="17" style="0" width="13.4139534883721"/>
    <col collapsed="false" hidden="false" max="18" min="18" style="0" width="18.5813953488372"/>
    <col collapsed="false" hidden="false" max="19" min="19" style="0" width="10.5813953488372"/>
    <col collapsed="false" hidden="false" max="21" min="20" style="0" width="17.353488372093"/>
    <col collapsed="false" hidden="false" max="22" min="22" style="0" width="16"/>
    <col collapsed="false" hidden="false" max="23" min="23" style="0" width="17.353488372093"/>
    <col collapsed="false" hidden="false" max="24" min="24" style="0" width="12.0604651162791"/>
    <col collapsed="false" hidden="false" max="25" min="25" style="0" width="14.8883720930233"/>
    <col collapsed="false" hidden="false" max="26" min="26" style="0" width="17.353488372093"/>
    <col collapsed="false" hidden="false" max="27" min="27" style="0" width="10.8279069767442"/>
    <col collapsed="false" hidden="false" max="28" min="28" style="0" width="12.0604651162791"/>
    <col collapsed="false" hidden="false" max="29" min="29" style="0" width="10.8279069767442"/>
    <col collapsed="false" hidden="false" max="1025" min="30" style="0" width="9.84651162790698"/>
  </cols>
  <sheetData>
    <row r="1" customFormat="false" ht="13.5" hidden="false" customHeight="false" outlineLevel="0" collapsed="false">
      <c r="A1" s="31"/>
      <c r="B1" s="32"/>
      <c r="C1" s="33"/>
      <c r="D1" s="34"/>
      <c r="E1" s="34"/>
      <c r="F1" s="34"/>
      <c r="G1" s="35"/>
      <c r="H1" s="31"/>
      <c r="I1" s="2" t="s">
        <v>4</v>
      </c>
      <c r="J1" s="36" t="n">
        <f aca="false">W58</f>
        <v>9.35965522752153</v>
      </c>
      <c r="L1" s="37" t="s">
        <v>11</v>
      </c>
      <c r="M1" s="38" t="n">
        <f aca="false">(O58)/O20</f>
        <v>2.92252831569055</v>
      </c>
      <c r="O1" s="2" t="s">
        <v>12</v>
      </c>
      <c r="P1" s="0" t="n">
        <f aca="false">[1]Summary!$B$2</f>
        <v>100</v>
      </c>
    </row>
    <row r="2" customFormat="false" ht="13.5" hidden="false" customHeight="false" outlineLevel="0" collapsed="false">
      <c r="A2" s="31"/>
      <c r="B2" s="32"/>
      <c r="C2" s="33"/>
      <c r="D2" s="34"/>
      <c r="E2" s="34"/>
      <c r="F2" s="34"/>
      <c r="G2" s="35"/>
      <c r="H2" s="31"/>
      <c r="I2" s="39" t="s">
        <v>13</v>
      </c>
      <c r="J2" s="36" t="n">
        <f aca="false">W57</f>
        <v>0.118981458811764</v>
      </c>
      <c r="L2" s="37" t="s">
        <v>14</v>
      </c>
      <c r="M2" s="38" t="n">
        <f aca="false">O20/O57</f>
        <v>60.0478835978836</v>
      </c>
      <c r="O2" s="40" t="s">
        <v>15</v>
      </c>
      <c r="P2" s="41" t="n">
        <v>3</v>
      </c>
      <c r="X2" s="17"/>
      <c r="Y2" s="17"/>
    </row>
    <row r="3" customFormat="false" ht="13.5" hidden="false" customHeight="false" outlineLevel="0" collapsed="false">
      <c r="A3" s="31"/>
      <c r="B3" s="0"/>
      <c r="C3" s="28"/>
      <c r="D3" s="0"/>
      <c r="E3" s="0"/>
      <c r="F3" s="0"/>
      <c r="G3" s="30"/>
      <c r="H3" s="31"/>
      <c r="X3" s="17"/>
      <c r="Y3" s="17"/>
    </row>
    <row r="4" customFormat="false" ht="14.25" hidden="false" customHeight="false" outlineLevel="0" collapsed="false">
      <c r="A4" s="31"/>
      <c r="B4" s="42" t="s">
        <v>16</v>
      </c>
      <c r="C4" s="42" t="s">
        <v>17</v>
      </c>
      <c r="D4" s="43" t="s">
        <v>18</v>
      </c>
      <c r="E4" s="43" t="s">
        <v>19</v>
      </c>
      <c r="F4" s="43" t="s">
        <v>20</v>
      </c>
      <c r="G4" s="44" t="s">
        <v>21</v>
      </c>
      <c r="H4" s="31"/>
      <c r="I4" s="45" t="s">
        <v>22</v>
      </c>
      <c r="K4" s="46"/>
      <c r="L4" s="47" t="s">
        <v>23</v>
      </c>
      <c r="M4" s="46"/>
      <c r="Q4" s="48"/>
      <c r="R4" s="47"/>
      <c r="S4" s="47" t="s">
        <v>24</v>
      </c>
      <c r="T4" s="48"/>
      <c r="U4" s="47"/>
      <c r="X4" s="49"/>
      <c r="Y4" s="50"/>
    </row>
    <row r="5" customFormat="false" ht="14.25" hidden="false" customHeight="false" outlineLevel="0" collapsed="false">
      <c r="A5" s="31"/>
      <c r="B5" s="51" t="n">
        <f aca="false">COUNTA(C$9:C$261)-1</f>
        <v>58</v>
      </c>
      <c r="C5" s="52" t="str">
        <f aca="false">LOOKUP(J$20-2,$B$7:$B$259,C$7:C$259)</f>
        <v>LK</v>
      </c>
      <c r="D5" s="53" t="str">
        <f aca="false">LOOKUP(K$20-2,$B$7:$B$259,D$7:D$259)</f>
        <v>LN</v>
      </c>
      <c r="E5" s="53" t="str">
        <f aca="false">LOOKUP(L$20-2,$B$7:$B$259,E$7:E$259)</f>
        <v>H3</v>
      </c>
      <c r="F5" s="53" t="str">
        <f aca="false">LOOKUP(M$20-2,$B$7:$B$259,F$7:F$259)</f>
        <v>H3</v>
      </c>
      <c r="G5" s="54" t="str">
        <f aca="false">LOOKUP(N$20-2,$B$7:$B$259,G$7:G$259)</f>
        <v>LJ</v>
      </c>
      <c r="H5" s="31"/>
      <c r="I5" s="55"/>
      <c r="J5" s="56" t="n">
        <v>1</v>
      </c>
      <c r="K5" s="56" t="n">
        <v>2</v>
      </c>
      <c r="L5" s="56" t="n">
        <v>3</v>
      </c>
      <c r="M5" s="56" t="n">
        <v>4</v>
      </c>
      <c r="N5" s="56" t="n">
        <v>5</v>
      </c>
      <c r="O5" s="56"/>
      <c r="Q5" s="47"/>
      <c r="R5" s="27" t="n">
        <v>1</v>
      </c>
      <c r="S5" s="47" t="n">
        <v>2</v>
      </c>
      <c r="T5" s="47" t="n">
        <v>3</v>
      </c>
      <c r="U5" s="47" t="n">
        <v>4</v>
      </c>
      <c r="V5" s="47" t="n">
        <v>5</v>
      </c>
      <c r="W5" s="47"/>
      <c r="X5" s="57"/>
      <c r="Y5" s="57"/>
    </row>
    <row r="6" customFormat="false" ht="14.25" hidden="false" customHeight="false" outlineLevel="0" collapsed="false">
      <c r="A6" s="31"/>
      <c r="B6" s="51" t="n">
        <f aca="false">COUNTA(C$9:C$261)</f>
        <v>59</v>
      </c>
      <c r="C6" s="52" t="str">
        <f aca="false">LOOKUP(J$20-1,$B$7:$B$259,C$7:C$259)</f>
        <v>H3</v>
      </c>
      <c r="D6" s="53" t="str">
        <f aca="false">LOOKUP(K$20-1,$B$7:$B$259,D$7:D$259)</f>
        <v>H3</v>
      </c>
      <c r="E6" s="53" t="str">
        <f aca="false">LOOKUP(L$20-1,$B$7:$B$259,E$7:E$259)</f>
        <v>H3</v>
      </c>
      <c r="F6" s="53" t="str">
        <f aca="false">LOOKUP(M$20-1,$B$7:$B$259,F$7:F$259)</f>
        <v>LA</v>
      </c>
      <c r="G6" s="54" t="str">
        <f aca="false">LOOKUP(N$20-1,$B$7:$B$259,G$7:G$259)</f>
        <v>H3</v>
      </c>
      <c r="H6" s="31"/>
      <c r="I6" s="58" t="s">
        <v>25</v>
      </c>
      <c r="J6" s="59" t="n">
        <f aca="false">COUNTIF(C$7:C$160,$I6)</f>
        <v>0</v>
      </c>
      <c r="K6" s="60" t="n">
        <f aca="false">COUNTIF(D$7:D$160,$I6)</f>
        <v>4</v>
      </c>
      <c r="L6" s="60" t="n">
        <f aca="false">COUNTIF(E$7:E$160,$I6)</f>
        <v>3</v>
      </c>
      <c r="M6" s="60" t="n">
        <f aca="false">COUNTIF(F$7:F$160,$I6)</f>
        <v>3</v>
      </c>
      <c r="N6" s="61" t="n">
        <f aca="false">COUNTIF(G$7:G$160,$I6)</f>
        <v>0</v>
      </c>
      <c r="O6" s="62" t="n">
        <f aca="false">SUM(J6:L6)</f>
        <v>7</v>
      </c>
      <c r="P6" s="1"/>
      <c r="Q6" s="58" t="str">
        <f aca="false">I6</f>
        <v>WW</v>
      </c>
      <c r="R6" s="59"/>
      <c r="S6" s="60"/>
      <c r="T6" s="60"/>
      <c r="U6" s="60"/>
      <c r="V6" s="61"/>
      <c r="W6" s="17"/>
      <c r="X6" s="63" t="n">
        <f aca="false">V6*40/50</f>
        <v>0</v>
      </c>
      <c r="Y6" s="63"/>
    </row>
    <row r="7" customFormat="false" ht="14.25" hidden="false" customHeight="false" outlineLevel="0" collapsed="false">
      <c r="A7" s="31"/>
      <c r="B7" s="64" t="n">
        <v>0</v>
      </c>
      <c r="C7" s="65" t="s">
        <v>32</v>
      </c>
      <c r="D7" s="66" t="s">
        <v>32</v>
      </c>
      <c r="E7" s="66" t="s">
        <v>32</v>
      </c>
      <c r="F7" s="66" t="s">
        <v>32</v>
      </c>
      <c r="G7" s="67" t="s">
        <v>32</v>
      </c>
      <c r="H7" s="68"/>
      <c r="I7" s="58" t="s">
        <v>26</v>
      </c>
      <c r="J7" s="69" t="n">
        <f aca="false">COUNTIF(C$7:C$160,$I7)</f>
        <v>0</v>
      </c>
      <c r="K7" s="62" t="n">
        <f aca="false">COUNTIF(D$7:D$160,$I7)</f>
        <v>0</v>
      </c>
      <c r="L7" s="62" t="n">
        <f aca="false">COUNTIF(E$7:E$160,$I7)</f>
        <v>0</v>
      </c>
      <c r="M7" s="62" t="n">
        <f aca="false">COUNTIF(F$7:F$160,$I7)</f>
        <v>0</v>
      </c>
      <c r="N7" s="70" t="n">
        <f aca="false">COUNTIF(G$7:G$160,$I7)</f>
        <v>0</v>
      </c>
      <c r="O7" s="62" t="n">
        <f aca="false">SUM(J7:L7)</f>
        <v>0</v>
      </c>
      <c r="Q7" s="58" t="str">
        <f aca="false">I7</f>
        <v>H1</v>
      </c>
      <c r="R7" s="69"/>
      <c r="S7" s="62"/>
      <c r="T7" s="62" t="n">
        <f aca="false">[1]PayTable!E6</f>
        <v>100</v>
      </c>
      <c r="U7" s="62" t="n">
        <f aca="false">[1]PayTable!F6</f>
        <v>200</v>
      </c>
      <c r="V7" s="70" t="n">
        <f aca="false">[1]PayTable!G6</f>
        <v>1000</v>
      </c>
      <c r="W7" s="17"/>
      <c r="X7" s="49"/>
      <c r="Y7" s="49"/>
    </row>
    <row r="8" customFormat="false" ht="14.25" hidden="false" customHeight="false" outlineLevel="0" collapsed="false">
      <c r="A8" s="31"/>
      <c r="B8" s="33" t="n">
        <v>1</v>
      </c>
      <c r="C8" s="33" t="s">
        <v>34</v>
      </c>
      <c r="D8" s="71" t="s">
        <v>28</v>
      </c>
      <c r="E8" s="71" t="s">
        <v>32</v>
      </c>
      <c r="F8" s="71" t="s">
        <v>32</v>
      </c>
      <c r="G8" s="72" t="s">
        <v>28</v>
      </c>
      <c r="H8" s="73"/>
      <c r="I8" s="58" t="s">
        <v>31</v>
      </c>
      <c r="J8" s="69" t="n">
        <f aca="false">COUNTIF(C$7:C$160,$I8)</f>
        <v>0</v>
      </c>
      <c r="K8" s="62" t="n">
        <f aca="false">COUNTIF(D$7:D$160,$I8)</f>
        <v>0</v>
      </c>
      <c r="L8" s="62" t="n">
        <f aca="false">COUNTIF(E$7:E$160,$I8)</f>
        <v>0</v>
      </c>
      <c r="M8" s="62" t="n">
        <f aca="false">COUNTIF(F$7:F$160,$I8)</f>
        <v>0</v>
      </c>
      <c r="N8" s="70" t="n">
        <f aca="false">COUNTIF(G$7:G$160,$I8)</f>
        <v>0</v>
      </c>
      <c r="O8" s="62" t="n">
        <f aca="false">SUM(J8:L8)</f>
        <v>0</v>
      </c>
      <c r="Q8" s="58" t="str">
        <f aca="false">I8</f>
        <v>H2</v>
      </c>
      <c r="R8" s="69"/>
      <c r="S8" s="62"/>
      <c r="T8" s="62" t="n">
        <f aca="false">[1]PayTable!E7</f>
        <v>50</v>
      </c>
      <c r="U8" s="62" t="n">
        <f aca="false">[1]PayTable!F7</f>
        <v>100</v>
      </c>
      <c r="V8" s="70" t="n">
        <f aca="false">[1]PayTable!G7</f>
        <v>500</v>
      </c>
      <c r="W8" s="17"/>
      <c r="X8" s="49"/>
      <c r="Y8" s="49"/>
    </row>
    <row r="9" customFormat="false" ht="14.25" hidden="false" customHeight="false" outlineLevel="0" collapsed="false">
      <c r="A9" s="31"/>
      <c r="B9" s="33" t="n">
        <v>2</v>
      </c>
      <c r="C9" s="33" t="s">
        <v>34</v>
      </c>
      <c r="D9" s="71" t="s">
        <v>28</v>
      </c>
      <c r="E9" s="71" t="s">
        <v>29</v>
      </c>
      <c r="F9" s="71" t="s">
        <v>28</v>
      </c>
      <c r="G9" s="72" t="s">
        <v>28</v>
      </c>
      <c r="H9" s="73"/>
      <c r="I9" s="58" t="s">
        <v>32</v>
      </c>
      <c r="J9" s="69" t="n">
        <f aca="false">COUNTIF(C$7:C$160,$I9)</f>
        <v>22</v>
      </c>
      <c r="K9" s="62" t="n">
        <f aca="false">COUNTIF(D$7:D$160,$I9)</f>
        <v>19</v>
      </c>
      <c r="L9" s="62" t="n">
        <f aca="false">COUNTIF(E$7:E$160,$I9)</f>
        <v>20</v>
      </c>
      <c r="M9" s="62" t="n">
        <f aca="false">COUNTIF(F$7:F$160,$I9)</f>
        <v>23</v>
      </c>
      <c r="N9" s="70" t="n">
        <f aca="false">COUNTIF(G$7:G$160,$I9)</f>
        <v>26</v>
      </c>
      <c r="O9" s="62" t="n">
        <f aca="false">SUM(J9:L9)</f>
        <v>61</v>
      </c>
      <c r="Q9" s="58" t="str">
        <f aca="false">I9</f>
        <v>H3</v>
      </c>
      <c r="R9" s="69"/>
      <c r="S9" s="62"/>
      <c r="T9" s="62" t="n">
        <f aca="false">[1]PayTable!E8</f>
        <v>40</v>
      </c>
      <c r="U9" s="62" t="n">
        <f aca="false">[1]PayTable!F8</f>
        <v>80</v>
      </c>
      <c r="V9" s="70" t="n">
        <f aca="false">[1]PayTable!G8</f>
        <v>400</v>
      </c>
      <c r="W9" s="17"/>
      <c r="X9" s="49"/>
      <c r="Y9" s="49"/>
    </row>
    <row r="10" customFormat="false" ht="14.25" hidden="false" customHeight="false" outlineLevel="0" collapsed="false">
      <c r="A10" s="31"/>
      <c r="B10" s="33" t="n">
        <v>3</v>
      </c>
      <c r="C10" s="33" t="s">
        <v>32</v>
      </c>
      <c r="D10" s="71" t="s">
        <v>32</v>
      </c>
      <c r="E10" s="71" t="s">
        <v>29</v>
      </c>
      <c r="F10" s="71" t="s">
        <v>28</v>
      </c>
      <c r="G10" s="72" t="s">
        <v>32</v>
      </c>
      <c r="H10" s="73"/>
      <c r="I10" s="74" t="s">
        <v>33</v>
      </c>
      <c r="J10" s="69" t="n">
        <f aca="false">COUNTIF(C$7:C$160,$I10)</f>
        <v>0</v>
      </c>
      <c r="K10" s="62" t="n">
        <f aca="false">COUNTIF(D$7:D$160,$I10)</f>
        <v>0</v>
      </c>
      <c r="L10" s="62" t="n">
        <f aca="false">COUNTIF(E$7:E$160,$I10)</f>
        <v>0</v>
      </c>
      <c r="M10" s="62" t="n">
        <f aca="false">COUNTIF(F$7:F$160,$I10)</f>
        <v>0</v>
      </c>
      <c r="N10" s="70" t="n">
        <f aca="false">COUNTIF(G$7:G$160,$I10)</f>
        <v>0</v>
      </c>
      <c r="O10" s="62" t="n">
        <f aca="false">SUM(J10:L10)</f>
        <v>0</v>
      </c>
      <c r="Q10" s="58" t="str">
        <f aca="false">I10</f>
        <v>H4</v>
      </c>
      <c r="R10" s="69"/>
      <c r="S10" s="62"/>
      <c r="T10" s="62" t="n">
        <f aca="false">[1]PayTable!E9</f>
        <v>25</v>
      </c>
      <c r="U10" s="62" t="n">
        <f aca="false">[1]PayTable!F9</f>
        <v>50</v>
      </c>
      <c r="V10" s="70" t="n">
        <f aca="false">[1]PayTable!G9</f>
        <v>250</v>
      </c>
      <c r="W10" s="17"/>
      <c r="X10" s="49"/>
      <c r="Y10" s="49"/>
    </row>
    <row r="11" customFormat="false" ht="14.25" hidden="false" customHeight="false" outlineLevel="0" collapsed="false">
      <c r="A11" s="31"/>
      <c r="B11" s="33" t="n">
        <v>4</v>
      </c>
      <c r="C11" s="75" t="s">
        <v>29</v>
      </c>
      <c r="D11" s="71" t="s">
        <v>29</v>
      </c>
      <c r="E11" s="71" t="s">
        <v>25</v>
      </c>
      <c r="F11" s="71" t="s">
        <v>32</v>
      </c>
      <c r="G11" s="72" t="s">
        <v>28</v>
      </c>
      <c r="H11" s="31" t="n">
        <v>5</v>
      </c>
      <c r="I11" s="74" t="s">
        <v>35</v>
      </c>
      <c r="J11" s="69" t="n">
        <f aca="false">COUNTIF(C$7:C$160,$I11)</f>
        <v>0</v>
      </c>
      <c r="K11" s="62" t="n">
        <f aca="false">COUNTIF(D$7:D$160,$I11)</f>
        <v>0</v>
      </c>
      <c r="L11" s="62" t="n">
        <f aca="false">COUNTIF(E$7:E$160,$I11)</f>
        <v>0</v>
      </c>
      <c r="M11" s="62" t="n">
        <f aca="false">COUNTIF(F$7:F$160,$I11)</f>
        <v>0</v>
      </c>
      <c r="N11" s="70" t="n">
        <f aca="false">COUNTIF(G$7:G$160,$I11)</f>
        <v>0</v>
      </c>
      <c r="O11" s="62" t="n">
        <f aca="false">SUM(J11:L11)</f>
        <v>0</v>
      </c>
      <c r="Q11" s="58" t="str">
        <f aca="false">I11</f>
        <v>H5</v>
      </c>
      <c r="R11" s="69"/>
      <c r="S11" s="62"/>
      <c r="T11" s="62" t="n">
        <f aca="false">[1]PayTable!E10</f>
        <v>10</v>
      </c>
      <c r="U11" s="62" t="n">
        <f aca="false">[1]PayTable!F10</f>
        <v>20</v>
      </c>
      <c r="V11" s="70" t="n">
        <f aca="false">[1]PayTable!G10</f>
        <v>100</v>
      </c>
      <c r="W11" s="17"/>
      <c r="X11" s="17"/>
      <c r="Y11" s="17"/>
    </row>
    <row r="12" customFormat="false" ht="14.25" hidden="false" customHeight="false" outlineLevel="0" collapsed="false">
      <c r="A12" s="31"/>
      <c r="B12" s="33" t="n">
        <v>5</v>
      </c>
      <c r="C12" s="75" t="s">
        <v>29</v>
      </c>
      <c r="D12" s="71" t="s">
        <v>29</v>
      </c>
      <c r="E12" s="71" t="s">
        <v>30</v>
      </c>
      <c r="F12" s="71" t="s">
        <v>32</v>
      </c>
      <c r="G12" s="72" t="s">
        <v>28</v>
      </c>
      <c r="H12" s="31" t="n">
        <v>6</v>
      </c>
      <c r="I12" s="58" t="s">
        <v>34</v>
      </c>
      <c r="J12" s="69" t="n">
        <f aca="false">COUNTIF(C$7:C$160,$I12)</f>
        <v>5</v>
      </c>
      <c r="K12" s="62" t="n">
        <f aca="false">COUNTIF(D$7:D$160,$I12)</f>
        <v>4</v>
      </c>
      <c r="L12" s="62" t="n">
        <f aca="false">COUNTIF(E$7:E$160,$I12)</f>
        <v>6</v>
      </c>
      <c r="M12" s="62" t="n">
        <f aca="false">COUNTIF(F$7:F$160,$I12)</f>
        <v>5</v>
      </c>
      <c r="N12" s="70" t="n">
        <f aca="false">COUNTIF(G$7:G$160,$I12)</f>
        <v>5</v>
      </c>
      <c r="O12" s="62" t="n">
        <f aca="false">SUM(J12:L12)</f>
        <v>15</v>
      </c>
      <c r="Q12" s="58" t="str">
        <f aca="false">I12</f>
        <v>LA</v>
      </c>
      <c r="R12" s="69"/>
      <c r="S12" s="62"/>
      <c r="T12" s="62" t="n">
        <f aca="false">[1]PayTable!E11</f>
        <v>5</v>
      </c>
      <c r="U12" s="62" t="n">
        <f aca="false">[1]PayTable!F11</f>
        <v>10</v>
      </c>
      <c r="V12" s="70" t="n">
        <f aca="false">[1]PayTable!G11</f>
        <v>50</v>
      </c>
      <c r="W12" s="17"/>
      <c r="X12" s="17"/>
      <c r="Y12" s="17"/>
    </row>
    <row r="13" customFormat="false" ht="14.25" hidden="false" customHeight="false" outlineLevel="0" collapsed="false">
      <c r="A13" s="31"/>
      <c r="B13" s="33" t="n">
        <v>6</v>
      </c>
      <c r="C13" s="75" t="s">
        <v>32</v>
      </c>
      <c r="D13" s="71" t="s">
        <v>25</v>
      </c>
      <c r="E13" s="71" t="s">
        <v>30</v>
      </c>
      <c r="F13" s="71" t="s">
        <v>32</v>
      </c>
      <c r="G13" s="72" t="s">
        <v>32</v>
      </c>
      <c r="H13" s="31" t="n">
        <v>7</v>
      </c>
      <c r="I13" s="58" t="s">
        <v>29</v>
      </c>
      <c r="J13" s="69" t="n">
        <f aca="false">COUNTIF(C$7:C$160,$I13)</f>
        <v>8</v>
      </c>
      <c r="K13" s="62" t="n">
        <f aca="false">COUNTIF(D$7:D$160,$I13)</f>
        <v>7</v>
      </c>
      <c r="L13" s="62" t="n">
        <f aca="false">COUNTIF(E$7:E$160,$I13)</f>
        <v>6</v>
      </c>
      <c r="M13" s="62" t="n">
        <f aca="false">COUNTIF(F$7:F$160,$I13)</f>
        <v>5</v>
      </c>
      <c r="N13" s="70" t="n">
        <f aca="false">COUNTIF(G$7:G$160,$I13)</f>
        <v>3</v>
      </c>
      <c r="O13" s="62" t="n">
        <f aca="false">SUM(J13:L13)</f>
        <v>21</v>
      </c>
      <c r="P13" s="76"/>
      <c r="Q13" s="58" t="str">
        <f aca="false">I13</f>
        <v>LK</v>
      </c>
      <c r="R13" s="69"/>
      <c r="S13" s="62"/>
      <c r="T13" s="62" t="n">
        <f aca="false">[1]PayTable!E12</f>
        <v>5</v>
      </c>
      <c r="U13" s="62" t="n">
        <f aca="false">[1]PayTable!F12</f>
        <v>10</v>
      </c>
      <c r="V13" s="70" t="n">
        <f aca="false">[1]PayTable!G12</f>
        <v>50</v>
      </c>
      <c r="W13" s="17"/>
    </row>
    <row r="14" customFormat="false" ht="14.25" hidden="false" customHeight="false" outlineLevel="0" collapsed="false">
      <c r="A14" s="31"/>
      <c r="B14" s="33" t="n">
        <v>7</v>
      </c>
      <c r="C14" s="33" t="s">
        <v>27</v>
      </c>
      <c r="D14" s="71" t="s">
        <v>29</v>
      </c>
      <c r="E14" s="71" t="s">
        <v>32</v>
      </c>
      <c r="F14" s="71" t="s">
        <v>30</v>
      </c>
      <c r="G14" s="72" t="s">
        <v>32</v>
      </c>
      <c r="H14" s="31" t="n">
        <v>8</v>
      </c>
      <c r="I14" s="58" t="s">
        <v>30</v>
      </c>
      <c r="J14" s="69" t="n">
        <f aca="false">COUNTIF(C$7:C$160,$I14)</f>
        <v>7</v>
      </c>
      <c r="K14" s="62" t="n">
        <f aca="false">COUNTIF(D$7:D$160,$I14)</f>
        <v>5</v>
      </c>
      <c r="L14" s="62" t="n">
        <f aca="false">COUNTIF(E$7:E$160,$I14)</f>
        <v>7</v>
      </c>
      <c r="M14" s="62" t="n">
        <f aca="false">COUNTIF(F$7:F$160,$I14)</f>
        <v>4</v>
      </c>
      <c r="N14" s="70" t="n">
        <f aca="false">COUNTIF(G$7:G$160,$I14)</f>
        <v>5</v>
      </c>
      <c r="O14" s="62" t="n">
        <f aca="false">SUM(J14:L14)</f>
        <v>19</v>
      </c>
      <c r="Q14" s="58" t="str">
        <f aca="false">I14</f>
        <v>LQ</v>
      </c>
      <c r="R14" s="69"/>
      <c r="S14" s="62"/>
      <c r="T14" s="62" t="n">
        <f aca="false">[1]PayTable!E13</f>
        <v>5</v>
      </c>
      <c r="U14" s="62" t="n">
        <f aca="false">[1]PayTable!F13</f>
        <v>10</v>
      </c>
      <c r="V14" s="70" t="n">
        <f aca="false">[1]PayTable!G13</f>
        <v>50</v>
      </c>
      <c r="W14" s="17"/>
    </row>
    <row r="15" customFormat="false" ht="14.25" hidden="false" customHeight="false" outlineLevel="0" collapsed="false">
      <c r="A15" s="31"/>
      <c r="B15" s="33" t="n">
        <v>8</v>
      </c>
      <c r="C15" s="33" t="s">
        <v>27</v>
      </c>
      <c r="D15" s="71" t="s">
        <v>29</v>
      </c>
      <c r="E15" s="71" t="s">
        <v>32</v>
      </c>
      <c r="F15" s="71" t="s">
        <v>30</v>
      </c>
      <c r="G15" s="72" t="s">
        <v>34</v>
      </c>
      <c r="H15" s="31" t="n">
        <v>9</v>
      </c>
      <c r="I15" s="58" t="s">
        <v>27</v>
      </c>
      <c r="J15" s="69" t="n">
        <f aca="false">COUNTIF(C$7:C$160,$I15)</f>
        <v>8</v>
      </c>
      <c r="K15" s="62" t="n">
        <f aca="false">COUNTIF(D$7:D$160,$I15)</f>
        <v>8</v>
      </c>
      <c r="L15" s="62" t="n">
        <f aca="false">COUNTIF(E$7:E$160,$I15)</f>
        <v>7</v>
      </c>
      <c r="M15" s="62" t="n">
        <f aca="false">COUNTIF(F$7:F$160,$I15)</f>
        <v>7</v>
      </c>
      <c r="N15" s="70" t="n">
        <f aca="false">COUNTIF(G$7:G$160,$I15)</f>
        <v>11</v>
      </c>
      <c r="O15" s="62" t="n">
        <f aca="false">SUM(J15:L15)</f>
        <v>23</v>
      </c>
      <c r="Q15" s="58" t="str">
        <f aca="false">I15</f>
        <v>LJ</v>
      </c>
      <c r="R15" s="69"/>
      <c r="S15" s="62"/>
      <c r="T15" s="62" t="n">
        <f aca="false">[1]PayTable!E14</f>
        <v>5</v>
      </c>
      <c r="U15" s="62" t="n">
        <f aca="false">[1]PayTable!F14</f>
        <v>10</v>
      </c>
      <c r="V15" s="70" t="n">
        <f aca="false">[1]PayTable!G14</f>
        <v>50</v>
      </c>
      <c r="W15" s="17"/>
    </row>
    <row r="16" customFormat="false" ht="14.25" hidden="false" customHeight="false" outlineLevel="0" collapsed="false">
      <c r="A16" s="31"/>
      <c r="B16" s="33" t="n">
        <v>9</v>
      </c>
      <c r="C16" s="33" t="s">
        <v>32</v>
      </c>
      <c r="D16" s="71" t="s">
        <v>32</v>
      </c>
      <c r="E16" s="71" t="s">
        <v>28</v>
      </c>
      <c r="F16" s="71" t="s">
        <v>32</v>
      </c>
      <c r="G16" s="72" t="s">
        <v>32</v>
      </c>
      <c r="H16" s="31" t="n">
        <v>10</v>
      </c>
      <c r="I16" s="77" t="s">
        <v>28</v>
      </c>
      <c r="J16" s="69" t="n">
        <f aca="false">COUNTIF(C$7:C$160,$I16)</f>
        <v>4</v>
      </c>
      <c r="K16" s="62" t="n">
        <f aca="false">COUNTIF(D$7:D$160,$I16)</f>
        <v>6</v>
      </c>
      <c r="L16" s="62" t="n">
        <f aca="false">COUNTIF(E$7:E$160,$I16)</f>
        <v>6</v>
      </c>
      <c r="M16" s="62" t="n">
        <f aca="false">COUNTIF(F$7:F$160,$I16)</f>
        <v>5</v>
      </c>
      <c r="N16" s="70" t="n">
        <f aca="false">COUNTIF(G$7:G$160,$I16)</f>
        <v>4</v>
      </c>
      <c r="O16" s="62" t="n">
        <f aca="false">SUM(J16:L16)</f>
        <v>16</v>
      </c>
      <c r="Q16" s="58" t="str">
        <f aca="false">I16</f>
        <v>LT</v>
      </c>
      <c r="R16" s="69"/>
      <c r="S16" s="62"/>
      <c r="T16" s="62" t="n">
        <f aca="false">[1]PayTable!E15</f>
        <v>5</v>
      </c>
      <c r="U16" s="62" t="n">
        <f aca="false">[1]PayTable!F15</f>
        <v>10</v>
      </c>
      <c r="V16" s="70" t="n">
        <f aca="false">[1]PayTable!G15</f>
        <v>50</v>
      </c>
      <c r="W16" s="17"/>
    </row>
    <row r="17" customFormat="false" ht="14.25" hidden="false" customHeight="false" outlineLevel="0" collapsed="false">
      <c r="A17" s="31"/>
      <c r="B17" s="33" t="n">
        <v>10</v>
      </c>
      <c r="C17" s="33" t="s">
        <v>32</v>
      </c>
      <c r="D17" s="71" t="s">
        <v>32</v>
      </c>
      <c r="E17" s="71" t="s">
        <v>28</v>
      </c>
      <c r="F17" s="71" t="s">
        <v>32</v>
      </c>
      <c r="G17" s="72" t="s">
        <v>27</v>
      </c>
      <c r="H17" s="31" t="n">
        <v>11</v>
      </c>
      <c r="I17" s="77" t="s">
        <v>37</v>
      </c>
      <c r="J17" s="69" t="n">
        <f aca="false">COUNTIF(C$7:C$160,$I17)</f>
        <v>3</v>
      </c>
      <c r="K17" s="62" t="n">
        <f aca="false">COUNTIF(D$7:D$160,$I17)</f>
        <v>5</v>
      </c>
      <c r="L17" s="62" t="n">
        <f aca="false">COUNTIF(E$7:E$160,$I17)</f>
        <v>4</v>
      </c>
      <c r="M17" s="62" t="n">
        <f aca="false">COUNTIF(F$7:F$160,$I17)</f>
        <v>8</v>
      </c>
      <c r="N17" s="70" t="n">
        <f aca="false">COUNTIF(G$7:G$160,$I17)</f>
        <v>4</v>
      </c>
      <c r="O17" s="62" t="n">
        <f aca="false">SUM(J17:L17)</f>
        <v>12</v>
      </c>
      <c r="Q17" s="58" t="str">
        <f aca="false">I17</f>
        <v>LN</v>
      </c>
      <c r="R17" s="69"/>
      <c r="S17" s="62"/>
      <c r="T17" s="62" t="n">
        <f aca="false">[1]PayTable!E16</f>
        <v>5</v>
      </c>
      <c r="U17" s="62" t="n">
        <f aca="false">[1]PayTable!F16</f>
        <v>10</v>
      </c>
      <c r="V17" s="70" t="n">
        <f aca="false">[1]PayTable!G16</f>
        <v>50</v>
      </c>
      <c r="W17" s="17"/>
    </row>
    <row r="18" customFormat="false" ht="14.25" hidden="false" customHeight="false" outlineLevel="0" collapsed="false">
      <c r="A18" s="31"/>
      <c r="B18" s="33" t="n">
        <v>11</v>
      </c>
      <c r="C18" s="75" t="s">
        <v>32</v>
      </c>
      <c r="D18" s="71" t="s">
        <v>30</v>
      </c>
      <c r="E18" s="71" t="s">
        <v>25</v>
      </c>
      <c r="F18" s="71" t="s">
        <v>29</v>
      </c>
      <c r="G18" s="72" t="s">
        <v>27</v>
      </c>
      <c r="H18" s="31"/>
      <c r="I18" s="78" t="s">
        <v>38</v>
      </c>
      <c r="J18" s="79" t="n">
        <f aca="false">COUNTIF(C$7:C$160,$I18)</f>
        <v>0</v>
      </c>
      <c r="K18" s="76" t="n">
        <f aca="false">COUNTIF(D$7:D$160,$I18)</f>
        <v>0</v>
      </c>
      <c r="L18" s="76" t="n">
        <f aca="false">COUNTIF(E$7:E$160,$I18)</f>
        <v>0</v>
      </c>
      <c r="M18" s="76" t="n">
        <f aca="false">COUNTIF(F$7:F$160,$I18)</f>
        <v>0</v>
      </c>
      <c r="N18" s="80" t="n">
        <f aca="false">COUNTIF(G$7:G$160,$I18)</f>
        <v>0</v>
      </c>
      <c r="O18" s="76" t="n">
        <f aca="false">SUM(J18:L18)</f>
        <v>0</v>
      </c>
      <c r="Q18" s="78" t="str">
        <f aca="false">I18</f>
        <v>ST</v>
      </c>
      <c r="R18" s="69"/>
      <c r="S18" s="62"/>
      <c r="T18" s="62" t="n">
        <f aca="false">[1]PayTable!E17</f>
        <v>0</v>
      </c>
      <c r="U18" s="62" t="n">
        <f aca="false">[1]PayTable!F17</f>
        <v>0</v>
      </c>
      <c r="V18" s="70" t="n">
        <f aca="false">[1]PayTable!G17</f>
        <v>0</v>
      </c>
    </row>
    <row r="19" customFormat="false" ht="14.25" hidden="false" customHeight="false" outlineLevel="0" collapsed="false">
      <c r="A19" s="31"/>
      <c r="B19" s="33" t="n">
        <v>12</v>
      </c>
      <c r="C19" s="75" t="s">
        <v>37</v>
      </c>
      <c r="D19" s="71" t="s">
        <v>32</v>
      </c>
      <c r="E19" s="71" t="s">
        <v>28</v>
      </c>
      <c r="F19" s="71" t="s">
        <v>29</v>
      </c>
      <c r="G19" s="72" t="s">
        <v>36</v>
      </c>
      <c r="H19" s="31"/>
      <c r="I19" s="77" t="s">
        <v>36</v>
      </c>
      <c r="J19" s="81" t="n">
        <f aca="false">COUNTIF(C$7:C$160,$I19)</f>
        <v>4</v>
      </c>
      <c r="K19" s="82" t="n">
        <f aca="false">COUNTIF(D$7:D$160,$I19)</f>
        <v>3</v>
      </c>
      <c r="L19" s="82" t="n">
        <f aca="false">COUNTIF(E$7:E$160,$I19)</f>
        <v>2</v>
      </c>
      <c r="M19" s="82" t="n">
        <f aca="false">COUNTIF(F$7:F$160,$I19)</f>
        <v>1</v>
      </c>
      <c r="N19" s="83" t="n">
        <f aca="false">COUNTIF(G$7:G$160,$I19)</f>
        <v>3</v>
      </c>
      <c r="O19" s="62"/>
      <c r="Q19" s="58" t="str">
        <f aca="false">I19</f>
        <v>SF</v>
      </c>
      <c r="R19" s="81"/>
      <c r="S19" s="82"/>
      <c r="T19" s="82" t="n">
        <f aca="false">[1]PayTable!E18</f>
        <v>5</v>
      </c>
      <c r="U19" s="82" t="n">
        <f aca="false">[1]PayTable!F18</f>
        <v>10</v>
      </c>
      <c r="V19" s="83" t="n">
        <f aca="false">[1]PayTable!G18</f>
        <v>50</v>
      </c>
      <c r="W19" s="17"/>
    </row>
    <row r="20" customFormat="false" ht="14.25" hidden="false" customHeight="false" outlineLevel="0" collapsed="false">
      <c r="A20" s="31"/>
      <c r="B20" s="33" t="n">
        <v>13</v>
      </c>
      <c r="C20" s="75" t="s">
        <v>37</v>
      </c>
      <c r="D20" s="71" t="s">
        <v>27</v>
      </c>
      <c r="E20" s="71" t="s">
        <v>28</v>
      </c>
      <c r="F20" s="71" t="s">
        <v>25</v>
      </c>
      <c r="G20" s="72" t="s">
        <v>29</v>
      </c>
      <c r="H20" s="31"/>
      <c r="I20" s="58"/>
      <c r="J20" s="56" t="n">
        <f aca="false">SUM(J6:J19)</f>
        <v>61</v>
      </c>
      <c r="K20" s="56" t="n">
        <f aca="false">SUM(K6:K19)</f>
        <v>61</v>
      </c>
      <c r="L20" s="56" t="n">
        <f aca="false">SUM(L6:L19)</f>
        <v>61</v>
      </c>
      <c r="M20" s="56" t="n">
        <f aca="false">SUM(M6:M19)</f>
        <v>61</v>
      </c>
      <c r="N20" s="56" t="n">
        <f aca="false">SUM(N6:N19)</f>
        <v>61</v>
      </c>
      <c r="O20" s="84" t="n">
        <f aca="false">PRODUCT(J20:N20)</f>
        <v>844596301</v>
      </c>
      <c r="Q20" s="58"/>
      <c r="R20" s="62"/>
      <c r="S20" s="62"/>
      <c r="T20" s="62"/>
      <c r="U20" s="62"/>
      <c r="V20" s="62"/>
      <c r="W20" s="17"/>
    </row>
    <row r="21" customFormat="false" ht="14.25" hidden="false" customHeight="false" outlineLevel="0" collapsed="false">
      <c r="A21" s="31"/>
      <c r="B21" s="33" t="n">
        <v>14</v>
      </c>
      <c r="C21" s="75" t="s">
        <v>32</v>
      </c>
      <c r="D21" s="71" t="s">
        <v>27</v>
      </c>
      <c r="E21" s="71" t="s">
        <v>32</v>
      </c>
      <c r="F21" s="71" t="s">
        <v>29</v>
      </c>
      <c r="G21" s="72" t="s">
        <v>29</v>
      </c>
      <c r="H21" s="31"/>
      <c r="I21" s="58"/>
      <c r="J21" s="62" t="n">
        <f aca="false">J20*3</f>
        <v>183</v>
      </c>
      <c r="K21" s="62" t="n">
        <f aca="false">K20*3</f>
        <v>183</v>
      </c>
      <c r="L21" s="62" t="n">
        <f aca="false">L20*3</f>
        <v>183</v>
      </c>
      <c r="M21" s="62" t="n">
        <f aca="false">M20*3</f>
        <v>183</v>
      </c>
      <c r="N21" s="62" t="n">
        <f aca="false">N20*3</f>
        <v>183</v>
      </c>
      <c r="Q21" s="58"/>
      <c r="R21" s="85" t="str">
        <f aca="false">IF(R22=0,$I6,INDEX($I6:$I19,MATCH(R22,R6:R19,0),1))</f>
        <v>WW</v>
      </c>
      <c r="S21" s="85" t="str">
        <f aca="false">IF(S22=0,$I6,INDEX($I6:$I19,MATCH(S22,S6:S19,0),1))</f>
        <v>WW</v>
      </c>
      <c r="T21" s="85" t="str">
        <f aca="false">IF(T22=0,$I6,INDEX($I6:$I19,MATCH(T22,T6:T19,0),1))</f>
        <v>H1</v>
      </c>
      <c r="U21" s="85" t="str">
        <f aca="false">IF(U22=0,$I6,INDEX($I6:$I19,MATCH(U22,U6:U19,0),1))</f>
        <v>H1</v>
      </c>
      <c r="V21" s="85" t="str">
        <f aca="false">IF(V22=0,$I6,INDEX($I6:$I19,MATCH(V22,V6:V19,0),1))</f>
        <v>H1</v>
      </c>
      <c r="W21" s="17"/>
    </row>
    <row r="22" customFormat="false" ht="14.25" hidden="false" customHeight="false" outlineLevel="0" collapsed="false">
      <c r="A22" s="31"/>
      <c r="B22" s="33" t="n">
        <v>15</v>
      </c>
      <c r="C22" s="75" t="s">
        <v>29</v>
      </c>
      <c r="D22" s="71" t="s">
        <v>25</v>
      </c>
      <c r="E22" s="71" t="s">
        <v>34</v>
      </c>
      <c r="F22" s="71" t="s">
        <v>29</v>
      </c>
      <c r="G22" s="72" t="s">
        <v>32</v>
      </c>
      <c r="H22" s="31"/>
      <c r="I22" s="58"/>
      <c r="Q22" s="58"/>
      <c r="R22" s="85" t="n">
        <f aca="false">MAX(R6:R19)</f>
        <v>0</v>
      </c>
      <c r="S22" s="85" t="n">
        <f aca="false">MAX(S6:S19)</f>
        <v>0</v>
      </c>
      <c r="T22" s="85" t="n">
        <f aca="false">MAX(T6:T19)</f>
        <v>100</v>
      </c>
      <c r="U22" s="85" t="n">
        <f aca="false">MAX(U6:U19)</f>
        <v>200</v>
      </c>
      <c r="V22" s="85" t="n">
        <f aca="false">MAX(V6:V19)</f>
        <v>1000</v>
      </c>
    </row>
    <row r="23" customFormat="false" ht="14.25" hidden="false" customHeight="false" outlineLevel="0" collapsed="false">
      <c r="A23" s="31"/>
      <c r="B23" s="33" t="n">
        <v>16</v>
      </c>
      <c r="C23" s="75" t="s">
        <v>29</v>
      </c>
      <c r="D23" s="71" t="s">
        <v>34</v>
      </c>
      <c r="E23" s="71" t="s">
        <v>34</v>
      </c>
      <c r="F23" s="71" t="s">
        <v>32</v>
      </c>
      <c r="G23" s="72" t="s">
        <v>32</v>
      </c>
      <c r="H23" s="31"/>
      <c r="I23" s="56" t="s">
        <v>39</v>
      </c>
      <c r="Q23" s="56" t="s">
        <v>40</v>
      </c>
      <c r="W23" s="85"/>
    </row>
    <row r="24" customFormat="false" ht="13.5" hidden="false" customHeight="false" outlineLevel="0" collapsed="false">
      <c r="A24" s="31"/>
      <c r="B24" s="33" t="n">
        <v>17</v>
      </c>
      <c r="C24" s="75" t="s">
        <v>32</v>
      </c>
      <c r="D24" s="71" t="s">
        <v>34</v>
      </c>
      <c r="E24" s="71" t="s">
        <v>32</v>
      </c>
      <c r="F24" s="71" t="s">
        <v>32</v>
      </c>
      <c r="G24" s="72" t="s">
        <v>32</v>
      </c>
      <c r="H24" s="31"/>
      <c r="J24" s="27" t="n">
        <v>1</v>
      </c>
      <c r="K24" s="27" t="n">
        <v>2</v>
      </c>
      <c r="L24" s="27" t="n">
        <v>3</v>
      </c>
      <c r="M24" s="27" t="n">
        <v>4</v>
      </c>
      <c r="N24" s="27" t="n">
        <v>5</v>
      </c>
      <c r="O24" s="27"/>
      <c r="R24" s="27" t="n">
        <v>1</v>
      </c>
      <c r="S24" s="27" t="n">
        <v>2</v>
      </c>
      <c r="T24" s="27" t="n">
        <v>3</v>
      </c>
      <c r="U24" s="27" t="n">
        <v>4</v>
      </c>
      <c r="V24" s="27" t="n">
        <v>5</v>
      </c>
      <c r="W24" s="85"/>
    </row>
    <row r="25" customFormat="false" ht="14.25" hidden="false" customHeight="false" outlineLevel="0" collapsed="false">
      <c r="A25" s="31"/>
      <c r="B25" s="33" t="n">
        <v>18</v>
      </c>
      <c r="C25" s="75" t="s">
        <v>30</v>
      </c>
      <c r="D25" s="71" t="s">
        <v>32</v>
      </c>
      <c r="E25" s="71" t="s">
        <v>34</v>
      </c>
      <c r="F25" s="71" t="s">
        <v>27</v>
      </c>
      <c r="G25" s="72" t="s">
        <v>30</v>
      </c>
      <c r="H25" s="31"/>
      <c r="I25" s="56" t="str">
        <f aca="false">I6</f>
        <v>WW</v>
      </c>
      <c r="J25" s="86" t="n">
        <f aca="false" t="array" ref="J25:J25">SUM(IF(ISBLANK(C$5:C$95),0,1)*IF(ISBLANK(C$6:C$96),0,1)*IF(ISBLANK(C$7:C$97),0,1)*      (IF(C$5:C$95=$I$25,1,0)+IF(C$6:C$96=$I$25,1,0)+IF(C$7:C$97=$I$25,1,0)))</f>
        <v>0</v>
      </c>
      <c r="K25" s="87" t="n">
        <f aca="false" t="array" ref="K25:K25">SUM(IF(ISBLANK(D$5:D$95),0,1)*IF(ISBLANK(D$6:D$96),0,1)*IF(ISBLANK(D$7:D$97),0,1)*      (IF(D$5:D$95=$I$25,1,0)+IF(D$6:D$96=$I$25,1,0)+IF(D$7:D$97=$I$25,1,0)))</f>
        <v>12</v>
      </c>
      <c r="L25" s="87" t="n">
        <f aca="false" t="array" ref="L25:L25">SUM(IF(ISBLANK(E$5:E$95),0,1)*IF(ISBLANK(E$6:E$96),0,1)*IF(ISBLANK(E$7:E$97),0,1)*      (IF(E$5:E$95=$I$25,1,0)+IF(E$6:E$96=$I$25,1,0)+IF(E$7:E$97=$I$25,1,0)))</f>
        <v>9</v>
      </c>
      <c r="M25" s="87" t="n">
        <f aca="false" t="array" ref="M25:M25">SUM(IF(ISBLANK(F$5:F$95),0,1)*IF(ISBLANK(F$6:F$96),0,1)*IF(ISBLANK(F$7:F$97),0,1)*      (IF(F$5:F$95=$I$25,1,0)+IF(F$6:F$96=$I$25,1,0)+IF(F$7:F$97=$I$25,1,0)))</f>
        <v>9</v>
      </c>
      <c r="N25" s="88" t="n">
        <f aca="false" t="array" ref="N25:N25">SUM(IF(ISBLANK(G$5:G$95),0,1)*IF(ISBLANK(G$6:G$96),0,1)*IF(ISBLANK(G$7:G$97),0,1)*      (IF(G$5:G$95=$I$25,1,0)+IF(G$6:G$96=$I$25,1,0)+IF(G$7:G$97=$I$25,1,0)))</f>
        <v>0</v>
      </c>
      <c r="Q25" s="56" t="str">
        <f aca="false">Q6</f>
        <v>WW</v>
      </c>
      <c r="R25" s="86" t="n">
        <f aca="false" t="array" ref="R25:R25">SUM(IF(ISBLANK(C$5:C$95),0,1)*IF(ISBLANK(C$6:C$96),0,1)*IF(ISBLANK(C$7:C$97),0,1)*      (IF(C$5:C$95=$I$25,0,1)*IF(C$6:C$96=$I$25,0,1)*IF(C$7:C$97=$I$25,0,1)*IF(C$5:C$95=$I25,0,1)*IF(C$6:C$96=$I25,0,1)*IF(C$7:C$97=$I25,0,1)))</f>
        <v>61</v>
      </c>
      <c r="S25" s="87" t="n">
        <f aca="false" t="array" ref="S25:S25">SUM(IF(ISBLANK(D$5:D$95),0,1)*IF(ISBLANK(D$6:D$96),0,1)*IF(ISBLANK(D$7:D$97),0,1)*      (IF(D$5:D$95=$I$25,0,1)*IF(D$6:D$96=$I$25,0,1)*IF(D$7:D$97=$I$25,0,1)*IF(D$5:D$95=$I25,0,1)*IF(D$6:D$96=$I25,0,1)*IF(D$7:D$97=$I25,0,1)))</f>
        <v>49</v>
      </c>
      <c r="T25" s="87" t="n">
        <f aca="false" t="array" ref="T25:T25">SUM(IF(ISBLANK(E$5:E$95),0,1)*IF(ISBLANK(E$6:E$96),0,1)*IF(ISBLANK(E$7:E$97),0,1)*      (IF(E$5:E$95=$I$25,0,1)*IF(E$6:E$96=$I$25,0,1)*IF(E$7:E$97=$I$25,0,1)*IF(E$5:E$95=$I25,0,1)*IF(E$6:E$96=$I25,0,1)*IF(E$7:E$97=$I25,0,1)))</f>
        <v>52</v>
      </c>
      <c r="U25" s="87" t="n">
        <f aca="false" t="array" ref="U25:U25">SUM(IF(ISBLANK(F$5:F$95),0,1)*IF(ISBLANK(F$6:F$96),0,1)*IF(ISBLANK(F$7:F$97),0,1)*      (IF(F$5:F$95=$I$25,0,1)*IF(F$6:F$96=$I$25,0,1)*IF(F$7:F$97=$I$25,0,1)*IF(F$5:F$95=$I25,0,1)*IF(F$6:F$96=$I25,0,1)*IF(F$7:F$97=$I25,0,1)))</f>
        <v>52</v>
      </c>
      <c r="V25" s="88" t="n">
        <f aca="false" t="array" ref="V25:V25">SUM(IF(ISBLANK(G$5:G$95),0,1)*IF(ISBLANK(G$6:G$96),0,1)*IF(ISBLANK(G$7:G$97),0,1)*      (IF(G$5:G$95=$I$25,0,1)*IF(G$6:G$96=$I$25,0,1)*IF(G$7:G$97=$I$25,0,1)*IF(G$5:G$95=$I25,0,1)*IF(G$6:G$96=$I25,0,1)*IF(G$7:G$97=$I25,0,1)))</f>
        <v>61</v>
      </c>
    </row>
    <row r="26" customFormat="false" ht="14.25" hidden="false" customHeight="false" outlineLevel="0" collapsed="false">
      <c r="A26" s="31"/>
      <c r="B26" s="33" t="n">
        <v>19</v>
      </c>
      <c r="C26" s="75" t="s">
        <v>32</v>
      </c>
      <c r="D26" s="71" t="s">
        <v>28</v>
      </c>
      <c r="E26" s="71" t="s">
        <v>34</v>
      </c>
      <c r="F26" s="71" t="s">
        <v>32</v>
      </c>
      <c r="G26" s="72" t="s">
        <v>27</v>
      </c>
      <c r="H26" s="31"/>
      <c r="I26" s="56" t="str">
        <f aca="false">I7</f>
        <v>H1</v>
      </c>
      <c r="J26" s="89" t="n">
        <f aca="false" t="array" ref="J26:J26">SUM(IF(ISBLANK(C$5:C$95),0,1)*IF(ISBLANK(C$6:C$96),0,1)*IF(ISBLANK(C$7:C$97),0,1)*      (IF(C$5:C$95=$I26,1,0)+IF(C$6:C$96=$I26,1,0)+IF(C$7:C$97=$I26,1,0)))</f>
        <v>0</v>
      </c>
      <c r="K26" s="14" t="n">
        <f aca="false" t="array" ref="K26:K26">SUM(IF(ISBLANK(D$5:D$95),0,1)*IF(ISBLANK(D$6:D$96),0,1)*IF(ISBLANK(D$7:D$97),0,1)*      (IF(D$5:D$95=$I26,1,0)+IF(D$6:D$96=$I26,1,0)+IF(D$7:D$97=$I26,1,0)))</f>
        <v>0</v>
      </c>
      <c r="L26" s="14" t="n">
        <f aca="false" t="array" ref="L26:L26">SUM(IF(ISBLANK(E$5:E$95),0,1)*IF(ISBLANK(E$6:E$96),0,1)*IF(ISBLANK(E$7:E$97),0,1)*      (IF(E$5:E$95=$I26,1,0)+IF(E$6:E$96=$I26,1,0)+IF(E$7:E$97=$I26,1,0)))</f>
        <v>0</v>
      </c>
      <c r="M26" s="14" t="n">
        <f aca="false" t="array" ref="M26:M26">SUM(IF(ISBLANK(F$5:F$95),0,1)*IF(ISBLANK(F$6:F$96),0,1)*IF(ISBLANK(F$7:F$97),0,1)*      (IF(F$5:F$95=$I26,1,0)+IF(F$6:F$96=$I26,1,0)+IF(F$7:F$97=$I26,1,0)))</f>
        <v>0</v>
      </c>
      <c r="N26" s="90" t="n">
        <f aca="false" t="array" ref="N26:N26">SUM(IF(ISBLANK(G$5:G$95),0,1)*IF(ISBLANK(G$6:G$96),0,1)*IF(ISBLANK(G$7:G$97),0,1)*      (IF(G$5:G$95=$I26,1,0)+IF(G$6:G$96=$I26,1,0)+IF(G$7:G$97=$I26,1,0)))</f>
        <v>0</v>
      </c>
      <c r="Q26" s="56" t="str">
        <f aca="false">Q7</f>
        <v>H1</v>
      </c>
      <c r="R26" s="89" t="n">
        <f aca="false" t="array" ref="R26:R26">SUM(IF(ISBLANK(C$5:C$95),0,1)*IF(ISBLANK(C$6:C$96),0,1)*IF(ISBLANK(C$7:C$97),0,1)*      (IF(C$5:C$95=$I$25,0,1)*IF(C$6:C$96=$I$25,0,1)*IF(C$7:C$97=$I$25,0,1)*IF(C$5:C$95=$I26,0,1)*IF(C$6:C$96=$I26,0,1)*IF(C$7:C$97=$I26,0,1)))</f>
        <v>61</v>
      </c>
      <c r="S26" s="14" t="n">
        <f aca="false" t="array" ref="S26:S26">SUM(IF(ISBLANK(D$5:D$95),0,1)*IF(ISBLANK(D$6:D$96),0,1)*IF(ISBLANK(D$7:D$97),0,1)*      (IF(D$5:D$95=$I$25,0,1)*IF(D$6:D$96=$I$25,0,1)*IF(D$7:D$97=$I$25,0,1)*IF(D$5:D$95=$I26,0,1)*IF(D$6:D$96=$I26,0,1)*IF(D$7:D$97=$I26,0,1)))</f>
        <v>49</v>
      </c>
      <c r="T26" s="14" t="n">
        <f aca="false" t="array" ref="T26:T26">SUM(IF(ISBLANK(E$5:E$95),0,1)*IF(ISBLANK(E$6:E$96),0,1)*IF(ISBLANK(E$7:E$97),0,1)*      (IF(E$5:E$95=$I$25,0,1)*IF(E$6:E$96=$I$25,0,1)*IF(E$7:E$97=$I$25,0,1)*IF(E$5:E$95=$I26,0,1)*IF(E$6:E$96=$I26,0,1)*IF(E$7:E$97=$I26,0,1)))</f>
        <v>52</v>
      </c>
      <c r="U26" s="14" t="n">
        <f aca="false" t="array" ref="U26:U26">SUM(IF(ISBLANK(F$5:F$95),0,1)*IF(ISBLANK(F$6:F$96),0,1)*IF(ISBLANK(F$7:F$97),0,1)*      (IF(F$5:F$95=$I$25,0,1)*IF(F$6:F$96=$I$25,0,1)*IF(F$7:F$97=$I$25,0,1)*IF(F$5:F$95=$I26,0,1)*IF(F$6:F$96=$I26,0,1)*IF(F$7:F$97=$I26,0,1)))</f>
        <v>52</v>
      </c>
      <c r="V26" s="90" t="n">
        <f aca="false" t="array" ref="V26:V26">SUM(IF(ISBLANK(G$5:G$95),0,1)*IF(ISBLANK(G$6:G$96),0,1)*IF(ISBLANK(G$7:G$97),0,1)*      (IF(G$5:G$95=$I$25,0,1)*IF(G$6:G$96=$I$25,0,1)*IF(G$7:G$97=$I$25,0,1)*IF(G$5:G$95=$I26,0,1)*IF(G$6:G$96=$I26,0,1)*IF(G$7:G$97=$I26,0,1)))</f>
        <v>61</v>
      </c>
    </row>
    <row r="27" customFormat="false" ht="14.25" hidden="false" customHeight="false" outlineLevel="0" collapsed="false">
      <c r="A27" s="31"/>
      <c r="B27" s="33" t="n">
        <v>20</v>
      </c>
      <c r="C27" s="75" t="s">
        <v>30</v>
      </c>
      <c r="D27" s="71" t="s">
        <v>28</v>
      </c>
      <c r="E27" s="71" t="s">
        <v>32</v>
      </c>
      <c r="F27" s="71" t="s">
        <v>27</v>
      </c>
      <c r="G27" s="72" t="s">
        <v>32</v>
      </c>
      <c r="H27" s="31"/>
      <c r="I27" s="56" t="str">
        <f aca="false">I8</f>
        <v>H2</v>
      </c>
      <c r="J27" s="89" t="n">
        <f aca="false" t="array" ref="J27:J27">SUM(IF(ISBLANK(C$5:C$95),0,1)*IF(ISBLANK(C$6:C$96),0,1)*IF(ISBLANK(C$7:C$97),0,1)*      (IF(C$5:C$95=$I27,1,0)+IF(C$6:C$96=$I27,1,0)+IF(C$7:C$97=$I27,1,0)))</f>
        <v>0</v>
      </c>
      <c r="K27" s="14" t="n">
        <f aca="false" t="array" ref="K27:K27">SUM(IF(ISBLANK(D$5:D$95),0,1)*IF(ISBLANK(D$6:D$96),0,1)*IF(ISBLANK(D$7:D$97),0,1)*      (IF(D$5:D$95=$I27,1,0)+IF(D$6:D$96=$I27,1,0)+IF(D$7:D$97=$I27,1,0)))</f>
        <v>0</v>
      </c>
      <c r="L27" s="14" t="n">
        <f aca="false" t="array" ref="L27:L27">SUM(IF(ISBLANK(E$5:E$95),0,1)*IF(ISBLANK(E$6:E$96),0,1)*IF(ISBLANK(E$7:E$97),0,1)*      (IF(E$5:E$95=$I27,1,0)+IF(E$6:E$96=$I27,1,0)+IF(E$7:E$97=$I27,1,0)))</f>
        <v>0</v>
      </c>
      <c r="M27" s="14" t="n">
        <f aca="false" t="array" ref="M27:M27">SUM(IF(ISBLANK(F$5:F$95),0,1)*IF(ISBLANK(F$6:F$96),0,1)*IF(ISBLANK(F$7:F$97),0,1)*      (IF(F$5:F$95=$I27,1,0)+IF(F$6:F$96=$I27,1,0)+IF(F$7:F$97=$I27,1,0)))</f>
        <v>0</v>
      </c>
      <c r="N27" s="90" t="n">
        <f aca="false" t="array" ref="N27:N27">SUM(IF(ISBLANK(G$5:G$95),0,1)*IF(ISBLANK(G$6:G$96),0,1)*IF(ISBLANK(G$7:G$97),0,1)*      (IF(G$5:G$95=$I27,1,0)+IF(G$6:G$96=$I27,1,0)+IF(G$7:G$97=$I27,1,0)))</f>
        <v>0</v>
      </c>
      <c r="Q27" s="56" t="str">
        <f aca="false">Q8</f>
        <v>H2</v>
      </c>
      <c r="R27" s="89" t="n">
        <f aca="false" t="array" ref="R27:R27">SUM(IF(ISBLANK(C$5:C$95),0,1)*IF(ISBLANK(C$6:C$96),0,1)*IF(ISBLANK(C$7:C$97),0,1)*      (IF(C$5:C$95=$I$25,0,1)*IF(C$6:C$96=$I$25,0,1)*IF(C$7:C$97=$I$25,0,1)*IF(C$5:C$95=$I27,0,1)*IF(C$6:C$96=$I27,0,1)*IF(C$7:C$97=$I27,0,1)))</f>
        <v>61</v>
      </c>
      <c r="S27" s="14" t="n">
        <f aca="false" t="array" ref="S27:S27">SUM(IF(ISBLANK(D$5:D$95),0,1)*IF(ISBLANK(D$6:D$96),0,1)*IF(ISBLANK(D$7:D$97),0,1)*      (IF(D$5:D$95=$I$25,0,1)*IF(D$6:D$96=$I$25,0,1)*IF(D$7:D$97=$I$25,0,1)*IF(D$5:D$95=$I27,0,1)*IF(D$6:D$96=$I27,0,1)*IF(D$7:D$97=$I27,0,1)))</f>
        <v>49</v>
      </c>
      <c r="T27" s="14" t="n">
        <f aca="false" t="array" ref="T27:T27">SUM(IF(ISBLANK(E$5:E$95),0,1)*IF(ISBLANK(E$6:E$96),0,1)*IF(ISBLANK(E$7:E$97),0,1)*      (IF(E$5:E$95=$I$25,0,1)*IF(E$6:E$96=$I$25,0,1)*IF(E$7:E$97=$I$25,0,1)*IF(E$5:E$95=$I27,0,1)*IF(E$6:E$96=$I27,0,1)*IF(E$7:E$97=$I27,0,1)))</f>
        <v>52</v>
      </c>
      <c r="U27" s="14" t="n">
        <f aca="false" t="array" ref="U27:U27">SUM(IF(ISBLANK(F$5:F$95),0,1)*IF(ISBLANK(F$6:F$96),0,1)*IF(ISBLANK(F$7:F$97),0,1)*      (IF(F$5:F$95=$I$25,0,1)*IF(F$6:F$96=$I$25,0,1)*IF(F$7:F$97=$I$25,0,1)*IF(F$5:F$95=$I27,0,1)*IF(F$6:F$96=$I27,0,1)*IF(F$7:F$97=$I27,0,1)))</f>
        <v>52</v>
      </c>
      <c r="V27" s="90" t="n">
        <f aca="false" t="array" ref="V27:V27">SUM(IF(ISBLANK(G$5:G$95),0,1)*IF(ISBLANK(G$6:G$96),0,1)*IF(ISBLANK(G$7:G$97),0,1)*      (IF(G$5:G$95=$I$25,0,1)*IF(G$6:G$96=$I$25,0,1)*IF(G$7:G$97=$I$25,0,1)*IF(G$5:G$95=$I27,0,1)*IF(G$6:G$96=$I27,0,1)*IF(G$7:G$97=$I27,0,1)))</f>
        <v>61</v>
      </c>
    </row>
    <row r="28" customFormat="false" ht="14.25" hidden="false" customHeight="false" outlineLevel="0" collapsed="false">
      <c r="A28" s="31"/>
      <c r="B28" s="33" t="n">
        <v>21</v>
      </c>
      <c r="C28" s="75" t="s">
        <v>30</v>
      </c>
      <c r="D28" s="71" t="s">
        <v>32</v>
      </c>
      <c r="E28" s="71" t="s">
        <v>37</v>
      </c>
      <c r="F28" s="71" t="s">
        <v>32</v>
      </c>
      <c r="G28" s="72" t="s">
        <v>34</v>
      </c>
      <c r="H28" s="31"/>
      <c r="I28" s="56" t="str">
        <f aca="false">I9</f>
        <v>H3</v>
      </c>
      <c r="J28" s="89" t="n">
        <f aca="false" t="array" ref="J28:J28">SUM(IF(ISBLANK(C$5:C$95),0,1)*IF(ISBLANK(C$6:C$96),0,1)*IF(ISBLANK(C$7:C$97),0,1)*      (IF(C$5:C$95=$I28,1,0)+IF(C$6:C$96=$I28,1,0)+IF(C$7:C$97=$I28,1,0)))</f>
        <v>66</v>
      </c>
      <c r="K28" s="14" t="n">
        <f aca="false" t="array" ref="K28:K28">SUM(IF(ISBLANK(D$5:D$95),0,1)*IF(ISBLANK(D$6:D$96),0,1)*IF(ISBLANK(D$7:D$97),0,1)*      (IF(D$5:D$95=$I28,1,0)+IF(D$6:D$96=$I28,1,0)+IF(D$7:D$97=$I28,1,0)))</f>
        <v>57</v>
      </c>
      <c r="L28" s="14" t="n">
        <f aca="false" t="array" ref="L28:L28">SUM(IF(ISBLANK(E$5:E$95),0,1)*IF(ISBLANK(E$6:E$96),0,1)*IF(ISBLANK(E$7:E$97),0,1)*      (IF(E$5:E$95=$I28,1,0)+IF(E$6:E$96=$I28,1,0)+IF(E$7:E$97=$I28,1,0)))</f>
        <v>60</v>
      </c>
      <c r="M28" s="14" t="n">
        <f aca="false" t="array" ref="M28:M28">SUM(IF(ISBLANK(F$5:F$95),0,1)*IF(ISBLANK(F$6:F$96),0,1)*IF(ISBLANK(F$7:F$97),0,1)*      (IF(F$5:F$95=$I28,1,0)+IF(F$6:F$96=$I28,1,0)+IF(F$7:F$97=$I28,1,0)))</f>
        <v>69</v>
      </c>
      <c r="N28" s="90" t="n">
        <f aca="false" t="array" ref="N28:N28">SUM(IF(ISBLANK(G$5:G$95),0,1)*IF(ISBLANK(G$6:G$96),0,1)*IF(ISBLANK(G$7:G$97),0,1)*      (IF(G$5:G$95=$I28,1,0)+IF(G$6:G$96=$I28,1,0)+IF(G$7:G$97=$I28,1,0)))</f>
        <v>78</v>
      </c>
      <c r="Q28" s="56" t="str">
        <f aca="false">Q9</f>
        <v>H3</v>
      </c>
      <c r="R28" s="89" t="n">
        <f aca="false" t="array" ref="R28:R28">SUM(IF(ISBLANK(C$5:C$95),0,1)*IF(ISBLANK(C$6:C$96),0,1)*IF(ISBLANK(C$7:C$97),0,1)*      (IF(C$5:C$95=$I$25,0,1)*IF(C$6:C$96=$I$25,0,1)*IF(C$7:C$97=$I$25,0,1)*IF(C$5:C$95=$I28,0,1)*IF(C$6:C$96=$I28,0,1)*IF(C$7:C$97=$I28,0,1)))</f>
        <v>11</v>
      </c>
      <c r="S28" s="14" t="n">
        <f aca="false" t="array" ref="S28:S28">SUM(IF(ISBLANK(D$5:D$95),0,1)*IF(ISBLANK(D$6:D$96),0,1)*IF(ISBLANK(D$7:D$97),0,1)*      (IF(D$5:D$95=$I$25,0,1)*IF(D$6:D$96=$I$25,0,1)*IF(D$7:D$97=$I$25,0,1)*IF(D$5:D$95=$I28,0,1)*IF(D$6:D$96=$I28,0,1)*IF(D$7:D$97=$I28,0,1)))</f>
        <v>7</v>
      </c>
      <c r="T28" s="14" t="n">
        <f aca="false" t="array" ref="T28:T28">SUM(IF(ISBLANK(E$5:E$95),0,1)*IF(ISBLANK(E$6:E$96),0,1)*IF(ISBLANK(E$7:E$97),0,1)*      (IF(E$5:E$95=$I$25,0,1)*IF(E$6:E$96=$I$25,0,1)*IF(E$7:E$97=$I$25,0,1)*IF(E$5:E$95=$I28,0,1)*IF(E$6:E$96=$I28,0,1)*IF(E$7:E$97=$I28,0,1)))</f>
        <v>7</v>
      </c>
      <c r="U28" s="14" t="n">
        <f aca="false" t="array" ref="U28:U28">SUM(IF(ISBLANK(F$5:F$95),0,1)*IF(ISBLANK(F$6:F$96),0,1)*IF(ISBLANK(F$7:F$97),0,1)*      (IF(F$5:F$95=$I$25,0,1)*IF(F$6:F$96=$I$25,0,1)*IF(F$7:F$97=$I$25,0,1)*IF(F$5:F$95=$I28,0,1)*IF(F$6:F$96=$I28,0,1)*IF(F$7:F$97=$I28,0,1)))</f>
        <v>2</v>
      </c>
      <c r="V28" s="90" t="n">
        <f aca="false" t="array" ref="V28:V28">SUM(IF(ISBLANK(G$5:G$95),0,1)*IF(ISBLANK(G$6:G$96),0,1)*IF(ISBLANK(G$7:G$97),0,1)*      (IF(G$5:G$95=$I$25,0,1)*IF(G$6:G$96=$I$25,0,1)*IF(G$7:G$97=$I$25,0,1)*IF(G$5:G$95=$I28,0,1)*IF(G$6:G$96=$I28,0,1)*IF(G$7:G$97=$I28,0,1)))</f>
        <v>5</v>
      </c>
    </row>
    <row r="29" customFormat="false" ht="14.25" hidden="false" customHeight="false" outlineLevel="0" collapsed="false">
      <c r="A29" s="31"/>
      <c r="B29" s="33" t="n">
        <v>22</v>
      </c>
      <c r="C29" s="75" t="s">
        <v>36</v>
      </c>
      <c r="D29" s="71" t="s">
        <v>32</v>
      </c>
      <c r="E29" s="71" t="s">
        <v>37</v>
      </c>
      <c r="F29" s="71" t="s">
        <v>27</v>
      </c>
      <c r="G29" s="72" t="s">
        <v>34</v>
      </c>
      <c r="H29" s="31"/>
      <c r="I29" s="56" t="str">
        <f aca="false">I10</f>
        <v>H4</v>
      </c>
      <c r="J29" s="89" t="n">
        <f aca="false" t="array" ref="J29:J29">SUM(IF(ISBLANK(C$5:C$95),0,1)*IF(ISBLANK(C$6:C$96),0,1)*IF(ISBLANK(C$7:C$97),0,1)*      (IF(C$5:C$95=$I29,1,0)+IF(C$6:C$96=$I29,1,0)+IF(C$7:C$97=$I29,1,0)))</f>
        <v>0</v>
      </c>
      <c r="K29" s="14" t="n">
        <f aca="false" t="array" ref="K29:K29">SUM(IF(ISBLANK(D$5:D$95),0,1)*IF(ISBLANK(D$6:D$96),0,1)*IF(ISBLANK(D$7:D$97),0,1)*      (IF(D$5:D$95=$I29,1,0)+IF(D$6:D$96=$I29,1,0)+IF(D$7:D$97=$I29,1,0)))</f>
        <v>0</v>
      </c>
      <c r="L29" s="14" t="n">
        <f aca="false" t="array" ref="L29:L29">SUM(IF(ISBLANK(E$5:E$95),0,1)*IF(ISBLANK(E$6:E$96),0,1)*IF(ISBLANK(E$7:E$97),0,1)*      (IF(E$5:E$95=$I29,1,0)+IF(E$6:E$96=$I29,1,0)+IF(E$7:E$97=$I29,1,0)))</f>
        <v>0</v>
      </c>
      <c r="M29" s="14" t="n">
        <f aca="false" t="array" ref="M29:M29">SUM(IF(ISBLANK(F$5:F$95),0,1)*IF(ISBLANK(F$6:F$96),0,1)*IF(ISBLANK(F$7:F$97),0,1)*      (IF(F$5:F$95=$I29,1,0)+IF(F$6:F$96=$I29,1,0)+IF(F$7:F$97=$I29,1,0)))</f>
        <v>0</v>
      </c>
      <c r="N29" s="90" t="n">
        <f aca="false" t="array" ref="N29:N29">SUM(IF(ISBLANK(G$5:G$95),0,1)*IF(ISBLANK(G$6:G$96),0,1)*IF(ISBLANK(G$7:G$97),0,1)*      (IF(G$5:G$95=$I29,1,0)+IF(G$6:G$96=$I29,1,0)+IF(G$7:G$97=$I29,1,0)))</f>
        <v>0</v>
      </c>
      <c r="Q29" s="56" t="str">
        <f aca="false">Q10</f>
        <v>H4</v>
      </c>
      <c r="R29" s="89" t="n">
        <f aca="false" t="array" ref="R29:R29">SUM(IF(ISBLANK(C$5:C$95),0,1)*IF(ISBLANK(C$6:C$96),0,1)*IF(ISBLANK(C$7:C$97),0,1)*      (IF(C$5:C$95=$I$25,0,1)*IF(C$6:C$96=$I$25,0,1)*IF(C$7:C$97=$I$25,0,1)*IF(C$5:C$95=$I29,0,1)*IF(C$6:C$96=$I29,0,1)*IF(C$7:C$97=$I29,0,1)))</f>
        <v>61</v>
      </c>
      <c r="S29" s="14" t="n">
        <f aca="false" t="array" ref="S29:S29">SUM(IF(ISBLANK(D$5:D$95),0,1)*IF(ISBLANK(D$6:D$96),0,1)*IF(ISBLANK(D$7:D$97),0,1)*      (IF(D$5:D$95=$I$25,0,1)*IF(D$6:D$96=$I$25,0,1)*IF(D$7:D$97=$I$25,0,1)*IF(D$5:D$95=$I29,0,1)*IF(D$6:D$96=$I29,0,1)*IF(D$7:D$97=$I29,0,1)))</f>
        <v>49</v>
      </c>
      <c r="T29" s="14" t="n">
        <f aca="false" t="array" ref="T29:T29">SUM(IF(ISBLANK(E$5:E$95),0,1)*IF(ISBLANK(E$6:E$96),0,1)*IF(ISBLANK(E$7:E$97),0,1)*      (IF(E$5:E$95=$I$25,0,1)*IF(E$6:E$96=$I$25,0,1)*IF(E$7:E$97=$I$25,0,1)*IF(E$5:E$95=$I29,0,1)*IF(E$6:E$96=$I29,0,1)*IF(E$7:E$97=$I29,0,1)))</f>
        <v>52</v>
      </c>
      <c r="U29" s="14" t="n">
        <f aca="false" t="array" ref="U29:U29">SUM(IF(ISBLANK(F$5:F$95),0,1)*IF(ISBLANK(F$6:F$96),0,1)*IF(ISBLANK(F$7:F$97),0,1)*      (IF(F$5:F$95=$I$25,0,1)*IF(F$6:F$96=$I$25,0,1)*IF(F$7:F$97=$I$25,0,1)*IF(F$5:F$95=$I29,0,1)*IF(F$6:F$96=$I29,0,1)*IF(F$7:F$97=$I29,0,1)))</f>
        <v>52</v>
      </c>
      <c r="V29" s="90" t="n">
        <f aca="false" t="array" ref="V29:V29">SUM(IF(ISBLANK(G$5:G$95),0,1)*IF(ISBLANK(G$6:G$96),0,1)*IF(ISBLANK(G$7:G$97),0,1)*      (IF(G$5:G$95=$I$25,0,1)*IF(G$6:G$96=$I$25,0,1)*IF(G$7:G$97=$I$25,0,1)*IF(G$5:G$95=$I29,0,1)*IF(G$6:G$96=$I29,0,1)*IF(G$7:G$97=$I29,0,1)))</f>
        <v>61</v>
      </c>
    </row>
    <row r="30" customFormat="false" ht="14.25" hidden="false" customHeight="false" outlineLevel="0" collapsed="false">
      <c r="A30" s="31"/>
      <c r="B30" s="33" t="n">
        <v>23</v>
      </c>
      <c r="C30" s="33" t="s">
        <v>30</v>
      </c>
      <c r="D30" s="71" t="s">
        <v>37</v>
      </c>
      <c r="E30" s="71" t="s">
        <v>25</v>
      </c>
      <c r="F30" s="71" t="s">
        <v>32</v>
      </c>
      <c r="G30" s="72" t="s">
        <v>36</v>
      </c>
      <c r="H30" s="31"/>
      <c r="I30" s="56" t="str">
        <f aca="false">I11</f>
        <v>H5</v>
      </c>
      <c r="J30" s="89" t="n">
        <f aca="false" t="array" ref="J30:J30">SUM(IF(ISBLANK(C$5:C$95),0,1)*IF(ISBLANK(C$6:C$96),0,1)*IF(ISBLANK(C$7:C$97),0,1)*      (IF(C$5:C$95=$I30,1,0)+IF(C$6:C$96=$I30,1,0)+IF(C$7:C$97=$I30,1,0)))</f>
        <v>0</v>
      </c>
      <c r="K30" s="14" t="n">
        <f aca="false" t="array" ref="K30:K30">SUM(IF(ISBLANK(D$5:D$95),0,1)*IF(ISBLANK(D$6:D$96),0,1)*IF(ISBLANK(D$7:D$97),0,1)*      (IF(D$5:D$95=$I30,1,0)+IF(D$6:D$96=$I30,1,0)+IF(D$7:D$97=$I30,1,0)))</f>
        <v>0</v>
      </c>
      <c r="L30" s="14" t="n">
        <f aca="false" t="array" ref="L30:L30">SUM(IF(ISBLANK(E$5:E$95),0,1)*IF(ISBLANK(E$6:E$96),0,1)*IF(ISBLANK(E$7:E$97),0,1)*      (IF(E$5:E$95=$I30,1,0)+IF(E$6:E$96=$I30,1,0)+IF(E$7:E$97=$I30,1,0)))</f>
        <v>0</v>
      </c>
      <c r="M30" s="14" t="n">
        <f aca="false" t="array" ref="M30:M30">SUM(IF(ISBLANK(F$5:F$95),0,1)*IF(ISBLANK(F$6:F$96),0,1)*IF(ISBLANK(F$7:F$97),0,1)*      (IF(F$5:F$95=$I30,1,0)+IF(F$6:F$96=$I30,1,0)+IF(F$7:F$97=$I30,1,0)))</f>
        <v>0</v>
      </c>
      <c r="N30" s="90" t="n">
        <f aca="false" t="array" ref="N30:N30">SUM(IF(ISBLANK(G$5:G$95),0,1)*IF(ISBLANK(G$6:G$96),0,1)*IF(ISBLANK(G$7:G$97),0,1)*      (IF(G$5:G$95=$I30,1,0)+IF(G$6:G$96=$I30,1,0)+IF(G$7:G$97=$I30,1,0)))</f>
        <v>0</v>
      </c>
      <c r="Q30" s="56" t="str">
        <f aca="false">Q11</f>
        <v>H5</v>
      </c>
      <c r="R30" s="89" t="n">
        <f aca="false" t="array" ref="R30:R30">SUM(IF(ISBLANK(C$5:C$95),0,1)*IF(ISBLANK(C$6:C$96),0,1)*IF(ISBLANK(C$7:C$97),0,1)*      (IF(C$5:C$95=$I$25,0,1)*IF(C$6:C$96=$I$25,0,1)*IF(C$7:C$97=$I$25,0,1)*IF(C$5:C$95=$I30,0,1)*IF(C$6:C$96=$I30,0,1)*IF(C$7:C$97=$I30,0,1)))</f>
        <v>61</v>
      </c>
      <c r="S30" s="14" t="n">
        <f aca="false" t="array" ref="S30:S30">SUM(IF(ISBLANK(D$5:D$95),0,1)*IF(ISBLANK(D$6:D$96),0,1)*IF(ISBLANK(D$7:D$97),0,1)*      (IF(D$5:D$95=$I$25,0,1)*IF(D$6:D$96=$I$25,0,1)*IF(D$7:D$97=$I$25,0,1)*IF(D$5:D$95=$I30,0,1)*IF(D$6:D$96=$I30,0,1)*IF(D$7:D$97=$I30,0,1)))</f>
        <v>49</v>
      </c>
      <c r="T30" s="14" t="n">
        <f aca="false" t="array" ref="T30:T30">SUM(IF(ISBLANK(E$5:E$95),0,1)*IF(ISBLANK(E$6:E$96),0,1)*IF(ISBLANK(E$7:E$97),0,1)*      (IF(E$5:E$95=$I$25,0,1)*IF(E$6:E$96=$I$25,0,1)*IF(E$7:E$97=$I$25,0,1)*IF(E$5:E$95=$I30,0,1)*IF(E$6:E$96=$I30,0,1)*IF(E$7:E$97=$I30,0,1)))</f>
        <v>52</v>
      </c>
      <c r="U30" s="14" t="n">
        <f aca="false" t="array" ref="U30:U30">SUM(IF(ISBLANK(F$5:F$95),0,1)*IF(ISBLANK(F$6:F$96),0,1)*IF(ISBLANK(F$7:F$97),0,1)*      (IF(F$5:F$95=$I$25,0,1)*IF(F$6:F$96=$I$25,0,1)*IF(F$7:F$97=$I$25,0,1)*IF(F$5:F$95=$I30,0,1)*IF(F$6:F$96=$I30,0,1)*IF(F$7:F$97=$I30,0,1)))</f>
        <v>52</v>
      </c>
      <c r="V30" s="90" t="n">
        <f aca="false" t="array" ref="V30:V30">SUM(IF(ISBLANK(G$5:G$95),0,1)*IF(ISBLANK(G$6:G$96),0,1)*IF(ISBLANK(G$7:G$97),0,1)*      (IF(G$5:G$95=$I$25,0,1)*IF(G$6:G$96=$I$25,0,1)*IF(G$7:G$97=$I$25,0,1)*IF(G$5:G$95=$I30,0,1)*IF(G$6:G$96=$I30,0,1)*IF(G$7:G$97=$I30,0,1)))</f>
        <v>61</v>
      </c>
    </row>
    <row r="31" customFormat="false" ht="14.25" hidden="false" customHeight="false" outlineLevel="0" collapsed="false">
      <c r="A31" s="31"/>
      <c r="B31" s="33" t="n">
        <v>24</v>
      </c>
      <c r="C31" s="75" t="s">
        <v>30</v>
      </c>
      <c r="D31" s="71" t="s">
        <v>37</v>
      </c>
      <c r="E31" s="71" t="s">
        <v>27</v>
      </c>
      <c r="F31" s="71" t="s">
        <v>30</v>
      </c>
      <c r="G31" s="72" t="s">
        <v>32</v>
      </c>
      <c r="H31" s="31"/>
      <c r="I31" s="56" t="str">
        <f aca="false">I12</f>
        <v>LA</v>
      </c>
      <c r="J31" s="89" t="n">
        <f aca="false" t="array" ref="J31:J31">SUM(IF(ISBLANK(C$5:C$95),0,1)*IF(ISBLANK(C$6:C$96),0,1)*IF(ISBLANK(C$7:C$97),0,1)*      (IF(C$5:C$95=$I31,1,0)+IF(C$6:C$96=$I31,1,0)+IF(C$7:C$97=$I31,1,0)))</f>
        <v>15</v>
      </c>
      <c r="K31" s="14" t="n">
        <f aca="false" t="array" ref="K31:K31">SUM(IF(ISBLANK(D$5:D$95),0,1)*IF(ISBLANK(D$6:D$96),0,1)*IF(ISBLANK(D$7:D$97),0,1)*      (IF(D$5:D$95=$I31,1,0)+IF(D$6:D$96=$I31,1,0)+IF(D$7:D$97=$I31,1,0)))</f>
        <v>12</v>
      </c>
      <c r="L31" s="14" t="n">
        <f aca="false" t="array" ref="L31:L31">SUM(IF(ISBLANK(E$5:E$95),0,1)*IF(ISBLANK(E$6:E$96),0,1)*IF(ISBLANK(E$7:E$97),0,1)*      (IF(E$5:E$95=$I31,1,0)+IF(E$6:E$96=$I31,1,0)+IF(E$7:E$97=$I31,1,0)))</f>
        <v>18</v>
      </c>
      <c r="M31" s="14" t="n">
        <f aca="false" t="array" ref="M31:M31">SUM(IF(ISBLANK(F$5:F$95),0,1)*IF(ISBLANK(F$6:F$96),0,1)*IF(ISBLANK(F$7:F$97),0,1)*      (IF(F$5:F$95=$I31,1,0)+IF(F$6:F$96=$I31,1,0)+IF(F$7:F$97=$I31,1,0)))</f>
        <v>15</v>
      </c>
      <c r="N31" s="90" t="n">
        <f aca="false" t="array" ref="N31:N31">SUM(IF(ISBLANK(G$5:G$95),0,1)*IF(ISBLANK(G$6:G$96),0,1)*IF(ISBLANK(G$7:G$97),0,1)*      (IF(G$5:G$95=$I31,1,0)+IF(G$6:G$96=$I31,1,0)+IF(G$7:G$97=$I31,1,0)))</f>
        <v>15</v>
      </c>
      <c r="Q31" s="56" t="str">
        <f aca="false">Q12</f>
        <v>LA</v>
      </c>
      <c r="R31" s="89" t="n">
        <f aca="false" t="array" ref="R31:R31">SUM(IF(ISBLANK(C$5:C$95),0,1)*IF(ISBLANK(C$6:C$96),0,1)*IF(ISBLANK(C$7:C$97),0,1)*      (IF(C$5:C$95=$I$25,0,1)*IF(C$6:C$96=$I$25,0,1)*IF(C$7:C$97=$I$25,0,1)*IF(C$5:C$95=$I31,0,1)*IF(C$6:C$96=$I31,0,1)*IF(C$7:C$97=$I31,0,1)))</f>
        <v>50</v>
      </c>
      <c r="S31" s="14" t="n">
        <f aca="false" t="array" ref="S31:S31">SUM(IF(ISBLANK(D$5:D$95),0,1)*IF(ISBLANK(D$6:D$96),0,1)*IF(ISBLANK(D$7:D$97),0,1)*      (IF(D$5:D$95=$I$25,0,1)*IF(D$6:D$96=$I$25,0,1)*IF(D$7:D$97=$I$25,0,1)*IF(D$5:D$95=$I31,0,1)*IF(D$6:D$96=$I31,0,1)*IF(D$7:D$97=$I31,0,1)))</f>
        <v>43</v>
      </c>
      <c r="T31" s="14" t="n">
        <f aca="false" t="array" ref="T31:T31">SUM(IF(ISBLANK(E$5:E$95),0,1)*IF(ISBLANK(E$6:E$96),0,1)*IF(ISBLANK(E$7:E$97),0,1)*      (IF(E$5:E$95=$I$25,0,1)*IF(E$6:E$96=$I$25,0,1)*IF(E$7:E$97=$I$25,0,1)*IF(E$5:E$95=$I31,0,1)*IF(E$6:E$96=$I31,0,1)*IF(E$7:E$97=$I31,0,1)))</f>
        <v>41</v>
      </c>
      <c r="U31" s="14" t="n">
        <f aca="false" t="array" ref="U31:U31">SUM(IF(ISBLANK(F$5:F$95),0,1)*IF(ISBLANK(F$6:F$96),0,1)*IF(ISBLANK(F$7:F$97),0,1)*      (IF(F$5:F$95=$I$25,0,1)*IF(F$6:F$96=$I$25,0,1)*IF(F$7:F$97=$I$25,0,1)*IF(F$5:F$95=$I31,0,1)*IF(F$6:F$96=$I31,0,1)*IF(F$7:F$97=$I31,0,1)))</f>
        <v>43</v>
      </c>
      <c r="V31" s="90" t="n">
        <f aca="false" t="array" ref="V31:V31">SUM(IF(ISBLANK(G$5:G$95),0,1)*IF(ISBLANK(G$6:G$96),0,1)*IF(ISBLANK(G$7:G$97),0,1)*      (IF(G$5:G$95=$I$25,0,1)*IF(G$6:G$96=$I$25,0,1)*IF(G$7:G$97=$I$25,0,1)*IF(G$5:G$95=$I31,0,1)*IF(G$6:G$96=$I31,0,1)*IF(G$7:G$97=$I31,0,1)))</f>
        <v>50</v>
      </c>
    </row>
    <row r="32" customFormat="false" ht="14.25" hidden="false" customHeight="false" outlineLevel="0" collapsed="false">
      <c r="A32" s="31"/>
      <c r="B32" s="33" t="n">
        <v>25</v>
      </c>
      <c r="C32" s="75" t="s">
        <v>32</v>
      </c>
      <c r="D32" s="71" t="s">
        <v>32</v>
      </c>
      <c r="E32" s="71" t="s">
        <v>27</v>
      </c>
      <c r="F32" s="71" t="s">
        <v>30</v>
      </c>
      <c r="G32" s="72" t="s">
        <v>37</v>
      </c>
      <c r="H32" s="31"/>
      <c r="I32" s="56" t="str">
        <f aca="false">I13</f>
        <v>LK</v>
      </c>
      <c r="J32" s="89" t="n">
        <f aca="false" t="array" ref="J32:J32">SUM(IF(ISBLANK(C$5:C$95),0,1)*IF(ISBLANK(C$6:C$96),0,1)*IF(ISBLANK(C$7:C$97),0,1)*      (IF(C$5:C$95=$I32,1,0)+IF(C$6:C$96=$I32,1,0)+IF(C$7:C$97=$I32,1,0)))</f>
        <v>24</v>
      </c>
      <c r="K32" s="14" t="n">
        <f aca="false" t="array" ref="K32:K32">SUM(IF(ISBLANK(D$5:D$95),0,1)*IF(ISBLANK(D$6:D$96),0,1)*IF(ISBLANK(D$7:D$97),0,1)*      (IF(D$5:D$95=$I32,1,0)+IF(D$6:D$96=$I32,1,0)+IF(D$7:D$97=$I32,1,0)))</f>
        <v>21</v>
      </c>
      <c r="L32" s="14" t="n">
        <f aca="false" t="array" ref="L32:L32">SUM(IF(ISBLANK(E$5:E$95),0,1)*IF(ISBLANK(E$6:E$96),0,1)*IF(ISBLANK(E$7:E$97),0,1)*      (IF(E$5:E$95=$I32,1,0)+IF(E$6:E$96=$I32,1,0)+IF(E$7:E$97=$I32,1,0)))</f>
        <v>18</v>
      </c>
      <c r="M32" s="14" t="n">
        <f aca="false" t="array" ref="M32:M32">SUM(IF(ISBLANK(F$5:F$95),0,1)*IF(ISBLANK(F$6:F$96),0,1)*IF(ISBLANK(F$7:F$97),0,1)*      (IF(F$5:F$95=$I32,1,0)+IF(F$6:F$96=$I32,1,0)+IF(F$7:F$97=$I32,1,0)))</f>
        <v>15</v>
      </c>
      <c r="N32" s="90" t="n">
        <f aca="false" t="array" ref="N32:N32">SUM(IF(ISBLANK(G$5:G$95),0,1)*IF(ISBLANK(G$6:G$96),0,1)*IF(ISBLANK(G$7:G$97),0,1)*      (IF(G$5:G$95=$I32,1,0)+IF(G$6:G$96=$I32,1,0)+IF(G$7:G$97=$I32,1,0)))</f>
        <v>9</v>
      </c>
      <c r="Q32" s="56" t="str">
        <f aca="false">Q13</f>
        <v>LK</v>
      </c>
      <c r="R32" s="89" t="n">
        <f aca="false" t="array" ref="R32:R32">SUM(IF(ISBLANK(C$5:C$95),0,1)*IF(ISBLANK(C$6:C$96),0,1)*IF(ISBLANK(C$7:C$97),0,1)*      (IF(C$5:C$95=$I$25,0,1)*IF(C$6:C$96=$I$25,0,1)*IF(C$7:C$97=$I$25,0,1)*IF(C$5:C$95=$I32,0,1)*IF(C$6:C$96=$I32,0,1)*IF(C$7:C$97=$I32,0,1)))</f>
        <v>45</v>
      </c>
      <c r="S32" s="14" t="n">
        <f aca="false" t="array" ref="S32:S32">SUM(IF(ISBLANK(D$5:D$95),0,1)*IF(ISBLANK(D$6:D$96),0,1)*IF(ISBLANK(D$7:D$97),0,1)*      (IF(D$5:D$95=$I$25,0,1)*IF(D$6:D$96=$I$25,0,1)*IF(D$7:D$97=$I$25,0,1)*IF(D$5:D$95=$I32,0,1)*IF(D$6:D$96=$I32,0,1)*IF(D$7:D$97=$I32,0,1)))</f>
        <v>39</v>
      </c>
      <c r="T32" s="14" t="n">
        <f aca="false" t="array" ref="T32:T32">SUM(IF(ISBLANK(E$5:E$95),0,1)*IF(ISBLANK(E$6:E$96),0,1)*IF(ISBLANK(E$7:E$97),0,1)*      (IF(E$5:E$95=$I$25,0,1)*IF(E$6:E$96=$I$25,0,1)*IF(E$7:E$97=$I$25,0,1)*IF(E$5:E$95=$I32,0,1)*IF(E$6:E$96=$I32,0,1)*IF(E$7:E$97=$I32,0,1)))</f>
        <v>42</v>
      </c>
      <c r="U32" s="14" t="n">
        <f aca="false" t="array" ref="U32:U32">SUM(IF(ISBLANK(F$5:F$95),0,1)*IF(ISBLANK(F$6:F$96),0,1)*IF(ISBLANK(F$7:F$97),0,1)*      (IF(F$5:F$95=$I$25,0,1)*IF(F$6:F$96=$I$25,0,1)*IF(F$7:F$97=$I$25,0,1)*IF(F$5:F$95=$I32,0,1)*IF(F$6:F$96=$I32,0,1)*IF(F$7:F$97=$I32,0,1)))</f>
        <v>45</v>
      </c>
      <c r="V32" s="90" t="n">
        <f aca="false" t="array" ref="V32:V32">SUM(IF(ISBLANK(G$5:G$95),0,1)*IF(ISBLANK(G$6:G$96),0,1)*IF(ISBLANK(G$7:G$97),0,1)*      (IF(G$5:G$95=$I$25,0,1)*IF(G$6:G$96=$I$25,0,1)*IF(G$7:G$97=$I$25,0,1)*IF(G$5:G$95=$I32,0,1)*IF(G$6:G$96=$I32,0,1)*IF(G$7:G$97=$I32,0,1)))</f>
        <v>54</v>
      </c>
    </row>
    <row r="33" customFormat="false" ht="14.25" hidden="false" customHeight="false" outlineLevel="0" collapsed="false">
      <c r="A33" s="31"/>
      <c r="B33" s="33" t="n">
        <v>26</v>
      </c>
      <c r="C33" s="75" t="s">
        <v>32</v>
      </c>
      <c r="D33" s="71" t="s">
        <v>37</v>
      </c>
      <c r="E33" s="71" t="s">
        <v>27</v>
      </c>
      <c r="F33" s="71" t="s">
        <v>25</v>
      </c>
      <c r="G33" s="72" t="s">
        <v>37</v>
      </c>
      <c r="H33" s="31"/>
      <c r="I33" s="56" t="str">
        <f aca="false">I14</f>
        <v>LQ</v>
      </c>
      <c r="J33" s="89" t="n">
        <f aca="false" t="array" ref="J33:J33">SUM(IF(ISBLANK(C$5:C$95),0,1)*IF(ISBLANK(C$6:C$96),0,1)*IF(ISBLANK(C$7:C$97),0,1)*      (IF(C$5:C$95=$I33,1,0)+IF(C$6:C$96=$I33,1,0)+IF(C$7:C$97=$I33,1,0)))</f>
        <v>21</v>
      </c>
      <c r="K33" s="14" t="n">
        <f aca="false" t="array" ref="K33:K33">SUM(IF(ISBLANK(D$5:D$95),0,1)*IF(ISBLANK(D$6:D$96),0,1)*IF(ISBLANK(D$7:D$97),0,1)*      (IF(D$5:D$95=$I33,1,0)+IF(D$6:D$96=$I33,1,0)+IF(D$7:D$97=$I33,1,0)))</f>
        <v>15</v>
      </c>
      <c r="L33" s="14" t="n">
        <f aca="false" t="array" ref="L33:L33">SUM(IF(ISBLANK(E$5:E$95),0,1)*IF(ISBLANK(E$6:E$96),0,1)*IF(ISBLANK(E$7:E$97),0,1)*      (IF(E$5:E$95=$I33,1,0)+IF(E$6:E$96=$I33,1,0)+IF(E$7:E$97=$I33,1,0)))</f>
        <v>21</v>
      </c>
      <c r="M33" s="14" t="n">
        <f aca="false" t="array" ref="M33:M33">SUM(IF(ISBLANK(F$5:F$95),0,1)*IF(ISBLANK(F$6:F$96),0,1)*IF(ISBLANK(F$7:F$97),0,1)*      (IF(F$5:F$95=$I33,1,0)+IF(F$6:F$96=$I33,1,0)+IF(F$7:F$97=$I33,1,0)))</f>
        <v>12</v>
      </c>
      <c r="N33" s="90" t="n">
        <f aca="false" t="array" ref="N33:N33">SUM(IF(ISBLANK(G$5:G$95),0,1)*IF(ISBLANK(G$6:G$96),0,1)*IF(ISBLANK(G$7:G$97),0,1)*      (IF(G$5:G$95=$I33,1,0)+IF(G$6:G$96=$I33,1,0)+IF(G$7:G$97=$I33,1,0)))</f>
        <v>15</v>
      </c>
      <c r="Q33" s="56" t="str">
        <f aca="false">Q14</f>
        <v>LQ</v>
      </c>
      <c r="R33" s="89" t="n">
        <f aca="false" t="array" ref="R33:R33">SUM(IF(ISBLANK(C$5:C$95),0,1)*IF(ISBLANK(C$6:C$96),0,1)*IF(ISBLANK(C$7:C$97),0,1)*      (IF(C$5:C$95=$I$25,0,1)*IF(C$6:C$96=$I$25,0,1)*IF(C$7:C$97=$I$25,0,1)*IF(C$5:C$95=$I33,0,1)*IF(C$6:C$96=$I33,0,1)*IF(C$7:C$97=$I33,0,1)))</f>
        <v>48</v>
      </c>
      <c r="S33" s="14" t="n">
        <f aca="false" t="array" ref="S33:S33">SUM(IF(ISBLANK(D$5:D$95),0,1)*IF(ISBLANK(D$6:D$96),0,1)*IF(ISBLANK(D$7:D$97),0,1)*      (IF(D$5:D$95=$I$25,0,1)*IF(D$6:D$96=$I$25,0,1)*IF(D$7:D$97=$I$25,0,1)*IF(D$5:D$95=$I33,0,1)*IF(D$6:D$96=$I33,0,1)*IF(D$7:D$97=$I33,0,1)))</f>
        <v>40</v>
      </c>
      <c r="T33" s="14" t="n">
        <f aca="false" t="array" ref="T33:T33">SUM(IF(ISBLANK(E$5:E$95),0,1)*IF(ISBLANK(E$6:E$96),0,1)*IF(ISBLANK(E$7:E$97),0,1)*      (IF(E$5:E$95=$I$25,0,1)*IF(E$6:E$96=$I$25,0,1)*IF(E$7:E$97=$I$25,0,1)*IF(E$5:E$95=$I33,0,1)*IF(E$6:E$96=$I33,0,1)*IF(E$7:E$97=$I33,0,1)))</f>
        <v>40</v>
      </c>
      <c r="U33" s="14" t="n">
        <f aca="false" t="array" ref="U33:U33">SUM(IF(ISBLANK(F$5:F$95),0,1)*IF(ISBLANK(F$6:F$96),0,1)*IF(ISBLANK(F$7:F$97),0,1)*      (IF(F$5:F$95=$I$25,0,1)*IF(F$6:F$96=$I$25,0,1)*IF(F$7:F$97=$I$25,0,1)*IF(F$5:F$95=$I33,0,1)*IF(F$6:F$96=$I33,0,1)*IF(F$7:F$97=$I33,0,1)))</f>
        <v>46</v>
      </c>
      <c r="V33" s="90" t="n">
        <f aca="false" t="array" ref="V33:V33">SUM(IF(ISBLANK(G$5:G$95),0,1)*IF(ISBLANK(G$6:G$96),0,1)*IF(ISBLANK(G$7:G$97),0,1)*      (IF(G$5:G$95=$I$25,0,1)*IF(G$6:G$96=$I$25,0,1)*IF(G$7:G$97=$I$25,0,1)*IF(G$5:G$95=$I33,0,1)*IF(G$6:G$96=$I33,0,1)*IF(G$7:G$97=$I33,0,1)))</f>
        <v>50</v>
      </c>
    </row>
    <row r="34" customFormat="false" ht="14.25" hidden="false" customHeight="false" outlineLevel="0" collapsed="false">
      <c r="A34" s="31"/>
      <c r="B34" s="33" t="n">
        <v>27</v>
      </c>
      <c r="C34" s="75" t="s">
        <v>32</v>
      </c>
      <c r="D34" s="71" t="s">
        <v>25</v>
      </c>
      <c r="E34" s="71" t="s">
        <v>32</v>
      </c>
      <c r="F34" s="71" t="s">
        <v>37</v>
      </c>
      <c r="G34" s="72" t="s">
        <v>32</v>
      </c>
      <c r="H34" s="31"/>
      <c r="I34" s="56" t="str">
        <f aca="false">I15</f>
        <v>LJ</v>
      </c>
      <c r="J34" s="89" t="n">
        <f aca="false" t="array" ref="J34:J34">SUM(IF(ISBLANK(C$5:C$95),0,1)*IF(ISBLANK(C$6:C$96),0,1)*IF(ISBLANK(C$7:C$97),0,1)*      (IF(C$5:C$95=$I34,1,0)+IF(C$6:C$96=$I34,1,0)+IF(C$7:C$97=$I34,1,0)))</f>
        <v>24</v>
      </c>
      <c r="K34" s="14" t="n">
        <f aca="false" t="array" ref="K34:K34">SUM(IF(ISBLANK(D$5:D$95),0,1)*IF(ISBLANK(D$6:D$96),0,1)*IF(ISBLANK(D$7:D$97),0,1)*      (IF(D$5:D$95=$I34,1,0)+IF(D$6:D$96=$I34,1,0)+IF(D$7:D$97=$I34,1,0)))</f>
        <v>24</v>
      </c>
      <c r="L34" s="14" t="n">
        <f aca="false" t="array" ref="L34:L34">SUM(IF(ISBLANK(E$5:E$95),0,1)*IF(ISBLANK(E$6:E$96),0,1)*IF(ISBLANK(E$7:E$97),0,1)*      (IF(E$5:E$95=$I34,1,0)+IF(E$6:E$96=$I34,1,0)+IF(E$7:E$97=$I34,1,0)))</f>
        <v>21</v>
      </c>
      <c r="M34" s="14" t="n">
        <f aca="false" t="array" ref="M34:M34">SUM(IF(ISBLANK(F$5:F$95),0,1)*IF(ISBLANK(F$6:F$96),0,1)*IF(ISBLANK(F$7:F$97),0,1)*      (IF(F$5:F$95=$I34,1,0)+IF(F$6:F$96=$I34,1,0)+IF(F$7:F$97=$I34,1,0)))</f>
        <v>21</v>
      </c>
      <c r="N34" s="90" t="n">
        <f aca="false" t="array" ref="N34:N34">SUM(IF(ISBLANK(G$5:G$95),0,1)*IF(ISBLANK(G$6:G$96),0,1)*IF(ISBLANK(G$7:G$97),0,1)*      (IF(G$5:G$95=$I34,1,0)+IF(G$6:G$96=$I34,1,0)+IF(G$7:G$97=$I34,1,0)))</f>
        <v>33</v>
      </c>
      <c r="Q34" s="56" t="str">
        <f aca="false">Q15</f>
        <v>LJ</v>
      </c>
      <c r="R34" s="89" t="n">
        <f aca="false" t="array" ref="R34:R34">SUM(IF(ISBLANK(C$5:C$95),0,1)*IF(ISBLANK(C$6:C$96),0,1)*IF(ISBLANK(C$7:C$97),0,1)*      (IF(C$5:C$95=$I$25,0,1)*IF(C$6:C$96=$I$25,0,1)*IF(C$7:C$97=$I$25,0,1)*IF(C$5:C$95=$I34,0,1)*IF(C$6:C$96=$I34,0,1)*IF(C$7:C$97=$I34,0,1)))</f>
        <v>46</v>
      </c>
      <c r="S34" s="14" t="n">
        <f aca="false" t="array" ref="S34:S34">SUM(IF(ISBLANK(D$5:D$95),0,1)*IF(ISBLANK(D$6:D$96),0,1)*IF(ISBLANK(D$7:D$97),0,1)*      (IF(D$5:D$95=$I$25,0,1)*IF(D$6:D$96=$I$25,0,1)*IF(D$7:D$97=$I$25,0,1)*IF(D$5:D$95=$I34,0,1)*IF(D$6:D$96=$I34,0,1)*IF(D$7:D$97=$I34,0,1)))</f>
        <v>37</v>
      </c>
      <c r="T34" s="14" t="n">
        <f aca="false" t="array" ref="T34:T34">SUM(IF(ISBLANK(E$5:E$95),0,1)*IF(ISBLANK(E$6:E$96),0,1)*IF(ISBLANK(E$7:E$97),0,1)*      (IF(E$5:E$95=$I$25,0,1)*IF(E$6:E$96=$I$25,0,1)*IF(E$7:E$97=$I$25,0,1)*IF(E$5:E$95=$I34,0,1)*IF(E$6:E$96=$I34,0,1)*IF(E$7:E$97=$I34,0,1)))</f>
        <v>41</v>
      </c>
      <c r="U34" s="14" t="n">
        <f aca="false" t="array" ref="U34:U34">SUM(IF(ISBLANK(F$5:F$95),0,1)*IF(ISBLANK(F$6:F$96),0,1)*IF(ISBLANK(F$7:F$97),0,1)*      (IF(F$5:F$95=$I$25,0,1)*IF(F$6:F$96=$I$25,0,1)*IF(F$7:F$97=$I$25,0,1)*IF(F$5:F$95=$I34,0,1)*IF(F$6:F$96=$I34,0,1)*IF(F$7:F$97=$I34,0,1)))</f>
        <v>39</v>
      </c>
      <c r="V34" s="90" t="n">
        <f aca="false" t="array" ref="V34:V34">SUM(IF(ISBLANK(G$5:G$95),0,1)*IF(ISBLANK(G$6:G$96),0,1)*IF(ISBLANK(G$7:G$97),0,1)*      (IF(G$5:G$95=$I$25,0,1)*IF(G$6:G$96=$I$25,0,1)*IF(G$7:G$97=$I$25,0,1)*IF(G$5:G$95=$I34,0,1)*IF(G$6:G$96=$I34,0,1)*IF(G$7:G$97=$I34,0,1)))</f>
        <v>38</v>
      </c>
    </row>
    <row r="35" customFormat="false" ht="14.25" hidden="false" customHeight="false" outlineLevel="0" collapsed="false">
      <c r="A35" s="31"/>
      <c r="B35" s="33" t="n">
        <v>28</v>
      </c>
      <c r="C35" s="75" t="s">
        <v>30</v>
      </c>
      <c r="D35" s="71" t="s">
        <v>30</v>
      </c>
      <c r="E35" s="71" t="s">
        <v>29</v>
      </c>
      <c r="F35" s="71" t="s">
        <v>37</v>
      </c>
      <c r="G35" s="72" t="s">
        <v>34</v>
      </c>
      <c r="H35" s="31"/>
      <c r="I35" s="56" t="str">
        <f aca="false">I16</f>
        <v>LT</v>
      </c>
      <c r="J35" s="89" t="n">
        <f aca="false" t="array" ref="J35:J35">SUM(IF(ISBLANK(C$5:C$95),0,1)*IF(ISBLANK(C$6:C$96),0,1)*IF(ISBLANK(C$7:C$97),0,1)*      (IF(C$5:C$95=$I35,1,0)+IF(C$6:C$96=$I35,1,0)+IF(C$7:C$97=$I35,1,0)))</f>
        <v>12</v>
      </c>
      <c r="K35" s="14" t="n">
        <f aca="false" t="array" ref="K35:K35">SUM(IF(ISBLANK(D$5:D$95),0,1)*IF(ISBLANK(D$6:D$96),0,1)*IF(ISBLANK(D$7:D$97),0,1)*      (IF(D$5:D$95=$I35,1,0)+IF(D$6:D$96=$I35,1,0)+IF(D$7:D$97=$I35,1,0)))</f>
        <v>18</v>
      </c>
      <c r="L35" s="14" t="n">
        <f aca="false" t="array" ref="L35:L35">SUM(IF(ISBLANK(E$5:E$95),0,1)*IF(ISBLANK(E$6:E$96),0,1)*IF(ISBLANK(E$7:E$97),0,1)*      (IF(E$5:E$95=$I35,1,0)+IF(E$6:E$96=$I35,1,0)+IF(E$7:E$97=$I35,1,0)))</f>
        <v>18</v>
      </c>
      <c r="M35" s="14" t="n">
        <f aca="false" t="array" ref="M35:M35">SUM(IF(ISBLANK(F$5:F$95),0,1)*IF(ISBLANK(F$6:F$96),0,1)*IF(ISBLANK(F$7:F$97),0,1)*      (IF(F$5:F$95=$I35,1,0)+IF(F$6:F$96=$I35,1,0)+IF(F$7:F$97=$I35,1,0)))</f>
        <v>15</v>
      </c>
      <c r="N35" s="90" t="n">
        <f aca="false" t="array" ref="N35:N35">SUM(IF(ISBLANK(G$5:G$95),0,1)*IF(ISBLANK(G$6:G$96),0,1)*IF(ISBLANK(G$7:G$97),0,1)*      (IF(G$5:G$95=$I35,1,0)+IF(G$6:G$96=$I35,1,0)+IF(G$7:G$97=$I35,1,0)))</f>
        <v>12</v>
      </c>
      <c r="Q35" s="56" t="str">
        <f aca="false">Q16</f>
        <v>LT</v>
      </c>
      <c r="R35" s="89" t="n">
        <f aca="false" t="array" ref="R35:R35">SUM(IF(ISBLANK(C$5:C$95),0,1)*IF(ISBLANK(C$6:C$96),0,1)*IF(ISBLANK(C$7:C$97),0,1)*      (IF(C$5:C$95=$I$25,0,1)*IF(C$6:C$96=$I$25,0,1)*IF(C$7:C$97=$I$25,0,1)*IF(C$5:C$95=$I35,0,1)*IF(C$6:C$96=$I35,0,1)*IF(C$7:C$97=$I35,0,1)))</f>
        <v>53</v>
      </c>
      <c r="S35" s="14" t="n">
        <f aca="false" t="array" ref="S35:S35">SUM(IF(ISBLANK(D$5:D$95),0,1)*IF(ISBLANK(D$6:D$96),0,1)*IF(ISBLANK(D$7:D$97),0,1)*      (IF(D$5:D$95=$I$25,0,1)*IF(D$6:D$96=$I$25,0,1)*IF(D$7:D$97=$I$25,0,1)*IF(D$5:D$95=$I35,0,1)*IF(D$6:D$96=$I35,0,1)*IF(D$7:D$97=$I35,0,1)))</f>
        <v>37</v>
      </c>
      <c r="T35" s="14" t="n">
        <f aca="false" t="array" ref="T35:T35">SUM(IF(ISBLANK(E$5:E$95),0,1)*IF(ISBLANK(E$6:E$96),0,1)*IF(ISBLANK(E$7:E$97),0,1)*      (IF(E$5:E$95=$I$25,0,1)*IF(E$6:E$96=$I$25,0,1)*IF(E$7:E$97=$I$25,0,1)*IF(E$5:E$95=$I35,0,1)*IF(E$6:E$96=$I35,0,1)*IF(E$7:E$97=$I35,0,1)))</f>
        <v>44</v>
      </c>
      <c r="U35" s="14" t="n">
        <f aca="false" t="array" ref="U35:U35">SUM(IF(ISBLANK(F$5:F$95),0,1)*IF(ISBLANK(F$6:F$96),0,1)*IF(ISBLANK(F$7:F$97),0,1)*      (IF(F$5:F$95=$I$25,0,1)*IF(F$6:F$96=$I$25,0,1)*IF(F$7:F$97=$I$25,0,1)*IF(F$5:F$95=$I35,0,1)*IF(F$6:F$96=$I35,0,1)*IF(F$7:F$97=$I35,0,1)))</f>
        <v>41</v>
      </c>
      <c r="V35" s="90" t="n">
        <f aca="false" t="array" ref="V35:V35">SUM(IF(ISBLANK(G$5:G$95),0,1)*IF(ISBLANK(G$6:G$96),0,1)*IF(ISBLANK(G$7:G$97),0,1)*      (IF(G$5:G$95=$I$25,0,1)*IF(G$6:G$96=$I$25,0,1)*IF(G$7:G$97=$I$25,0,1)*IF(G$5:G$95=$I35,0,1)*IF(G$6:G$96=$I35,0,1)*IF(G$7:G$97=$I35,0,1)))</f>
        <v>54</v>
      </c>
    </row>
    <row r="36" customFormat="false" ht="14.25" hidden="false" customHeight="false" outlineLevel="0" collapsed="false">
      <c r="A36" s="31"/>
      <c r="B36" s="33" t="n">
        <v>29</v>
      </c>
      <c r="C36" s="75" t="s">
        <v>30</v>
      </c>
      <c r="D36" s="71" t="s">
        <v>30</v>
      </c>
      <c r="E36" s="71" t="s">
        <v>29</v>
      </c>
      <c r="F36" s="71" t="s">
        <v>32</v>
      </c>
      <c r="G36" s="72" t="s">
        <v>34</v>
      </c>
      <c r="H36" s="31"/>
      <c r="I36" s="56" t="str">
        <f aca="false">I17</f>
        <v>LN</v>
      </c>
      <c r="J36" s="89" t="n">
        <f aca="false" t="array" ref="J36:J36">SUM(IF(ISBLANK(C$5:C$95),0,1)*IF(ISBLANK(C$6:C$96),0,1)*IF(ISBLANK(C$7:C$97),0,1)*      (IF(C$5:C$95=$I36,1,0)+IF(C$6:C$96=$I36,1,0)+IF(C$7:C$97=$I36,1,0)))</f>
        <v>9</v>
      </c>
      <c r="K36" s="14" t="n">
        <f aca="false" t="array" ref="K36:K36">SUM(IF(ISBLANK(D$5:D$95),0,1)*IF(ISBLANK(D$6:D$96),0,1)*IF(ISBLANK(D$7:D$97),0,1)*      (IF(D$5:D$95=$I36,1,0)+IF(D$6:D$96=$I36,1,0)+IF(D$7:D$97=$I36,1,0)))</f>
        <v>15</v>
      </c>
      <c r="L36" s="14" t="n">
        <f aca="false" t="array" ref="L36:L36">SUM(IF(ISBLANK(E$5:E$95),0,1)*IF(ISBLANK(E$6:E$96),0,1)*IF(ISBLANK(E$7:E$97),0,1)*      (IF(E$5:E$95=$I36,1,0)+IF(E$6:E$96=$I36,1,0)+IF(E$7:E$97=$I36,1,0)))</f>
        <v>12</v>
      </c>
      <c r="M36" s="14" t="n">
        <f aca="false" t="array" ref="M36:M36">SUM(IF(ISBLANK(F$5:F$95),0,1)*IF(ISBLANK(F$6:F$96),0,1)*IF(ISBLANK(F$7:F$97),0,1)*      (IF(F$5:F$95=$I36,1,0)+IF(F$6:F$96=$I36,1,0)+IF(F$7:F$97=$I36,1,0)))</f>
        <v>24</v>
      </c>
      <c r="N36" s="90" t="n">
        <f aca="false" t="array" ref="N36:N36">SUM(IF(ISBLANK(G$5:G$95),0,1)*IF(ISBLANK(G$6:G$96),0,1)*IF(ISBLANK(G$7:G$97),0,1)*      (IF(G$5:G$95=$I36,1,0)+IF(G$6:G$96=$I36,1,0)+IF(G$7:G$97=$I36,1,0)))</f>
        <v>12</v>
      </c>
      <c r="Q36" s="56" t="str">
        <f aca="false">Q17</f>
        <v>LN</v>
      </c>
      <c r="R36" s="89" t="n">
        <f aca="false" t="array" ref="R36:R36">SUM(IF(ISBLANK(C$5:C$95),0,1)*IF(ISBLANK(C$6:C$96),0,1)*IF(ISBLANK(C$7:C$97),0,1)*      (IF(C$5:C$95=$I$25,0,1)*IF(C$6:C$96=$I$25,0,1)*IF(C$7:C$97=$I$25,0,1)*IF(C$5:C$95=$I36,0,1)*IF(C$6:C$96=$I36,0,1)*IF(C$7:C$97=$I36,0,1)))</f>
        <v>54</v>
      </c>
      <c r="S36" s="14" t="n">
        <f aca="false" t="array" ref="S36:S36">SUM(IF(ISBLANK(D$5:D$95),0,1)*IF(ISBLANK(D$6:D$96),0,1)*IF(ISBLANK(D$7:D$97),0,1)*      (IF(D$5:D$95=$I$25,0,1)*IF(D$6:D$96=$I$25,0,1)*IF(D$7:D$97=$I$25,0,1)*IF(D$5:D$95=$I36,0,1)*IF(D$6:D$96=$I36,0,1)*IF(D$7:D$97=$I36,0,1)))</f>
        <v>41</v>
      </c>
      <c r="T36" s="14" t="n">
        <f aca="false" t="array" ref="T36:T36">SUM(IF(ISBLANK(E$5:E$95),0,1)*IF(ISBLANK(E$6:E$96),0,1)*IF(ISBLANK(E$7:E$97),0,1)*      (IF(E$5:E$95=$I$25,0,1)*IF(E$6:E$96=$I$25,0,1)*IF(E$7:E$97=$I$25,0,1)*IF(E$5:E$95=$I36,0,1)*IF(E$6:E$96=$I36,0,1)*IF(E$7:E$97=$I36,0,1)))</f>
        <v>46</v>
      </c>
      <c r="U36" s="14" t="n">
        <f aca="false" t="array" ref="U36:U36">SUM(IF(ISBLANK(F$5:F$95),0,1)*IF(ISBLANK(F$6:F$96),0,1)*IF(ISBLANK(F$7:F$97),0,1)*      (IF(F$5:F$95=$I$25,0,1)*IF(F$6:F$96=$I$25,0,1)*IF(F$7:F$97=$I$25,0,1)*IF(F$5:F$95=$I36,0,1)*IF(F$6:F$96=$I36,0,1)*IF(F$7:F$97=$I36,0,1)))</f>
        <v>38</v>
      </c>
      <c r="V36" s="90" t="n">
        <f aca="false" t="array" ref="V36:V36">SUM(IF(ISBLANK(G$5:G$95),0,1)*IF(ISBLANK(G$6:G$96),0,1)*IF(ISBLANK(G$7:G$97),0,1)*      (IF(G$5:G$95=$I$25,0,1)*IF(G$6:G$96=$I$25,0,1)*IF(G$7:G$97=$I$25,0,1)*IF(G$5:G$95=$I36,0,1)*IF(G$6:G$96=$I36,0,1)*IF(G$7:G$97=$I36,0,1)))</f>
        <v>51</v>
      </c>
    </row>
    <row r="37" customFormat="false" ht="14.25" hidden="false" customHeight="false" outlineLevel="0" collapsed="false">
      <c r="A37" s="31"/>
      <c r="B37" s="33" t="n">
        <v>30</v>
      </c>
      <c r="C37" s="75" t="s">
        <v>36</v>
      </c>
      <c r="D37" s="71" t="s">
        <v>36</v>
      </c>
      <c r="E37" s="71" t="s">
        <v>32</v>
      </c>
      <c r="F37" s="71" t="s">
        <v>28</v>
      </c>
      <c r="G37" s="72" t="s">
        <v>32</v>
      </c>
      <c r="H37" s="31"/>
      <c r="I37" s="56" t="str">
        <f aca="false">I18</f>
        <v>ST</v>
      </c>
      <c r="J37" s="89" t="n">
        <f aca="false" t="array" ref="J37:J37">SUM(IF(ISBLANK(C$5:C$95),0,1)*IF(ISBLANK(C$6:C$96),0,1)*IF(ISBLANK(C$7:C$97),0,1)*      (IF(C$5:C$95=$I37,1,0)+IF(C$6:C$96=$I37,1,0)+IF(C$7:C$97=$I37,1,0)))</f>
        <v>0</v>
      </c>
      <c r="K37" s="14" t="n">
        <f aca="false" t="array" ref="K37:K37">SUM(IF(ISBLANK(D$5:D$95),0,1)*IF(ISBLANK(D$6:D$96),0,1)*IF(ISBLANK(D$7:D$97),0,1)*      (IF(D$5:D$95=$I37,1,0)+IF(D$6:D$96=$I37,1,0)+IF(D$7:D$97=$I37,1,0)))</f>
        <v>0</v>
      </c>
      <c r="L37" s="14" t="n">
        <f aca="false" t="array" ref="L37:L37">SUM(IF(ISBLANK(E$5:E$95),0,1)*IF(ISBLANK(E$6:E$96),0,1)*IF(ISBLANK(E$7:E$97),0,1)*      (IF(E$5:E$95=$I37,1,0)+IF(E$6:E$96=$I37,1,0)+IF(E$7:E$97=$I37,1,0)))</f>
        <v>0</v>
      </c>
      <c r="M37" s="14" t="n">
        <f aca="false" t="array" ref="M37:M37">SUM(IF(ISBLANK(F$5:F$95),0,1)*IF(ISBLANK(F$6:F$96),0,1)*IF(ISBLANK(F$7:F$97),0,1)*      (IF(F$5:F$95=$I37,1,0)+IF(F$6:F$96=$I37,1,0)+IF(F$7:F$97=$I37,1,0)))</f>
        <v>0</v>
      </c>
      <c r="N37" s="90" t="n">
        <f aca="false" t="array" ref="N37:N37">SUM(IF(ISBLANK(G$5:G$95),0,1)*IF(ISBLANK(G$6:G$96),0,1)*IF(ISBLANK(G$7:G$97),0,1)*      (IF(G$5:G$95=$I37,1,0)+IF(G$6:G$96=$I37,1,0)+IF(G$7:G$97=$I37,1,0)))</f>
        <v>0</v>
      </c>
      <c r="Q37" s="56" t="str">
        <f aca="false">Q18</f>
        <v>ST</v>
      </c>
      <c r="R37" s="89" t="n">
        <f aca="false" t="array" ref="R37:R37">SUM(IF(ISBLANK(C$5:C$95),0,1)*IF(ISBLANK(C$6:C$96),0,1)*IF(ISBLANK(C$7:C$97),0,1)*      (IF(C$5:C$95=$I$25,0,1)*IF(C$6:C$96=$I$25,0,1)*IF(C$7:C$97=$I$25,0,1)*IF(C$5:C$95=$I37,0,1)*IF(C$6:C$96=$I37,0,1)*IF(C$7:C$97=$I37,0,1)))</f>
        <v>61</v>
      </c>
      <c r="S37" s="14" t="n">
        <f aca="false" t="array" ref="S37:S37">SUM(IF(ISBLANK(D$5:D$95),0,1)*IF(ISBLANK(D$6:D$96),0,1)*IF(ISBLANK(D$7:D$97),0,1)*      (IF(D$5:D$95=$I$25,0,1)*IF(D$6:D$96=$I$25,0,1)*IF(D$7:D$97=$I$25,0,1)*IF(D$5:D$95=$I37,0,1)*IF(D$6:D$96=$I37,0,1)*IF(D$7:D$97=$I37,0,1)))</f>
        <v>49</v>
      </c>
      <c r="T37" s="14" t="n">
        <f aca="false" t="array" ref="T37:T37">SUM(IF(ISBLANK(E$5:E$95),0,1)*IF(ISBLANK(E$6:E$96),0,1)*IF(ISBLANK(E$7:E$97),0,1)*      (IF(E$5:E$95=$I$25,0,1)*IF(E$6:E$96=$I$25,0,1)*IF(E$7:E$97=$I$25,0,1)*IF(E$5:E$95=$I37,0,1)*IF(E$6:E$96=$I37,0,1)*IF(E$7:E$97=$I37,0,1)))</f>
        <v>52</v>
      </c>
      <c r="U37" s="14" t="n">
        <f aca="false" t="array" ref="U37:U37">SUM(IF(ISBLANK(F$5:F$95),0,1)*IF(ISBLANK(F$6:F$96),0,1)*IF(ISBLANK(F$7:F$97),0,1)*      (IF(F$5:F$95=$I$25,0,1)*IF(F$6:F$96=$I$25,0,1)*IF(F$7:F$97=$I$25,0,1)*IF(F$5:F$95=$I37,0,1)*IF(F$6:F$96=$I37,0,1)*IF(F$7:F$97=$I37,0,1)))</f>
        <v>52</v>
      </c>
      <c r="V37" s="90" t="n">
        <f aca="false" t="array" ref="V37:V37">SUM(IF(ISBLANK(G$5:G$95),0,1)*IF(ISBLANK(G$6:G$96),0,1)*IF(ISBLANK(G$7:G$97),0,1)*      (IF(G$5:G$95=$I$25,0,1)*IF(G$6:G$96=$I$25,0,1)*IF(G$7:G$97=$I$25,0,1)*IF(G$5:G$95=$I37,0,1)*IF(G$6:G$96=$I37,0,1)*IF(G$7:G$97=$I37,0,1)))</f>
        <v>61</v>
      </c>
    </row>
    <row r="38" customFormat="false" ht="14.25" hidden="false" customHeight="false" outlineLevel="0" collapsed="false">
      <c r="A38" s="31"/>
      <c r="B38" s="33" t="n">
        <v>31</v>
      </c>
      <c r="C38" s="75" t="s">
        <v>28</v>
      </c>
      <c r="D38" s="71" t="s">
        <v>27</v>
      </c>
      <c r="E38" s="71" t="s">
        <v>37</v>
      </c>
      <c r="F38" s="71" t="s">
        <v>28</v>
      </c>
      <c r="G38" s="72" t="s">
        <v>32</v>
      </c>
      <c r="H38" s="31"/>
      <c r="I38" s="56" t="str">
        <f aca="false">I19</f>
        <v>SF</v>
      </c>
      <c r="J38" s="91" t="n">
        <f aca="false" t="array" ref="J38:J38">SUM(IF(ISBLANK(C$5:C$95),0,1)*IF(ISBLANK(C$6:C$96),0,1)*IF(ISBLANK(C$7:C$97),0,1)*      (IF(C$5:C$95=$I38,1,0)+IF(C$6:C$96=$I38,1,0)+IF(C$7:C$97=$I38,1,0)))</f>
        <v>12</v>
      </c>
      <c r="K38" s="92" t="n">
        <f aca="false" t="array" ref="K38:K38">SUM(IF(ISBLANK(D$5:D$95),0,1)*IF(ISBLANK(D$6:D$96),0,1)*IF(ISBLANK(D$7:D$97),0,1)*      (IF(D$5:D$95=$I38,1,0)+IF(D$6:D$96=$I38,1,0)+IF(D$7:D$97=$I38,1,0)))</f>
        <v>9</v>
      </c>
      <c r="L38" s="92" t="n">
        <f aca="false" t="array" ref="L38:L38">SUM(IF(ISBLANK(E$5:E$95),0,1)*IF(ISBLANK(E$6:E$96),0,1)*IF(ISBLANK(E$7:E$97),0,1)*      (IF(E$5:E$95=$I38,1,0)+IF(E$6:E$96=$I38,1,0)+IF(E$7:E$97=$I38,1,0)))</f>
        <v>6</v>
      </c>
      <c r="M38" s="92" t="n">
        <f aca="false" t="array" ref="M38:M38">SUM(IF(ISBLANK(F$5:F$95),0,1)*IF(ISBLANK(F$6:F$96),0,1)*IF(ISBLANK(F$7:F$97),0,1)*      (IF(F$5:F$95=$I38,1,0)+IF(F$6:F$96=$I38,1,0)+IF(F$7:F$97=$I38,1,0)))</f>
        <v>3</v>
      </c>
      <c r="N38" s="93" t="n">
        <f aca="false" t="array" ref="N38:N38">SUM(IF(ISBLANK(G$5:G$95),0,1)*IF(ISBLANK(G$6:G$96),0,1)*IF(ISBLANK(G$7:G$97),0,1)*      (IF(G$5:G$95=$I38,1,0)+IF(G$6:G$96=$I38,1,0)+IF(G$7:G$97=$I38,1,0)))</f>
        <v>9</v>
      </c>
      <c r="Q38" s="56" t="str">
        <f aca="false">Q19</f>
        <v>SF</v>
      </c>
      <c r="R38" s="91" t="n">
        <f aca="false" t="array" ref="R38:R38">SUM(IF(ISBLANK(C$5:C$95),0,1)*IF(ISBLANK(C$6:C$96),0,1)*IF(ISBLANK(C$7:C$97),0,1)*      (IF(C$5:C$95=$I$25,0,1)*IF(C$6:C$96=$I$25,0,1)*IF(C$7:C$97=$I$25,0,1)*IF(C$5:C$95=$I38,0,1)*IF(C$6:C$96=$I38,0,1)*IF(C$7:C$97=$I38,0,1)))</f>
        <v>49</v>
      </c>
      <c r="S38" s="92" t="n">
        <f aca="false" t="array" ref="S38:S38">SUM(IF(ISBLANK(D$5:D$95),0,1)*IF(ISBLANK(D$6:D$96),0,1)*IF(ISBLANK(D$7:D$97),0,1)*      (IF(D$5:D$95=$I$25,0,1)*IF(D$6:D$96=$I$25,0,1)*IF(D$7:D$97=$I$25,0,1)*IF(D$5:D$95=$I38,0,1)*IF(D$6:D$96=$I38,0,1)*IF(D$7:D$97=$I38,0,1)))</f>
        <v>40</v>
      </c>
      <c r="T38" s="92" t="n">
        <f aca="false" t="array" ref="T38:T38">SUM(IF(ISBLANK(E$5:E$95),0,1)*IF(ISBLANK(E$6:E$96),0,1)*IF(ISBLANK(E$7:E$97),0,1)*      (IF(E$5:E$95=$I$25,0,1)*IF(E$6:E$96=$I$25,0,1)*IF(E$7:E$97=$I$25,0,1)*IF(E$5:E$95=$I38,0,1)*IF(E$6:E$96=$I38,0,1)*IF(E$7:E$97=$I38,0,1)))</f>
        <v>46</v>
      </c>
      <c r="U38" s="92" t="n">
        <f aca="false" t="array" ref="U38:U38">SUM(IF(ISBLANK(F$5:F$95),0,1)*IF(ISBLANK(F$6:F$96),0,1)*IF(ISBLANK(F$7:F$97),0,1)*      (IF(F$5:F$95=$I$25,0,1)*IF(F$6:F$96=$I$25,0,1)*IF(F$7:F$97=$I$25,0,1)*IF(F$5:F$95=$I38,0,1)*IF(F$6:F$96=$I38,0,1)*IF(F$7:F$97=$I38,0,1)))</f>
        <v>49</v>
      </c>
      <c r="V38" s="93" t="n">
        <f aca="false" t="array" ref="V38:V38">SUM(IF(ISBLANK(G$5:G$95),0,1)*IF(ISBLANK(G$6:G$96),0,1)*IF(ISBLANK(G$7:G$97),0,1)*      (IF(G$5:G$95=$I$25,0,1)*IF(G$6:G$96=$I$25,0,1)*IF(G$7:G$97=$I$25,0,1)*IF(G$5:G$95=$I38,0,1)*IF(G$6:G$96=$I38,0,1)*IF(G$7:G$97=$I38,0,1)))</f>
        <v>52</v>
      </c>
    </row>
    <row r="39" customFormat="false" ht="13.5" hidden="false" customHeight="false" outlineLevel="0" collapsed="false">
      <c r="A39" s="31"/>
      <c r="B39" s="33" t="n">
        <v>32</v>
      </c>
      <c r="C39" s="75" t="s">
        <v>28</v>
      </c>
      <c r="D39" s="71" t="s">
        <v>27</v>
      </c>
      <c r="E39" s="71" t="s">
        <v>37</v>
      </c>
      <c r="F39" s="71" t="s">
        <v>32</v>
      </c>
      <c r="G39" s="72" t="s">
        <v>32</v>
      </c>
      <c r="H39" s="31"/>
      <c r="J39" s="1" t="n">
        <f aca="false">SUM(J25:J38)</f>
        <v>183</v>
      </c>
      <c r="K39" s="1" t="n">
        <f aca="false">SUM(K25:K38)</f>
        <v>183</v>
      </c>
      <c r="L39" s="1" t="n">
        <f aca="false">SUM(L25:L38)</f>
        <v>183</v>
      </c>
      <c r="M39" s="1" t="n">
        <f aca="false">SUM(M25:M38)</f>
        <v>183</v>
      </c>
      <c r="N39" s="1" t="n">
        <f aca="false">SUM(N25:N38)</f>
        <v>183</v>
      </c>
      <c r="R39" s="1" t="n">
        <f aca="false">SUM(R25:R38)</f>
        <v>722</v>
      </c>
      <c r="S39" s="1" t="n">
        <f aca="false">SUM(S25:S38)</f>
        <v>578</v>
      </c>
      <c r="T39" s="1" t="n">
        <f aca="false">SUM(T25:T38)</f>
        <v>619</v>
      </c>
      <c r="U39" s="1" t="n">
        <f aca="false">SUM(U25:U38)</f>
        <v>615</v>
      </c>
      <c r="V39" s="1" t="n">
        <f aca="false">SUM(V25:V38)</f>
        <v>720</v>
      </c>
    </row>
    <row r="40" customFormat="false" ht="13.5" hidden="false" customHeight="false" outlineLevel="0" collapsed="false">
      <c r="A40" s="31"/>
      <c r="B40" s="33" t="n">
        <v>33</v>
      </c>
      <c r="C40" s="75" t="s">
        <v>32</v>
      </c>
      <c r="D40" s="71" t="s">
        <v>32</v>
      </c>
      <c r="E40" s="71" t="s">
        <v>36</v>
      </c>
      <c r="F40" s="71" t="s">
        <v>32</v>
      </c>
      <c r="G40" s="72" t="s">
        <v>37</v>
      </c>
      <c r="H40" s="31"/>
    </row>
    <row r="41" customFormat="false" ht="13.5" hidden="false" customHeight="false" outlineLevel="0" collapsed="false">
      <c r="A41" s="31"/>
      <c r="B41" s="33" t="n">
        <v>34</v>
      </c>
      <c r="C41" s="75" t="s">
        <v>29</v>
      </c>
      <c r="D41" s="71" t="s">
        <v>30</v>
      </c>
      <c r="E41" s="71" t="s">
        <v>27</v>
      </c>
      <c r="F41" s="71" t="s">
        <v>34</v>
      </c>
      <c r="G41" s="72" t="s">
        <v>32</v>
      </c>
      <c r="H41" s="31"/>
    </row>
    <row r="42" customFormat="false" ht="13.5" hidden="false" customHeight="false" outlineLevel="0" collapsed="false">
      <c r="A42" s="31"/>
      <c r="B42" s="33" t="n">
        <v>35</v>
      </c>
      <c r="C42" s="75" t="s">
        <v>29</v>
      </c>
      <c r="D42" s="71" t="s">
        <v>30</v>
      </c>
      <c r="E42" s="71" t="s">
        <v>27</v>
      </c>
      <c r="F42" s="71" t="s">
        <v>34</v>
      </c>
      <c r="G42" s="72" t="s">
        <v>32</v>
      </c>
      <c r="H42" s="31"/>
      <c r="I42" s="1" t="s">
        <v>41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3</v>
      </c>
      <c r="Q42" s="2" t="s">
        <v>42</v>
      </c>
      <c r="Z42" s="94"/>
      <c r="AA42" s="94"/>
    </row>
    <row r="43" customFormat="false" ht="13.5" hidden="false" customHeight="false" outlineLevel="0" collapsed="false">
      <c r="A43" s="31"/>
      <c r="B43" s="33" t="n">
        <v>36</v>
      </c>
      <c r="C43" s="75" t="s">
        <v>32</v>
      </c>
      <c r="D43" s="71" t="s">
        <v>36</v>
      </c>
      <c r="E43" s="71" t="s">
        <v>32</v>
      </c>
      <c r="F43" s="71" t="s">
        <v>25</v>
      </c>
      <c r="G43" s="72" t="s">
        <v>27</v>
      </c>
      <c r="H43" s="31"/>
      <c r="L43" s="1" t="s">
        <v>43</v>
      </c>
      <c r="M43" s="1" t="s">
        <v>44</v>
      </c>
      <c r="N43" s="1" t="s">
        <v>45</v>
      </c>
      <c r="X43" s="94"/>
      <c r="Y43" s="94"/>
      <c r="Z43" s="94"/>
      <c r="AA43" s="94"/>
    </row>
    <row r="44" customFormat="false" ht="13.5" hidden="false" customHeight="false" outlineLevel="0" collapsed="false">
      <c r="A44" s="31"/>
      <c r="B44" s="33" t="n">
        <v>37</v>
      </c>
      <c r="C44" s="33" t="s">
        <v>27</v>
      </c>
      <c r="D44" s="71" t="s">
        <v>28</v>
      </c>
      <c r="E44" s="71" t="s">
        <v>28</v>
      </c>
      <c r="F44" s="71" t="s">
        <v>27</v>
      </c>
      <c r="G44" s="72" t="s">
        <v>27</v>
      </c>
      <c r="H44" s="31"/>
      <c r="I44" s="47" t="str">
        <f aca="false">I6</f>
        <v>WW</v>
      </c>
      <c r="J44" s="95"/>
      <c r="K44" s="96"/>
      <c r="L44" s="96" t="n">
        <f aca="false" t="array" ref="L44:L44">IF(T6=0,0,#REF!+IF(T6&gt;R$22,#REF!,0)+IF(T6&gt;S$22,R64,0)+IF(T$21=I44,SUM(IF(U$6:V$19&gt;T$22,0,U$64:V$76)),0))</f>
        <v>0</v>
      </c>
      <c r="M44" s="96" t="n">
        <f aca="false" t="array" ref="M44:M44">IF(U6=0,0,#REF!+IF(U6&gt;R$22,#REF!,0)+IF(U6&gt;S$22,S64,0)+IF(U6&gt;T$22,U64)+IF(U$21=I44,SUM(IF(V$6:V$19&gt;U$22,0,W$64:W$76)),0))</f>
        <v>0</v>
      </c>
      <c r="N44" s="97" t="n">
        <f aca="false">IF(V6=0,0,#REF!+IF(V6&gt;R$22,Q64,0)+IF(V6&gt;S$22,T64,0)+IF(V6&gt;T$22,V64,0)+IF(V6&gt;U$22,W64)+IF(V$21=I44,X62,0))</f>
        <v>0</v>
      </c>
      <c r="O44" s="98" t="n">
        <f aca="false">SUM(J44:N44)</f>
        <v>0</v>
      </c>
      <c r="P44" s="99"/>
      <c r="Q44" s="1" t="str">
        <f aca="false">I44</f>
        <v>WW</v>
      </c>
      <c r="R44" s="100"/>
      <c r="S44" s="101"/>
      <c r="T44" s="102" t="n">
        <f aca="false">L44*T6</f>
        <v>0</v>
      </c>
      <c r="U44" s="102" t="n">
        <f aca="false">M44*U6</f>
        <v>0</v>
      </c>
      <c r="V44" s="103" t="n">
        <f aca="false">N44*V6</f>
        <v>0</v>
      </c>
      <c r="W44" s="104" t="n">
        <f aca="false">SUM(R44:V44)</f>
        <v>0</v>
      </c>
      <c r="X44" s="94"/>
      <c r="Y44" s="94"/>
      <c r="Z44" s="94"/>
      <c r="AA44" s="94"/>
    </row>
    <row r="45" customFormat="false" ht="13.5" hidden="false" customHeight="false" outlineLevel="0" collapsed="false">
      <c r="A45" s="31"/>
      <c r="B45" s="33" t="n">
        <v>38</v>
      </c>
      <c r="C45" s="75" t="s">
        <v>27</v>
      </c>
      <c r="D45" s="71" t="s">
        <v>32</v>
      </c>
      <c r="E45" s="71" t="s">
        <v>28</v>
      </c>
      <c r="F45" s="71" t="s">
        <v>27</v>
      </c>
      <c r="G45" s="72" t="s">
        <v>32</v>
      </c>
      <c r="H45" s="31"/>
      <c r="I45" s="47" t="str">
        <f aca="false">I7</f>
        <v>H1</v>
      </c>
      <c r="J45" s="105"/>
      <c r="K45" s="57"/>
      <c r="L45" s="57" t="n">
        <f aca="false">SUMPRODUCT($J$25+J26,$K$25+K26,$L$25+L26,U26,$N$20)</f>
        <v>0</v>
      </c>
      <c r="M45" s="57" t="n">
        <f aca="false">SUMPRODUCT($J$25+J26,$K$25+K26,$L$25+L26,$M$25+M26,V26)</f>
        <v>0</v>
      </c>
      <c r="N45" s="106" t="n">
        <f aca="false">SUMPRODUCT($J$25+J26,$K$25+K26,$L$25+L26,$M$25+M26,$N$25+N26)</f>
        <v>0</v>
      </c>
      <c r="O45" s="98" t="n">
        <f aca="false">SUM(J45:N45)</f>
        <v>0</v>
      </c>
      <c r="P45" s="99"/>
      <c r="Q45" s="1" t="str">
        <f aca="false">I45</f>
        <v>H1</v>
      </c>
      <c r="R45" s="107"/>
      <c r="S45" s="108"/>
      <c r="T45" s="109" t="n">
        <f aca="false">L45*T7/$P$1/$O$20</f>
        <v>0</v>
      </c>
      <c r="U45" s="109" t="n">
        <f aca="false">M45*U7/$P$1/$O$20</f>
        <v>0</v>
      </c>
      <c r="V45" s="110" t="n">
        <f aca="false">N45*V7/$P$1/$O$20</f>
        <v>0</v>
      </c>
      <c r="W45" s="104" t="n">
        <f aca="false">SUM(R45:V45)</f>
        <v>0</v>
      </c>
      <c r="X45" s="94"/>
      <c r="Y45" s="94"/>
      <c r="Z45" s="94"/>
      <c r="AA45" s="94"/>
      <c r="AB45" s="94"/>
      <c r="AC45" s="94"/>
    </row>
    <row r="46" customFormat="false" ht="13.5" hidden="false" customHeight="false" outlineLevel="0" collapsed="false">
      <c r="A46" s="31"/>
      <c r="B46" s="33" t="n">
        <v>39</v>
      </c>
      <c r="C46" s="75" t="s">
        <v>36</v>
      </c>
      <c r="D46" s="71" t="s">
        <v>32</v>
      </c>
      <c r="E46" s="71" t="s">
        <v>36</v>
      </c>
      <c r="F46" s="71" t="s">
        <v>32</v>
      </c>
      <c r="G46" s="72" t="s">
        <v>32</v>
      </c>
      <c r="H46" s="31"/>
      <c r="I46" s="47" t="str">
        <f aca="false">I8</f>
        <v>H2</v>
      </c>
      <c r="J46" s="105"/>
      <c r="K46" s="57"/>
      <c r="L46" s="57" t="n">
        <f aca="false">SUMPRODUCT($J$25+J27,$K$25+K27,$L$25+L27,U27,$N$20)</f>
        <v>0</v>
      </c>
      <c r="M46" s="57" t="n">
        <f aca="false">SUMPRODUCT($J$25+J27,$K$25+K27,$L$25+L27,$M$25+M27,V27)</f>
        <v>0</v>
      </c>
      <c r="N46" s="106" t="n">
        <f aca="false">SUMPRODUCT($J$25+J27,$K$25+K27,$L$25+L27,$M$25+M27,$N$25+N27)</f>
        <v>0</v>
      </c>
      <c r="O46" s="98" t="n">
        <f aca="false">SUM(J46:N46)</f>
        <v>0</v>
      </c>
      <c r="P46" s="99"/>
      <c r="Q46" s="1" t="str">
        <f aca="false">I46</f>
        <v>H2</v>
      </c>
      <c r="R46" s="107"/>
      <c r="S46" s="108"/>
      <c r="T46" s="109" t="n">
        <f aca="false">L46*T8/$P$1/$O$20</f>
        <v>0</v>
      </c>
      <c r="U46" s="109" t="n">
        <f aca="false">M46*U8/$P$1/$O$20</f>
        <v>0</v>
      </c>
      <c r="V46" s="110" t="n">
        <f aca="false">N46*V8/$P$1/$O$20</f>
        <v>0</v>
      </c>
      <c r="W46" s="104" t="n">
        <f aca="false">SUM(R46:V46)</f>
        <v>0</v>
      </c>
      <c r="X46" s="94"/>
      <c r="Y46" s="94"/>
      <c r="Z46" s="94"/>
      <c r="AA46" s="94"/>
      <c r="AB46" s="94"/>
      <c r="AC46" s="94"/>
    </row>
    <row r="47" customFormat="false" ht="13.5" hidden="false" customHeight="false" outlineLevel="0" collapsed="false">
      <c r="A47" s="31"/>
      <c r="B47" s="33" t="n">
        <v>40</v>
      </c>
      <c r="C47" s="75" t="s">
        <v>28</v>
      </c>
      <c r="D47" s="71" t="s">
        <v>32</v>
      </c>
      <c r="E47" s="71" t="s">
        <v>34</v>
      </c>
      <c r="F47" s="71" t="s">
        <v>37</v>
      </c>
      <c r="G47" s="72" t="s">
        <v>37</v>
      </c>
      <c r="H47" s="31"/>
      <c r="I47" s="47" t="str">
        <f aca="false">I9</f>
        <v>H3</v>
      </c>
      <c r="J47" s="105"/>
      <c r="K47" s="57"/>
      <c r="L47" s="57" t="n">
        <f aca="false">SUMPRODUCT($J$25+J28,$K$25+K28,$L$25+L28,U28,$N$20)</f>
        <v>38335572</v>
      </c>
      <c r="M47" s="57" t="n">
        <f aca="false">SUMPRODUCT($J$25+J28,$K$25+K28,$L$25+L28,$M$25+M28,V28)</f>
        <v>122548140</v>
      </c>
      <c r="N47" s="106" t="n">
        <f aca="false">SUMPRODUCT($J$25+J28,$K$25+K28,$L$25+L28,$M$25+M28,$N$25+N28)</f>
        <v>1911750984</v>
      </c>
      <c r="O47" s="98" t="n">
        <f aca="false">SUM(J47:N47)</f>
        <v>2072634696</v>
      </c>
      <c r="P47" s="99"/>
      <c r="Q47" s="1" t="str">
        <f aca="false">I47</f>
        <v>H3</v>
      </c>
      <c r="R47" s="107"/>
      <c r="S47" s="108"/>
      <c r="T47" s="109" t="n">
        <f aca="false">L47*T9/$P$1/$O$20</f>
        <v>0.018155690217734</v>
      </c>
      <c r="U47" s="109" t="n">
        <f aca="false">M47*U9/$P$1/$O$20</f>
        <v>0.116077363687152</v>
      </c>
      <c r="V47" s="110" t="n">
        <f aca="false">N47*V9/$P$1/$O$20</f>
        <v>9.05403436759783</v>
      </c>
      <c r="W47" s="104" t="n">
        <f aca="false">SUM(R47:V47)</f>
        <v>9.18826742150271</v>
      </c>
      <c r="X47" s="94"/>
      <c r="Y47" s="94"/>
      <c r="Z47" s="94"/>
      <c r="AA47" s="94"/>
      <c r="AB47" s="94"/>
      <c r="AC47" s="94"/>
    </row>
    <row r="48" customFormat="false" ht="13.5" hidden="false" customHeight="false" outlineLevel="0" collapsed="false">
      <c r="A48" s="31"/>
      <c r="B48" s="33" t="n">
        <v>41</v>
      </c>
      <c r="C48" s="33" t="s">
        <v>28</v>
      </c>
      <c r="D48" s="71" t="s">
        <v>34</v>
      </c>
      <c r="E48" s="71" t="s">
        <v>34</v>
      </c>
      <c r="F48" s="71" t="s">
        <v>37</v>
      </c>
      <c r="G48" s="72" t="s">
        <v>32</v>
      </c>
      <c r="H48" s="31"/>
      <c r="I48" s="47" t="str">
        <f aca="false">I10</f>
        <v>H4</v>
      </c>
      <c r="J48" s="111"/>
      <c r="K48" s="17"/>
      <c r="L48" s="57" t="n">
        <f aca="false">SUMPRODUCT($J$25+J29,$K$25+K29,$L$25+L29,U29,$N$20)</f>
        <v>0</v>
      </c>
      <c r="M48" s="57" t="n">
        <f aca="false">SUMPRODUCT($J$25+J29,$K$25+K29,$L$25+L29,$M$25+M29,V29)</f>
        <v>0</v>
      </c>
      <c r="N48" s="106" t="n">
        <f aca="false">SUMPRODUCT($J$25+J29,$K$25+K29,$L$25+L29,$M$25+M29,$N$25+N29)</f>
        <v>0</v>
      </c>
      <c r="O48" s="98" t="n">
        <f aca="false">SUM(J48:N48)</f>
        <v>0</v>
      </c>
      <c r="P48" s="99"/>
      <c r="Q48" s="1" t="str">
        <f aca="false">I48</f>
        <v>H4</v>
      </c>
      <c r="R48" s="107"/>
      <c r="S48" s="108"/>
      <c r="T48" s="109" t="n">
        <f aca="false">L48*T10/$P$1/$O$20</f>
        <v>0</v>
      </c>
      <c r="U48" s="109" t="n">
        <f aca="false">M48*U10/$P$1/$O$20</f>
        <v>0</v>
      </c>
      <c r="V48" s="110" t="n">
        <f aca="false">N48*V10/$P$1/$O$20</f>
        <v>0</v>
      </c>
      <c r="W48" s="104" t="n">
        <f aca="false">SUM(R48:V48)</f>
        <v>0</v>
      </c>
      <c r="X48" s="94"/>
      <c r="Y48" s="94"/>
      <c r="Z48" s="94"/>
      <c r="AA48" s="94"/>
      <c r="AB48" s="94"/>
      <c r="AC48" s="94"/>
    </row>
    <row r="49" customFormat="false" ht="13.5" hidden="false" customHeight="false" outlineLevel="0" collapsed="false">
      <c r="A49" s="31"/>
      <c r="B49" s="33" t="n">
        <v>42</v>
      </c>
      <c r="C49" s="33" t="s">
        <v>32</v>
      </c>
      <c r="D49" s="71" t="s">
        <v>34</v>
      </c>
      <c r="E49" s="71" t="s">
        <v>32</v>
      </c>
      <c r="F49" s="71" t="s">
        <v>32</v>
      </c>
      <c r="G49" s="72" t="s">
        <v>30</v>
      </c>
      <c r="H49" s="31"/>
      <c r="I49" s="47" t="str">
        <f aca="false">I11</f>
        <v>H5</v>
      </c>
      <c r="J49" s="105"/>
      <c r="K49" s="57"/>
      <c r="L49" s="57" t="n">
        <f aca="false">SUMPRODUCT($J$25+J30,$K$25+K30,$L$25+L30,U30,$N$20)</f>
        <v>0</v>
      </c>
      <c r="M49" s="57" t="n">
        <f aca="false">SUMPRODUCT($J$25+J30,$K$25+K30,$L$25+L30,$M$25+M30,V30)</f>
        <v>0</v>
      </c>
      <c r="N49" s="106" t="n">
        <f aca="false">SUMPRODUCT($J$25+J30,$K$25+K30,$L$25+L30,$M$25+M30,$N$25+N30)</f>
        <v>0</v>
      </c>
      <c r="O49" s="98" t="n">
        <f aca="false">SUM(J49:N49)</f>
        <v>0</v>
      </c>
      <c r="P49" s="99"/>
      <c r="Q49" s="1" t="str">
        <f aca="false">I49</f>
        <v>H5</v>
      </c>
      <c r="R49" s="107"/>
      <c r="S49" s="108"/>
      <c r="T49" s="109" t="n">
        <f aca="false">L49*T11/$P$1/$O$20</f>
        <v>0</v>
      </c>
      <c r="U49" s="109" t="n">
        <f aca="false">M49*U11/$P$1/$O$20</f>
        <v>0</v>
      </c>
      <c r="V49" s="110" t="n">
        <f aca="false">N49*V11/$P$1/$O$20</f>
        <v>0</v>
      </c>
      <c r="W49" s="104" t="n">
        <f aca="false">SUM(R49:V49)</f>
        <v>0</v>
      </c>
      <c r="X49" s="94"/>
      <c r="Y49" s="94"/>
      <c r="Z49" s="94"/>
      <c r="AA49" s="94"/>
      <c r="AB49" s="94"/>
      <c r="AC49" s="94"/>
    </row>
    <row r="50" customFormat="false" ht="13.5" hidden="false" customHeight="false" outlineLevel="0" collapsed="false">
      <c r="A50" s="31"/>
      <c r="B50" s="33" t="n">
        <v>43</v>
      </c>
      <c r="C50" s="33" t="s">
        <v>37</v>
      </c>
      <c r="D50" s="71" t="s">
        <v>32</v>
      </c>
      <c r="E50" s="71" t="s">
        <v>30</v>
      </c>
      <c r="F50" s="71" t="s">
        <v>28</v>
      </c>
      <c r="G50" s="72" t="s">
        <v>30</v>
      </c>
      <c r="H50" s="31"/>
      <c r="I50" s="47" t="str">
        <f aca="false">I12</f>
        <v>LA</v>
      </c>
      <c r="J50" s="105"/>
      <c r="K50" s="57"/>
      <c r="L50" s="57" t="n">
        <f aca="false">SUMPRODUCT($J$25+J31,$K$25+K31,$L$25+L31,U31,$N$20)</f>
        <v>25495560</v>
      </c>
      <c r="M50" s="57" t="n">
        <f aca="false">SUMPRODUCT($J$25+J31,$K$25+K31,$L$25+L31,$M$25+M31,V31)</f>
        <v>11664000</v>
      </c>
      <c r="N50" s="106" t="n">
        <f aca="false">SUMPRODUCT($J$25+J31,$K$25+K31,$L$25+L31,$M$25+M31,$N$25+N31)</f>
        <v>3499200</v>
      </c>
      <c r="O50" s="98" t="n">
        <f aca="false">SUM(J50:N50)</f>
        <v>40658760</v>
      </c>
      <c r="P50" s="99"/>
      <c r="Q50" s="1" t="str">
        <f aca="false">I50</f>
        <v>LA</v>
      </c>
      <c r="R50" s="107"/>
      <c r="S50" s="108"/>
      <c r="T50" s="109" t="n">
        <f aca="false">L50*T12/$P$1/$O$20</f>
        <v>0.00150933410256553</v>
      </c>
      <c r="U50" s="109" t="n">
        <f aca="false">M50*U12/$P$1/$O$20</f>
        <v>0.00138101480981977</v>
      </c>
      <c r="V50" s="110" t="n">
        <f aca="false">N50*V12/$P$1/$O$20</f>
        <v>0.00207152221472966</v>
      </c>
      <c r="W50" s="104" t="n">
        <f aca="false">SUM(R50:V50)</f>
        <v>0.00496187112711497</v>
      </c>
      <c r="X50" s="94"/>
      <c r="Y50" s="94"/>
      <c r="Z50" s="94"/>
      <c r="AA50" s="94"/>
      <c r="AB50" s="94"/>
      <c r="AC50" s="94"/>
    </row>
    <row r="51" customFormat="false" ht="13.5" hidden="false" customHeight="false" outlineLevel="0" collapsed="false">
      <c r="A51" s="31"/>
      <c r="B51" s="33" t="n">
        <v>44</v>
      </c>
      <c r="C51" s="75" t="s">
        <v>32</v>
      </c>
      <c r="D51" s="71" t="s">
        <v>27</v>
      </c>
      <c r="E51" s="71" t="s">
        <v>30</v>
      </c>
      <c r="F51" s="71" t="s">
        <v>32</v>
      </c>
      <c r="G51" s="72" t="s">
        <v>32</v>
      </c>
      <c r="H51" s="31"/>
      <c r="I51" s="47" t="str">
        <f aca="false">I13</f>
        <v>LK</v>
      </c>
      <c r="J51" s="105"/>
      <c r="K51" s="57"/>
      <c r="L51" s="57" t="n">
        <f aca="false">SUMPRODUCT($J$25+J32,$K$25+K32,$L$25+L32,U32,$N$20)</f>
        <v>58699080</v>
      </c>
      <c r="M51" s="57" t="n">
        <f aca="false">SUMPRODUCT($J$25+J32,$K$25+K32,$L$25+L32,$M$25+M32,V32)</f>
        <v>27713664</v>
      </c>
      <c r="N51" s="106" t="n">
        <f aca="false">SUMPRODUCT($J$25+J32,$K$25+K32,$L$25+L32,$M$25+M32,$N$25+N32)</f>
        <v>4618944</v>
      </c>
      <c r="O51" s="98" t="n">
        <f aca="false">SUM(J51:N51)</f>
        <v>91031688</v>
      </c>
      <c r="P51" s="99"/>
      <c r="Q51" s="1" t="str">
        <f aca="false">I51</f>
        <v>LK</v>
      </c>
      <c r="R51" s="107"/>
      <c r="S51" s="108"/>
      <c r="T51" s="109" t="n">
        <f aca="false">L51*T13/$P$1/$O$20</f>
        <v>0.00347497851520901</v>
      </c>
      <c r="U51" s="109" t="n">
        <f aca="false">M51*U13/$P$1/$O$20</f>
        <v>0.00328129118813178</v>
      </c>
      <c r="V51" s="110" t="n">
        <f aca="false">N51*V13/$P$1/$O$20</f>
        <v>0.00273440932344315</v>
      </c>
      <c r="W51" s="104" t="n">
        <f aca="false">SUM(R51:V51)</f>
        <v>0.00949067902678394</v>
      </c>
      <c r="X51" s="94"/>
      <c r="Y51" s="94"/>
      <c r="Z51" s="94"/>
      <c r="AA51" s="94"/>
      <c r="AB51" s="94"/>
      <c r="AC51" s="94"/>
    </row>
    <row r="52" customFormat="false" ht="13.5" hidden="false" customHeight="false" outlineLevel="0" collapsed="false">
      <c r="A52" s="31"/>
      <c r="B52" s="33" t="n">
        <v>45</v>
      </c>
      <c r="C52" s="75" t="s">
        <v>32</v>
      </c>
      <c r="D52" s="71" t="s">
        <v>27</v>
      </c>
      <c r="E52" s="71" t="s">
        <v>32</v>
      </c>
      <c r="F52" s="71" t="s">
        <v>29</v>
      </c>
      <c r="G52" s="72" t="s">
        <v>27</v>
      </c>
      <c r="H52" s="31"/>
      <c r="I52" s="47" t="str">
        <f aca="false">I14</f>
        <v>LQ</v>
      </c>
      <c r="J52" s="105"/>
      <c r="K52" s="57"/>
      <c r="L52" s="57" t="n">
        <f aca="false">SUMPRODUCT($J$25+J33,$K$25+K33,$L$25+L33,U33,$N$20)</f>
        <v>47730060</v>
      </c>
      <c r="M52" s="57" t="n">
        <f aca="false">SUMPRODUCT($J$25+J33,$K$25+K33,$L$25+L33,$M$25+M33,V33)</f>
        <v>17860500</v>
      </c>
      <c r="N52" s="106" t="n">
        <f aca="false">SUMPRODUCT($J$25+J33,$K$25+K33,$L$25+L33,$M$25+M33,$N$25+N33)</f>
        <v>5358150</v>
      </c>
      <c r="O52" s="98" t="n">
        <f aca="false">SUM(J52:N52)</f>
        <v>70948710</v>
      </c>
      <c r="P52" s="99"/>
      <c r="Q52" s="1" t="str">
        <f aca="false">I52</f>
        <v>LQ</v>
      </c>
      <c r="R52" s="107"/>
      <c r="S52" s="108"/>
      <c r="T52" s="109" t="n">
        <f aca="false">L52*T14/$P$1/$O$20</f>
        <v>0.002825613843175</v>
      </c>
      <c r="U52" s="109" t="n">
        <f aca="false">M52*U14/$P$1/$O$20</f>
        <v>0.00211467892753653</v>
      </c>
      <c r="V52" s="110" t="n">
        <f aca="false">N52*V14/$P$1/$O$20</f>
        <v>0.00317201839130479</v>
      </c>
      <c r="W52" s="104" t="n">
        <f aca="false">SUM(R52:V52)</f>
        <v>0.00811231116201633</v>
      </c>
      <c r="X52" s="94"/>
      <c r="Y52" s="94"/>
      <c r="Z52" s="94"/>
      <c r="AB52" s="94"/>
      <c r="AC52" s="94"/>
    </row>
    <row r="53" customFormat="false" ht="13.5" hidden="false" customHeight="false" outlineLevel="0" collapsed="false">
      <c r="A53" s="31"/>
      <c r="B53" s="33" t="n">
        <v>46</v>
      </c>
      <c r="C53" s="33" t="s">
        <v>34</v>
      </c>
      <c r="D53" s="71" t="s">
        <v>25</v>
      </c>
      <c r="E53" s="71" t="s">
        <v>32</v>
      </c>
      <c r="F53" s="71" t="s">
        <v>36</v>
      </c>
      <c r="G53" s="72" t="s">
        <v>27</v>
      </c>
      <c r="H53" s="31"/>
      <c r="I53" s="47" t="str">
        <f aca="false">I15</f>
        <v>LJ</v>
      </c>
      <c r="J53" s="105"/>
      <c r="K53" s="57"/>
      <c r="L53" s="57" t="n">
        <f aca="false">SUMPRODUCT($J$25+J34,$K$25+K34,$L$25+L34,U34,$N$20)</f>
        <v>61663680</v>
      </c>
      <c r="M53" s="57" t="n">
        <f aca="false">SUMPRODUCT($J$25+J34,$K$25+K34,$L$25+L34,$M$25+M34,V34)</f>
        <v>29548800</v>
      </c>
      <c r="N53" s="106" t="n">
        <f aca="false">SUMPRODUCT($J$25+J34,$K$25+K34,$L$25+L34,$M$25+M34,$N$25+N34)</f>
        <v>25660800</v>
      </c>
      <c r="O53" s="98" t="n">
        <f aca="false">SUM(J53:N53)</f>
        <v>116873280</v>
      </c>
      <c r="P53" s="99"/>
      <c r="Q53" s="1" t="str">
        <f aca="false">I53</f>
        <v>LJ</v>
      </c>
      <c r="R53" s="107"/>
      <c r="S53" s="108"/>
      <c r="T53" s="109" t="n">
        <f aca="false">L53*T15/$P$1/$O$20</f>
        <v>0.0036504824806236</v>
      </c>
      <c r="U53" s="109" t="n">
        <f aca="false">M53*U15/$P$1/$O$20</f>
        <v>0.00349857085154343</v>
      </c>
      <c r="V53" s="110" t="n">
        <f aca="false">N53*V15/$P$1/$O$20</f>
        <v>0.0151911629080175</v>
      </c>
      <c r="W53" s="104" t="n">
        <f aca="false">SUM(R53:V53)</f>
        <v>0.0223402162401846</v>
      </c>
      <c r="X53" s="94"/>
      <c r="Y53" s="94"/>
      <c r="Z53" s="94"/>
      <c r="AB53" s="94"/>
      <c r="AC53" s="94"/>
    </row>
    <row r="54" customFormat="false" ht="13.5" hidden="false" customHeight="false" outlineLevel="0" collapsed="false">
      <c r="A54" s="31"/>
      <c r="B54" s="33" t="n">
        <v>47</v>
      </c>
      <c r="C54" s="75" t="s">
        <v>34</v>
      </c>
      <c r="D54" s="71" t="s">
        <v>28</v>
      </c>
      <c r="E54" s="71" t="s">
        <v>27</v>
      </c>
      <c r="F54" s="71" t="s">
        <v>37</v>
      </c>
      <c r="G54" s="72" t="s">
        <v>32</v>
      </c>
      <c r="H54" s="31"/>
      <c r="I54" s="47" t="str">
        <f aca="false">I16</f>
        <v>LT</v>
      </c>
      <c r="J54" s="105"/>
      <c r="K54" s="57"/>
      <c r="L54" s="57" t="n">
        <f aca="false">SUMPRODUCT($J$25+J35,$K$25+K35,$L$25+L35,U35,$N$20)</f>
        <v>24309720</v>
      </c>
      <c r="M54" s="57" t="n">
        <f aca="false">SUMPRODUCT($J$25+J35,$K$25+K35,$L$25+L35,$M$25+M35,V35)</f>
        <v>12597120</v>
      </c>
      <c r="N54" s="106" t="n">
        <f aca="false">SUMPRODUCT($J$25+J35,$K$25+K35,$L$25+L35,$M$25+M35,$N$25+N35)</f>
        <v>2799360</v>
      </c>
      <c r="O54" s="98" t="n">
        <f aca="false">SUM(J54:N54)</f>
        <v>39706200</v>
      </c>
      <c r="P54" s="99"/>
      <c r="Q54" s="1" t="str">
        <f aca="false">I54</f>
        <v>LT</v>
      </c>
      <c r="R54" s="107"/>
      <c r="S54" s="108"/>
      <c r="T54" s="109" t="n">
        <f aca="false">L54*T16/$P$1/$O$20</f>
        <v>0.00143913251639969</v>
      </c>
      <c r="U54" s="109" t="n">
        <f aca="false">M54*U16/$P$1/$O$20</f>
        <v>0.00149149599460536</v>
      </c>
      <c r="V54" s="110" t="n">
        <f aca="false">N54*V16/$P$1/$O$20</f>
        <v>0.00165721777178373</v>
      </c>
      <c r="W54" s="104" t="n">
        <f aca="false">SUM(R54:V54)</f>
        <v>0.00458784628278878</v>
      </c>
      <c r="X54" s="94"/>
      <c r="Y54" s="94"/>
      <c r="AB54" s="94"/>
      <c r="AC54" s="94"/>
    </row>
    <row r="55" customFormat="false" ht="13.5" hidden="false" customHeight="false" outlineLevel="0" collapsed="false">
      <c r="A55" s="31"/>
      <c r="B55" s="33" t="n">
        <v>48</v>
      </c>
      <c r="C55" s="75" t="s">
        <v>32</v>
      </c>
      <c r="D55" s="71" t="s">
        <v>32</v>
      </c>
      <c r="E55" s="71" t="s">
        <v>27</v>
      </c>
      <c r="F55" s="71" t="s">
        <v>37</v>
      </c>
      <c r="G55" s="72" t="s">
        <v>36</v>
      </c>
      <c r="H55" s="31"/>
      <c r="I55" s="47" t="str">
        <f aca="false">I17</f>
        <v>LN</v>
      </c>
      <c r="J55" s="105"/>
      <c r="K55" s="57"/>
      <c r="L55" s="57" t="n">
        <f aca="false">SUMPRODUCT($J$25+J36,$K$25+K36,$L$25+L36,U36,$N$20)</f>
        <v>11828754</v>
      </c>
      <c r="M55" s="57" t="n">
        <f aca="false">SUMPRODUCT($J$25+J36,$K$25+K36,$L$25+L36,$M$25+M36,V36)</f>
        <v>8588349</v>
      </c>
      <c r="N55" s="106" t="n">
        <f aca="false">SUMPRODUCT($J$25+J36,$K$25+K36,$L$25+L36,$M$25+M36,$N$25+N36)</f>
        <v>2020788</v>
      </c>
      <c r="O55" s="98" t="n">
        <f aca="false">SUM(J55:N55)</f>
        <v>22437891</v>
      </c>
      <c r="P55" s="99"/>
      <c r="Q55" s="1" t="str">
        <f aca="false">I55</f>
        <v>LN</v>
      </c>
      <c r="R55" s="107"/>
      <c r="S55" s="108"/>
      <c r="T55" s="109" t="n">
        <f aca="false">L55*T17/$P$1/$O$20</f>
        <v>0.000700260822004239</v>
      </c>
      <c r="U55" s="109" t="n">
        <f aca="false">M55*U17/$P$1/$O$20</f>
        <v>0.00101685846715542</v>
      </c>
      <c r="V55" s="110" t="n">
        <f aca="false">N55*V17/$P$1/$O$20</f>
        <v>0.00119630407900638</v>
      </c>
      <c r="W55" s="104" t="n">
        <f aca="false">SUM(R55:V55)</f>
        <v>0.00291342336816604</v>
      </c>
      <c r="X55" s="48"/>
      <c r="Y55" s="48"/>
    </row>
    <row r="56" customFormat="false" ht="13.5" hidden="false" customHeight="false" outlineLevel="0" collapsed="false">
      <c r="A56" s="31"/>
      <c r="B56" s="33" t="n">
        <v>49</v>
      </c>
      <c r="C56" s="75" t="s">
        <v>32</v>
      </c>
      <c r="D56" s="71" t="s">
        <v>27</v>
      </c>
      <c r="E56" s="71" t="s">
        <v>32</v>
      </c>
      <c r="F56" s="71" t="s">
        <v>32</v>
      </c>
      <c r="G56" s="72" t="s">
        <v>30</v>
      </c>
      <c r="H56" s="31"/>
      <c r="I56" s="47" t="str">
        <f aca="false">I18</f>
        <v>ST</v>
      </c>
      <c r="J56" s="111"/>
      <c r="L56" s="47" t="n">
        <f aca="false">(J18*$J$42)*(K18*$K$42)*(L18*$L$42)*($M$20-M18*$M$42)*($N$20-N18*$N$42) +(J18*$J$42)*(K18*$K$42)*($L$20-L18*$L$42)*(M18*$M$42)*($N$20-N18*$N$42) +(J18*$J$42)*($K$20-K18*$K$42)*(L18*$L$42)*(M18*$M$42)*($N$20-N18*$N$42) +($J$20-J18*$J$42)*(K18*$K$42)*(L18*$L$42)*(M18*$M$42)*($N$20-N18*$N$42) +(J18*$J$42)*(K18*$K$42)*($L$20-L18*$L$42)*($M$20-M18*$M$42)*(N18*$N$42) +(J18*$J$42)*($K$20-K18*$K$42)*(L18*$L$42)*($M$20-M18*$M$42)*(N18*$N$42) +($J$20-J18*$J$42)*(K18*$K$42)*(L18*$L$42)*($M$20-M18*$M$42)*(N18*$N$42) +(J18*$J$42)*($K$20-K18*$K$42)*($L$20-L18*$L$42)*(M18*$M$42)*(N18*$N$42) +($J$20-J18*$J$42)*(K18*$K$42)*($L$20-L18*$L$42)*(M18*$M$42)*(N18*$N$42) +($J$20-J18*$J$42)*($K$20-K18*$K$42)*(L18*$L$42)*(M18*$M$42)*(N18*$N$42)</f>
        <v>0</v>
      </c>
      <c r="M56" s="34" t="n">
        <f aca="false">(J18*$J$42)*(K18*$K$42)*(L18*$L$42)*(M18*$M$42)*($N$20-N18*$N$42) +(J18*$J$42)*(K18*$K$42)*(L18*$L$42)*($M$20-M18*$M$42)*(N18*$N$42) +(J18*$J$42)*(K18*$K$42)*($L$20-L18*$L$42)*(M18*$M$42)*(N18*$N$42) +(J18*$J$42)*($K$20-K18*$K$42)*(L18*$L$42)*(M18*$M$42)*(N18*$N$42) +($J$20-J18*$J$42)*(K18*$K$42)*(L18*$L$42)*(M18*$M$42)*(N18*$N$42)</f>
        <v>0</v>
      </c>
      <c r="N56" s="35" t="n">
        <f aca="false">PRODUCT(J18:N18)*$J$42^5</f>
        <v>0</v>
      </c>
      <c r="O56" s="98" t="n">
        <f aca="false">SUM(J56:N56)</f>
        <v>0</v>
      </c>
      <c r="Q56" s="1" t="str">
        <f aca="false">I56</f>
        <v>ST</v>
      </c>
      <c r="R56" s="107"/>
      <c r="S56" s="108"/>
      <c r="T56" s="109" t="n">
        <f aca="false">L56*T18/$P$1/$O$20</f>
        <v>0</v>
      </c>
      <c r="U56" s="109" t="n">
        <f aca="false">M56*U18/$P$1/$O$20</f>
        <v>0</v>
      </c>
      <c r="V56" s="110" t="n">
        <f aca="false">N56*V18/$P$1/$O$20</f>
        <v>0</v>
      </c>
      <c r="W56" s="104" t="n">
        <f aca="false">SUM(R56:V56)</f>
        <v>0</v>
      </c>
    </row>
    <row r="57" customFormat="false" ht="13.5" hidden="false" customHeight="false" outlineLevel="0" collapsed="false">
      <c r="A57" s="31"/>
      <c r="B57" s="33" t="n">
        <v>50</v>
      </c>
      <c r="C57" s="75" t="s">
        <v>34</v>
      </c>
      <c r="D57" s="71" t="s">
        <v>27</v>
      </c>
      <c r="E57" s="71" t="s">
        <v>32</v>
      </c>
      <c r="F57" s="71" t="s">
        <v>34</v>
      </c>
      <c r="G57" s="72" t="s">
        <v>30</v>
      </c>
      <c r="H57" s="31"/>
      <c r="I57" s="47" t="str">
        <f aca="false">I19</f>
        <v>SF</v>
      </c>
      <c r="J57" s="112"/>
      <c r="K57" s="113"/>
      <c r="L57" s="113" t="n">
        <f aca="false">((J19+$J$6)*(K19+$K$6)*(L19+$L$6)*($M$20-M19*$P$2-$M$6*$P$2)*($N$20))*$P$2^3</f>
        <v>11298420</v>
      </c>
      <c r="M57" s="114" t="n">
        <f aca="false">((J19+$J$6)*(K19+$K$6)*(L19+$L$6)*(M19+$M$6)*($N$20-N19*$P$2-$N$6*$P$2))*$P$2^4</f>
        <v>2358720</v>
      </c>
      <c r="N57" s="115" t="n">
        <f aca="false">((J19+$J$6)*(K19+$K$6)*(L19+$L$6)*(M19+$M$6)*(N19+$N$6))*$P$2^5</f>
        <v>408240</v>
      </c>
      <c r="O57" s="98" t="n">
        <f aca="false">SUM(J57:N57)</f>
        <v>14065380</v>
      </c>
      <c r="P57" s="99"/>
      <c r="Q57" s="1" t="str">
        <f aca="false">I57</f>
        <v>SF</v>
      </c>
      <c r="R57" s="116"/>
      <c r="S57" s="117"/>
      <c r="T57" s="118" t="n">
        <f aca="false">L57*T19/$O$20</f>
        <v>0.0668865112635628</v>
      </c>
      <c r="U57" s="118" t="n">
        <f aca="false">M57*U19/$O$20</f>
        <v>0.0279271883763554</v>
      </c>
      <c r="V57" s="119" t="n">
        <f aca="false">N57*V19/$O$20</f>
        <v>0.024167759171846</v>
      </c>
      <c r="W57" s="104" t="n">
        <f aca="false">SUM(R57:V57)</f>
        <v>0.118981458811764</v>
      </c>
      <c r="Y57" s="48"/>
    </row>
    <row r="58" customFormat="false" ht="13.5" hidden="false" customHeight="false" outlineLevel="0" collapsed="false">
      <c r="A58" s="31"/>
      <c r="B58" s="33" t="n">
        <v>51</v>
      </c>
      <c r="C58" s="75" t="s">
        <v>36</v>
      </c>
      <c r="D58" s="71" t="s">
        <v>32</v>
      </c>
      <c r="E58" s="71" t="s">
        <v>30</v>
      </c>
      <c r="F58" s="71" t="s">
        <v>34</v>
      </c>
      <c r="G58" s="72" t="s">
        <v>32</v>
      </c>
      <c r="H58" s="31"/>
      <c r="I58" s="47"/>
      <c r="J58" s="57"/>
      <c r="K58" s="57"/>
      <c r="L58" s="57" t="n">
        <f aca="false">$O$20/SUM(L44:L55)</f>
        <v>3.15074482314802</v>
      </c>
      <c r="M58" s="57" t="n">
        <f aca="false">$O$20/SUM(M44:M55)</f>
        <v>3.66386518135195</v>
      </c>
      <c r="N58" s="57" t="n">
        <f aca="false">$O$20/SUM(N44:N55)</f>
        <v>0.431862120213836</v>
      </c>
      <c r="O58" s="120" t="n">
        <f aca="false">SUM(O44:O57)</f>
        <v>2468356605</v>
      </c>
      <c r="P58" s="121"/>
      <c r="Q58" s="1"/>
      <c r="R58" s="122"/>
      <c r="S58" s="122"/>
      <c r="T58" s="123" t="n">
        <f aca="false">SUM(T44:T57)</f>
        <v>0.0986420037612739</v>
      </c>
      <c r="U58" s="123" t="n">
        <f aca="false">SUM(U44:U57)</f>
        <v>0.156788462302299</v>
      </c>
      <c r="V58" s="124" t="n">
        <f aca="false">SUM(V44:V57)</f>
        <v>9.10422476145796</v>
      </c>
      <c r="W58" s="125" t="n">
        <f aca="false">SUM(R44:V57)</f>
        <v>9.35965522752153</v>
      </c>
      <c r="X58" s="48"/>
      <c r="Y58" s="48"/>
      <c r="Z58" s="85"/>
    </row>
    <row r="59" customFormat="false" ht="13.5" hidden="false" customHeight="false" outlineLevel="0" collapsed="false">
      <c r="A59" s="31"/>
      <c r="B59" s="33" t="n">
        <v>52</v>
      </c>
      <c r="C59" s="75" t="s">
        <v>27</v>
      </c>
      <c r="D59" s="71" t="s">
        <v>32</v>
      </c>
      <c r="E59" s="71" t="s">
        <v>32</v>
      </c>
      <c r="F59" s="71" t="s">
        <v>32</v>
      </c>
      <c r="G59" s="72" t="s">
        <v>27</v>
      </c>
      <c r="H59" s="31"/>
      <c r="I59" s="47"/>
      <c r="J59" s="126"/>
      <c r="K59" s="126"/>
      <c r="L59" s="57"/>
      <c r="M59" s="57"/>
      <c r="N59" s="57"/>
      <c r="X59" s="48"/>
      <c r="Y59" s="48"/>
      <c r="Z59" s="85"/>
    </row>
    <row r="60" customFormat="false" ht="13.5" hidden="false" customHeight="false" outlineLevel="0" collapsed="false">
      <c r="A60" s="31"/>
      <c r="B60" s="33" t="n">
        <v>53</v>
      </c>
      <c r="C60" s="75" t="s">
        <v>27</v>
      </c>
      <c r="D60" s="71" t="s">
        <v>29</v>
      </c>
      <c r="E60" s="71" t="s">
        <v>30</v>
      </c>
      <c r="F60" s="71" t="s">
        <v>37</v>
      </c>
      <c r="G60" s="72" t="s">
        <v>27</v>
      </c>
      <c r="H60" s="31"/>
      <c r="I60" s="48"/>
      <c r="J60" s="48"/>
      <c r="K60" s="48"/>
      <c r="L60" s="48"/>
      <c r="M60" s="48"/>
      <c r="N60" s="48"/>
      <c r="O60" s="48"/>
      <c r="P60" s="48"/>
      <c r="Q60" s="127"/>
      <c r="R60" s="128"/>
      <c r="S60" s="128"/>
      <c r="T60" s="128"/>
      <c r="U60" s="128"/>
      <c r="V60" s="128"/>
      <c r="W60" s="127"/>
      <c r="X60" s="129"/>
      <c r="Y60" s="129"/>
      <c r="Z60" s="57"/>
      <c r="AA60" s="17"/>
      <c r="AB60" s="17"/>
      <c r="AC60" s="17"/>
      <c r="AD60" s="17"/>
      <c r="AE60" s="17"/>
    </row>
    <row r="61" customFormat="false" ht="13.5" hidden="false" customHeight="false" outlineLevel="0" collapsed="false">
      <c r="A61" s="31"/>
      <c r="B61" s="33" t="n">
        <v>54</v>
      </c>
      <c r="C61" s="75" t="s">
        <v>32</v>
      </c>
      <c r="D61" s="71" t="s">
        <v>29</v>
      </c>
      <c r="E61" s="71" t="s">
        <v>30</v>
      </c>
      <c r="F61" s="71" t="s">
        <v>37</v>
      </c>
      <c r="G61" s="72" t="s">
        <v>32</v>
      </c>
      <c r="H61" s="31"/>
      <c r="I61" s="48"/>
      <c r="J61" s="129"/>
      <c r="K61" s="129"/>
      <c r="L61" s="129"/>
      <c r="M61" s="129"/>
      <c r="N61" s="129"/>
      <c r="O61" s="129"/>
      <c r="P61" s="129"/>
      <c r="Q61" s="128"/>
      <c r="R61" s="128"/>
      <c r="S61" s="128"/>
      <c r="T61" s="128"/>
      <c r="U61" s="128"/>
      <c r="V61" s="128"/>
      <c r="W61" s="127"/>
      <c r="X61" s="129"/>
      <c r="Y61" s="129"/>
      <c r="Z61" s="57"/>
      <c r="AA61" s="17"/>
      <c r="AB61" s="129"/>
      <c r="AC61" s="17"/>
      <c r="AD61" s="17"/>
      <c r="AE61" s="17"/>
    </row>
    <row r="62" customFormat="false" ht="13.5" hidden="false" customHeight="false" outlineLevel="0" collapsed="false">
      <c r="A62" s="31"/>
      <c r="B62" s="33" t="n">
        <v>55</v>
      </c>
      <c r="C62" s="75" t="s">
        <v>27</v>
      </c>
      <c r="D62" s="71" t="s">
        <v>36</v>
      </c>
      <c r="E62" s="71" t="s">
        <v>32</v>
      </c>
      <c r="F62" s="71" t="s">
        <v>32</v>
      </c>
      <c r="G62" s="72" t="s">
        <v>32</v>
      </c>
      <c r="H62" s="31"/>
      <c r="I62" s="48"/>
      <c r="J62" s="130" t="s">
        <v>46</v>
      </c>
      <c r="K62" s="131" t="s">
        <v>46</v>
      </c>
      <c r="L62" s="130" t="s">
        <v>47</v>
      </c>
      <c r="M62" s="130" t="s">
        <v>48</v>
      </c>
      <c r="N62" s="130" t="s">
        <v>49</v>
      </c>
      <c r="O62" s="49"/>
      <c r="Q62" s="132"/>
      <c r="R62" s="29"/>
      <c r="S62" s="29"/>
      <c r="T62" s="29"/>
      <c r="U62" s="29"/>
      <c r="V62" s="29"/>
      <c r="W62" s="29"/>
      <c r="X62" s="57"/>
      <c r="Y62" s="57"/>
      <c r="Z62" s="57"/>
      <c r="AA62" s="17"/>
      <c r="AB62" s="129"/>
      <c r="AC62" s="129"/>
      <c r="AD62" s="17"/>
      <c r="AE62" s="17"/>
    </row>
    <row r="63" customFormat="false" ht="13.5" hidden="false" customHeight="false" outlineLevel="0" collapsed="false">
      <c r="A63" s="31"/>
      <c r="B63" s="33" t="n">
        <v>56</v>
      </c>
      <c r="C63" s="75" t="s">
        <v>27</v>
      </c>
      <c r="D63" s="71" t="s">
        <v>29</v>
      </c>
      <c r="E63" s="71" t="s">
        <v>32</v>
      </c>
      <c r="F63" s="71" t="s">
        <v>32</v>
      </c>
      <c r="G63" s="72" t="s">
        <v>29</v>
      </c>
      <c r="H63" s="31"/>
      <c r="I63" s="47"/>
      <c r="J63" s="27" t="n">
        <f aca="false" t="array" ref="J63:J63">MAX(R6:W20)</f>
        <v>1000</v>
      </c>
      <c r="K63" s="133" t="n">
        <f aca="false">J63</f>
        <v>1000</v>
      </c>
      <c r="L63" s="134" t="n">
        <f aca="false" t="array" ref="L63:L63">SUMIF($R$6:$V$22,J63,$J$44:$N$59)</f>
        <v>0</v>
      </c>
      <c r="M63" s="36" t="n">
        <f aca="false">L63/$O$20</f>
        <v>0</v>
      </c>
      <c r="N63" s="135" t="n">
        <f aca="false" t="array" ref="N63:N63">K63^2*M63</f>
        <v>0</v>
      </c>
      <c r="O63" s="136"/>
      <c r="Q63" s="128"/>
      <c r="R63" s="128"/>
      <c r="S63" s="128"/>
      <c r="T63" s="128"/>
      <c r="U63" s="128"/>
      <c r="V63" s="128"/>
      <c r="W63" s="128"/>
      <c r="X63" s="17"/>
      <c r="Y63" s="57"/>
      <c r="Z63" s="57"/>
      <c r="AA63" s="17"/>
      <c r="AB63" s="57"/>
      <c r="AC63" s="17"/>
      <c r="AD63" s="17"/>
      <c r="AE63" s="17"/>
    </row>
    <row r="64" customFormat="false" ht="13.5" hidden="false" customHeight="false" outlineLevel="0" collapsed="false">
      <c r="A64" s="31"/>
      <c r="B64" s="33" t="n">
        <v>57</v>
      </c>
      <c r="C64" s="75" t="s">
        <v>32</v>
      </c>
      <c r="D64" s="71" t="s">
        <v>32</v>
      </c>
      <c r="E64" s="71" t="s">
        <v>29</v>
      </c>
      <c r="F64" s="71" t="s">
        <v>27</v>
      </c>
      <c r="G64" s="72" t="s">
        <v>32</v>
      </c>
      <c r="H64" s="31"/>
      <c r="I64" s="47"/>
      <c r="J64" s="27" t="n">
        <f aca="false" t="array" ref="J64:J64">MAX(IF($R$6:$W$21&lt;J63,$R$6:$W$21,0))</f>
        <v>500</v>
      </c>
      <c r="K64" s="137" t="n">
        <f aca="false">J64</f>
        <v>500</v>
      </c>
      <c r="L64" s="138" t="n">
        <f aca="false" t="array" ref="L64:L64">SUMIF($R$6:$V$22,J64,$J$44:$N$59)</f>
        <v>0</v>
      </c>
      <c r="M64" s="36" t="n">
        <f aca="false">L64/$O$20</f>
        <v>0</v>
      </c>
      <c r="N64" s="139" t="n">
        <f aca="false" t="array" ref="N64:N64">K64^2*M64</f>
        <v>0</v>
      </c>
      <c r="O64" s="136"/>
      <c r="Q64" s="128"/>
      <c r="R64" s="128"/>
      <c r="S64" s="128"/>
      <c r="T64" s="128"/>
      <c r="U64" s="128"/>
      <c r="V64" s="128"/>
      <c r="W64" s="128"/>
      <c r="X64" s="17"/>
      <c r="Y64" s="57"/>
      <c r="Z64" s="57"/>
      <c r="AA64" s="17"/>
      <c r="AB64" s="57"/>
      <c r="AC64" s="17"/>
      <c r="AD64" s="17"/>
      <c r="AE64" s="17"/>
    </row>
    <row r="65" customFormat="false" ht="13.5" hidden="false" customHeight="false" outlineLevel="0" collapsed="false">
      <c r="A65" s="31"/>
      <c r="B65" s="33" t="n">
        <v>58</v>
      </c>
      <c r="C65" s="75" t="s">
        <v>29</v>
      </c>
      <c r="D65" s="71" t="s">
        <v>37</v>
      </c>
      <c r="E65" s="71" t="s">
        <v>29</v>
      </c>
      <c r="F65" s="71" t="s">
        <v>27</v>
      </c>
      <c r="G65" s="72" t="s">
        <v>27</v>
      </c>
      <c r="H65" s="31"/>
      <c r="I65" s="47"/>
      <c r="J65" s="27" t="n">
        <f aca="false" t="array" ref="J65:J65">MAX(IF($R$6:$W$21&lt;J64,$R$6:$W$21,0))</f>
        <v>400</v>
      </c>
      <c r="K65" s="137" t="n">
        <f aca="false">J65</f>
        <v>400</v>
      </c>
      <c r="L65" s="138" t="n">
        <f aca="false" t="array" ref="L65:L65">SUMIF($R$6:$V$22,J65,$J$44:$N$59)</f>
        <v>1911750984</v>
      </c>
      <c r="M65" s="36" t="n">
        <f aca="false">L65/$O$20</f>
        <v>2.26350859189946</v>
      </c>
      <c r="N65" s="139" t="n">
        <f aca="false" t="array" ref="N65:N65">K65^2*M65</f>
        <v>362161.374703913</v>
      </c>
      <c r="O65" s="136"/>
      <c r="Q65" s="128"/>
      <c r="R65" s="128"/>
      <c r="S65" s="128"/>
      <c r="T65" s="128"/>
      <c r="U65" s="128"/>
      <c r="V65" s="128"/>
      <c r="W65" s="128"/>
      <c r="X65" s="17"/>
      <c r="Y65" s="57"/>
      <c r="Z65" s="57"/>
      <c r="AA65" s="17"/>
      <c r="AB65" s="57"/>
      <c r="AC65" s="17"/>
      <c r="AD65" s="17"/>
      <c r="AE65" s="17"/>
    </row>
    <row r="66" customFormat="false" ht="13.5" hidden="false" customHeight="false" outlineLevel="0" collapsed="false">
      <c r="A66" s="31"/>
      <c r="B66" s="33" t="n">
        <v>59</v>
      </c>
      <c r="C66" s="75" t="s">
        <v>29</v>
      </c>
      <c r="D66" s="71" t="s">
        <v>37</v>
      </c>
      <c r="E66" s="71" t="s">
        <v>32</v>
      </c>
      <c r="F66" s="71" t="s">
        <v>32</v>
      </c>
      <c r="G66" s="72" t="s">
        <v>27</v>
      </c>
      <c r="H66" s="31"/>
      <c r="I66" s="47"/>
      <c r="J66" s="27" t="n">
        <f aca="false" t="array" ref="J66:J66">MAX(IF($R$6:$W$21&lt;J65,$R$6:$W$21,0))</f>
        <v>250</v>
      </c>
      <c r="K66" s="137" t="n">
        <f aca="false">J66</f>
        <v>250</v>
      </c>
      <c r="L66" s="138" t="n">
        <f aca="false" t="array" ref="L66:L66">SUMIF($R$6:$V$22,J66,$J$44:$N$59)</f>
        <v>0</v>
      </c>
      <c r="M66" s="36" t="n">
        <f aca="false">L66/$O$20</f>
        <v>0</v>
      </c>
      <c r="N66" s="139" t="n">
        <f aca="false" t="array" ref="N66:N66">K66^2*M66</f>
        <v>0</v>
      </c>
      <c r="O66" s="136"/>
      <c r="Q66" s="128"/>
      <c r="R66" s="128"/>
      <c r="S66" s="128"/>
      <c r="T66" s="128"/>
      <c r="U66" s="128"/>
      <c r="V66" s="128"/>
      <c r="W66" s="128"/>
      <c r="X66" s="17"/>
      <c r="Y66" s="17"/>
      <c r="Z66" s="57"/>
      <c r="AA66" s="17"/>
      <c r="AB66" s="57"/>
      <c r="AC66" s="17"/>
      <c r="AD66" s="17"/>
      <c r="AE66" s="17"/>
    </row>
    <row r="67" customFormat="false" ht="13.5" hidden="false" customHeight="false" outlineLevel="0" collapsed="false">
      <c r="A67" s="31"/>
      <c r="B67" s="33" t="n">
        <v>60</v>
      </c>
      <c r="C67" s="75" t="s">
        <v>32</v>
      </c>
      <c r="D67" s="71" t="s">
        <v>32</v>
      </c>
      <c r="E67" s="71" t="s">
        <v>32</v>
      </c>
      <c r="F67" s="71" t="s">
        <v>34</v>
      </c>
      <c r="G67" s="72" t="s">
        <v>32</v>
      </c>
      <c r="H67" s="31"/>
      <c r="I67" s="47"/>
      <c r="J67" s="27" t="n">
        <f aca="false" t="array" ref="J67:J67">MAX(IF($R$6:$W$21&lt;J66,$R$6:$W$21,0))</f>
        <v>200</v>
      </c>
      <c r="K67" s="137" t="n">
        <f aca="false">J67</f>
        <v>200</v>
      </c>
      <c r="L67" s="138" t="n">
        <f aca="false" t="array" ref="L67:L67">SUMIF($R$6:$V$22,J67,$J$44:$N$59)</f>
        <v>0</v>
      </c>
      <c r="M67" s="36" t="n">
        <f aca="false">L67/$O$20</f>
        <v>0</v>
      </c>
      <c r="N67" s="139" t="n">
        <f aca="false" t="array" ref="N67:N67">K67^2*M67</f>
        <v>0</v>
      </c>
      <c r="O67" s="136"/>
      <c r="Q67" s="128"/>
      <c r="R67" s="128"/>
      <c r="S67" s="128"/>
      <c r="T67" s="128"/>
      <c r="U67" s="128"/>
      <c r="V67" s="128"/>
      <c r="W67" s="128"/>
      <c r="X67" s="17"/>
      <c r="Y67" s="57"/>
      <c r="Z67" s="57"/>
      <c r="AA67" s="17"/>
      <c r="AB67" s="57"/>
      <c r="AC67" s="17"/>
      <c r="AD67" s="17"/>
      <c r="AE67" s="17"/>
    </row>
    <row r="68" customFormat="false" ht="13.5" hidden="false" customHeight="false" outlineLevel="0" collapsed="false">
      <c r="A68" s="31"/>
      <c r="B68" s="33" t="n">
        <v>61</v>
      </c>
      <c r="C68" s="75"/>
      <c r="D68" s="71"/>
      <c r="E68" s="71"/>
      <c r="F68" s="71"/>
      <c r="G68" s="72"/>
      <c r="H68" s="31"/>
      <c r="I68" s="47"/>
      <c r="J68" s="27" t="n">
        <f aca="false" t="array" ref="J68:J68">MAX(IF($R$6:$W$21&lt;J67,$R$6:$W$21,0))</f>
        <v>100</v>
      </c>
      <c r="K68" s="137" t="n">
        <f aca="false">J68</f>
        <v>100</v>
      </c>
      <c r="L68" s="138" t="n">
        <f aca="false" t="array" ref="L68:L68">SUMIF($R$6:$V$22,J68,$J$44:$N$59)</f>
        <v>0</v>
      </c>
      <c r="M68" s="36" t="n">
        <f aca="false">L68/$O$20</f>
        <v>0</v>
      </c>
      <c r="N68" s="139" t="n">
        <f aca="false" t="array" ref="N68:N68">K68^2*M68</f>
        <v>0</v>
      </c>
      <c r="O68" s="136"/>
      <c r="Q68" s="128"/>
      <c r="R68" s="128"/>
      <c r="S68" s="128"/>
      <c r="T68" s="128"/>
      <c r="U68" s="128"/>
      <c r="V68" s="128"/>
      <c r="W68" s="128"/>
      <c r="X68" s="17"/>
      <c r="Y68" s="57"/>
      <c r="Z68" s="57"/>
      <c r="AA68" s="17"/>
      <c r="AB68" s="57"/>
      <c r="AC68" s="17"/>
      <c r="AD68" s="17"/>
      <c r="AE68" s="17"/>
    </row>
    <row r="69" customFormat="false" ht="13.5" hidden="false" customHeight="false" outlineLevel="0" collapsed="false">
      <c r="A69" s="31"/>
      <c r="B69" s="33" t="n">
        <v>62</v>
      </c>
      <c r="C69" s="75"/>
      <c r="D69" s="71"/>
      <c r="E69" s="71"/>
      <c r="F69" s="71"/>
      <c r="G69" s="72"/>
      <c r="H69" s="31"/>
      <c r="I69" s="47"/>
      <c r="J69" s="27" t="n">
        <f aca="false" t="array" ref="J69:J69">MAX(IF($R$6:$W$21&lt;J68,$R$6:$W$21,0))</f>
        <v>80</v>
      </c>
      <c r="K69" s="137" t="n">
        <f aca="false">J69</f>
        <v>80</v>
      </c>
      <c r="L69" s="138" t="n">
        <f aca="false" t="array" ref="L69:L69">SUMIF($R$6:$V$22,J69,$J$44:$N$59)</f>
        <v>122548140</v>
      </c>
      <c r="M69" s="36" t="n">
        <f aca="false">L69/$O$20</f>
        <v>0.14509670460894</v>
      </c>
      <c r="N69" s="139" t="n">
        <f aca="false" t="array" ref="N69:N69">K69^2*M69</f>
        <v>928.618909497213</v>
      </c>
      <c r="O69" s="136"/>
      <c r="Q69" s="128"/>
      <c r="R69" s="128"/>
      <c r="S69" s="128"/>
      <c r="T69" s="128"/>
      <c r="U69" s="128"/>
      <c r="V69" s="128"/>
      <c r="W69" s="128"/>
      <c r="X69" s="17"/>
      <c r="Y69" s="57"/>
      <c r="Z69" s="57"/>
      <c r="AA69" s="17"/>
      <c r="AB69" s="57"/>
      <c r="AC69" s="17"/>
      <c r="AD69" s="17"/>
      <c r="AE69" s="17"/>
    </row>
    <row r="70" customFormat="false" ht="13.5" hidden="false" customHeight="false" outlineLevel="0" collapsed="false">
      <c r="A70" s="31"/>
      <c r="B70" s="33" t="n">
        <v>63</v>
      </c>
      <c r="C70" s="75"/>
      <c r="D70" s="71"/>
      <c r="E70" s="71"/>
      <c r="F70" s="71"/>
      <c r="G70" s="72"/>
      <c r="H70" s="31"/>
      <c r="I70" s="47"/>
      <c r="J70" s="27" t="n">
        <f aca="false" t="array" ref="J70:J70">MAX(IF($R$6:$W$21&lt;J69,$R$6:$W$21,0))</f>
        <v>50</v>
      </c>
      <c r="K70" s="137" t="n">
        <f aca="false">J70</f>
        <v>50</v>
      </c>
      <c r="L70" s="138" t="n">
        <f aca="false" t="array" ref="L70:L70">SUMIF($R$6:$V$22,J70,$J$44:$N$59)</f>
        <v>44365482</v>
      </c>
      <c r="M70" s="36" t="n">
        <f aca="false">L70/$O$20</f>
        <v>0.0525286245600074</v>
      </c>
      <c r="N70" s="139" t="n">
        <f aca="false" t="array" ref="N70:N70">K70^2*M70</f>
        <v>131.321561400018</v>
      </c>
      <c r="O70" s="136"/>
      <c r="Q70" s="128"/>
      <c r="R70" s="128"/>
      <c r="S70" s="128"/>
      <c r="T70" s="128"/>
      <c r="U70" s="128"/>
      <c r="V70" s="128"/>
      <c r="W70" s="128"/>
      <c r="X70" s="17"/>
      <c r="Y70" s="57"/>
      <c r="Z70" s="57"/>
      <c r="AA70" s="17"/>
      <c r="AB70" s="57"/>
      <c r="AC70" s="17"/>
      <c r="AD70" s="17"/>
      <c r="AE70" s="17"/>
    </row>
    <row r="71" customFormat="false" ht="13.5" hidden="false" customHeight="false" outlineLevel="0" collapsed="false">
      <c r="A71" s="31"/>
      <c r="B71" s="33" t="n">
        <v>64</v>
      </c>
      <c r="C71" s="33"/>
      <c r="D71" s="71"/>
      <c r="E71" s="71"/>
      <c r="F71" s="71"/>
      <c r="G71" s="72"/>
      <c r="H71" s="31"/>
      <c r="I71" s="47"/>
      <c r="J71" s="27" t="n">
        <f aca="false" t="array" ref="J71:J71">MAX(IF($R$6:$W$21&lt;J70,$R$6:$W$21,0))</f>
        <v>40</v>
      </c>
      <c r="K71" s="137" t="n">
        <f aca="false">J71</f>
        <v>40</v>
      </c>
      <c r="L71" s="138" t="n">
        <f aca="false" t="array" ref="L71:L71">SUMIF($R$6:$V$22,J71,$J$44:$N$59)</f>
        <v>38335572</v>
      </c>
      <c r="M71" s="36" t="n">
        <f aca="false">L71/$O$20</f>
        <v>0.0453892255443349</v>
      </c>
      <c r="N71" s="139" t="n">
        <f aca="false" t="array" ref="N71:N71">K71^2*M71</f>
        <v>72.6227608709359</v>
      </c>
      <c r="O71" s="136"/>
      <c r="Q71" s="128"/>
      <c r="R71" s="128"/>
      <c r="S71" s="128"/>
      <c r="T71" s="128"/>
      <c r="U71" s="128"/>
      <c r="V71" s="128"/>
      <c r="W71" s="128"/>
      <c r="X71" s="17"/>
      <c r="Y71" s="57"/>
      <c r="Z71" s="57"/>
      <c r="AA71" s="17"/>
      <c r="AB71" s="57"/>
      <c r="AC71" s="17"/>
      <c r="AD71" s="17"/>
      <c r="AE71" s="17"/>
    </row>
    <row r="72" customFormat="false" ht="13.5" hidden="false" customHeight="false" outlineLevel="0" collapsed="false">
      <c r="A72" s="31"/>
      <c r="B72" s="33" t="n">
        <v>65</v>
      </c>
      <c r="C72" s="33"/>
      <c r="D72" s="71"/>
      <c r="E72" s="71"/>
      <c r="F72" s="71"/>
      <c r="G72" s="72"/>
      <c r="H72" s="31"/>
      <c r="I72" s="47"/>
      <c r="J72" s="27" t="n">
        <f aca="false" t="array" ref="J72:J72">MAX(IF($R$6:$W$21&lt;J71,$R$6:$W$21,0))</f>
        <v>25</v>
      </c>
      <c r="K72" s="137" t="n">
        <f aca="false">J72</f>
        <v>25</v>
      </c>
      <c r="L72" s="138" t="n">
        <f aca="false" t="array" ref="L72:L72">SUMIF($R$6:$V$22,J72,$J$44:$N$59)</f>
        <v>0</v>
      </c>
      <c r="M72" s="36" t="n">
        <f aca="false">L72/$O$20</f>
        <v>0</v>
      </c>
      <c r="N72" s="139" t="n">
        <f aca="false" t="array" ref="N72:N72">K72^2*M72</f>
        <v>0</v>
      </c>
      <c r="O72" s="136"/>
      <c r="Q72" s="128"/>
      <c r="R72" s="128"/>
      <c r="S72" s="128"/>
      <c r="T72" s="128"/>
      <c r="U72" s="128"/>
      <c r="V72" s="128"/>
      <c r="W72" s="128"/>
      <c r="X72" s="17"/>
      <c r="Y72" s="57"/>
      <c r="Z72" s="57"/>
      <c r="AA72" s="17"/>
      <c r="AB72" s="57"/>
      <c r="AC72" s="17"/>
      <c r="AD72" s="17"/>
      <c r="AE72" s="17"/>
    </row>
    <row r="73" customFormat="false" ht="13.5" hidden="false" customHeight="false" outlineLevel="0" collapsed="false">
      <c r="A73" s="31"/>
      <c r="B73" s="33" t="n">
        <v>66</v>
      </c>
      <c r="C73" s="75"/>
      <c r="D73" s="71"/>
      <c r="E73" s="71"/>
      <c r="F73" s="71"/>
      <c r="G73" s="72"/>
      <c r="H73" s="31"/>
      <c r="I73" s="47"/>
      <c r="J73" s="27" t="n">
        <f aca="false" t="array" ref="J73:J73">MAX(IF($R$6:$W$21&lt;J72,$R$6:$W$21,0))</f>
        <v>20</v>
      </c>
      <c r="K73" s="137" t="n">
        <f aca="false">J73</f>
        <v>20</v>
      </c>
      <c r="L73" s="138" t="n">
        <f aca="false" t="array" ref="L73:L73">SUMIF($R$6:$V$22,J73,$J$44:$N$59)</f>
        <v>0</v>
      </c>
      <c r="M73" s="36" t="n">
        <f aca="false">L73/$O$20</f>
        <v>0</v>
      </c>
      <c r="N73" s="139" t="n">
        <f aca="false" t="array" ref="N73:N73">K73^2*M73</f>
        <v>0</v>
      </c>
      <c r="O73" s="136"/>
      <c r="Q73" s="128"/>
      <c r="R73" s="128"/>
      <c r="S73" s="128"/>
      <c r="T73" s="128"/>
      <c r="U73" s="128"/>
      <c r="V73" s="128"/>
      <c r="W73" s="128"/>
      <c r="X73" s="17"/>
      <c r="Y73" s="57"/>
      <c r="Z73" s="57"/>
      <c r="AA73" s="17"/>
      <c r="AB73" s="57"/>
      <c r="AC73" s="17"/>
      <c r="AD73" s="17"/>
      <c r="AE73" s="17"/>
    </row>
    <row r="74" customFormat="false" ht="13.5" hidden="false" customHeight="false" outlineLevel="0" collapsed="false">
      <c r="A74" s="31"/>
      <c r="B74" s="33" t="n">
        <v>67</v>
      </c>
      <c r="C74" s="75"/>
      <c r="D74" s="71"/>
      <c r="E74" s="71"/>
      <c r="F74" s="71"/>
      <c r="G74" s="72"/>
      <c r="H74" s="31"/>
      <c r="I74" s="47"/>
      <c r="J74" s="27" t="n">
        <f aca="false" t="array" ref="J74:J74">MAX(IF($R$6:$W$21&lt;J73,$R$6:$W$21,0))</f>
        <v>10</v>
      </c>
      <c r="K74" s="137" t="n">
        <f aca="false">J74</f>
        <v>10</v>
      </c>
      <c r="L74" s="138" t="n">
        <f aca="false" t="array" ref="L74:L74">SUMIF($R$6:$V$22,J74,$J$44:$N$59)</f>
        <v>110331153</v>
      </c>
      <c r="M74" s="36" t="n">
        <f aca="false">L74/$O$20</f>
        <v>0.130631821225559</v>
      </c>
      <c r="N74" s="139" t="n">
        <f aca="false" t="array" ref="N74:N74">K74^2*M74</f>
        <v>13.0631821225559</v>
      </c>
      <c r="O74" s="136"/>
      <c r="Q74" s="128"/>
      <c r="R74" s="128"/>
      <c r="S74" s="128"/>
      <c r="T74" s="128"/>
      <c r="U74" s="128"/>
      <c r="V74" s="128"/>
      <c r="W74" s="128"/>
      <c r="X74" s="17"/>
      <c r="Y74" s="57"/>
      <c r="Z74" s="57"/>
      <c r="AA74" s="17"/>
      <c r="AB74" s="57"/>
      <c r="AC74" s="17"/>
      <c r="AD74" s="17"/>
      <c r="AE74" s="17"/>
    </row>
    <row r="75" customFormat="false" ht="13.5" hidden="false" customHeight="false" outlineLevel="0" collapsed="false">
      <c r="A75" s="31"/>
      <c r="B75" s="33" t="n">
        <v>68</v>
      </c>
      <c r="C75" s="75"/>
      <c r="D75" s="71"/>
      <c r="E75" s="71"/>
      <c r="F75" s="71"/>
      <c r="G75" s="72"/>
      <c r="H75" s="31"/>
      <c r="I75" s="47"/>
      <c r="J75" s="27" t="n">
        <f aca="false" t="array" ref="J75:J75">MAX(IF($R$6:$W$21&lt;J74,$R$6:$W$21,0))</f>
        <v>5</v>
      </c>
      <c r="K75" s="137" t="n">
        <f aca="false">J75</f>
        <v>5</v>
      </c>
      <c r="L75" s="138" t="n">
        <f aca="false" t="array" ref="L75:L75">SUMIF($R$6:$V$22,J75,$J$44:$N$59)</f>
        <v>241025274</v>
      </c>
      <c r="M75" s="36" t="n">
        <f aca="false">L75/$O$20</f>
        <v>0.285373347852254</v>
      </c>
      <c r="N75" s="139" t="n">
        <f aca="false" t="array" ref="N75:N75">K75^2*M75</f>
        <v>7.13433369630635</v>
      </c>
      <c r="O75" s="136"/>
      <c r="Q75" s="128"/>
      <c r="R75" s="128"/>
      <c r="S75" s="128"/>
      <c r="T75" s="128"/>
      <c r="U75" s="128"/>
      <c r="V75" s="128"/>
      <c r="W75" s="128"/>
      <c r="X75" s="17"/>
      <c r="Y75" s="57"/>
      <c r="AA75" s="17"/>
      <c r="AB75" s="57"/>
      <c r="AC75" s="17"/>
      <c r="AD75" s="17"/>
      <c r="AE75" s="17"/>
    </row>
    <row r="76" customFormat="false" ht="13.5" hidden="false" customHeight="false" outlineLevel="0" collapsed="false">
      <c r="A76" s="31"/>
      <c r="B76" s="33" t="n">
        <v>69</v>
      </c>
      <c r="C76" s="75"/>
      <c r="D76" s="71"/>
      <c r="E76" s="71"/>
      <c r="F76" s="71"/>
      <c r="G76" s="72"/>
      <c r="H76" s="31"/>
      <c r="I76" s="47"/>
      <c r="J76" s="27" t="n">
        <f aca="false" t="array" ref="J76:J76">MAX(IF($R$6:$W$21&lt;J75,$R$6:$W$21,0))</f>
        <v>0</v>
      </c>
      <c r="K76" s="137" t="n">
        <f aca="false">J76</f>
        <v>0</v>
      </c>
      <c r="L76" s="138" t="n">
        <f aca="false" t="array" ref="L76:L76">SUMIF($R$6:$V$22,J76,$J$44:$N$59)</f>
        <v>0</v>
      </c>
      <c r="M76" s="36" t="n">
        <f aca="false">L76/$O$20</f>
        <v>0</v>
      </c>
      <c r="N76" s="139" t="n">
        <f aca="false" t="array" ref="N76:N76">K76^2*M76</f>
        <v>0</v>
      </c>
      <c r="O76" s="136"/>
      <c r="Q76" s="128"/>
      <c r="R76" s="140"/>
      <c r="S76" s="128"/>
      <c r="T76" s="128"/>
      <c r="U76" s="128"/>
      <c r="V76" s="128"/>
      <c r="W76" s="128"/>
      <c r="X76" s="17"/>
      <c r="Y76" s="57"/>
      <c r="AA76" s="17"/>
      <c r="AB76" s="57"/>
      <c r="AC76" s="17"/>
      <c r="AD76" s="17"/>
      <c r="AE76" s="17"/>
    </row>
    <row r="77" customFormat="false" ht="13.5" hidden="false" customHeight="false" outlineLevel="0" collapsed="false">
      <c r="A77" s="31"/>
      <c r="B77" s="33" t="n">
        <v>70</v>
      </c>
      <c r="C77" s="75"/>
      <c r="D77" s="71"/>
      <c r="E77" s="71"/>
      <c r="F77" s="71"/>
      <c r="G77" s="72"/>
      <c r="H77" s="31"/>
      <c r="I77" s="47"/>
      <c r="J77" s="27" t="n">
        <f aca="false" t="array" ref="J77:J77">MAX(IF($R$6:$W$21&lt;J76,$R$6:$W$21,0))</f>
        <v>0</v>
      </c>
      <c r="K77" s="137" t="n">
        <f aca="false">J77</f>
        <v>0</v>
      </c>
      <c r="L77" s="138" t="n">
        <f aca="false" t="array" ref="L77:L77">SUMIF($R$6:$V$22,J77,$J$44:$N$59)</f>
        <v>0</v>
      </c>
      <c r="M77" s="36" t="n">
        <f aca="false">L77/$O$20</f>
        <v>0</v>
      </c>
      <c r="N77" s="139" t="n">
        <f aca="false" t="array" ref="N77:N77">K77^2*M77</f>
        <v>0</v>
      </c>
      <c r="O77" s="136"/>
      <c r="Q77" s="128"/>
      <c r="R77" s="140"/>
      <c r="S77" s="141"/>
      <c r="T77" s="141"/>
      <c r="U77" s="128"/>
      <c r="V77" s="128"/>
      <c r="W77" s="128"/>
      <c r="X77" s="17"/>
      <c r="AA77" s="17"/>
      <c r="AB77" s="57"/>
      <c r="AC77" s="17"/>
      <c r="AD77" s="17"/>
      <c r="AE77" s="17"/>
    </row>
    <row r="78" customFormat="false" ht="13.5" hidden="false" customHeight="false" outlineLevel="0" collapsed="false">
      <c r="A78" s="31"/>
      <c r="B78" s="33" t="n">
        <v>71</v>
      </c>
      <c r="C78" s="75"/>
      <c r="D78" s="71"/>
      <c r="E78" s="71"/>
      <c r="F78" s="71"/>
      <c r="G78" s="72"/>
      <c r="H78" s="31"/>
      <c r="I78" s="47"/>
      <c r="J78" s="27"/>
      <c r="K78" s="137"/>
      <c r="L78" s="138"/>
      <c r="M78" s="36" t="n">
        <f aca="false">L78/$O$20</f>
        <v>0</v>
      </c>
      <c r="N78" s="139" t="n">
        <f aca="false" t="array" ref="N78:N78">K78^2*M78</f>
        <v>0</v>
      </c>
      <c r="O78" s="136"/>
      <c r="Q78" s="128"/>
      <c r="R78" s="140"/>
      <c r="S78" s="29"/>
      <c r="T78" s="29"/>
      <c r="U78" s="128"/>
      <c r="V78" s="132"/>
      <c r="W78" s="29"/>
      <c r="AA78" s="17"/>
      <c r="AB78" s="128"/>
      <c r="AC78" s="17"/>
      <c r="AD78" s="17"/>
      <c r="AE78" s="17"/>
    </row>
    <row r="79" customFormat="false" ht="13.5" hidden="false" customHeight="false" outlineLevel="0" collapsed="false">
      <c r="A79" s="31"/>
      <c r="B79" s="33" t="n">
        <v>72</v>
      </c>
      <c r="C79" s="75"/>
      <c r="D79" s="71"/>
      <c r="E79" s="71"/>
      <c r="F79" s="71"/>
      <c r="G79" s="72"/>
      <c r="H79" s="31"/>
      <c r="I79" s="48"/>
      <c r="J79" s="27"/>
      <c r="K79" s="137"/>
      <c r="L79" s="138"/>
      <c r="M79" s="36" t="n">
        <f aca="false">L79/$O$20</f>
        <v>0</v>
      </c>
      <c r="N79" s="139" t="n">
        <f aca="false" t="array" ref="N79:N79">K79^2*M79</f>
        <v>0</v>
      </c>
      <c r="O79" s="136"/>
      <c r="Q79" s="128"/>
      <c r="R79" s="140"/>
      <c r="S79" s="29"/>
      <c r="T79" s="29"/>
      <c r="U79" s="29"/>
      <c r="V79" s="128"/>
      <c r="W79" s="29"/>
      <c r="AA79" s="17"/>
      <c r="AB79" s="17"/>
      <c r="AC79" s="17"/>
      <c r="AD79" s="17"/>
      <c r="AE79" s="17"/>
    </row>
    <row r="80" customFormat="false" ht="13.5" hidden="false" customHeight="false" outlineLevel="0" collapsed="false">
      <c r="A80" s="31"/>
      <c r="B80" s="33" t="n">
        <v>73</v>
      </c>
      <c r="C80" s="75"/>
      <c r="D80" s="71"/>
      <c r="E80" s="71"/>
      <c r="F80" s="71"/>
      <c r="G80" s="72"/>
      <c r="H80" s="31"/>
      <c r="I80" s="48"/>
      <c r="J80" s="27"/>
      <c r="K80" s="137"/>
      <c r="L80" s="138"/>
      <c r="M80" s="36" t="n">
        <f aca="false">L80/$O$20</f>
        <v>0</v>
      </c>
      <c r="N80" s="139" t="n">
        <f aca="false" t="array" ref="N80:N80">K80^2*M80</f>
        <v>0</v>
      </c>
      <c r="O80" s="136"/>
      <c r="Q80" s="128"/>
      <c r="R80" s="140"/>
      <c r="S80" s="29"/>
      <c r="T80" s="29"/>
      <c r="U80" s="29"/>
      <c r="V80" s="128"/>
      <c r="W80" s="29"/>
      <c r="AA80" s="17"/>
      <c r="AB80" s="17"/>
      <c r="AC80" s="17"/>
      <c r="AD80" s="17"/>
      <c r="AE80" s="17"/>
    </row>
    <row r="81" customFormat="false" ht="13.5" hidden="false" customHeight="false" outlineLevel="0" collapsed="false">
      <c r="A81" s="31"/>
      <c r="B81" s="33" t="n">
        <v>74</v>
      </c>
      <c r="C81" s="33"/>
      <c r="D81" s="71"/>
      <c r="E81" s="71"/>
      <c r="F81" s="71"/>
      <c r="G81" s="72"/>
      <c r="H81" s="31"/>
      <c r="I81" s="48"/>
      <c r="J81" s="130"/>
      <c r="K81" s="142"/>
      <c r="L81" s="143"/>
      <c r="M81" s="144" t="n">
        <f aca="false">L81/$O$20</f>
        <v>0</v>
      </c>
      <c r="N81" s="145" t="n">
        <f aca="false" t="array" ref="N81:N81">K81^2*M81</f>
        <v>0</v>
      </c>
      <c r="O81" s="146"/>
      <c r="P81" s="131"/>
      <c r="Q81" s="128"/>
      <c r="R81" s="140"/>
      <c r="S81" s="29"/>
      <c r="T81" s="29"/>
      <c r="U81" s="29"/>
      <c r="V81" s="128"/>
      <c r="W81" s="29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</row>
    <row r="82" customFormat="false" ht="13.5" hidden="false" customHeight="false" outlineLevel="0" collapsed="false">
      <c r="A82" s="31"/>
      <c r="B82" s="33" t="n">
        <v>75</v>
      </c>
      <c r="C82" s="75"/>
      <c r="D82" s="71"/>
      <c r="E82" s="71"/>
      <c r="F82" s="71"/>
      <c r="G82" s="72"/>
      <c r="H82" s="31"/>
      <c r="I82" s="48"/>
      <c r="J82" s="27"/>
      <c r="L82" s="29" t="n">
        <f aca="false">SUM(L63:L81)</f>
        <v>2468356605</v>
      </c>
      <c r="M82" s="147" t="n">
        <f aca="false">L82/$O$20</f>
        <v>2.92252831569055</v>
      </c>
      <c r="N82" s="148" t="n">
        <f aca="false">SUM(N63:N81)</f>
        <v>363314.1354515</v>
      </c>
      <c r="O82" s="148"/>
      <c r="Q82" s="128"/>
      <c r="R82" s="140"/>
      <c r="S82" s="29"/>
      <c r="T82" s="29"/>
      <c r="U82" s="29"/>
      <c r="V82" s="128"/>
      <c r="W82" s="29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</row>
    <row r="83" s="138" customFormat="true" ht="13.5" hidden="false" customHeight="false" outlineLevel="0" collapsed="false">
      <c r="A83" s="31"/>
      <c r="B83" s="33" t="n">
        <v>76</v>
      </c>
      <c r="C83" s="33"/>
      <c r="D83" s="71"/>
      <c r="E83" s="71"/>
      <c r="F83" s="71"/>
      <c r="G83" s="72"/>
      <c r="H83" s="31"/>
      <c r="J83" s="27"/>
      <c r="Q83" s="128"/>
      <c r="R83" s="140"/>
      <c r="S83" s="149"/>
      <c r="T83" s="149"/>
      <c r="U83" s="149"/>
      <c r="V83" s="149"/>
      <c r="W83" s="149"/>
      <c r="X83" s="48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</row>
    <row r="84" s="138" customFormat="true" ht="13.5" hidden="false" customHeight="false" outlineLevel="0" collapsed="false">
      <c r="A84" s="31"/>
      <c r="B84" s="33" t="n">
        <v>77</v>
      </c>
      <c r="C84" s="75"/>
      <c r="D84" s="71"/>
      <c r="E84" s="71"/>
      <c r="F84" s="71"/>
      <c r="G84" s="72"/>
      <c r="H84" s="31"/>
      <c r="J84" s="17"/>
      <c r="K84" s="17"/>
      <c r="L84" s="17"/>
      <c r="M84" s="17"/>
      <c r="N84" s="17"/>
      <c r="O84" s="17"/>
      <c r="P84" s="17"/>
      <c r="Q84" s="128"/>
      <c r="R84" s="140"/>
      <c r="S84" s="150"/>
      <c r="T84" s="150"/>
      <c r="U84" s="150"/>
      <c r="V84" s="150"/>
      <c r="W84" s="150"/>
      <c r="X84" s="48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</row>
    <row r="85" s="138" customFormat="true" ht="13.5" hidden="false" customHeight="false" outlineLevel="0" collapsed="false">
      <c r="A85" s="31"/>
      <c r="B85" s="33" t="n">
        <v>78</v>
      </c>
      <c r="C85" s="75"/>
      <c r="D85" s="71"/>
      <c r="E85" s="71"/>
      <c r="F85" s="71"/>
      <c r="G85" s="72"/>
      <c r="H85" s="31"/>
      <c r="J85" s="17"/>
      <c r="K85" s="17"/>
      <c r="L85" s="17"/>
      <c r="M85" s="17"/>
      <c r="N85" s="17"/>
      <c r="O85" s="17"/>
      <c r="P85" s="17"/>
      <c r="Q85" s="128"/>
      <c r="R85" s="140"/>
      <c r="S85" s="151"/>
      <c r="T85" s="151"/>
      <c r="U85" s="151"/>
      <c r="V85" s="151"/>
      <c r="W85" s="151"/>
      <c r="X85" s="48"/>
      <c r="AA85" s="0"/>
      <c r="AB85" s="0"/>
      <c r="AC85" s="0"/>
      <c r="AD85" s="0"/>
      <c r="AE85" s="0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</row>
    <row r="86" s="138" customFormat="true" ht="13.5" hidden="false" customHeight="false" outlineLevel="0" collapsed="false">
      <c r="A86" s="31"/>
      <c r="B86" s="33" t="n">
        <v>79</v>
      </c>
      <c r="C86" s="75"/>
      <c r="D86" s="71"/>
      <c r="E86" s="71"/>
      <c r="F86" s="71"/>
      <c r="G86" s="72"/>
      <c r="H86" s="31"/>
      <c r="J86" s="17"/>
      <c r="K86" s="17"/>
      <c r="L86" s="17"/>
      <c r="M86" s="17"/>
      <c r="N86" s="17"/>
      <c r="O86" s="17"/>
      <c r="P86" s="17"/>
      <c r="Q86" s="128"/>
      <c r="R86" s="140"/>
      <c r="S86" s="151"/>
      <c r="T86" s="151"/>
      <c r="U86" s="151"/>
      <c r="V86" s="151"/>
      <c r="W86" s="151"/>
      <c r="X86" s="0"/>
      <c r="AA86" s="0"/>
      <c r="AB86" s="0"/>
      <c r="AC86" s="0"/>
      <c r="AD86" s="0"/>
      <c r="AE86" s="0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</row>
    <row r="87" s="138" customFormat="true" ht="13.5" hidden="false" customHeight="false" outlineLevel="0" collapsed="false">
      <c r="A87" s="31"/>
      <c r="B87" s="33" t="n">
        <v>80</v>
      </c>
      <c r="C87" s="75"/>
      <c r="D87" s="71"/>
      <c r="E87" s="71"/>
      <c r="F87" s="71"/>
      <c r="G87" s="72"/>
      <c r="H87" s="31"/>
      <c r="J87" s="17"/>
      <c r="K87" s="17"/>
      <c r="L87" s="17"/>
      <c r="M87" s="17"/>
      <c r="N87" s="17"/>
      <c r="O87" s="17"/>
      <c r="P87" s="17"/>
      <c r="Q87" s="128"/>
      <c r="R87" s="151"/>
      <c r="S87" s="151"/>
      <c r="T87" s="151"/>
      <c r="U87" s="151"/>
      <c r="V87" s="151"/>
      <c r="W87" s="151"/>
      <c r="X87" s="0"/>
      <c r="AA87" s="0"/>
      <c r="AB87" s="0"/>
      <c r="AC87" s="0"/>
      <c r="AD87" s="0"/>
      <c r="AE87" s="0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</row>
    <row r="88" s="138" customFormat="true" ht="13.5" hidden="false" customHeight="false" outlineLevel="0" collapsed="false">
      <c r="A88" s="31"/>
      <c r="B88" s="33" t="n">
        <v>81</v>
      </c>
      <c r="C88" s="75"/>
      <c r="D88" s="71"/>
      <c r="E88" s="71"/>
      <c r="F88" s="71"/>
      <c r="G88" s="72"/>
      <c r="H88" s="31"/>
      <c r="J88" s="17"/>
      <c r="K88" s="17"/>
      <c r="L88" s="17"/>
      <c r="M88" s="17"/>
      <c r="N88" s="17"/>
      <c r="O88" s="17"/>
      <c r="P88" s="17"/>
      <c r="Q88" s="29"/>
      <c r="R88" s="29"/>
      <c r="S88" s="29"/>
      <c r="T88" s="29"/>
      <c r="U88" s="29"/>
      <c r="V88" s="29"/>
      <c r="W88" s="29"/>
      <c r="X88" s="0"/>
      <c r="AA88" s="0"/>
      <c r="AB88" s="0"/>
      <c r="AC88" s="0"/>
      <c r="AD88" s="0"/>
      <c r="AE88" s="0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</row>
    <row r="89" s="138" customFormat="true" ht="13.5" hidden="false" customHeight="false" outlineLevel="0" collapsed="false">
      <c r="A89" s="31"/>
      <c r="B89" s="33" t="n">
        <v>82</v>
      </c>
      <c r="C89" s="75"/>
      <c r="D89" s="71"/>
      <c r="E89" s="71"/>
      <c r="F89" s="71"/>
      <c r="G89" s="72"/>
      <c r="H89" s="31"/>
      <c r="J89" s="17"/>
      <c r="K89" s="17"/>
      <c r="L89" s="17"/>
      <c r="M89" s="17"/>
      <c r="N89" s="17"/>
      <c r="O89" s="17"/>
      <c r="P89" s="17"/>
      <c r="Q89" s="150"/>
      <c r="R89" s="151"/>
      <c r="S89" s="151"/>
      <c r="T89" s="151"/>
      <c r="U89" s="151"/>
      <c r="V89" s="151"/>
      <c r="W89" s="151"/>
      <c r="X89" s="0"/>
      <c r="AA89" s="0"/>
      <c r="AB89" s="0"/>
      <c r="AC89" s="0"/>
      <c r="AD89" s="0"/>
      <c r="AE89" s="0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</row>
    <row r="90" s="138" customFormat="true" ht="13.5" hidden="false" customHeight="false" outlineLevel="0" collapsed="false">
      <c r="A90" s="31"/>
      <c r="B90" s="33" t="n">
        <v>83</v>
      </c>
      <c r="C90" s="75"/>
      <c r="D90" s="71"/>
      <c r="E90" s="71"/>
      <c r="F90" s="71"/>
      <c r="G90" s="72"/>
      <c r="H90" s="31"/>
      <c r="J90" s="17"/>
      <c r="K90" s="17"/>
      <c r="L90" s="17"/>
      <c r="M90" s="17"/>
      <c r="N90" s="17"/>
      <c r="O90" s="17"/>
      <c r="P90" s="17"/>
      <c r="Q90" s="150"/>
      <c r="R90" s="151"/>
      <c r="S90" s="151"/>
      <c r="T90" s="151"/>
      <c r="U90" s="151"/>
      <c r="V90" s="151"/>
      <c r="W90" s="151"/>
      <c r="X90" s="0"/>
      <c r="AA90" s="0"/>
      <c r="AB90" s="0"/>
      <c r="AC90" s="0"/>
      <c r="AD90" s="0"/>
      <c r="AE90" s="0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</row>
    <row r="91" s="138" customFormat="true" ht="13.5" hidden="false" customHeight="false" outlineLevel="0" collapsed="false">
      <c r="A91" s="31"/>
      <c r="B91" s="33" t="n">
        <v>84</v>
      </c>
      <c r="C91" s="75"/>
      <c r="D91" s="71"/>
      <c r="E91" s="71"/>
      <c r="F91" s="71"/>
      <c r="G91" s="72"/>
      <c r="H91" s="31"/>
      <c r="J91" s="17"/>
      <c r="K91" s="17"/>
      <c r="L91" s="17"/>
      <c r="M91" s="17"/>
      <c r="N91" s="17"/>
      <c r="O91" s="17"/>
      <c r="P91" s="17"/>
      <c r="Q91" s="150"/>
      <c r="R91" s="152"/>
      <c r="S91" s="151"/>
      <c r="T91" s="151"/>
      <c r="U91" s="151"/>
      <c r="V91" s="151"/>
      <c r="W91" s="151"/>
      <c r="X91" s="0"/>
      <c r="AA91" s="0"/>
      <c r="AB91" s="0"/>
      <c r="AC91" s="0"/>
      <c r="AD91" s="0"/>
      <c r="AE91" s="0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</row>
    <row r="92" s="138" customFormat="true" ht="13.5" hidden="false" customHeight="false" outlineLevel="0" collapsed="false">
      <c r="A92" s="31"/>
      <c r="B92" s="33" t="n">
        <v>85</v>
      </c>
      <c r="C92" s="75"/>
      <c r="D92" s="71"/>
      <c r="E92" s="71"/>
      <c r="F92" s="71"/>
      <c r="G92" s="72"/>
      <c r="H92" s="31"/>
      <c r="J92" s="17"/>
      <c r="K92" s="17"/>
      <c r="L92" s="17"/>
      <c r="M92" s="17"/>
      <c r="N92" s="17"/>
      <c r="O92" s="17"/>
      <c r="P92" s="17"/>
      <c r="Q92" s="150"/>
      <c r="R92" s="152"/>
      <c r="S92" s="151"/>
      <c r="T92" s="151"/>
      <c r="U92" s="151"/>
      <c r="V92" s="151"/>
      <c r="W92" s="151"/>
      <c r="X92" s="0"/>
      <c r="AA92" s="0"/>
      <c r="AB92" s="0"/>
      <c r="AC92" s="0"/>
      <c r="AD92" s="0"/>
      <c r="AE92" s="0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</row>
    <row r="93" s="138" customFormat="true" ht="13.5" hidden="false" customHeight="false" outlineLevel="0" collapsed="false">
      <c r="A93" s="31"/>
      <c r="B93" s="33" t="n">
        <v>86</v>
      </c>
      <c r="C93" s="75"/>
      <c r="D93" s="71"/>
      <c r="E93" s="71"/>
      <c r="F93" s="71"/>
      <c r="G93" s="72"/>
      <c r="H93" s="31"/>
      <c r="J93" s="17"/>
      <c r="K93" s="17"/>
      <c r="L93" s="17"/>
      <c r="M93" s="17"/>
      <c r="N93" s="17"/>
      <c r="O93" s="17"/>
      <c r="P93" s="17"/>
      <c r="Q93" s="150"/>
      <c r="R93" s="152"/>
      <c r="S93" s="151"/>
      <c r="T93" s="151"/>
      <c r="U93" s="151"/>
      <c r="V93" s="151"/>
      <c r="W93" s="151"/>
      <c r="X93" s="0"/>
      <c r="AA93" s="0"/>
      <c r="AB93" s="0"/>
      <c r="AC93" s="0"/>
      <c r="AD93" s="0"/>
      <c r="AE93" s="0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</row>
    <row r="94" s="138" customFormat="true" ht="13.5" hidden="false" customHeight="false" outlineLevel="0" collapsed="false">
      <c r="A94" s="31"/>
      <c r="B94" s="33" t="n">
        <v>87</v>
      </c>
      <c r="C94" s="75"/>
      <c r="D94" s="71"/>
      <c r="E94" s="71"/>
      <c r="F94" s="71"/>
      <c r="G94" s="72"/>
      <c r="H94" s="31"/>
      <c r="J94" s="17"/>
      <c r="K94" s="17"/>
      <c r="L94" s="17"/>
      <c r="M94" s="17"/>
      <c r="N94" s="17"/>
      <c r="O94" s="17"/>
      <c r="P94" s="17"/>
      <c r="Q94" s="150"/>
      <c r="R94" s="152"/>
      <c r="S94" s="151"/>
      <c r="T94" s="151"/>
      <c r="U94" s="151"/>
      <c r="V94" s="151"/>
      <c r="W94" s="151"/>
      <c r="X94" s="0"/>
      <c r="AA94" s="0"/>
      <c r="AB94" s="0"/>
      <c r="AC94" s="0"/>
      <c r="AD94" s="0"/>
      <c r="AE94" s="0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</row>
    <row r="95" s="138" customFormat="true" ht="13.5" hidden="false" customHeight="false" outlineLevel="0" collapsed="false">
      <c r="A95" s="31"/>
      <c r="B95" s="33" t="n">
        <v>88</v>
      </c>
      <c r="C95" s="75"/>
      <c r="D95" s="71"/>
      <c r="E95" s="71"/>
      <c r="F95" s="71"/>
      <c r="G95" s="72"/>
      <c r="H95" s="31"/>
      <c r="J95" s="17"/>
      <c r="K95" s="17"/>
      <c r="L95" s="17"/>
      <c r="M95" s="17"/>
      <c r="N95" s="17"/>
      <c r="O95" s="17"/>
      <c r="P95" s="17"/>
      <c r="Q95" s="153"/>
      <c r="R95" s="154"/>
      <c r="S95" s="151"/>
      <c r="T95" s="151"/>
      <c r="U95" s="151"/>
      <c r="V95" s="151"/>
      <c r="W95" s="151"/>
      <c r="X95" s="0"/>
      <c r="Z95" s="17"/>
      <c r="AA95" s="17"/>
      <c r="AB95" s="0"/>
      <c r="AC95" s="0"/>
      <c r="AD95" s="0"/>
      <c r="AE95" s="0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</row>
    <row r="96" s="138" customFormat="true" ht="13.5" hidden="false" customHeight="false" outlineLevel="0" collapsed="false">
      <c r="A96" s="31"/>
      <c r="B96" s="33" t="n">
        <v>89</v>
      </c>
      <c r="C96" s="75"/>
      <c r="D96" s="71"/>
      <c r="E96" s="71"/>
      <c r="F96" s="71"/>
      <c r="G96" s="72"/>
      <c r="H96" s="31"/>
      <c r="J96" s="17"/>
      <c r="K96" s="17"/>
      <c r="L96" s="17"/>
      <c r="M96" s="17"/>
      <c r="N96" s="17"/>
      <c r="O96" s="17"/>
      <c r="P96" s="17"/>
      <c r="Q96" s="153"/>
      <c r="R96" s="154"/>
      <c r="S96" s="151"/>
      <c r="T96" s="151"/>
      <c r="U96" s="151"/>
      <c r="V96" s="151"/>
      <c r="W96" s="151"/>
      <c r="X96" s="17"/>
      <c r="Y96" s="17"/>
      <c r="Z96" s="17"/>
      <c r="AA96" s="17"/>
      <c r="AB96" s="0"/>
      <c r="AC96" s="0"/>
      <c r="AD96" s="0"/>
      <c r="AE96" s="0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</row>
    <row r="97" customFormat="false" ht="13.5" hidden="false" customHeight="false" outlineLevel="0" collapsed="false">
      <c r="A97" s="31"/>
      <c r="B97" s="33" t="n">
        <v>90</v>
      </c>
      <c r="C97" s="75"/>
      <c r="D97" s="71"/>
      <c r="E97" s="71"/>
      <c r="F97" s="71"/>
      <c r="G97" s="72"/>
      <c r="H97" s="31"/>
      <c r="I97" s="138"/>
      <c r="J97" s="17"/>
      <c r="K97" s="17"/>
      <c r="L97" s="17"/>
      <c r="M97" s="17"/>
      <c r="N97" s="17"/>
      <c r="O97" s="17"/>
      <c r="P97" s="17"/>
      <c r="Q97" s="153"/>
      <c r="R97" s="154"/>
      <c r="S97" s="154"/>
      <c r="T97" s="151"/>
      <c r="U97" s="151"/>
      <c r="V97" s="151"/>
      <c r="W97" s="151"/>
      <c r="X97" s="17"/>
      <c r="Y97" s="17"/>
      <c r="Z97" s="17"/>
      <c r="AA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</row>
    <row r="98" customFormat="false" ht="13.5" hidden="false" customHeight="false" outlineLevel="0" collapsed="false">
      <c r="A98" s="31"/>
      <c r="B98" s="33" t="n">
        <v>91</v>
      </c>
      <c r="C98" s="75"/>
      <c r="D98" s="71"/>
      <c r="E98" s="71"/>
      <c r="F98" s="71"/>
      <c r="G98" s="72"/>
      <c r="H98" s="31"/>
      <c r="I98" s="138"/>
      <c r="J98" s="17"/>
      <c r="K98" s="17"/>
      <c r="L98" s="17"/>
      <c r="M98" s="17"/>
      <c r="N98" s="17"/>
      <c r="O98" s="17"/>
      <c r="P98" s="17"/>
      <c r="Q98" s="153"/>
      <c r="R98" s="154"/>
      <c r="S98" s="154"/>
      <c r="T98" s="151"/>
      <c r="U98" s="151"/>
      <c r="V98" s="151"/>
      <c r="W98" s="151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</row>
    <row r="99" customFormat="false" ht="13.5" hidden="false" customHeight="false" outlineLevel="0" collapsed="false">
      <c r="A99" s="31"/>
      <c r="B99" s="33" t="n">
        <v>92</v>
      </c>
      <c r="C99" s="75"/>
      <c r="D99" s="71"/>
      <c r="E99" s="71"/>
      <c r="F99" s="71"/>
      <c r="G99" s="72"/>
      <c r="H99" s="31"/>
      <c r="I99" s="138"/>
      <c r="J99" s="17"/>
      <c r="K99" s="17"/>
      <c r="L99" s="17"/>
      <c r="M99" s="17"/>
      <c r="N99" s="17"/>
      <c r="O99" s="17"/>
      <c r="P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</row>
    <row r="100" customFormat="false" ht="13.5" hidden="false" customHeight="false" outlineLevel="0" collapsed="false">
      <c r="A100" s="31"/>
      <c r="B100" s="33" t="n">
        <v>93</v>
      </c>
      <c r="C100" s="75"/>
      <c r="D100" s="71"/>
      <c r="E100" s="71"/>
      <c r="F100" s="71"/>
      <c r="G100" s="72"/>
      <c r="H100" s="31"/>
      <c r="I100" s="138"/>
      <c r="J100" s="17"/>
      <c r="K100" s="17"/>
      <c r="L100" s="17"/>
      <c r="M100" s="17"/>
      <c r="N100" s="17"/>
      <c r="O100" s="17"/>
      <c r="P100" s="17"/>
      <c r="Q100" s="150"/>
      <c r="R100" s="152"/>
      <c r="S100" s="152"/>
      <c r="T100" s="151"/>
      <c r="U100" s="151"/>
      <c r="V100" s="151"/>
      <c r="W100" s="151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</row>
    <row r="101" customFormat="false" ht="13.5" hidden="false" customHeight="false" outlineLevel="0" collapsed="false">
      <c r="A101" s="31"/>
      <c r="B101" s="33" t="n">
        <v>94</v>
      </c>
      <c r="C101" s="75"/>
      <c r="D101" s="71"/>
      <c r="E101" s="71"/>
      <c r="F101" s="71"/>
      <c r="G101" s="72"/>
      <c r="H101" s="31"/>
      <c r="I101" s="17"/>
      <c r="J101" s="17"/>
      <c r="K101" s="17"/>
      <c r="L101" s="17"/>
      <c r="M101" s="17"/>
      <c r="N101" s="17"/>
      <c r="O101" s="17"/>
      <c r="P101" s="17"/>
      <c r="Q101" s="150"/>
      <c r="R101" s="152"/>
      <c r="S101" s="152"/>
      <c r="T101" s="151"/>
      <c r="U101" s="151"/>
      <c r="V101" s="151"/>
      <c r="W101" s="151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</row>
    <row r="102" customFormat="false" ht="13.5" hidden="false" customHeight="false" outlineLevel="0" collapsed="false">
      <c r="A102" s="31"/>
      <c r="B102" s="33" t="n">
        <v>95</v>
      </c>
      <c r="C102" s="75"/>
      <c r="D102" s="71"/>
      <c r="E102" s="71"/>
      <c r="F102" s="71"/>
      <c r="G102" s="72"/>
      <c r="H102" s="31"/>
      <c r="I102" s="17"/>
      <c r="J102" s="17"/>
      <c r="K102" s="17"/>
      <c r="L102" s="17"/>
      <c r="M102" s="17"/>
      <c r="N102" s="17"/>
      <c r="O102" s="17"/>
      <c r="P102" s="17"/>
      <c r="Q102" s="150"/>
      <c r="R102" s="152"/>
      <c r="S102" s="152"/>
      <c r="T102" s="151"/>
      <c r="U102" s="151"/>
      <c r="V102" s="151"/>
      <c r="W102" s="151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</row>
    <row r="103" customFormat="false" ht="13.5" hidden="false" customHeight="false" outlineLevel="0" collapsed="false">
      <c r="A103" s="31"/>
      <c r="B103" s="33" t="n">
        <v>96</v>
      </c>
      <c r="C103" s="75"/>
      <c r="D103" s="71"/>
      <c r="E103" s="71"/>
      <c r="F103" s="71"/>
      <c r="G103" s="72"/>
      <c r="H103" s="31"/>
      <c r="I103" s="17"/>
      <c r="J103" s="17"/>
      <c r="K103" s="17"/>
      <c r="L103" s="17"/>
      <c r="M103" s="17"/>
      <c r="N103" s="17"/>
      <c r="O103" s="17"/>
      <c r="P103" s="17"/>
      <c r="Q103" s="150"/>
      <c r="R103" s="152"/>
      <c r="S103" s="152"/>
      <c r="T103" s="152"/>
      <c r="U103" s="151"/>
      <c r="V103" s="151"/>
      <c r="W103" s="151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</row>
    <row r="104" customFormat="false" ht="13.5" hidden="false" customHeight="false" outlineLevel="0" collapsed="false">
      <c r="A104" s="31"/>
      <c r="B104" s="33" t="n">
        <v>97</v>
      </c>
      <c r="C104" s="75"/>
      <c r="D104" s="71"/>
      <c r="E104" s="71"/>
      <c r="F104" s="71"/>
      <c r="G104" s="72"/>
      <c r="H104" s="31"/>
      <c r="I104" s="17"/>
      <c r="J104" s="17"/>
      <c r="K104" s="17"/>
      <c r="L104" s="17"/>
      <c r="M104" s="17"/>
      <c r="N104" s="17"/>
      <c r="O104" s="17"/>
      <c r="P104" s="17"/>
      <c r="Q104" s="150"/>
      <c r="R104" s="152"/>
      <c r="S104" s="152"/>
      <c r="T104" s="152"/>
      <c r="U104" s="151"/>
      <c r="V104" s="151"/>
      <c r="W104" s="151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</row>
    <row r="105" customFormat="false" ht="13.5" hidden="false" customHeight="false" outlineLevel="0" collapsed="false">
      <c r="A105" s="31"/>
      <c r="B105" s="33" t="n">
        <v>98</v>
      </c>
      <c r="C105" s="75"/>
      <c r="D105" s="71"/>
      <c r="E105" s="71"/>
      <c r="F105" s="71"/>
      <c r="G105" s="72"/>
      <c r="H105" s="31"/>
      <c r="I105" s="17"/>
      <c r="J105" s="17"/>
      <c r="K105" s="17"/>
      <c r="L105" s="17"/>
      <c r="M105" s="17"/>
      <c r="N105" s="17"/>
      <c r="O105" s="17"/>
      <c r="P105" s="17"/>
      <c r="Q105" s="150"/>
      <c r="R105" s="152"/>
      <c r="S105" s="152"/>
      <c r="T105" s="152"/>
      <c r="U105" s="151"/>
      <c r="V105" s="151"/>
      <c r="W105" s="152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</row>
    <row r="106" customFormat="false" ht="13.5" hidden="false" customHeight="false" outlineLevel="0" collapsed="false">
      <c r="A106" s="31"/>
      <c r="B106" s="33" t="n">
        <v>99</v>
      </c>
      <c r="C106" s="75"/>
      <c r="D106" s="71"/>
      <c r="E106" s="71"/>
      <c r="F106" s="71"/>
      <c r="G106" s="72"/>
      <c r="H106" s="31"/>
      <c r="I106" s="17"/>
      <c r="J106" s="17"/>
      <c r="K106" s="17"/>
      <c r="L106" s="17"/>
      <c r="M106" s="17"/>
      <c r="N106" s="17"/>
      <c r="O106" s="17"/>
      <c r="P106" s="17"/>
      <c r="Q106" s="150"/>
      <c r="R106" s="152"/>
      <c r="S106" s="152"/>
      <c r="T106" s="152"/>
      <c r="U106" s="151"/>
      <c r="V106" s="151"/>
      <c r="W106" s="152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</row>
    <row r="107" customFormat="false" ht="13.5" hidden="false" customHeight="false" outlineLevel="0" collapsed="false">
      <c r="A107" s="31"/>
      <c r="B107" s="33" t="n">
        <v>100</v>
      </c>
      <c r="C107" s="75"/>
      <c r="D107" s="71"/>
      <c r="E107" s="71"/>
      <c r="F107" s="71"/>
      <c r="G107" s="72"/>
      <c r="H107" s="31"/>
      <c r="I107" s="17"/>
      <c r="Q107" s="150"/>
      <c r="R107" s="152"/>
      <c r="S107" s="152"/>
      <c r="T107" s="152"/>
      <c r="U107" s="151"/>
      <c r="V107" s="151"/>
      <c r="W107" s="152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</row>
    <row r="108" customFormat="false" ht="13.5" hidden="false" customHeight="false" outlineLevel="0" collapsed="false">
      <c r="A108" s="31"/>
      <c r="B108" s="33" t="n">
        <v>101</v>
      </c>
      <c r="C108" s="33"/>
      <c r="D108" s="71"/>
      <c r="E108" s="71"/>
      <c r="F108" s="71"/>
      <c r="G108" s="72"/>
      <c r="H108" s="31"/>
      <c r="I108" s="17"/>
      <c r="Q108" s="150"/>
      <c r="R108" s="152"/>
      <c r="S108" s="152"/>
      <c r="T108" s="152"/>
      <c r="U108" s="152"/>
      <c r="V108" s="151"/>
      <c r="W108" s="152"/>
      <c r="X108" s="17"/>
      <c r="Y108" s="155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</row>
    <row r="109" customFormat="false" ht="13.5" hidden="false" customHeight="false" outlineLevel="0" collapsed="false">
      <c r="A109" s="31"/>
      <c r="B109" s="33" t="n">
        <v>102</v>
      </c>
      <c r="C109" s="33"/>
      <c r="D109" s="71"/>
      <c r="E109" s="71"/>
      <c r="F109" s="71"/>
      <c r="G109" s="72"/>
      <c r="H109" s="31"/>
      <c r="I109" s="17"/>
      <c r="Q109" s="150"/>
      <c r="R109" s="152"/>
      <c r="S109" s="152"/>
      <c r="T109" s="152"/>
      <c r="U109" s="152"/>
      <c r="V109" s="151"/>
      <c r="W109" s="152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</row>
    <row r="110" customFormat="false" ht="13.5" hidden="false" customHeight="false" outlineLevel="0" collapsed="false">
      <c r="A110" s="31"/>
      <c r="B110" s="33" t="n">
        <v>103</v>
      </c>
      <c r="C110" s="33"/>
      <c r="D110" s="71"/>
      <c r="E110" s="71"/>
      <c r="F110" s="71"/>
      <c r="G110" s="72"/>
      <c r="H110" s="31"/>
      <c r="I110" s="17"/>
      <c r="Q110" s="150"/>
      <c r="R110" s="152"/>
      <c r="S110" s="152"/>
      <c r="T110" s="152"/>
      <c r="U110" s="152"/>
      <c r="V110" s="151"/>
      <c r="W110" s="152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</row>
    <row r="111" customFormat="false" ht="13.5" hidden="false" customHeight="false" outlineLevel="0" collapsed="false">
      <c r="A111" s="31"/>
      <c r="B111" s="33" t="n">
        <v>104</v>
      </c>
      <c r="C111" s="33"/>
      <c r="D111" s="71"/>
      <c r="E111" s="71"/>
      <c r="F111" s="71"/>
      <c r="G111" s="72"/>
      <c r="H111" s="31"/>
      <c r="I111" s="17"/>
      <c r="Q111" s="150"/>
      <c r="R111" s="152"/>
      <c r="S111" s="152"/>
      <c r="T111" s="152"/>
      <c r="U111" s="152"/>
      <c r="V111" s="151"/>
      <c r="W111" s="152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</row>
    <row r="112" customFormat="false" ht="13.5" hidden="false" customHeight="false" outlineLevel="0" collapsed="false">
      <c r="A112" s="31"/>
      <c r="B112" s="33" t="n">
        <v>105</v>
      </c>
      <c r="C112" s="33"/>
      <c r="D112" s="71"/>
      <c r="E112" s="71"/>
      <c r="F112" s="71"/>
      <c r="G112" s="72"/>
      <c r="H112" s="31"/>
      <c r="I112" s="17"/>
      <c r="Q112" s="150"/>
      <c r="R112" s="152"/>
      <c r="S112" s="152"/>
      <c r="T112" s="152"/>
      <c r="U112" s="152"/>
      <c r="V112" s="151"/>
      <c r="W112" s="152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</row>
    <row r="113" customFormat="false" ht="13.5" hidden="false" customHeight="false" outlineLevel="0" collapsed="false">
      <c r="A113" s="31"/>
      <c r="B113" s="33" t="n">
        <v>106</v>
      </c>
      <c r="C113" s="75"/>
      <c r="D113" s="71"/>
      <c r="E113" s="71"/>
      <c r="F113" s="71"/>
      <c r="G113" s="72"/>
      <c r="H113" s="31"/>
      <c r="I113" s="17"/>
      <c r="Q113" s="150"/>
      <c r="R113" s="156"/>
      <c r="S113" s="156"/>
      <c r="T113" s="156"/>
      <c r="U113" s="152"/>
      <c r="V113" s="151"/>
      <c r="W113" s="152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</row>
    <row r="114" customFormat="false" ht="13.5" hidden="false" customHeight="false" outlineLevel="0" collapsed="false">
      <c r="A114" s="31"/>
      <c r="B114" s="33" t="n">
        <v>107</v>
      </c>
      <c r="C114" s="75"/>
      <c r="D114" s="71"/>
      <c r="E114" s="71"/>
      <c r="F114" s="71"/>
      <c r="G114" s="72"/>
      <c r="H114" s="31"/>
      <c r="I114" s="17"/>
      <c r="Q114" s="157"/>
      <c r="R114" s="158"/>
      <c r="S114" s="158"/>
      <c r="T114" s="158"/>
      <c r="U114" s="158"/>
      <c r="V114" s="158"/>
      <c r="W114" s="159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</row>
    <row r="115" customFormat="false" ht="13.5" hidden="false" customHeight="false" outlineLevel="0" collapsed="false">
      <c r="A115" s="31"/>
      <c r="B115" s="33" t="n">
        <v>108</v>
      </c>
      <c r="C115" s="75"/>
      <c r="D115" s="71"/>
      <c r="E115" s="71"/>
      <c r="F115" s="71"/>
      <c r="G115" s="72"/>
      <c r="H115" s="31"/>
      <c r="I115" s="17"/>
      <c r="Q115" s="157"/>
      <c r="R115" s="160"/>
      <c r="S115" s="160"/>
      <c r="T115" s="160"/>
      <c r="U115" s="160"/>
      <c r="V115" s="160"/>
      <c r="W115" s="150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</row>
    <row r="116" customFormat="false" ht="13.5" hidden="false" customHeight="false" outlineLevel="0" collapsed="false">
      <c r="A116" s="31"/>
      <c r="B116" s="33" t="n">
        <v>109</v>
      </c>
      <c r="C116" s="75"/>
      <c r="D116" s="71"/>
      <c r="E116" s="71"/>
      <c r="F116" s="71"/>
      <c r="G116" s="72"/>
      <c r="H116" s="31"/>
      <c r="I116" s="17"/>
      <c r="Q116" s="157"/>
      <c r="R116" s="157"/>
      <c r="S116" s="157"/>
      <c r="T116" s="157"/>
      <c r="U116" s="157"/>
      <c r="V116" s="157"/>
      <c r="W116" s="15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</row>
    <row r="117" customFormat="false" ht="13.5" hidden="false" customHeight="false" outlineLevel="0" collapsed="false">
      <c r="A117" s="31"/>
      <c r="B117" s="33" t="n">
        <v>110</v>
      </c>
      <c r="C117" s="75"/>
      <c r="D117" s="71"/>
      <c r="E117" s="71"/>
      <c r="F117" s="71"/>
      <c r="G117" s="72"/>
      <c r="H117" s="31"/>
      <c r="I117" s="17"/>
      <c r="Q117" s="160"/>
      <c r="R117" s="161"/>
      <c r="S117" s="161"/>
      <c r="T117" s="161"/>
      <c r="U117" s="161"/>
      <c r="V117" s="161"/>
      <c r="W117" s="161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</row>
    <row r="118" customFormat="false" ht="13.5" hidden="false" customHeight="false" outlineLevel="0" collapsed="false">
      <c r="A118" s="31"/>
      <c r="B118" s="33" t="n">
        <v>111</v>
      </c>
      <c r="C118" s="75"/>
      <c r="D118" s="71"/>
      <c r="E118" s="71"/>
      <c r="F118" s="71"/>
      <c r="G118" s="72"/>
      <c r="H118" s="31"/>
      <c r="Q118" s="157"/>
      <c r="R118" s="162"/>
      <c r="S118" s="162"/>
      <c r="T118" s="162"/>
      <c r="U118" s="162"/>
      <c r="V118" s="162"/>
      <c r="W118" s="163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</row>
    <row r="119" customFormat="false" ht="13.5" hidden="false" customHeight="false" outlineLevel="0" collapsed="false">
      <c r="A119" s="31"/>
      <c r="B119" s="33" t="n">
        <v>112</v>
      </c>
      <c r="C119" s="75"/>
      <c r="D119" s="71"/>
      <c r="E119" s="71"/>
      <c r="F119" s="71"/>
      <c r="G119" s="72"/>
      <c r="H119" s="31"/>
      <c r="Q119" s="164"/>
      <c r="R119" s="157"/>
      <c r="S119" s="157"/>
      <c r="T119" s="157"/>
      <c r="U119" s="157"/>
      <c r="V119" s="164"/>
      <c r="W119" s="164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</row>
    <row r="120" customFormat="false" ht="13.5" hidden="false" customHeight="false" outlineLevel="0" collapsed="false">
      <c r="A120" s="31"/>
      <c r="B120" s="165"/>
      <c r="C120" s="71"/>
      <c r="D120" s="71"/>
      <c r="E120" s="71"/>
      <c r="F120" s="71"/>
      <c r="G120" s="71"/>
      <c r="H120" s="73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</row>
    <row r="121" customFormat="false" ht="13.5" hidden="false" customHeight="false" outlineLevel="0" collapsed="false">
      <c r="A121" s="31"/>
      <c r="B121" s="165"/>
      <c r="C121" s="71"/>
      <c r="D121" s="71"/>
      <c r="E121" s="71"/>
      <c r="F121" s="71"/>
      <c r="G121" s="71"/>
      <c r="H121" s="73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</row>
    <row r="122" customFormat="false" ht="13.5" hidden="false" customHeight="false" outlineLevel="0" collapsed="false">
      <c r="A122" s="31"/>
      <c r="B122" s="165"/>
      <c r="C122" s="71"/>
      <c r="D122" s="71"/>
      <c r="E122" s="71"/>
      <c r="F122" s="71"/>
      <c r="G122" s="71"/>
      <c r="H122" s="73"/>
      <c r="I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</row>
    <row r="123" customFormat="false" ht="13.5" hidden="false" customHeight="false" outlineLevel="0" collapsed="false">
      <c r="A123" s="31"/>
      <c r="B123" s="165"/>
      <c r="C123" s="71"/>
      <c r="D123" s="71"/>
      <c r="E123" s="71"/>
      <c r="F123" s="71"/>
      <c r="G123" s="71"/>
      <c r="H123" s="73"/>
      <c r="I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</row>
    <row r="124" customFormat="false" ht="13.5" hidden="false" customHeight="false" outlineLevel="0" collapsed="false">
      <c r="A124" s="31"/>
      <c r="B124" s="165"/>
      <c r="C124" s="71"/>
      <c r="D124" s="71"/>
      <c r="E124" s="71"/>
      <c r="F124" s="71"/>
      <c r="G124" s="71"/>
      <c r="H124" s="73"/>
      <c r="I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</row>
    <row r="125" customFormat="false" ht="13.5" hidden="false" customHeight="false" outlineLevel="0" collapsed="false">
      <c r="A125" s="31"/>
      <c r="B125" s="165"/>
      <c r="C125" s="71"/>
      <c r="D125" s="71"/>
      <c r="E125" s="71"/>
      <c r="F125" s="71"/>
      <c r="G125" s="71"/>
      <c r="H125" s="73"/>
      <c r="I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</row>
    <row r="126" customFormat="false" ht="13.5" hidden="false" customHeight="false" outlineLevel="0" collapsed="false">
      <c r="A126" s="31"/>
      <c r="B126" s="165"/>
      <c r="C126" s="71"/>
      <c r="D126" s="71"/>
      <c r="E126" s="71"/>
      <c r="F126" s="71"/>
      <c r="G126" s="71"/>
      <c r="H126" s="73"/>
      <c r="I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</row>
    <row r="127" customFormat="false" ht="13.5" hidden="false" customHeight="false" outlineLevel="0" collapsed="false">
      <c r="A127" s="31"/>
      <c r="B127" s="165"/>
      <c r="C127" s="71"/>
      <c r="D127" s="71"/>
      <c r="E127" s="71"/>
      <c r="F127" s="71"/>
      <c r="G127" s="71"/>
      <c r="H127" s="73"/>
      <c r="I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</row>
    <row r="128" customFormat="false" ht="13.5" hidden="false" customHeight="false" outlineLevel="0" collapsed="false">
      <c r="A128" s="31"/>
      <c r="B128" s="165"/>
      <c r="C128" s="71"/>
      <c r="D128" s="71"/>
      <c r="E128" s="71"/>
      <c r="F128" s="71"/>
      <c r="G128" s="71"/>
      <c r="H128" s="73"/>
      <c r="I128" s="17"/>
      <c r="Q128" s="17"/>
      <c r="R128" s="17"/>
      <c r="S128" s="17"/>
      <c r="T128" s="17"/>
      <c r="U128" s="17"/>
      <c r="V128" s="17"/>
      <c r="W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</row>
    <row r="129" customFormat="false" ht="13.5" hidden="false" customHeight="false" outlineLevel="0" collapsed="false">
      <c r="A129" s="31"/>
      <c r="B129" s="165"/>
      <c r="C129" s="71"/>
      <c r="D129" s="71"/>
      <c r="E129" s="71"/>
      <c r="F129" s="71"/>
      <c r="G129" s="71"/>
      <c r="H129" s="73"/>
      <c r="I129" s="17"/>
      <c r="Q129" s="17"/>
      <c r="R129" s="17"/>
      <c r="S129" s="17"/>
      <c r="T129" s="17"/>
      <c r="U129" s="17"/>
      <c r="V129" s="17"/>
      <c r="W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</row>
    <row r="130" customFormat="false" ht="13.5" hidden="false" customHeight="false" outlineLevel="0" collapsed="false">
      <c r="A130" s="31"/>
      <c r="B130" s="165"/>
      <c r="C130" s="71"/>
      <c r="D130" s="71"/>
      <c r="E130" s="71"/>
      <c r="F130" s="71"/>
      <c r="G130" s="71"/>
      <c r="H130" s="73"/>
      <c r="I130" s="17"/>
      <c r="Q130" s="17"/>
      <c r="R130" s="17"/>
      <c r="S130" s="17"/>
      <c r="T130" s="17"/>
      <c r="U130" s="17"/>
      <c r="V130" s="17"/>
      <c r="W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</row>
    <row r="131" customFormat="false" ht="13.5" hidden="false" customHeight="false" outlineLevel="0" collapsed="false">
      <c r="A131" s="31"/>
      <c r="B131" s="165"/>
      <c r="C131" s="71"/>
      <c r="D131" s="71"/>
      <c r="E131" s="71"/>
      <c r="F131" s="71"/>
      <c r="G131" s="71"/>
      <c r="H131" s="73"/>
      <c r="I131" s="17"/>
      <c r="Q131" s="17"/>
      <c r="R131" s="17"/>
      <c r="S131" s="17"/>
      <c r="T131" s="17"/>
      <c r="U131" s="17"/>
      <c r="V131" s="17"/>
      <c r="W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</row>
    <row r="132" customFormat="false" ht="13.5" hidden="false" customHeight="false" outlineLevel="0" collapsed="false">
      <c r="A132" s="31"/>
      <c r="B132" s="165"/>
      <c r="C132" s="71"/>
      <c r="D132" s="71"/>
      <c r="E132" s="71"/>
      <c r="F132" s="71"/>
      <c r="G132" s="71"/>
      <c r="H132" s="73"/>
      <c r="I132" s="17"/>
      <c r="Q132" s="17"/>
      <c r="R132" s="17"/>
      <c r="S132" s="17"/>
      <c r="T132" s="17"/>
      <c r="U132" s="17"/>
      <c r="V132" s="17"/>
      <c r="W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</row>
    <row r="133" customFormat="false" ht="13.5" hidden="false" customHeight="false" outlineLevel="0" collapsed="false">
      <c r="A133" s="31"/>
      <c r="B133" s="165"/>
      <c r="C133" s="71"/>
      <c r="D133" s="71"/>
      <c r="E133" s="71"/>
      <c r="F133" s="71"/>
      <c r="G133" s="71"/>
      <c r="H133" s="73"/>
      <c r="I133" s="17"/>
      <c r="Q133" s="17"/>
      <c r="R133" s="17"/>
      <c r="S133" s="17"/>
      <c r="T133" s="17"/>
      <c r="U133" s="17"/>
      <c r="V133" s="17"/>
      <c r="W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</row>
    <row r="134" customFormat="false" ht="13.5" hidden="false" customHeight="false" outlineLevel="0" collapsed="false">
      <c r="A134" s="31"/>
      <c r="B134" s="165"/>
      <c r="C134" s="71"/>
      <c r="D134" s="71"/>
      <c r="E134" s="71"/>
      <c r="F134" s="71"/>
      <c r="G134" s="71"/>
      <c r="H134" s="73"/>
      <c r="I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</row>
    <row r="135" customFormat="false" ht="13.5" hidden="false" customHeight="false" outlineLevel="0" collapsed="false">
      <c r="A135" s="31"/>
      <c r="B135" s="165"/>
      <c r="C135" s="71"/>
      <c r="D135" s="71"/>
      <c r="E135" s="71"/>
      <c r="F135" s="71"/>
      <c r="G135" s="71"/>
      <c r="H135" s="73"/>
      <c r="I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</row>
    <row r="136" customFormat="false" ht="13.5" hidden="false" customHeight="false" outlineLevel="0" collapsed="false">
      <c r="A136" s="31"/>
      <c r="B136" s="165"/>
      <c r="C136" s="71"/>
      <c r="D136" s="71"/>
      <c r="E136" s="71"/>
      <c r="F136" s="71"/>
      <c r="G136" s="71"/>
      <c r="H136" s="73"/>
      <c r="I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</row>
    <row r="137" customFormat="false" ht="13.5" hidden="false" customHeight="false" outlineLevel="0" collapsed="false">
      <c r="A137" s="31"/>
      <c r="B137" s="165"/>
      <c r="C137" s="71"/>
      <c r="D137" s="71"/>
      <c r="E137" s="71"/>
      <c r="F137" s="71"/>
      <c r="G137" s="71"/>
      <c r="H137" s="73"/>
      <c r="I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</row>
    <row r="138" customFormat="false" ht="13.5" hidden="false" customHeight="false" outlineLevel="0" collapsed="false">
      <c r="A138" s="31"/>
      <c r="B138" s="165"/>
      <c r="C138" s="71"/>
      <c r="D138" s="71"/>
      <c r="E138" s="71"/>
      <c r="F138" s="71"/>
      <c r="G138" s="71"/>
      <c r="H138" s="73"/>
      <c r="I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</row>
    <row r="139" customFormat="false" ht="13.5" hidden="false" customHeight="false" outlineLevel="0" collapsed="false">
      <c r="A139" s="31"/>
      <c r="B139" s="165"/>
      <c r="C139" s="71"/>
      <c r="D139" s="71"/>
      <c r="E139" s="71"/>
      <c r="F139" s="71"/>
      <c r="G139" s="71"/>
      <c r="H139" s="73"/>
      <c r="I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</row>
    <row r="140" customFormat="false" ht="13.5" hidden="false" customHeight="false" outlineLevel="0" collapsed="false">
      <c r="A140" s="31"/>
      <c r="B140" s="165"/>
      <c r="C140" s="71"/>
      <c r="D140" s="71"/>
      <c r="E140" s="71"/>
      <c r="F140" s="71"/>
      <c r="G140" s="71"/>
      <c r="H140" s="73"/>
      <c r="I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</row>
    <row r="141" customFormat="false" ht="13.5" hidden="false" customHeight="false" outlineLevel="0" collapsed="false">
      <c r="A141" s="31"/>
      <c r="B141" s="165"/>
      <c r="C141" s="71"/>
      <c r="D141" s="71"/>
      <c r="E141" s="71"/>
      <c r="F141" s="71"/>
      <c r="G141" s="71"/>
      <c r="H141" s="73"/>
      <c r="I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</row>
    <row r="142" customFormat="false" ht="13.5" hidden="false" customHeight="false" outlineLevel="0" collapsed="false">
      <c r="A142" s="31"/>
      <c r="B142" s="165"/>
      <c r="C142" s="71"/>
      <c r="D142" s="71"/>
      <c r="E142" s="71"/>
      <c r="F142" s="71"/>
      <c r="G142" s="71"/>
      <c r="H142" s="73"/>
      <c r="I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</row>
    <row r="143" customFormat="false" ht="13.5" hidden="false" customHeight="false" outlineLevel="0" collapsed="false">
      <c r="A143" s="31"/>
      <c r="B143" s="165"/>
      <c r="C143" s="71"/>
      <c r="D143" s="71"/>
      <c r="E143" s="71"/>
      <c r="F143" s="71"/>
      <c r="G143" s="71"/>
      <c r="H143" s="73"/>
      <c r="I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</row>
    <row r="144" customFormat="false" ht="13.5" hidden="false" customHeight="false" outlineLevel="0" collapsed="false">
      <c r="A144" s="31"/>
      <c r="B144" s="165"/>
      <c r="C144" s="71"/>
      <c r="D144" s="71"/>
      <c r="E144" s="71"/>
      <c r="F144" s="71"/>
      <c r="G144" s="71"/>
      <c r="H144" s="73"/>
      <c r="I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</row>
    <row r="145" customFormat="false" ht="13.5" hidden="false" customHeight="false" outlineLevel="0" collapsed="false">
      <c r="A145" s="31"/>
      <c r="B145" s="165"/>
      <c r="C145" s="71"/>
      <c r="D145" s="71"/>
      <c r="E145" s="71"/>
      <c r="F145" s="71"/>
      <c r="G145" s="71"/>
      <c r="H145" s="73"/>
      <c r="I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</row>
    <row r="146" customFormat="false" ht="13.5" hidden="false" customHeight="false" outlineLevel="0" collapsed="false">
      <c r="A146" s="31"/>
      <c r="B146" s="165"/>
      <c r="C146" s="71"/>
      <c r="D146" s="71"/>
      <c r="E146" s="71"/>
      <c r="F146" s="71"/>
      <c r="G146" s="71"/>
      <c r="H146" s="73"/>
      <c r="I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</row>
    <row r="147" customFormat="false" ht="13.5" hidden="false" customHeight="false" outlineLevel="0" collapsed="false">
      <c r="A147" s="31"/>
      <c r="B147" s="165"/>
      <c r="C147" s="71"/>
      <c r="D147" s="71"/>
      <c r="E147" s="71"/>
      <c r="F147" s="71"/>
      <c r="G147" s="71"/>
      <c r="H147" s="73"/>
      <c r="I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</row>
    <row r="148" customFormat="false" ht="13.5" hidden="false" customHeight="false" outlineLevel="0" collapsed="false">
      <c r="A148" s="31"/>
      <c r="B148" s="165"/>
      <c r="C148" s="71"/>
      <c r="D148" s="71"/>
      <c r="E148" s="71"/>
      <c r="F148" s="71"/>
      <c r="G148" s="71"/>
      <c r="H148" s="73"/>
      <c r="I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</row>
    <row r="149" customFormat="false" ht="13.5" hidden="false" customHeight="false" outlineLevel="0" collapsed="false">
      <c r="A149" s="31"/>
      <c r="B149" s="165"/>
      <c r="C149" s="71"/>
      <c r="D149" s="71"/>
      <c r="E149" s="71"/>
      <c r="F149" s="71"/>
      <c r="G149" s="71"/>
      <c r="H149" s="73"/>
      <c r="I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</row>
    <row r="150" customFormat="false" ht="13.5" hidden="false" customHeight="false" outlineLevel="0" collapsed="false">
      <c r="A150" s="31"/>
      <c r="B150" s="165"/>
      <c r="C150" s="71"/>
      <c r="D150" s="71"/>
      <c r="E150" s="71"/>
      <c r="F150" s="71"/>
      <c r="G150" s="71"/>
      <c r="H150" s="73"/>
      <c r="I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</row>
    <row r="151" customFormat="false" ht="13.5" hidden="false" customHeight="false" outlineLevel="0" collapsed="false">
      <c r="A151" s="31"/>
      <c r="B151" s="165"/>
      <c r="C151" s="71"/>
      <c r="D151" s="71"/>
      <c r="E151" s="71"/>
      <c r="F151" s="71"/>
      <c r="G151" s="71"/>
      <c r="H151" s="73"/>
      <c r="I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</row>
    <row r="152" customFormat="false" ht="13.5" hidden="false" customHeight="false" outlineLevel="0" collapsed="false">
      <c r="A152" s="31"/>
      <c r="B152" s="165"/>
      <c r="C152" s="71"/>
      <c r="D152" s="71"/>
      <c r="E152" s="71"/>
      <c r="F152" s="71"/>
      <c r="G152" s="71"/>
      <c r="H152" s="73"/>
      <c r="I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</row>
    <row r="153" customFormat="false" ht="13.5" hidden="false" customHeight="false" outlineLevel="0" collapsed="false">
      <c r="A153" s="31"/>
      <c r="B153" s="165"/>
      <c r="C153" s="71"/>
      <c r="D153" s="71"/>
      <c r="E153" s="71"/>
      <c r="F153" s="71"/>
      <c r="G153" s="71"/>
      <c r="H153" s="73"/>
      <c r="I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</row>
    <row r="154" customFormat="false" ht="13.5" hidden="false" customHeight="false" outlineLevel="0" collapsed="false">
      <c r="A154" s="31"/>
      <c r="B154" s="165"/>
      <c r="C154" s="71"/>
      <c r="D154" s="71"/>
      <c r="E154" s="71"/>
      <c r="F154" s="71"/>
      <c r="G154" s="71"/>
      <c r="H154" s="73"/>
      <c r="I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</row>
    <row r="155" customFormat="false" ht="13.5" hidden="false" customHeight="false" outlineLevel="0" collapsed="false">
      <c r="A155" s="31"/>
      <c r="B155" s="165"/>
      <c r="C155" s="71"/>
      <c r="D155" s="71"/>
      <c r="E155" s="71"/>
      <c r="F155" s="71"/>
      <c r="G155" s="71"/>
      <c r="H155" s="73"/>
      <c r="I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</row>
    <row r="156" customFormat="false" ht="13.5" hidden="false" customHeight="false" outlineLevel="0" collapsed="false">
      <c r="A156" s="31"/>
      <c r="B156" s="165"/>
      <c r="C156" s="71"/>
      <c r="D156" s="71"/>
      <c r="E156" s="71"/>
      <c r="F156" s="71"/>
      <c r="G156" s="71"/>
      <c r="H156" s="73"/>
      <c r="I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</row>
    <row r="157" customFormat="false" ht="13.5" hidden="false" customHeight="false" outlineLevel="0" collapsed="false">
      <c r="A157" s="31"/>
      <c r="B157" s="165"/>
      <c r="C157" s="71"/>
      <c r="D157" s="71"/>
      <c r="E157" s="71"/>
      <c r="F157" s="71"/>
      <c r="G157" s="71"/>
      <c r="H157" s="73"/>
      <c r="I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</row>
    <row r="158" customFormat="false" ht="13.5" hidden="false" customHeight="false" outlineLevel="0" collapsed="false">
      <c r="A158" s="31"/>
      <c r="B158" s="165"/>
      <c r="C158" s="71"/>
      <c r="D158" s="71"/>
      <c r="E158" s="71"/>
      <c r="F158" s="71"/>
      <c r="G158" s="71"/>
      <c r="H158" s="73"/>
      <c r="I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</row>
    <row r="159" customFormat="false" ht="13.5" hidden="false" customHeight="false" outlineLevel="0" collapsed="false">
      <c r="A159" s="31"/>
      <c r="B159" s="165"/>
      <c r="C159" s="71"/>
      <c r="D159" s="71"/>
      <c r="E159" s="71"/>
      <c r="F159" s="71"/>
      <c r="G159" s="71"/>
      <c r="H159" s="73"/>
      <c r="I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</row>
    <row r="160" customFormat="false" ht="13.5" hidden="false" customHeight="false" outlineLevel="0" collapsed="false">
      <c r="A160" s="31"/>
      <c r="B160" s="165"/>
      <c r="C160" s="71"/>
      <c r="D160" s="71"/>
      <c r="E160" s="71"/>
      <c r="F160" s="71"/>
      <c r="G160" s="71"/>
      <c r="H160" s="73"/>
      <c r="I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</row>
    <row r="161" customFormat="false" ht="13.5" hidden="false" customHeight="false" outlineLevel="0" collapsed="false">
      <c r="A161" s="31"/>
      <c r="B161" s="165"/>
      <c r="C161" s="71"/>
      <c r="D161" s="71"/>
      <c r="E161" s="71"/>
      <c r="F161" s="71"/>
      <c r="G161" s="71"/>
      <c r="H161" s="73"/>
      <c r="I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</row>
    <row r="162" customFormat="false" ht="13.5" hidden="false" customHeight="false" outlineLevel="0" collapsed="false">
      <c r="A162" s="31"/>
      <c r="B162" s="165"/>
      <c r="C162" s="71"/>
      <c r="D162" s="71"/>
      <c r="E162" s="71"/>
      <c r="F162" s="71"/>
      <c r="G162" s="71"/>
      <c r="H162" s="73"/>
      <c r="I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</row>
    <row r="163" customFormat="false" ht="13.5" hidden="false" customHeight="false" outlineLevel="0" collapsed="false">
      <c r="A163" s="31"/>
      <c r="B163" s="165"/>
      <c r="C163" s="71"/>
      <c r="D163" s="71"/>
      <c r="E163" s="71"/>
      <c r="F163" s="71"/>
      <c r="G163" s="71"/>
      <c r="H163" s="73"/>
      <c r="I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</row>
    <row r="164" customFormat="false" ht="13.5" hidden="false" customHeight="false" outlineLevel="0" collapsed="false">
      <c r="A164" s="31"/>
      <c r="B164" s="165"/>
      <c r="C164" s="71"/>
      <c r="D164" s="71"/>
      <c r="E164" s="71"/>
      <c r="F164" s="71"/>
      <c r="G164" s="71"/>
      <c r="H164" s="73"/>
      <c r="I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</row>
    <row r="165" customFormat="false" ht="13.5" hidden="false" customHeight="false" outlineLevel="0" collapsed="false">
      <c r="A165" s="31"/>
      <c r="B165" s="165"/>
      <c r="C165" s="71"/>
      <c r="D165" s="71"/>
      <c r="E165" s="71"/>
      <c r="F165" s="71"/>
      <c r="G165" s="71"/>
      <c r="H165" s="73"/>
      <c r="I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</row>
    <row r="166" customFormat="false" ht="13.5" hidden="false" customHeight="false" outlineLevel="0" collapsed="false">
      <c r="A166" s="31"/>
      <c r="B166" s="165"/>
      <c r="C166" s="71"/>
      <c r="D166" s="71"/>
      <c r="E166" s="71"/>
      <c r="F166" s="71"/>
      <c r="G166" s="71"/>
      <c r="H166" s="73"/>
      <c r="I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</row>
    <row r="167" customFormat="false" ht="13.5" hidden="false" customHeight="false" outlineLevel="0" collapsed="false">
      <c r="A167" s="31"/>
      <c r="B167" s="165"/>
      <c r="C167" s="71"/>
      <c r="D167" s="71"/>
      <c r="E167" s="71"/>
      <c r="F167" s="71"/>
      <c r="G167" s="71"/>
      <c r="H167" s="73"/>
      <c r="I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</row>
    <row r="168" customFormat="false" ht="13.5" hidden="false" customHeight="false" outlineLevel="0" collapsed="false">
      <c r="A168" s="31"/>
      <c r="B168" s="165"/>
      <c r="C168" s="71"/>
      <c r="D168" s="71"/>
      <c r="E168" s="71"/>
      <c r="F168" s="71"/>
      <c r="G168" s="71"/>
      <c r="H168" s="73"/>
      <c r="I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</row>
    <row r="169" customFormat="false" ht="13.5" hidden="false" customHeight="false" outlineLevel="0" collapsed="false">
      <c r="A169" s="31"/>
      <c r="B169" s="165"/>
      <c r="C169" s="71"/>
      <c r="D169" s="71"/>
      <c r="E169" s="71"/>
      <c r="F169" s="71"/>
      <c r="G169" s="71"/>
      <c r="H169" s="73"/>
      <c r="I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</row>
    <row r="170" customFormat="false" ht="13.5" hidden="false" customHeight="false" outlineLevel="0" collapsed="false">
      <c r="A170" s="31"/>
      <c r="B170" s="165"/>
      <c r="C170" s="71"/>
      <c r="D170" s="71"/>
      <c r="E170" s="71"/>
      <c r="F170" s="71"/>
      <c r="G170" s="71"/>
      <c r="H170" s="73"/>
      <c r="I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</row>
    <row r="171" customFormat="false" ht="13.5" hidden="false" customHeight="false" outlineLevel="0" collapsed="false">
      <c r="A171" s="31"/>
      <c r="B171" s="165"/>
      <c r="C171" s="71"/>
      <c r="D171" s="71"/>
      <c r="E171" s="71"/>
      <c r="F171" s="71"/>
      <c r="G171" s="71"/>
      <c r="H171" s="73"/>
      <c r="I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</row>
    <row r="172" customFormat="false" ht="13.5" hidden="false" customHeight="false" outlineLevel="0" collapsed="false">
      <c r="A172" s="31"/>
      <c r="B172" s="165"/>
      <c r="C172" s="71"/>
      <c r="D172" s="71"/>
      <c r="E172" s="71"/>
      <c r="F172" s="71"/>
      <c r="G172" s="71"/>
      <c r="H172" s="73"/>
      <c r="I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</row>
    <row r="173" customFormat="false" ht="13.5" hidden="false" customHeight="false" outlineLevel="0" collapsed="false">
      <c r="A173" s="31"/>
      <c r="B173" s="165"/>
      <c r="C173" s="71"/>
      <c r="D173" s="71"/>
      <c r="E173" s="71"/>
      <c r="F173" s="71"/>
      <c r="G173" s="71"/>
      <c r="H173" s="73"/>
      <c r="I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</row>
    <row r="174" customFormat="false" ht="13.5" hidden="false" customHeight="false" outlineLevel="0" collapsed="false">
      <c r="A174" s="31"/>
      <c r="B174" s="165"/>
      <c r="C174" s="71"/>
      <c r="D174" s="71"/>
      <c r="E174" s="71"/>
      <c r="F174" s="71"/>
      <c r="G174" s="71"/>
      <c r="H174" s="73"/>
      <c r="I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</row>
    <row r="175" customFormat="false" ht="13.5" hidden="false" customHeight="false" outlineLevel="0" collapsed="false">
      <c r="A175" s="31"/>
      <c r="B175" s="165"/>
      <c r="C175" s="71"/>
      <c r="D175" s="71"/>
      <c r="E175" s="71"/>
      <c r="F175" s="71"/>
      <c r="G175" s="71"/>
      <c r="H175" s="73"/>
      <c r="I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</row>
    <row r="176" customFormat="false" ht="13.5" hidden="false" customHeight="false" outlineLevel="0" collapsed="false">
      <c r="A176" s="31"/>
      <c r="B176" s="165"/>
      <c r="C176" s="71"/>
      <c r="D176" s="71"/>
      <c r="E176" s="71"/>
      <c r="F176" s="71"/>
      <c r="G176" s="71"/>
      <c r="H176" s="73"/>
      <c r="I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</row>
    <row r="177" customFormat="false" ht="13.5" hidden="false" customHeight="false" outlineLevel="0" collapsed="false">
      <c r="A177" s="31"/>
      <c r="B177" s="165"/>
      <c r="C177" s="71"/>
      <c r="D177" s="71"/>
      <c r="E177" s="71"/>
      <c r="F177" s="71"/>
      <c r="G177" s="71"/>
      <c r="H177" s="73"/>
      <c r="I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</row>
    <row r="178" customFormat="false" ht="13.5" hidden="false" customHeight="false" outlineLevel="0" collapsed="false">
      <c r="A178" s="31"/>
      <c r="B178" s="165"/>
      <c r="C178" s="71"/>
      <c r="D178" s="71"/>
      <c r="E178" s="71"/>
      <c r="F178" s="71"/>
      <c r="G178" s="71"/>
      <c r="H178" s="73"/>
      <c r="I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</row>
    <row r="179" customFormat="false" ht="13.5" hidden="false" customHeight="false" outlineLevel="0" collapsed="false">
      <c r="A179" s="31"/>
      <c r="B179" s="165"/>
      <c r="C179" s="71"/>
      <c r="D179" s="71"/>
      <c r="E179" s="71"/>
      <c r="F179" s="71"/>
      <c r="G179" s="71"/>
      <c r="H179" s="73"/>
      <c r="I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</row>
    <row r="180" customFormat="false" ht="13.5" hidden="false" customHeight="false" outlineLevel="0" collapsed="false">
      <c r="A180" s="31"/>
      <c r="B180" s="165"/>
      <c r="C180" s="71"/>
      <c r="D180" s="71"/>
      <c r="E180" s="71"/>
      <c r="F180" s="71"/>
      <c r="G180" s="71"/>
      <c r="H180" s="73"/>
      <c r="I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</row>
    <row r="181" customFormat="false" ht="13.5" hidden="false" customHeight="false" outlineLevel="0" collapsed="false">
      <c r="A181" s="31"/>
      <c r="B181" s="165"/>
      <c r="C181" s="71"/>
      <c r="D181" s="71"/>
      <c r="E181" s="71"/>
      <c r="F181" s="71"/>
      <c r="G181" s="71"/>
      <c r="H181" s="73"/>
      <c r="I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</row>
    <row r="182" customFormat="false" ht="13.5" hidden="false" customHeight="false" outlineLevel="0" collapsed="false">
      <c r="A182" s="31"/>
      <c r="B182" s="165"/>
      <c r="C182" s="71"/>
      <c r="D182" s="71"/>
      <c r="E182" s="71"/>
      <c r="F182" s="71"/>
      <c r="G182" s="71"/>
      <c r="H182" s="73"/>
      <c r="I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</row>
    <row r="183" customFormat="false" ht="13.5" hidden="false" customHeight="false" outlineLevel="0" collapsed="false">
      <c r="A183" s="31"/>
      <c r="B183" s="165"/>
      <c r="C183" s="71"/>
      <c r="D183" s="71"/>
      <c r="E183" s="71"/>
      <c r="F183" s="71"/>
      <c r="G183" s="71"/>
      <c r="H183" s="73"/>
      <c r="I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</row>
    <row r="184" customFormat="false" ht="13.5" hidden="false" customHeight="false" outlineLevel="0" collapsed="false">
      <c r="A184" s="31"/>
      <c r="B184" s="165"/>
      <c r="C184" s="71"/>
      <c r="D184" s="71"/>
      <c r="E184" s="71"/>
      <c r="F184" s="71"/>
      <c r="G184" s="71"/>
      <c r="H184" s="73"/>
      <c r="I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</row>
    <row r="185" customFormat="false" ht="13.5" hidden="false" customHeight="false" outlineLevel="0" collapsed="false">
      <c r="A185" s="31"/>
      <c r="B185" s="165"/>
      <c r="C185" s="71"/>
      <c r="D185" s="71"/>
      <c r="E185" s="71"/>
      <c r="F185" s="71"/>
      <c r="G185" s="71"/>
      <c r="H185" s="73"/>
      <c r="I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</row>
    <row r="186" customFormat="false" ht="13.5" hidden="false" customHeight="false" outlineLevel="0" collapsed="false">
      <c r="A186" s="31"/>
      <c r="B186" s="165"/>
      <c r="C186" s="71"/>
      <c r="D186" s="71"/>
      <c r="E186" s="71"/>
      <c r="F186" s="71"/>
      <c r="G186" s="71"/>
      <c r="H186" s="73"/>
      <c r="I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</row>
    <row r="187" customFormat="false" ht="13.5" hidden="false" customHeight="false" outlineLevel="0" collapsed="false">
      <c r="A187" s="31"/>
      <c r="B187" s="165"/>
      <c r="C187" s="71"/>
      <c r="D187" s="71"/>
      <c r="E187" s="71"/>
      <c r="F187" s="71"/>
      <c r="G187" s="71"/>
      <c r="H187" s="73"/>
      <c r="I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</row>
    <row r="188" customFormat="false" ht="13.5" hidden="false" customHeight="false" outlineLevel="0" collapsed="false">
      <c r="A188" s="31"/>
      <c r="B188" s="165"/>
      <c r="C188" s="71"/>
      <c r="D188" s="71"/>
      <c r="E188" s="71"/>
      <c r="F188" s="71"/>
      <c r="G188" s="71"/>
      <c r="H188" s="73"/>
      <c r="I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</row>
    <row r="189" customFormat="false" ht="13.5" hidden="false" customHeight="false" outlineLevel="0" collapsed="false">
      <c r="A189" s="31"/>
      <c r="B189" s="165"/>
      <c r="C189" s="71"/>
      <c r="D189" s="71"/>
      <c r="E189" s="71"/>
      <c r="F189" s="71"/>
      <c r="G189" s="71"/>
      <c r="H189" s="73"/>
      <c r="I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</row>
    <row r="190" customFormat="false" ht="13.5" hidden="false" customHeight="false" outlineLevel="0" collapsed="false">
      <c r="A190" s="31"/>
      <c r="B190" s="165"/>
      <c r="C190" s="71"/>
      <c r="D190" s="71"/>
      <c r="E190" s="71"/>
      <c r="F190" s="71"/>
      <c r="G190" s="71"/>
      <c r="H190" s="73"/>
      <c r="I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</row>
    <row r="191" customFormat="false" ht="13.5" hidden="false" customHeight="false" outlineLevel="0" collapsed="false">
      <c r="A191" s="31"/>
      <c r="B191" s="165"/>
      <c r="C191" s="71"/>
      <c r="D191" s="71"/>
      <c r="E191" s="71"/>
      <c r="F191" s="71"/>
      <c r="G191" s="71"/>
      <c r="H191" s="73"/>
      <c r="I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</row>
    <row r="192" customFormat="false" ht="13.5" hidden="false" customHeight="false" outlineLevel="0" collapsed="false">
      <c r="A192" s="31"/>
      <c r="B192" s="165"/>
      <c r="C192" s="71"/>
      <c r="D192" s="71"/>
      <c r="E192" s="71"/>
      <c r="F192" s="71"/>
      <c r="G192" s="71"/>
      <c r="H192" s="73"/>
      <c r="I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</row>
    <row r="193" customFormat="false" ht="13.5" hidden="false" customHeight="false" outlineLevel="0" collapsed="false">
      <c r="A193" s="31"/>
      <c r="B193" s="165"/>
      <c r="C193" s="71"/>
      <c r="D193" s="71"/>
      <c r="E193" s="71"/>
      <c r="F193" s="71"/>
      <c r="G193" s="71"/>
      <c r="H193" s="73"/>
      <c r="I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</row>
    <row r="194" customFormat="false" ht="13.5" hidden="false" customHeight="false" outlineLevel="0" collapsed="false">
      <c r="A194" s="31"/>
      <c r="B194" s="165"/>
      <c r="C194" s="71"/>
      <c r="D194" s="71"/>
      <c r="E194" s="71"/>
      <c r="F194" s="71"/>
      <c r="G194" s="71"/>
      <c r="H194" s="73"/>
      <c r="I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</row>
    <row r="195" customFormat="false" ht="13.5" hidden="false" customHeight="false" outlineLevel="0" collapsed="false">
      <c r="A195" s="31"/>
      <c r="B195" s="165"/>
      <c r="C195" s="71"/>
      <c r="D195" s="71"/>
      <c r="E195" s="71"/>
      <c r="F195" s="71"/>
      <c r="G195" s="71"/>
      <c r="H195" s="73"/>
      <c r="I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</row>
    <row r="196" customFormat="false" ht="13.5" hidden="false" customHeight="false" outlineLevel="0" collapsed="false">
      <c r="A196" s="31"/>
      <c r="B196" s="165"/>
      <c r="C196" s="71"/>
      <c r="D196" s="71"/>
      <c r="E196" s="71"/>
      <c r="F196" s="71"/>
      <c r="G196" s="71"/>
      <c r="H196" s="73"/>
      <c r="I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</row>
    <row r="197" customFormat="false" ht="13.5" hidden="false" customHeight="false" outlineLevel="0" collapsed="false">
      <c r="A197" s="31"/>
      <c r="B197" s="165"/>
      <c r="C197" s="71"/>
      <c r="D197" s="71"/>
      <c r="E197" s="71"/>
      <c r="F197" s="71"/>
      <c r="G197" s="71"/>
      <c r="H197" s="73"/>
      <c r="I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</row>
    <row r="198" customFormat="false" ht="13.5" hidden="false" customHeight="false" outlineLevel="0" collapsed="false">
      <c r="A198" s="31"/>
      <c r="B198" s="165"/>
      <c r="C198" s="71"/>
      <c r="D198" s="71"/>
      <c r="E198" s="71"/>
      <c r="F198" s="71"/>
      <c r="G198" s="71"/>
      <c r="H198" s="73"/>
      <c r="I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</row>
    <row r="199" customFormat="false" ht="13.5" hidden="false" customHeight="false" outlineLevel="0" collapsed="false">
      <c r="A199" s="31"/>
      <c r="B199" s="165"/>
      <c r="C199" s="71"/>
      <c r="D199" s="71"/>
      <c r="E199" s="71"/>
      <c r="F199" s="71"/>
      <c r="G199" s="71"/>
      <c r="H199" s="73"/>
      <c r="I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</row>
    <row r="200" customFormat="false" ht="13.5" hidden="false" customHeight="false" outlineLevel="0" collapsed="false">
      <c r="A200" s="31"/>
      <c r="B200" s="165"/>
      <c r="C200" s="71"/>
      <c r="D200" s="71"/>
      <c r="E200" s="71"/>
      <c r="F200" s="71"/>
      <c r="G200" s="71"/>
      <c r="H200" s="73"/>
      <c r="I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</row>
    <row r="201" customFormat="false" ht="13.5" hidden="false" customHeight="false" outlineLevel="0" collapsed="false">
      <c r="A201" s="31"/>
      <c r="B201" s="165"/>
      <c r="C201" s="71"/>
      <c r="D201" s="71"/>
      <c r="E201" s="71"/>
      <c r="F201" s="71"/>
      <c r="G201" s="71"/>
      <c r="H201" s="73"/>
      <c r="I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</row>
    <row r="202" customFormat="false" ht="13.5" hidden="false" customHeight="false" outlineLevel="0" collapsed="false">
      <c r="A202" s="31"/>
      <c r="B202" s="165"/>
      <c r="C202" s="71"/>
      <c r="D202" s="71"/>
      <c r="E202" s="71"/>
      <c r="F202" s="71"/>
      <c r="G202" s="71"/>
      <c r="H202" s="73"/>
      <c r="I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</row>
    <row r="203" customFormat="false" ht="13.5" hidden="false" customHeight="false" outlineLevel="0" collapsed="false">
      <c r="A203" s="31"/>
      <c r="B203" s="165"/>
      <c r="C203" s="71"/>
      <c r="D203" s="71"/>
      <c r="E203" s="71"/>
      <c r="F203" s="71"/>
      <c r="G203" s="71"/>
      <c r="H203" s="73"/>
      <c r="I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</row>
    <row r="204" customFormat="false" ht="13.5" hidden="false" customHeight="false" outlineLevel="0" collapsed="false">
      <c r="A204" s="31"/>
      <c r="B204" s="165"/>
      <c r="C204" s="71"/>
      <c r="D204" s="71"/>
      <c r="E204" s="71"/>
      <c r="F204" s="71"/>
      <c r="G204" s="71"/>
      <c r="H204" s="73"/>
      <c r="I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</row>
    <row r="205" customFormat="false" ht="13.5" hidden="false" customHeight="false" outlineLevel="0" collapsed="false">
      <c r="A205" s="31"/>
      <c r="B205" s="165"/>
      <c r="C205" s="71"/>
      <c r="D205" s="71"/>
      <c r="E205" s="71"/>
      <c r="F205" s="71"/>
      <c r="G205" s="71"/>
      <c r="H205" s="73"/>
      <c r="I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</row>
    <row r="206" customFormat="false" ht="13.5" hidden="false" customHeight="false" outlineLevel="0" collapsed="false">
      <c r="A206" s="31"/>
      <c r="B206" s="165"/>
      <c r="C206" s="71"/>
      <c r="D206" s="71"/>
      <c r="E206" s="71"/>
      <c r="F206" s="71"/>
      <c r="G206" s="71"/>
      <c r="H206" s="73"/>
      <c r="I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</row>
    <row r="207" customFormat="false" ht="13.5" hidden="false" customHeight="false" outlineLevel="0" collapsed="false">
      <c r="A207" s="49"/>
      <c r="B207" s="166"/>
      <c r="C207" s="165"/>
      <c r="D207" s="165"/>
      <c r="E207" s="165"/>
      <c r="F207" s="165"/>
      <c r="G207" s="165"/>
      <c r="H207" s="165"/>
      <c r="I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</row>
    <row r="208" customFormat="false" ht="13.5" hidden="false" customHeight="false" outlineLevel="0" collapsed="false">
      <c r="A208" s="49"/>
      <c r="B208" s="166"/>
      <c r="C208" s="165"/>
      <c r="D208" s="165"/>
      <c r="E208" s="165"/>
      <c r="F208" s="165"/>
      <c r="G208" s="165"/>
      <c r="H208" s="165"/>
      <c r="I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</row>
    <row r="209" customFormat="false" ht="13.5" hidden="false" customHeight="false" outlineLevel="0" collapsed="false">
      <c r="A209" s="49"/>
      <c r="B209" s="166"/>
      <c r="C209" s="165"/>
      <c r="D209" s="165"/>
      <c r="E209" s="165"/>
      <c r="F209" s="165"/>
      <c r="G209" s="165"/>
      <c r="H209" s="165"/>
      <c r="I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</row>
    <row r="210" customFormat="false" ht="13.5" hidden="false" customHeight="false" outlineLevel="0" collapsed="false">
      <c r="A210" s="49"/>
      <c r="B210" s="166"/>
      <c r="C210" s="165"/>
      <c r="D210" s="165"/>
      <c r="E210" s="165"/>
      <c r="F210" s="165"/>
      <c r="G210" s="165"/>
      <c r="H210" s="165"/>
      <c r="I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</row>
    <row r="211" customFormat="false" ht="13.5" hidden="false" customHeight="false" outlineLevel="0" collapsed="false">
      <c r="A211" s="49"/>
      <c r="B211" s="166"/>
      <c r="C211" s="165"/>
      <c r="D211" s="165"/>
      <c r="E211" s="165"/>
      <c r="F211" s="165"/>
      <c r="G211" s="165"/>
      <c r="H211" s="165"/>
      <c r="I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</row>
    <row r="212" customFormat="false" ht="13.5" hidden="false" customHeight="false" outlineLevel="0" collapsed="false">
      <c r="A212" s="49"/>
      <c r="B212" s="166"/>
      <c r="C212" s="165"/>
      <c r="D212" s="165"/>
      <c r="E212" s="165"/>
      <c r="F212" s="165"/>
      <c r="G212" s="165"/>
      <c r="H212" s="165"/>
      <c r="I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</row>
    <row r="213" customFormat="false" ht="13.5" hidden="false" customHeight="false" outlineLevel="0" collapsed="false">
      <c r="A213" s="49"/>
      <c r="B213" s="166"/>
      <c r="C213" s="165"/>
      <c r="D213" s="165"/>
      <c r="E213" s="165"/>
      <c r="F213" s="165"/>
      <c r="G213" s="165"/>
      <c r="H213" s="165"/>
      <c r="I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</row>
    <row r="214" customFormat="false" ht="13.5" hidden="false" customHeight="false" outlineLevel="0" collapsed="false">
      <c r="A214" s="49"/>
      <c r="B214" s="166"/>
      <c r="C214" s="165"/>
      <c r="D214" s="165"/>
      <c r="E214" s="165"/>
      <c r="F214" s="165"/>
      <c r="G214" s="165"/>
      <c r="H214" s="165"/>
      <c r="I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</row>
    <row r="215" customFormat="false" ht="13.5" hidden="false" customHeight="false" outlineLevel="0" collapsed="false">
      <c r="A215" s="49"/>
      <c r="B215" s="166"/>
      <c r="C215" s="165"/>
      <c r="D215" s="165"/>
      <c r="E215" s="165"/>
      <c r="F215" s="165"/>
      <c r="G215" s="165"/>
      <c r="H215" s="165"/>
      <c r="I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</row>
    <row r="216" customFormat="false" ht="13.5" hidden="false" customHeight="false" outlineLevel="0" collapsed="false">
      <c r="A216" s="49"/>
      <c r="B216" s="166"/>
      <c r="C216" s="165"/>
      <c r="D216" s="165"/>
      <c r="E216" s="165"/>
      <c r="F216" s="165"/>
      <c r="G216" s="165"/>
      <c r="H216" s="165"/>
      <c r="I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</row>
    <row r="217" customFormat="false" ht="13.5" hidden="false" customHeight="false" outlineLevel="0" collapsed="false">
      <c r="A217" s="49"/>
      <c r="B217" s="166"/>
      <c r="C217" s="165"/>
      <c r="D217" s="165"/>
      <c r="E217" s="165"/>
      <c r="F217" s="165"/>
      <c r="G217" s="165"/>
      <c r="H217" s="165"/>
      <c r="I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</row>
    <row r="218" customFormat="false" ht="13.5" hidden="false" customHeight="false" outlineLevel="0" collapsed="false">
      <c r="A218" s="49"/>
      <c r="B218" s="166"/>
      <c r="C218" s="165"/>
      <c r="D218" s="165"/>
      <c r="E218" s="165"/>
      <c r="F218" s="165"/>
      <c r="G218" s="165"/>
      <c r="H218" s="165"/>
      <c r="I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</row>
    <row r="219" customFormat="false" ht="13.5" hidden="false" customHeight="false" outlineLevel="0" collapsed="false">
      <c r="A219" s="49"/>
      <c r="B219" s="166"/>
      <c r="C219" s="165"/>
      <c r="D219" s="165"/>
      <c r="E219" s="165"/>
      <c r="F219" s="165"/>
      <c r="G219" s="165"/>
      <c r="H219" s="165"/>
      <c r="I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</row>
    <row r="220" customFormat="false" ht="13.5" hidden="false" customHeight="false" outlineLevel="0" collapsed="false">
      <c r="A220" s="49"/>
      <c r="B220" s="166"/>
      <c r="C220" s="165"/>
      <c r="D220" s="165"/>
      <c r="E220" s="165"/>
      <c r="F220" s="165"/>
      <c r="G220" s="165"/>
      <c r="H220" s="165"/>
      <c r="I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</row>
    <row r="221" customFormat="false" ht="13.5" hidden="false" customHeight="false" outlineLevel="0" collapsed="false">
      <c r="A221" s="49"/>
      <c r="B221" s="166"/>
      <c r="C221" s="165"/>
      <c r="D221" s="165"/>
      <c r="E221" s="165"/>
      <c r="F221" s="165"/>
      <c r="G221" s="165"/>
      <c r="H221" s="165"/>
      <c r="I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</row>
    <row r="222" customFormat="false" ht="13.5" hidden="false" customHeight="false" outlineLevel="0" collapsed="false">
      <c r="A222" s="49"/>
      <c r="B222" s="166"/>
      <c r="C222" s="165"/>
      <c r="D222" s="165"/>
      <c r="E222" s="165"/>
      <c r="F222" s="165"/>
      <c r="G222" s="165"/>
      <c r="H222" s="165"/>
      <c r="I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</row>
    <row r="223" customFormat="false" ht="13.5" hidden="false" customHeight="false" outlineLevel="0" collapsed="false">
      <c r="A223" s="49"/>
      <c r="B223" s="166"/>
      <c r="C223" s="165"/>
      <c r="D223" s="165"/>
      <c r="E223" s="165"/>
      <c r="F223" s="165"/>
      <c r="G223" s="165"/>
      <c r="H223" s="165"/>
      <c r="I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</row>
    <row r="224" customFormat="false" ht="13.5" hidden="false" customHeight="false" outlineLevel="0" collapsed="false">
      <c r="A224" s="49"/>
      <c r="B224" s="166"/>
      <c r="C224" s="165"/>
      <c r="D224" s="165"/>
      <c r="E224" s="165"/>
      <c r="F224" s="165"/>
      <c r="G224" s="165"/>
      <c r="H224" s="165"/>
      <c r="I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</row>
    <row r="225" customFormat="false" ht="13.5" hidden="false" customHeight="false" outlineLevel="0" collapsed="false">
      <c r="A225" s="49"/>
      <c r="B225" s="166"/>
      <c r="C225" s="165"/>
      <c r="D225" s="165"/>
      <c r="E225" s="165"/>
      <c r="F225" s="165"/>
      <c r="G225" s="165"/>
      <c r="H225" s="165"/>
      <c r="I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</row>
    <row r="226" customFormat="false" ht="13.5" hidden="false" customHeight="false" outlineLevel="0" collapsed="false">
      <c r="A226" s="49"/>
      <c r="B226" s="166"/>
      <c r="C226" s="165"/>
      <c r="D226" s="165"/>
      <c r="E226" s="165"/>
      <c r="F226" s="165"/>
      <c r="G226" s="165"/>
      <c r="H226" s="165"/>
      <c r="I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</row>
    <row r="227" customFormat="false" ht="13.5" hidden="false" customHeight="false" outlineLevel="0" collapsed="false">
      <c r="A227" s="49"/>
      <c r="B227" s="166"/>
      <c r="C227" s="165"/>
      <c r="D227" s="165"/>
      <c r="E227" s="165"/>
      <c r="F227" s="165"/>
      <c r="G227" s="165"/>
      <c r="H227" s="165"/>
      <c r="I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</row>
    <row r="228" customFormat="false" ht="13.5" hidden="false" customHeight="false" outlineLevel="0" collapsed="false">
      <c r="A228" s="49"/>
      <c r="B228" s="166"/>
      <c r="C228" s="165"/>
      <c r="D228" s="165"/>
      <c r="E228" s="165"/>
      <c r="F228" s="165"/>
      <c r="G228" s="165"/>
      <c r="H228" s="165"/>
      <c r="I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</row>
    <row r="229" customFormat="false" ht="13.5" hidden="false" customHeight="false" outlineLevel="0" collapsed="false">
      <c r="A229" s="49"/>
      <c r="B229" s="166"/>
      <c r="C229" s="165"/>
      <c r="D229" s="165"/>
      <c r="E229" s="165"/>
      <c r="F229" s="165"/>
      <c r="G229" s="165"/>
      <c r="H229" s="165"/>
      <c r="I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</row>
    <row r="230" customFormat="false" ht="13.5" hidden="false" customHeight="false" outlineLevel="0" collapsed="false">
      <c r="A230" s="49"/>
      <c r="B230" s="166"/>
      <c r="C230" s="165"/>
      <c r="D230" s="165"/>
      <c r="E230" s="165"/>
      <c r="F230" s="165"/>
      <c r="G230" s="165"/>
      <c r="H230" s="165"/>
      <c r="I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</row>
    <row r="231" customFormat="false" ht="13.5" hidden="false" customHeight="false" outlineLevel="0" collapsed="false">
      <c r="A231" s="49"/>
      <c r="B231" s="166"/>
      <c r="C231" s="165"/>
      <c r="D231" s="165"/>
      <c r="E231" s="165"/>
      <c r="F231" s="165"/>
      <c r="G231" s="165"/>
      <c r="H231" s="165"/>
      <c r="I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</row>
    <row r="232" customFormat="false" ht="13.5" hidden="false" customHeight="false" outlineLevel="0" collapsed="false">
      <c r="A232" s="167"/>
      <c r="B232" s="166"/>
      <c r="C232" s="165"/>
      <c r="D232" s="165"/>
      <c r="E232" s="165"/>
      <c r="F232" s="165"/>
      <c r="G232" s="165"/>
      <c r="H232" s="165"/>
      <c r="I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</row>
    <row r="233" customFormat="false" ht="13.5" hidden="false" customHeight="false" outlineLevel="0" collapsed="false">
      <c r="A233" s="167"/>
      <c r="B233" s="166"/>
      <c r="C233" s="165"/>
      <c r="D233" s="165"/>
      <c r="E233" s="165"/>
      <c r="F233" s="165"/>
      <c r="G233" s="165"/>
      <c r="H233" s="165"/>
      <c r="I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</row>
    <row r="234" customFormat="false" ht="13.5" hidden="false" customHeight="false" outlineLevel="0" collapsed="false">
      <c r="A234" s="167"/>
      <c r="B234" s="166"/>
      <c r="C234" s="165"/>
      <c r="D234" s="165"/>
      <c r="E234" s="165"/>
      <c r="F234" s="165"/>
      <c r="G234" s="165"/>
      <c r="H234" s="165"/>
      <c r="I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</row>
    <row r="235" customFormat="false" ht="13.5" hidden="false" customHeight="false" outlineLevel="0" collapsed="false">
      <c r="A235" s="167"/>
      <c r="B235" s="166"/>
      <c r="C235" s="165"/>
      <c r="D235" s="165"/>
      <c r="E235" s="165"/>
      <c r="F235" s="165"/>
      <c r="G235" s="165"/>
      <c r="H235" s="165"/>
      <c r="I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</row>
    <row r="236" customFormat="false" ht="13.5" hidden="false" customHeight="false" outlineLevel="0" collapsed="false">
      <c r="A236" s="49"/>
      <c r="B236" s="166"/>
      <c r="C236" s="165"/>
      <c r="D236" s="165"/>
      <c r="E236" s="165"/>
      <c r="F236" s="165"/>
      <c r="G236" s="165"/>
      <c r="H236" s="165"/>
      <c r="I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</row>
    <row r="237" customFormat="false" ht="13.5" hidden="false" customHeight="false" outlineLevel="0" collapsed="false">
      <c r="A237" s="49"/>
      <c r="B237" s="166"/>
      <c r="C237" s="165"/>
      <c r="D237" s="165"/>
      <c r="E237" s="165"/>
      <c r="F237" s="165"/>
      <c r="G237" s="165"/>
      <c r="H237" s="165"/>
      <c r="I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</row>
    <row r="238" customFormat="false" ht="13.5" hidden="false" customHeight="false" outlineLevel="0" collapsed="false">
      <c r="A238" s="49"/>
      <c r="B238" s="166"/>
      <c r="C238" s="165"/>
      <c r="D238" s="165"/>
      <c r="E238" s="165"/>
      <c r="F238" s="165"/>
      <c r="G238" s="165"/>
      <c r="H238" s="165"/>
      <c r="I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</row>
    <row r="239" customFormat="false" ht="13.5" hidden="false" customHeight="false" outlineLevel="0" collapsed="false">
      <c r="A239" s="167"/>
      <c r="B239" s="166"/>
      <c r="C239" s="165"/>
      <c r="D239" s="165"/>
      <c r="E239" s="165"/>
      <c r="F239" s="165"/>
      <c r="G239" s="165"/>
      <c r="H239" s="165"/>
      <c r="I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</row>
    <row r="240" customFormat="false" ht="13.5" hidden="false" customHeight="false" outlineLevel="0" collapsed="false">
      <c r="A240" s="49"/>
      <c r="B240" s="166"/>
      <c r="C240" s="165"/>
      <c r="D240" s="165"/>
      <c r="E240" s="165"/>
      <c r="F240" s="165"/>
      <c r="G240" s="165"/>
      <c r="H240" s="165"/>
      <c r="I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</row>
    <row r="241" customFormat="false" ht="13.5" hidden="false" customHeight="false" outlineLevel="0" collapsed="false">
      <c r="A241" s="49"/>
      <c r="B241" s="166"/>
      <c r="C241" s="165"/>
      <c r="D241" s="165"/>
      <c r="E241" s="165"/>
      <c r="F241" s="165"/>
      <c r="G241" s="165"/>
      <c r="H241" s="165"/>
      <c r="I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</row>
    <row r="242" customFormat="false" ht="13.5" hidden="false" customHeight="false" outlineLevel="0" collapsed="false">
      <c r="A242" s="49"/>
      <c r="B242" s="166"/>
      <c r="C242" s="165"/>
      <c r="D242" s="165"/>
      <c r="E242" s="165"/>
      <c r="F242" s="165"/>
      <c r="G242" s="165"/>
      <c r="H242" s="165"/>
      <c r="I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</row>
    <row r="243" customFormat="false" ht="13.5" hidden="false" customHeight="false" outlineLevel="0" collapsed="false">
      <c r="A243" s="49"/>
      <c r="B243" s="166"/>
      <c r="C243" s="165"/>
      <c r="D243" s="165"/>
      <c r="E243" s="165"/>
      <c r="F243" s="165"/>
      <c r="G243" s="165"/>
      <c r="H243" s="165"/>
      <c r="I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</row>
    <row r="244" customFormat="false" ht="13.5" hidden="false" customHeight="false" outlineLevel="0" collapsed="false">
      <c r="A244" s="49"/>
      <c r="B244" s="166"/>
      <c r="C244" s="165"/>
      <c r="D244" s="165"/>
      <c r="E244" s="165"/>
      <c r="F244" s="165"/>
      <c r="G244" s="165"/>
      <c r="H244" s="165"/>
      <c r="I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</row>
    <row r="245" customFormat="false" ht="13.5" hidden="false" customHeight="false" outlineLevel="0" collapsed="false">
      <c r="A245" s="49"/>
      <c r="B245" s="166"/>
      <c r="C245" s="165"/>
      <c r="D245" s="165"/>
      <c r="E245" s="165"/>
      <c r="F245" s="165"/>
      <c r="G245" s="165"/>
      <c r="H245" s="165"/>
      <c r="I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</row>
    <row r="246" customFormat="false" ht="13.5" hidden="false" customHeight="false" outlineLevel="0" collapsed="false">
      <c r="A246" s="49"/>
      <c r="B246" s="166"/>
      <c r="C246" s="165"/>
      <c r="D246" s="165"/>
      <c r="E246" s="165"/>
      <c r="F246" s="165"/>
      <c r="G246" s="165"/>
      <c r="H246" s="165"/>
      <c r="I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</row>
    <row r="247" customFormat="false" ht="13.5" hidden="false" customHeight="false" outlineLevel="0" collapsed="false">
      <c r="A247" s="49"/>
      <c r="B247" s="166"/>
      <c r="C247" s="165"/>
      <c r="D247" s="165"/>
      <c r="E247" s="165"/>
      <c r="F247" s="165"/>
      <c r="G247" s="165"/>
      <c r="H247" s="165"/>
      <c r="I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</row>
    <row r="248" customFormat="false" ht="13.5" hidden="false" customHeight="false" outlineLevel="0" collapsed="false">
      <c r="A248" s="49"/>
      <c r="B248" s="166"/>
      <c r="C248" s="165"/>
      <c r="D248" s="165"/>
      <c r="E248" s="165"/>
      <c r="F248" s="165"/>
      <c r="G248" s="165"/>
      <c r="H248" s="165"/>
      <c r="I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</row>
    <row r="249" customFormat="false" ht="13.5" hidden="false" customHeight="false" outlineLevel="0" collapsed="false">
      <c r="A249" s="49"/>
      <c r="B249" s="166"/>
      <c r="C249" s="165"/>
      <c r="D249" s="165"/>
      <c r="E249" s="165"/>
      <c r="F249" s="165"/>
      <c r="G249" s="165"/>
      <c r="H249" s="165"/>
      <c r="I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</row>
    <row r="250" customFormat="false" ht="13.5" hidden="false" customHeight="false" outlineLevel="0" collapsed="false">
      <c r="A250" s="49"/>
      <c r="B250" s="166"/>
      <c r="C250" s="165"/>
      <c r="D250" s="165"/>
      <c r="E250" s="165"/>
      <c r="F250" s="165"/>
      <c r="G250" s="165"/>
      <c r="H250" s="165"/>
      <c r="I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</row>
    <row r="251" customFormat="false" ht="13.5" hidden="false" customHeight="false" outlineLevel="0" collapsed="false">
      <c r="A251" s="49"/>
      <c r="B251" s="166"/>
      <c r="C251" s="165"/>
      <c r="D251" s="165"/>
      <c r="E251" s="165"/>
      <c r="F251" s="165"/>
      <c r="G251" s="165"/>
      <c r="H251" s="165"/>
      <c r="I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</row>
    <row r="252" customFormat="false" ht="13.5" hidden="false" customHeight="false" outlineLevel="0" collapsed="false">
      <c r="A252" s="49"/>
      <c r="B252" s="166"/>
      <c r="C252" s="165"/>
      <c r="D252" s="165"/>
      <c r="E252" s="165"/>
      <c r="F252" s="165"/>
      <c r="G252" s="165"/>
      <c r="H252" s="165"/>
      <c r="I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</row>
    <row r="253" customFormat="false" ht="13.5" hidden="false" customHeight="false" outlineLevel="0" collapsed="false">
      <c r="A253" s="49"/>
      <c r="B253" s="166"/>
      <c r="C253" s="165"/>
      <c r="D253" s="165"/>
      <c r="E253" s="165"/>
      <c r="F253" s="165"/>
      <c r="G253" s="165"/>
      <c r="H253" s="165"/>
      <c r="I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</row>
    <row r="254" customFormat="false" ht="13.5" hidden="false" customHeight="false" outlineLevel="0" collapsed="false">
      <c r="A254" s="167"/>
      <c r="B254" s="166"/>
      <c r="C254" s="165"/>
      <c r="D254" s="165"/>
      <c r="E254" s="165"/>
      <c r="F254" s="165"/>
      <c r="G254" s="165"/>
      <c r="H254" s="165"/>
      <c r="I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</row>
    <row r="255" customFormat="false" ht="13.5" hidden="false" customHeight="false" outlineLevel="0" collapsed="false">
      <c r="A255" s="49"/>
      <c r="B255" s="166"/>
      <c r="C255" s="165"/>
      <c r="D255" s="165"/>
      <c r="E255" s="165"/>
      <c r="F255" s="165"/>
      <c r="G255" s="165"/>
      <c r="H255" s="165"/>
      <c r="I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</row>
    <row r="256" customFormat="false" ht="13.5" hidden="false" customHeight="false" outlineLevel="0" collapsed="false">
      <c r="A256" s="49"/>
      <c r="B256" s="166"/>
      <c r="C256" s="165"/>
      <c r="D256" s="165"/>
      <c r="E256" s="165"/>
      <c r="F256" s="165"/>
      <c r="G256" s="165"/>
      <c r="H256" s="165"/>
      <c r="I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</row>
    <row r="257" customFormat="false" ht="13.5" hidden="false" customHeight="false" outlineLevel="0" collapsed="false">
      <c r="A257" s="49"/>
      <c r="B257" s="166"/>
      <c r="C257" s="165"/>
      <c r="D257" s="165"/>
      <c r="E257" s="165"/>
      <c r="F257" s="165"/>
      <c r="G257" s="165"/>
      <c r="H257" s="165"/>
      <c r="I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</row>
    <row r="258" customFormat="false" ht="13.5" hidden="false" customHeight="false" outlineLevel="0" collapsed="false">
      <c r="A258" s="49"/>
      <c r="B258" s="166"/>
      <c r="C258" s="165"/>
      <c r="D258" s="165"/>
      <c r="E258" s="165"/>
      <c r="F258" s="165"/>
      <c r="G258" s="165"/>
      <c r="H258" s="165"/>
      <c r="I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</row>
    <row r="259" customFormat="false" ht="13.5" hidden="false" customHeight="false" outlineLevel="0" collapsed="false">
      <c r="B259" s="166"/>
      <c r="C259" s="168"/>
      <c r="D259" s="168"/>
      <c r="E259" s="168"/>
      <c r="F259" s="168"/>
      <c r="G259" s="168"/>
      <c r="H259" s="168"/>
      <c r="I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</row>
    <row r="260" customFormat="false" ht="13.5" hidden="false" customHeight="false" outlineLevel="0" collapsed="false">
      <c r="B260" s="166"/>
      <c r="C260" s="168"/>
      <c r="D260" s="168"/>
      <c r="E260" s="168"/>
      <c r="F260" s="168"/>
      <c r="G260" s="168"/>
      <c r="H260" s="168"/>
      <c r="I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</row>
    <row r="261" customFormat="false" ht="13.5" hidden="false" customHeight="false" outlineLevel="0" collapsed="false">
      <c r="B261" s="166"/>
      <c r="C261" s="168"/>
      <c r="D261" s="168"/>
      <c r="E261" s="168"/>
      <c r="F261" s="168"/>
      <c r="G261" s="168"/>
      <c r="H261" s="168"/>
      <c r="I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</row>
    <row r="262" customFormat="false" ht="13.5" hidden="false" customHeight="false" outlineLevel="0" collapsed="false">
      <c r="B262" s="166"/>
      <c r="C262" s="168"/>
      <c r="D262" s="168"/>
      <c r="E262" s="168"/>
      <c r="F262" s="168"/>
      <c r="G262" s="168"/>
      <c r="H262" s="168"/>
      <c r="I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</row>
    <row r="263" customFormat="false" ht="13.5" hidden="false" customHeight="false" outlineLevel="0" collapsed="false">
      <c r="B263" s="166"/>
      <c r="C263" s="168"/>
      <c r="D263" s="168"/>
      <c r="E263" s="168"/>
      <c r="F263" s="168"/>
      <c r="G263" s="168"/>
      <c r="H263" s="168"/>
      <c r="I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</row>
    <row r="264" customFormat="false" ht="13.5" hidden="false" customHeight="false" outlineLevel="0" collapsed="false">
      <c r="B264" s="166"/>
      <c r="C264" s="17"/>
      <c r="D264" s="17"/>
      <c r="E264" s="17"/>
      <c r="F264" s="17"/>
      <c r="G264" s="17"/>
      <c r="H264" s="17"/>
      <c r="I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</row>
    <row r="265" customFormat="false" ht="13.5" hidden="false" customHeight="false" outlineLevel="0" collapsed="false">
      <c r="B265" s="166"/>
      <c r="C265" s="17"/>
      <c r="D265" s="17"/>
      <c r="E265" s="17"/>
      <c r="F265" s="17"/>
      <c r="G265" s="17"/>
      <c r="H265" s="17"/>
      <c r="I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</row>
    <row r="266" customFormat="false" ht="13.5" hidden="false" customHeight="false" outlineLevel="0" collapsed="false">
      <c r="B266" s="29"/>
      <c r="C266" s="17"/>
      <c r="D266" s="17"/>
      <c r="E266" s="17"/>
      <c r="F266" s="17"/>
      <c r="G266" s="17"/>
      <c r="H266" s="17"/>
      <c r="I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</row>
    <row r="267" customFormat="false" ht="13.5" hidden="false" customHeight="false" outlineLevel="0" collapsed="false">
      <c r="B267" s="29"/>
      <c r="C267" s="17"/>
      <c r="D267" s="17"/>
      <c r="E267" s="17"/>
      <c r="F267" s="17"/>
      <c r="G267" s="17"/>
      <c r="H267" s="17"/>
      <c r="I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</row>
    <row r="268" customFormat="false" ht="13.5" hidden="false" customHeight="false" outlineLevel="0" collapsed="false">
      <c r="B268" s="29"/>
      <c r="C268" s="17"/>
      <c r="D268" s="17"/>
      <c r="E268" s="17"/>
      <c r="F268" s="17"/>
      <c r="G268" s="17"/>
      <c r="H268" s="17"/>
      <c r="I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</row>
    <row r="269" customFormat="false" ht="13.5" hidden="false" customHeight="false" outlineLevel="0" collapsed="false">
      <c r="B269" s="29"/>
      <c r="C269" s="17"/>
      <c r="D269" s="17"/>
      <c r="E269" s="17"/>
      <c r="F269" s="17"/>
      <c r="G269" s="17"/>
      <c r="H269" s="17"/>
      <c r="I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</row>
    <row r="270" customFormat="false" ht="13.5" hidden="false" customHeight="false" outlineLevel="0" collapsed="false">
      <c r="B270" s="29"/>
      <c r="C270" s="17"/>
      <c r="D270" s="17"/>
      <c r="E270" s="17"/>
      <c r="F270" s="17"/>
      <c r="G270" s="17"/>
      <c r="H270" s="17"/>
      <c r="I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</row>
    <row r="271" customFormat="false" ht="13.5" hidden="false" customHeight="false" outlineLevel="0" collapsed="false">
      <c r="B271" s="29"/>
      <c r="C271" s="17"/>
      <c r="D271" s="17"/>
      <c r="E271" s="17"/>
      <c r="F271" s="17"/>
      <c r="G271" s="17"/>
      <c r="H271" s="17"/>
      <c r="I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</row>
    <row r="272" customFormat="false" ht="13.5" hidden="false" customHeight="false" outlineLevel="0" collapsed="false">
      <c r="C272" s="17"/>
      <c r="D272" s="17"/>
      <c r="E272" s="17"/>
      <c r="F272" s="17"/>
      <c r="G272" s="17"/>
      <c r="H272" s="0"/>
      <c r="I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</row>
    <row r="273" customFormat="false" ht="13.5" hidden="false" customHeight="false" outlineLevel="0" collapsed="false">
      <c r="C273" s="17"/>
      <c r="D273" s="17"/>
      <c r="E273" s="17"/>
      <c r="F273" s="17"/>
      <c r="G273" s="17"/>
      <c r="H273" s="0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</row>
    <row r="274" customFormat="false" ht="13.5" hidden="false" customHeight="false" outlineLevel="0" collapsed="false">
      <c r="C274" s="17"/>
      <c r="D274" s="17"/>
      <c r="E274" s="17"/>
      <c r="F274" s="17"/>
      <c r="G274" s="17"/>
      <c r="H274" s="0"/>
      <c r="AA274" s="17"/>
      <c r="AB274" s="17"/>
      <c r="AC274" s="17"/>
      <c r="AD274" s="17"/>
      <c r="AE274" s="17"/>
    </row>
    <row r="275" customFormat="false" ht="13.5" hidden="false" customHeight="false" outlineLevel="0" collapsed="false">
      <c r="C275" s="17"/>
      <c r="D275" s="17"/>
      <c r="E275" s="17"/>
      <c r="F275" s="17"/>
      <c r="G275" s="17"/>
      <c r="H275" s="0"/>
      <c r="AA275" s="17"/>
      <c r="AB275" s="17"/>
      <c r="AC275" s="17"/>
      <c r="AD275" s="17"/>
      <c r="AE275" s="17"/>
    </row>
    <row r="276" customFormat="false" ht="13.5" hidden="false" customHeight="false" outlineLevel="0" collapsed="false">
      <c r="C276" s="17"/>
      <c r="D276" s="17"/>
      <c r="E276" s="17"/>
      <c r="F276" s="17"/>
      <c r="G276" s="17"/>
      <c r="H276" s="0"/>
      <c r="AA276" s="17"/>
      <c r="AB276" s="17"/>
      <c r="AC276" s="17"/>
      <c r="AD276" s="17"/>
      <c r="AE276" s="17"/>
    </row>
    <row r="277" customFormat="false" ht="13.5" hidden="false" customHeight="false" outlineLevel="0" collapsed="false">
      <c r="C277" s="17"/>
      <c r="D277" s="17"/>
      <c r="E277" s="17"/>
      <c r="F277" s="17"/>
      <c r="G277" s="17"/>
      <c r="H277" s="0"/>
      <c r="AA277" s="17"/>
      <c r="AB277" s="17"/>
      <c r="AC277" s="17"/>
      <c r="AD277" s="17"/>
      <c r="AE277" s="17"/>
    </row>
    <row r="278" customFormat="false" ht="13.5" hidden="false" customHeight="false" outlineLevel="0" collapsed="false">
      <c r="C278" s="17"/>
      <c r="D278" s="17"/>
      <c r="E278" s="17"/>
      <c r="F278" s="17"/>
      <c r="G278" s="17"/>
      <c r="H278" s="0"/>
      <c r="AB278" s="17"/>
      <c r="AC278" s="17"/>
      <c r="AD278" s="17"/>
      <c r="AE278" s="17"/>
    </row>
    <row r="279" customFormat="false" ht="13.5" hidden="false" customHeight="false" outlineLevel="0" collapsed="false">
      <c r="C279" s="17"/>
      <c r="D279" s="17"/>
      <c r="E279" s="17"/>
      <c r="F279" s="17"/>
      <c r="G279" s="17"/>
      <c r="H279" s="0"/>
      <c r="AB279" s="17"/>
      <c r="AC279" s="17"/>
      <c r="AD279" s="17"/>
      <c r="AE279" s="17"/>
    </row>
    <row r="280" customFormat="false" ht="13.5" hidden="false" customHeight="false" outlineLevel="0" collapsed="false">
      <c r="C280" s="17"/>
      <c r="D280" s="17"/>
      <c r="E280" s="17"/>
      <c r="F280" s="17"/>
      <c r="G280" s="17"/>
      <c r="H280" s="0"/>
      <c r="AB280" s="17"/>
      <c r="AC280" s="17"/>
      <c r="AD280" s="17"/>
      <c r="AE280" s="17"/>
    </row>
    <row r="281" customFormat="false" ht="13.5" hidden="false" customHeight="false" outlineLevel="0" collapsed="false">
      <c r="C281" s="17"/>
      <c r="D281" s="17"/>
      <c r="E281" s="17"/>
      <c r="F281" s="17"/>
      <c r="G281" s="17"/>
      <c r="H281" s="0"/>
      <c r="AA281" s="17"/>
      <c r="AB281" s="17"/>
      <c r="AC281" s="17"/>
      <c r="AD281" s="17"/>
      <c r="AE281" s="17"/>
    </row>
    <row r="282" customFormat="false" ht="13.5" hidden="false" customHeight="false" outlineLevel="0" collapsed="false">
      <c r="C282" s="17"/>
      <c r="D282" s="17"/>
      <c r="E282" s="17"/>
      <c r="F282" s="17"/>
      <c r="G282" s="17"/>
      <c r="H282" s="0"/>
      <c r="AA282" s="17"/>
      <c r="AB282" s="17"/>
      <c r="AC282" s="17"/>
      <c r="AD282" s="17"/>
      <c r="AE282" s="17"/>
    </row>
    <row r="283" customFormat="false" ht="13.5" hidden="false" customHeight="false" outlineLevel="0" collapsed="false">
      <c r="C283" s="17"/>
      <c r="D283" s="17"/>
      <c r="E283" s="17"/>
      <c r="F283" s="17"/>
      <c r="G283" s="17"/>
      <c r="H283" s="0"/>
      <c r="AA283" s="17"/>
      <c r="AB283" s="17"/>
      <c r="AC283" s="17"/>
      <c r="AD283" s="17"/>
      <c r="AE283" s="17"/>
    </row>
    <row r="284" customFormat="false" ht="13.5" hidden="false" customHeight="false" outlineLevel="0" collapsed="false">
      <c r="C284" s="17"/>
      <c r="D284" s="17"/>
      <c r="E284" s="17"/>
      <c r="F284" s="17"/>
      <c r="G284" s="17"/>
      <c r="H284" s="0"/>
      <c r="AA284" s="17"/>
      <c r="AB284" s="17"/>
      <c r="AC284" s="17"/>
      <c r="AD284" s="17"/>
      <c r="AE284" s="17"/>
    </row>
    <row r="285" customFormat="false" ht="13.5" hidden="false" customHeight="false" outlineLevel="0" collapsed="false">
      <c r="C285" s="17"/>
      <c r="D285" s="17"/>
      <c r="E285" s="17"/>
      <c r="F285" s="17"/>
      <c r="G285" s="17"/>
      <c r="H285" s="0"/>
      <c r="AA285" s="17"/>
      <c r="AB285" s="17"/>
      <c r="AC285" s="17"/>
      <c r="AD285" s="17"/>
      <c r="AE285" s="17"/>
    </row>
    <row r="286" customFormat="false" ht="13.5" hidden="false" customHeight="false" outlineLevel="0" collapsed="false">
      <c r="C286" s="17"/>
      <c r="D286" s="17"/>
      <c r="E286" s="17"/>
      <c r="F286" s="17"/>
      <c r="G286" s="17"/>
      <c r="H286" s="0"/>
      <c r="AA286" s="17"/>
      <c r="AB286" s="17"/>
      <c r="AC286" s="17"/>
      <c r="AD286" s="17"/>
      <c r="AE286" s="17"/>
    </row>
    <row r="287" customFormat="false" ht="13.5" hidden="false" customHeight="false" outlineLevel="0" collapsed="false">
      <c r="C287" s="17"/>
      <c r="D287" s="17"/>
      <c r="E287" s="17"/>
      <c r="F287" s="17"/>
      <c r="G287" s="17"/>
      <c r="H287" s="0"/>
      <c r="AA287" s="17"/>
      <c r="AB287" s="17"/>
      <c r="AC287" s="17"/>
      <c r="AD287" s="17"/>
      <c r="AE287" s="17"/>
    </row>
    <row r="288" customFormat="false" ht="13.5" hidden="false" customHeight="false" outlineLevel="0" collapsed="false">
      <c r="C288" s="17"/>
      <c r="D288" s="17"/>
      <c r="E288" s="17"/>
      <c r="F288" s="17"/>
      <c r="G288" s="17"/>
      <c r="H288" s="0"/>
      <c r="AA288" s="17"/>
      <c r="AB288" s="17"/>
      <c r="AC288" s="17"/>
      <c r="AD288" s="17"/>
      <c r="AE288" s="17"/>
    </row>
    <row r="289" customFormat="false" ht="13.5" hidden="false" customHeight="false" outlineLevel="0" collapsed="false">
      <c r="C289" s="17"/>
      <c r="D289" s="17"/>
      <c r="E289" s="17"/>
      <c r="F289" s="17"/>
      <c r="G289" s="17"/>
      <c r="H289" s="0"/>
      <c r="AA289" s="17"/>
      <c r="AB289" s="17"/>
      <c r="AC289" s="17"/>
      <c r="AD289" s="17"/>
      <c r="AE289" s="17"/>
    </row>
    <row r="290" customFormat="false" ht="13.5" hidden="false" customHeight="false" outlineLevel="0" collapsed="false">
      <c r="C290" s="17"/>
      <c r="D290" s="17"/>
      <c r="E290" s="17"/>
      <c r="F290" s="17"/>
      <c r="G290" s="17"/>
      <c r="H290" s="0"/>
      <c r="AA290" s="17"/>
      <c r="AB290" s="17"/>
      <c r="AC290" s="17"/>
      <c r="AD290" s="17"/>
      <c r="AE290" s="17"/>
    </row>
    <row r="291" customFormat="false" ht="13.5" hidden="false" customHeight="false" outlineLevel="0" collapsed="false">
      <c r="C291" s="17"/>
      <c r="D291" s="17"/>
      <c r="E291" s="17"/>
      <c r="F291" s="17"/>
      <c r="G291" s="17"/>
      <c r="H291" s="0"/>
      <c r="AA291" s="17"/>
      <c r="AB291" s="17"/>
      <c r="AC291" s="17"/>
    </row>
    <row r="292" customFormat="false" ht="13.5" hidden="false" customHeight="false" outlineLevel="0" collapsed="false">
      <c r="C292" s="17"/>
      <c r="D292" s="17"/>
      <c r="E292" s="17"/>
      <c r="F292" s="17"/>
      <c r="G292" s="17"/>
      <c r="H292" s="0"/>
      <c r="AA292" s="17"/>
      <c r="AB292" s="17"/>
      <c r="AC292" s="17"/>
    </row>
    <row r="293" customFormat="false" ht="13.5" hidden="false" customHeight="false" outlineLevel="0" collapsed="false">
      <c r="C293" s="17"/>
      <c r="D293" s="17"/>
      <c r="E293" s="17"/>
      <c r="F293" s="17"/>
      <c r="G293" s="17"/>
      <c r="H293" s="0"/>
      <c r="AA293" s="17"/>
      <c r="AB293" s="17"/>
      <c r="AC293" s="17"/>
    </row>
    <row r="294" customFormat="false" ht="13.5" hidden="false" customHeight="false" outlineLevel="0" collapsed="false">
      <c r="C294" s="17"/>
      <c r="D294" s="17"/>
      <c r="E294" s="17"/>
      <c r="F294" s="17"/>
      <c r="G294" s="17"/>
      <c r="H294" s="0"/>
      <c r="AA294" s="17"/>
      <c r="AB294" s="17"/>
      <c r="AC294" s="17"/>
    </row>
    <row r="295" customFormat="false" ht="13.5" hidden="false" customHeight="false" outlineLevel="0" collapsed="false">
      <c r="C295" s="17"/>
      <c r="D295" s="17"/>
      <c r="E295" s="17"/>
      <c r="F295" s="17"/>
      <c r="G295" s="17"/>
      <c r="H295" s="0"/>
      <c r="AA295" s="17"/>
      <c r="AB295" s="17"/>
      <c r="AC295" s="17"/>
    </row>
    <row r="296" customFormat="false" ht="13.5" hidden="false" customHeight="false" outlineLevel="0" collapsed="false">
      <c r="C296" s="17"/>
      <c r="D296" s="17"/>
      <c r="E296" s="17"/>
      <c r="F296" s="17"/>
      <c r="G296" s="17"/>
      <c r="H296" s="0"/>
      <c r="AA296" s="17"/>
      <c r="AB296" s="17"/>
      <c r="AC296" s="17"/>
    </row>
    <row r="297" customFormat="false" ht="13.5" hidden="false" customHeight="false" outlineLevel="0" collapsed="false">
      <c r="C297" s="17"/>
      <c r="D297" s="17"/>
      <c r="E297" s="17"/>
      <c r="F297" s="17"/>
      <c r="G297" s="17"/>
      <c r="H297" s="0"/>
      <c r="AA297" s="17"/>
      <c r="AB297" s="17"/>
      <c r="AC297" s="17"/>
    </row>
    <row r="298" customFormat="false" ht="13.5" hidden="false" customHeight="false" outlineLevel="0" collapsed="false">
      <c r="C298" s="17"/>
      <c r="D298" s="17"/>
      <c r="E298" s="17"/>
      <c r="F298" s="17"/>
      <c r="G298" s="17"/>
      <c r="H298" s="0"/>
      <c r="AA298" s="17"/>
      <c r="AB298" s="17"/>
      <c r="AC298" s="17"/>
    </row>
    <row r="299" customFormat="false" ht="13.5" hidden="false" customHeight="false" outlineLevel="0" collapsed="false">
      <c r="C299" s="17"/>
      <c r="D299" s="17"/>
      <c r="E299" s="17"/>
      <c r="F299" s="17"/>
      <c r="G299" s="17"/>
      <c r="H299" s="0"/>
      <c r="AA299" s="17"/>
      <c r="AB299" s="17"/>
      <c r="AC299" s="17"/>
    </row>
    <row r="300" customFormat="false" ht="13.5" hidden="false" customHeight="false" outlineLevel="0" collapsed="false">
      <c r="C300" s="17"/>
      <c r="D300" s="17"/>
      <c r="E300" s="17"/>
      <c r="F300" s="17"/>
      <c r="G300" s="17"/>
      <c r="H300" s="0"/>
      <c r="AA300" s="17"/>
      <c r="AB300" s="17"/>
      <c r="AC300" s="17"/>
    </row>
    <row r="301" customFormat="false" ht="13.5" hidden="false" customHeight="false" outlineLevel="0" collapsed="false">
      <c r="C301" s="17"/>
      <c r="D301" s="17"/>
      <c r="E301" s="17"/>
      <c r="F301" s="17"/>
      <c r="G301" s="17"/>
      <c r="H301" s="0"/>
      <c r="AA301" s="17"/>
      <c r="AB301" s="17"/>
      <c r="AC301" s="17"/>
    </row>
    <row r="302" customFormat="false" ht="13.5" hidden="false" customHeight="false" outlineLevel="0" collapsed="false">
      <c r="C302" s="17"/>
      <c r="D302" s="17"/>
      <c r="E302" s="17"/>
      <c r="F302" s="17"/>
      <c r="G302" s="17"/>
      <c r="H302" s="0"/>
      <c r="AA302" s="17"/>
      <c r="AB302" s="17"/>
      <c r="AC302" s="17"/>
    </row>
    <row r="303" customFormat="false" ht="13.5" hidden="false" customHeight="false" outlineLevel="0" collapsed="false">
      <c r="C303" s="17"/>
      <c r="D303" s="17"/>
      <c r="E303" s="17"/>
      <c r="F303" s="17"/>
      <c r="G303" s="17"/>
      <c r="H303" s="0"/>
      <c r="AA303" s="17"/>
      <c r="AB303" s="17"/>
      <c r="AC303" s="17"/>
    </row>
    <row r="304" customFormat="false" ht="13.5" hidden="false" customHeight="false" outlineLevel="0" collapsed="false">
      <c r="C304" s="17"/>
      <c r="D304" s="17"/>
      <c r="E304" s="17"/>
      <c r="F304" s="17"/>
      <c r="G304" s="17"/>
      <c r="H304" s="0"/>
      <c r="AA304" s="17"/>
      <c r="AB304" s="17"/>
      <c r="AC304" s="17"/>
    </row>
    <row r="305" customFormat="false" ht="13.5" hidden="false" customHeight="false" outlineLevel="0" collapsed="false">
      <c r="C305" s="17"/>
      <c r="D305" s="17"/>
      <c r="E305" s="17"/>
      <c r="F305" s="17"/>
      <c r="G305" s="17"/>
      <c r="H305" s="0"/>
      <c r="AA305" s="17"/>
      <c r="AB305" s="17"/>
      <c r="AC305" s="17"/>
    </row>
    <row r="306" customFormat="false" ht="13.5" hidden="false" customHeight="false" outlineLevel="0" collapsed="false">
      <c r="C306" s="17"/>
      <c r="D306" s="17"/>
      <c r="E306" s="17"/>
      <c r="F306" s="17"/>
      <c r="G306" s="17"/>
      <c r="H306" s="0"/>
      <c r="AA306" s="17"/>
      <c r="AB306" s="17"/>
      <c r="AC306" s="17"/>
    </row>
    <row r="307" customFormat="false" ht="13.5" hidden="false" customHeight="false" outlineLevel="0" collapsed="false">
      <c r="C307" s="17"/>
      <c r="D307" s="17"/>
      <c r="E307" s="17"/>
      <c r="F307" s="17"/>
      <c r="G307" s="17"/>
      <c r="H307" s="0"/>
      <c r="AA307" s="17"/>
      <c r="AB307" s="17"/>
      <c r="AC307" s="17"/>
    </row>
    <row r="308" customFormat="false" ht="13.5" hidden="false" customHeight="false" outlineLevel="0" collapsed="false">
      <c r="C308" s="17"/>
      <c r="D308" s="17"/>
      <c r="E308" s="17"/>
      <c r="F308" s="17"/>
      <c r="G308" s="17"/>
      <c r="H308" s="0"/>
      <c r="AA308" s="17"/>
      <c r="AB308" s="17"/>
      <c r="AC308" s="17"/>
    </row>
    <row r="309" customFormat="false" ht="13.5" hidden="false" customHeight="false" outlineLevel="0" collapsed="false">
      <c r="C309" s="17"/>
      <c r="D309" s="17"/>
      <c r="E309" s="17"/>
      <c r="F309" s="17"/>
      <c r="G309" s="17"/>
      <c r="H309" s="0"/>
      <c r="AA309" s="17"/>
      <c r="AB309" s="17"/>
      <c r="AC309" s="17"/>
    </row>
    <row r="310" customFormat="false" ht="13.5" hidden="false" customHeight="false" outlineLevel="0" collapsed="false">
      <c r="C310" s="17"/>
      <c r="D310" s="17"/>
      <c r="E310" s="17"/>
      <c r="F310" s="17"/>
      <c r="G310" s="17"/>
      <c r="H310" s="0"/>
      <c r="AA310" s="17"/>
      <c r="AB310" s="17"/>
      <c r="AC310" s="17"/>
    </row>
    <row r="311" customFormat="false" ht="13.5" hidden="false" customHeight="false" outlineLevel="0" collapsed="false">
      <c r="C311" s="17"/>
      <c r="D311" s="17"/>
      <c r="E311" s="17"/>
      <c r="F311" s="17"/>
      <c r="G311" s="17"/>
      <c r="H311" s="0"/>
      <c r="AA311" s="17"/>
      <c r="AB311" s="17"/>
      <c r="AC311" s="17"/>
    </row>
    <row r="312" customFormat="false" ht="13.5" hidden="false" customHeight="false" outlineLevel="0" collapsed="false">
      <c r="C312" s="17"/>
      <c r="D312" s="17"/>
      <c r="E312" s="17"/>
      <c r="F312" s="17"/>
      <c r="G312" s="17"/>
      <c r="H312" s="0"/>
      <c r="AA312" s="17"/>
      <c r="AB312" s="17"/>
      <c r="AC312" s="17"/>
    </row>
    <row r="313" customFormat="false" ht="13.5" hidden="false" customHeight="false" outlineLevel="0" collapsed="false">
      <c r="C313" s="17"/>
      <c r="D313" s="17"/>
      <c r="E313" s="17"/>
      <c r="F313" s="17"/>
      <c r="G313" s="17"/>
      <c r="H313" s="0"/>
      <c r="AA313" s="17"/>
      <c r="AB313" s="17"/>
      <c r="AC313" s="17"/>
    </row>
    <row r="314" customFormat="false" ht="13.5" hidden="false" customHeight="false" outlineLevel="0" collapsed="false">
      <c r="C314" s="17"/>
      <c r="D314" s="17"/>
      <c r="E314" s="17"/>
      <c r="F314" s="17"/>
      <c r="G314" s="17"/>
      <c r="H314" s="0"/>
      <c r="AA314" s="17"/>
      <c r="AB314" s="17"/>
      <c r="AC314" s="17"/>
    </row>
    <row r="315" customFormat="false" ht="13.5" hidden="false" customHeight="false" outlineLevel="0" collapsed="false">
      <c r="C315" s="17"/>
      <c r="D315" s="17"/>
      <c r="E315" s="17"/>
      <c r="F315" s="17"/>
      <c r="G315" s="17"/>
      <c r="H315" s="0"/>
      <c r="AA315" s="17"/>
      <c r="AB315" s="17"/>
      <c r="AC315" s="17"/>
    </row>
    <row r="316" customFormat="false" ht="13.5" hidden="false" customHeight="false" outlineLevel="0" collapsed="false">
      <c r="C316" s="17"/>
      <c r="D316" s="17"/>
      <c r="E316" s="17"/>
      <c r="F316" s="17"/>
      <c r="G316" s="17"/>
      <c r="H316" s="0"/>
      <c r="AA316" s="17"/>
      <c r="AB316" s="17"/>
      <c r="AC316" s="17"/>
    </row>
    <row r="317" customFormat="false" ht="13.5" hidden="false" customHeight="false" outlineLevel="0" collapsed="false">
      <c r="C317" s="17"/>
      <c r="D317" s="17"/>
      <c r="E317" s="17"/>
      <c r="F317" s="17"/>
      <c r="G317" s="17"/>
      <c r="H317" s="0"/>
      <c r="AA317" s="17"/>
      <c r="AB317" s="17"/>
      <c r="AC317" s="17"/>
    </row>
    <row r="318" customFormat="false" ht="13.5" hidden="false" customHeight="false" outlineLevel="0" collapsed="false">
      <c r="C318" s="17"/>
      <c r="D318" s="17"/>
      <c r="E318" s="17"/>
      <c r="F318" s="17"/>
      <c r="G318" s="17"/>
      <c r="H318" s="0"/>
      <c r="AA318" s="17"/>
      <c r="AB318" s="17"/>
      <c r="AC318" s="17"/>
    </row>
    <row r="319" customFormat="false" ht="13.5" hidden="false" customHeight="false" outlineLevel="0" collapsed="false">
      <c r="C319" s="17"/>
      <c r="D319" s="17"/>
      <c r="E319" s="17"/>
      <c r="F319" s="17"/>
      <c r="G319" s="17"/>
      <c r="H319" s="0"/>
      <c r="AA319" s="17"/>
      <c r="AB319" s="17"/>
      <c r="AC319" s="17"/>
    </row>
    <row r="320" customFormat="false" ht="13.5" hidden="false" customHeight="false" outlineLevel="0" collapsed="false">
      <c r="C320" s="17"/>
      <c r="D320" s="17"/>
      <c r="E320" s="17"/>
      <c r="F320" s="17"/>
      <c r="G320" s="17"/>
      <c r="H320" s="0"/>
      <c r="AA320" s="17"/>
      <c r="AB320" s="17"/>
      <c r="AC320" s="17"/>
    </row>
    <row r="321" customFormat="false" ht="13.5" hidden="false" customHeight="false" outlineLevel="0" collapsed="false">
      <c r="C321" s="17"/>
      <c r="D321" s="17"/>
      <c r="E321" s="17"/>
      <c r="F321" s="17"/>
      <c r="G321" s="17"/>
      <c r="H321" s="0"/>
      <c r="AA321" s="17"/>
      <c r="AB321" s="17"/>
      <c r="AC321" s="17"/>
    </row>
    <row r="322" customFormat="false" ht="13.5" hidden="false" customHeight="false" outlineLevel="0" collapsed="false">
      <c r="C322" s="17"/>
      <c r="D322" s="17"/>
      <c r="E322" s="17"/>
      <c r="F322" s="17"/>
      <c r="G322" s="17"/>
      <c r="H322" s="0"/>
      <c r="AA322" s="17"/>
      <c r="AB322" s="17"/>
      <c r="AC322" s="17"/>
    </row>
    <row r="323" customFormat="false" ht="13.5" hidden="false" customHeight="false" outlineLevel="0" collapsed="false">
      <c r="C323" s="17"/>
      <c r="D323" s="17"/>
      <c r="E323" s="17"/>
      <c r="F323" s="17"/>
      <c r="G323" s="17"/>
      <c r="H323" s="0"/>
      <c r="AA323" s="17"/>
      <c r="AB323" s="17"/>
      <c r="AC323" s="17"/>
    </row>
    <row r="324" customFormat="false" ht="13.5" hidden="false" customHeight="false" outlineLevel="0" collapsed="false">
      <c r="C324" s="17"/>
      <c r="D324" s="17"/>
      <c r="E324" s="17"/>
      <c r="F324" s="17"/>
      <c r="G324" s="17"/>
      <c r="H324" s="0"/>
      <c r="AA324" s="17"/>
      <c r="AB324" s="17"/>
      <c r="AC324" s="17"/>
    </row>
    <row r="325" customFormat="false" ht="13.5" hidden="false" customHeight="false" outlineLevel="0" collapsed="false">
      <c r="C325" s="17"/>
      <c r="D325" s="17"/>
      <c r="E325" s="17"/>
      <c r="F325" s="17"/>
      <c r="G325" s="17"/>
      <c r="H325" s="0"/>
      <c r="AA325" s="17"/>
      <c r="AB325" s="17"/>
      <c r="AC325" s="17"/>
    </row>
    <row r="326" customFormat="false" ht="13.5" hidden="false" customHeight="false" outlineLevel="0" collapsed="false">
      <c r="C326" s="17"/>
      <c r="D326" s="17"/>
      <c r="E326" s="17"/>
      <c r="F326" s="17"/>
      <c r="G326" s="17"/>
      <c r="H326" s="0"/>
      <c r="AA326" s="17"/>
      <c r="AB326" s="17"/>
      <c r="AC326" s="17"/>
    </row>
    <row r="327" customFormat="false" ht="13.5" hidden="false" customHeight="false" outlineLevel="0" collapsed="false">
      <c r="C327" s="17"/>
      <c r="D327" s="17"/>
      <c r="E327" s="17"/>
      <c r="F327" s="17"/>
      <c r="G327" s="17"/>
      <c r="H327" s="0"/>
      <c r="AA327" s="17"/>
      <c r="AB327" s="17"/>
      <c r="AC327" s="17"/>
    </row>
    <row r="328" customFormat="false" ht="13.5" hidden="false" customHeight="false" outlineLevel="0" collapsed="false">
      <c r="C328" s="17"/>
      <c r="D328" s="17"/>
      <c r="E328" s="17"/>
      <c r="F328" s="17"/>
      <c r="G328" s="17"/>
      <c r="H328" s="0"/>
      <c r="AA328" s="17"/>
      <c r="AB328" s="17"/>
      <c r="AC328" s="17"/>
    </row>
    <row r="329" customFormat="false" ht="13.5" hidden="false" customHeight="false" outlineLevel="0" collapsed="false">
      <c r="C329" s="17"/>
      <c r="D329" s="17"/>
      <c r="E329" s="17"/>
      <c r="F329" s="17"/>
      <c r="G329" s="17"/>
      <c r="H329" s="0"/>
      <c r="AA329" s="17"/>
      <c r="AB329" s="17"/>
      <c r="AC329" s="17"/>
    </row>
    <row r="330" customFormat="false" ht="13.5" hidden="false" customHeight="false" outlineLevel="0" collapsed="false">
      <c r="C330" s="17"/>
      <c r="D330" s="17"/>
      <c r="E330" s="17"/>
      <c r="F330" s="17"/>
      <c r="G330" s="17"/>
      <c r="H330" s="0"/>
      <c r="AA330" s="17"/>
      <c r="AB330" s="17"/>
      <c r="AC330" s="17"/>
    </row>
    <row r="331" customFormat="false" ht="13.5" hidden="false" customHeight="false" outlineLevel="0" collapsed="false">
      <c r="C331" s="17"/>
      <c r="D331" s="17"/>
      <c r="E331" s="17"/>
      <c r="F331" s="17"/>
      <c r="G331" s="17"/>
      <c r="H331" s="0"/>
      <c r="AA331" s="17"/>
      <c r="AB331" s="17"/>
      <c r="AC331" s="17"/>
    </row>
    <row r="332" customFormat="false" ht="13.5" hidden="false" customHeight="false" outlineLevel="0" collapsed="false">
      <c r="C332" s="17"/>
      <c r="D332" s="17"/>
      <c r="E332" s="17"/>
      <c r="F332" s="17"/>
      <c r="G332" s="17"/>
      <c r="H332" s="0"/>
      <c r="AA332" s="17"/>
      <c r="AB332" s="17"/>
      <c r="AC332" s="17"/>
    </row>
    <row r="333" customFormat="false" ht="13.5" hidden="false" customHeight="false" outlineLevel="0" collapsed="false">
      <c r="C333" s="17"/>
      <c r="D333" s="17"/>
      <c r="E333" s="17"/>
      <c r="F333" s="17"/>
      <c r="G333" s="17"/>
      <c r="H333" s="0"/>
      <c r="AA333" s="17"/>
      <c r="AB333" s="17"/>
      <c r="AC333" s="17"/>
    </row>
    <row r="334" customFormat="false" ht="13.5" hidden="false" customHeight="false" outlineLevel="0" collapsed="false">
      <c r="C334" s="17"/>
      <c r="D334" s="17"/>
      <c r="E334" s="17"/>
      <c r="F334" s="17"/>
      <c r="G334" s="17"/>
      <c r="H334" s="0"/>
      <c r="AA334" s="17"/>
      <c r="AB334" s="17"/>
      <c r="AC334" s="17"/>
    </row>
    <row r="335" customFormat="false" ht="13.5" hidden="false" customHeight="false" outlineLevel="0" collapsed="false">
      <c r="C335" s="17"/>
      <c r="D335" s="17"/>
      <c r="E335" s="17"/>
      <c r="F335" s="17"/>
      <c r="G335" s="17"/>
      <c r="H335" s="0"/>
      <c r="AA335" s="17"/>
      <c r="AB335" s="17"/>
      <c r="AC335" s="17"/>
    </row>
    <row r="336" customFormat="false" ht="13.5" hidden="false" customHeight="false" outlineLevel="0" collapsed="false">
      <c r="C336" s="17"/>
      <c r="D336" s="17"/>
      <c r="E336" s="17"/>
      <c r="F336" s="17"/>
      <c r="G336" s="17"/>
      <c r="H336" s="0"/>
      <c r="AA336" s="17"/>
      <c r="AB336" s="17"/>
      <c r="AC336" s="17"/>
    </row>
    <row r="337" customFormat="false" ht="13.5" hidden="false" customHeight="false" outlineLevel="0" collapsed="false">
      <c r="C337" s="17"/>
      <c r="D337" s="17"/>
      <c r="E337" s="17"/>
      <c r="F337" s="17"/>
      <c r="G337" s="17"/>
      <c r="H337" s="0"/>
      <c r="AA337" s="17"/>
      <c r="AB337" s="17"/>
      <c r="AC337" s="17"/>
    </row>
    <row r="338" customFormat="false" ht="13.5" hidden="false" customHeight="false" outlineLevel="0" collapsed="false">
      <c r="C338" s="17"/>
      <c r="D338" s="17"/>
      <c r="E338" s="17"/>
      <c r="F338" s="17"/>
      <c r="G338" s="17"/>
      <c r="H338" s="0"/>
      <c r="AA338" s="17"/>
      <c r="AB338" s="17"/>
      <c r="AC338" s="17"/>
    </row>
    <row r="339" customFormat="false" ht="13.5" hidden="false" customHeight="false" outlineLevel="0" collapsed="false">
      <c r="C339" s="17"/>
      <c r="D339" s="17"/>
      <c r="E339" s="17"/>
      <c r="F339" s="17"/>
      <c r="G339" s="17"/>
      <c r="H339" s="0"/>
      <c r="AA339" s="17"/>
      <c r="AB339" s="17"/>
      <c r="AC339" s="17"/>
    </row>
    <row r="340" customFormat="false" ht="13.5" hidden="false" customHeight="false" outlineLevel="0" collapsed="false">
      <c r="C340" s="17"/>
      <c r="D340" s="17"/>
      <c r="E340" s="17"/>
      <c r="F340" s="17"/>
      <c r="G340" s="17"/>
      <c r="H340" s="0"/>
      <c r="AA340" s="17"/>
      <c r="AB340" s="17"/>
      <c r="AC340" s="17"/>
    </row>
    <row r="341" customFormat="false" ht="13.5" hidden="false" customHeight="false" outlineLevel="0" collapsed="false">
      <c r="C341" s="17"/>
      <c r="D341" s="17"/>
      <c r="E341" s="17"/>
      <c r="F341" s="17"/>
      <c r="G341" s="17"/>
      <c r="H341" s="0"/>
      <c r="AA341" s="17"/>
      <c r="AB341" s="17"/>
      <c r="AC341" s="17"/>
    </row>
    <row r="342" customFormat="false" ht="13.5" hidden="false" customHeight="false" outlineLevel="0" collapsed="false">
      <c r="C342" s="17"/>
      <c r="D342" s="17"/>
      <c r="E342" s="17"/>
      <c r="F342" s="17"/>
      <c r="G342" s="17"/>
      <c r="H342" s="0"/>
      <c r="AA342" s="17"/>
      <c r="AB342" s="17"/>
      <c r="AC342" s="17"/>
    </row>
    <row r="343" customFormat="false" ht="13.5" hidden="false" customHeight="false" outlineLevel="0" collapsed="false">
      <c r="C343" s="17"/>
      <c r="D343" s="17"/>
      <c r="E343" s="17"/>
      <c r="F343" s="17"/>
      <c r="G343" s="17"/>
      <c r="H343" s="0"/>
      <c r="AA343" s="17"/>
      <c r="AB343" s="17"/>
      <c r="AC343" s="17"/>
    </row>
    <row r="344" customFormat="false" ht="13.5" hidden="false" customHeight="false" outlineLevel="0" collapsed="false">
      <c r="C344" s="17"/>
      <c r="D344" s="17"/>
      <c r="E344" s="17"/>
      <c r="F344" s="17"/>
      <c r="G344" s="17"/>
      <c r="H344" s="0"/>
      <c r="AA344" s="17"/>
      <c r="AB344" s="17"/>
      <c r="AC344" s="17"/>
    </row>
    <row r="345" customFormat="false" ht="13.5" hidden="false" customHeight="false" outlineLevel="0" collapsed="false">
      <c r="C345" s="17"/>
      <c r="D345" s="17"/>
      <c r="E345" s="17"/>
      <c r="F345" s="17"/>
      <c r="G345" s="17"/>
      <c r="H345" s="0"/>
      <c r="AA345" s="17"/>
      <c r="AB345" s="17"/>
      <c r="AC345" s="17"/>
    </row>
    <row r="346" customFormat="false" ht="13.5" hidden="false" customHeight="false" outlineLevel="0" collapsed="false">
      <c r="C346" s="17"/>
      <c r="D346" s="17"/>
      <c r="E346" s="17"/>
      <c r="F346" s="17"/>
      <c r="G346" s="17"/>
      <c r="H346" s="0"/>
      <c r="AA346" s="17"/>
      <c r="AB346" s="17"/>
      <c r="AC346" s="17"/>
    </row>
    <row r="347" customFormat="false" ht="13.5" hidden="false" customHeight="false" outlineLevel="0" collapsed="false">
      <c r="C347" s="17"/>
      <c r="D347" s="17"/>
      <c r="E347" s="17"/>
      <c r="F347" s="17"/>
      <c r="G347" s="17"/>
      <c r="H347" s="0"/>
      <c r="AA347" s="17"/>
      <c r="AB347" s="17"/>
      <c r="AC347" s="17"/>
    </row>
    <row r="348" customFormat="false" ht="13.5" hidden="false" customHeight="false" outlineLevel="0" collapsed="false">
      <c r="C348" s="17"/>
      <c r="D348" s="17"/>
      <c r="E348" s="17"/>
      <c r="F348" s="17"/>
      <c r="G348" s="17"/>
      <c r="H348" s="0"/>
      <c r="AA348" s="17"/>
      <c r="AB348" s="17"/>
      <c r="AC348" s="17"/>
    </row>
    <row r="349" customFormat="false" ht="13.5" hidden="false" customHeight="false" outlineLevel="0" collapsed="false">
      <c r="C349" s="17"/>
      <c r="D349" s="17"/>
      <c r="E349" s="17"/>
      <c r="F349" s="17"/>
      <c r="G349" s="17"/>
      <c r="H349" s="0"/>
      <c r="AA349" s="17"/>
      <c r="AB349" s="17"/>
      <c r="AC349" s="17"/>
    </row>
    <row r="350" customFormat="false" ht="13.5" hidden="false" customHeight="false" outlineLevel="0" collapsed="false">
      <c r="C350" s="17"/>
      <c r="D350" s="17"/>
      <c r="E350" s="17"/>
      <c r="F350" s="17"/>
      <c r="G350" s="17"/>
      <c r="H350" s="0"/>
      <c r="AA350" s="17"/>
      <c r="AB350" s="17"/>
      <c r="AC350" s="17"/>
    </row>
    <row r="351" customFormat="false" ht="13.5" hidden="false" customHeight="false" outlineLevel="0" collapsed="false">
      <c r="C351" s="17"/>
      <c r="D351" s="17"/>
      <c r="E351" s="17"/>
      <c r="F351" s="17"/>
      <c r="G351" s="17"/>
      <c r="H351" s="0"/>
      <c r="AA351" s="17"/>
      <c r="AB351" s="17"/>
      <c r="AC351" s="17"/>
    </row>
    <row r="352" customFormat="false" ht="13.5" hidden="false" customHeight="false" outlineLevel="0" collapsed="false">
      <c r="C352" s="17"/>
      <c r="D352" s="17"/>
      <c r="E352" s="17"/>
      <c r="F352" s="17"/>
      <c r="G352" s="17"/>
      <c r="H352" s="0"/>
      <c r="AA352" s="17"/>
      <c r="AB352" s="17"/>
      <c r="AC352" s="17"/>
    </row>
    <row r="353" customFormat="false" ht="13.5" hidden="false" customHeight="false" outlineLevel="0" collapsed="false">
      <c r="C353" s="17"/>
      <c r="D353" s="17"/>
      <c r="E353" s="17"/>
      <c r="F353" s="17"/>
      <c r="G353" s="17"/>
      <c r="H353" s="0"/>
      <c r="AA353" s="17"/>
      <c r="AB353" s="17"/>
      <c r="AC353" s="17"/>
    </row>
    <row r="354" customFormat="false" ht="13.5" hidden="false" customHeight="false" outlineLevel="0" collapsed="false">
      <c r="C354" s="17"/>
      <c r="D354" s="17"/>
      <c r="E354" s="17"/>
      <c r="F354" s="17"/>
      <c r="G354" s="17"/>
      <c r="H354" s="0"/>
      <c r="AA354" s="17"/>
      <c r="AB354" s="17"/>
      <c r="AC354" s="17"/>
    </row>
    <row r="355" customFormat="false" ht="13.5" hidden="false" customHeight="false" outlineLevel="0" collapsed="false">
      <c r="C355" s="17"/>
      <c r="D355" s="17"/>
      <c r="E355" s="17"/>
      <c r="F355" s="17"/>
      <c r="G355" s="17"/>
      <c r="H355" s="0"/>
      <c r="AA355" s="17"/>
      <c r="AB355" s="17"/>
      <c r="AC355" s="17"/>
    </row>
    <row r="356" customFormat="false" ht="13.5" hidden="false" customHeight="false" outlineLevel="0" collapsed="false">
      <c r="C356" s="17"/>
      <c r="D356" s="17"/>
      <c r="E356" s="17"/>
      <c r="F356" s="17"/>
      <c r="G356" s="17"/>
      <c r="H356" s="0"/>
      <c r="AA356" s="17"/>
      <c r="AB356" s="17"/>
      <c r="AC356" s="17"/>
    </row>
    <row r="357" customFormat="false" ht="13.5" hidden="false" customHeight="false" outlineLevel="0" collapsed="false">
      <c r="C357" s="17"/>
      <c r="D357" s="17"/>
      <c r="E357" s="17"/>
      <c r="F357" s="17"/>
      <c r="G357" s="17"/>
      <c r="H357" s="0"/>
      <c r="AA357" s="17"/>
      <c r="AB357" s="17"/>
      <c r="AC357" s="17"/>
    </row>
    <row r="358" customFormat="false" ht="13.5" hidden="false" customHeight="false" outlineLevel="0" collapsed="false">
      <c r="C358" s="17"/>
      <c r="D358" s="17"/>
      <c r="E358" s="17"/>
      <c r="F358" s="17"/>
      <c r="G358" s="17"/>
      <c r="H358" s="0"/>
      <c r="AA358" s="17"/>
      <c r="AB358" s="17"/>
      <c r="AC358" s="17"/>
    </row>
    <row r="359" customFormat="false" ht="13.5" hidden="false" customHeight="false" outlineLevel="0" collapsed="false">
      <c r="C359" s="17"/>
      <c r="D359" s="17"/>
      <c r="E359" s="17"/>
      <c r="F359" s="17"/>
      <c r="G359" s="17"/>
      <c r="H359" s="0"/>
      <c r="AA359" s="17"/>
      <c r="AB359" s="17"/>
      <c r="AC359" s="17"/>
    </row>
    <row r="360" customFormat="false" ht="13.5" hidden="false" customHeight="false" outlineLevel="0" collapsed="false">
      <c r="C360" s="17"/>
      <c r="D360" s="17"/>
      <c r="E360" s="17"/>
      <c r="F360" s="17"/>
      <c r="G360" s="17"/>
      <c r="H360" s="0"/>
      <c r="AA360" s="17"/>
      <c r="AB360" s="17"/>
      <c r="AC360" s="17"/>
    </row>
    <row r="361" customFormat="false" ht="13.5" hidden="false" customHeight="false" outlineLevel="0" collapsed="false">
      <c r="C361" s="17"/>
      <c r="D361" s="17"/>
      <c r="E361" s="17"/>
      <c r="F361" s="17"/>
      <c r="G361" s="17"/>
      <c r="H361" s="0"/>
      <c r="AA361" s="17"/>
      <c r="AB361" s="17"/>
      <c r="AC361" s="17"/>
    </row>
    <row r="362" customFormat="false" ht="13.5" hidden="false" customHeight="false" outlineLevel="0" collapsed="false">
      <c r="C362" s="17"/>
      <c r="D362" s="17"/>
      <c r="E362" s="17"/>
      <c r="F362" s="17"/>
      <c r="G362" s="17"/>
      <c r="H362" s="0"/>
      <c r="AA362" s="17"/>
      <c r="AB362" s="17"/>
      <c r="AC362" s="17"/>
    </row>
    <row r="363" customFormat="false" ht="13.5" hidden="false" customHeight="false" outlineLevel="0" collapsed="false">
      <c r="C363" s="17"/>
      <c r="D363" s="17"/>
      <c r="E363" s="17"/>
      <c r="F363" s="17"/>
      <c r="G363" s="17"/>
      <c r="H363" s="0"/>
      <c r="AA363" s="17"/>
      <c r="AB363" s="17"/>
      <c r="AC363" s="17"/>
    </row>
    <row r="364" customFormat="false" ht="13.5" hidden="false" customHeight="false" outlineLevel="0" collapsed="false">
      <c r="C364" s="17"/>
      <c r="D364" s="17"/>
      <c r="E364" s="17"/>
      <c r="F364" s="17"/>
      <c r="G364" s="17"/>
      <c r="H364" s="0"/>
      <c r="AA364" s="17"/>
      <c r="AB364" s="17"/>
      <c r="AC364" s="17"/>
    </row>
    <row r="365" customFormat="false" ht="13.5" hidden="false" customHeight="false" outlineLevel="0" collapsed="false">
      <c r="C365" s="17"/>
      <c r="D365" s="17"/>
      <c r="E365" s="17"/>
      <c r="F365" s="17"/>
      <c r="G365" s="17"/>
      <c r="H365" s="0"/>
      <c r="AA365" s="17"/>
      <c r="AB365" s="17"/>
      <c r="AC365" s="17"/>
    </row>
    <row r="366" customFormat="false" ht="13.5" hidden="false" customHeight="false" outlineLevel="0" collapsed="false">
      <c r="C366" s="17"/>
      <c r="D366" s="17"/>
      <c r="E366" s="17"/>
      <c r="F366" s="17"/>
      <c r="G366" s="17"/>
      <c r="H366" s="0"/>
      <c r="AA366" s="17"/>
      <c r="AB366" s="17"/>
      <c r="AC366" s="17"/>
    </row>
    <row r="367" customFormat="false" ht="13.5" hidden="false" customHeight="false" outlineLevel="0" collapsed="false">
      <c r="C367" s="17"/>
      <c r="D367" s="17"/>
      <c r="E367" s="17"/>
      <c r="F367" s="17"/>
      <c r="G367" s="17"/>
      <c r="H367" s="0"/>
      <c r="AA367" s="17"/>
      <c r="AB367" s="17"/>
      <c r="AC367" s="17"/>
    </row>
    <row r="368" customFormat="false" ht="13.5" hidden="false" customHeight="false" outlineLevel="0" collapsed="false">
      <c r="C368" s="17"/>
      <c r="D368" s="17"/>
      <c r="E368" s="17"/>
      <c r="F368" s="17"/>
      <c r="G368" s="17"/>
      <c r="H368" s="0"/>
      <c r="AA368" s="17"/>
      <c r="AB368" s="17"/>
      <c r="AC368" s="17"/>
    </row>
    <row r="369" customFormat="false" ht="13.5" hidden="false" customHeight="false" outlineLevel="0" collapsed="false">
      <c r="C369" s="17"/>
      <c r="D369" s="17"/>
      <c r="E369" s="17"/>
      <c r="F369" s="17"/>
      <c r="G369" s="17"/>
      <c r="H369" s="0"/>
      <c r="AA369" s="17"/>
      <c r="AB369" s="17"/>
      <c r="AC369" s="17"/>
    </row>
    <row r="370" customFormat="false" ht="13.5" hidden="false" customHeight="false" outlineLevel="0" collapsed="false">
      <c r="C370" s="17"/>
      <c r="D370" s="17"/>
      <c r="E370" s="17"/>
      <c r="F370" s="17"/>
      <c r="G370" s="17"/>
      <c r="H370" s="0"/>
      <c r="AA370" s="17"/>
      <c r="AB370" s="17"/>
      <c r="AC370" s="17"/>
    </row>
    <row r="371" customFormat="false" ht="13.5" hidden="false" customHeight="false" outlineLevel="0" collapsed="false">
      <c r="C371" s="17"/>
      <c r="D371" s="17"/>
      <c r="E371" s="17"/>
      <c r="F371" s="17"/>
      <c r="G371" s="17"/>
      <c r="H371" s="0"/>
      <c r="AA371" s="17"/>
      <c r="AB371" s="17"/>
      <c r="AC371" s="17"/>
    </row>
    <row r="372" customFormat="false" ht="13.5" hidden="false" customHeight="false" outlineLevel="0" collapsed="false">
      <c r="C372" s="17"/>
      <c r="D372" s="17"/>
      <c r="E372" s="17"/>
      <c r="F372" s="17"/>
      <c r="G372" s="17"/>
      <c r="H372" s="0"/>
      <c r="AA372" s="17"/>
      <c r="AB372" s="17"/>
      <c r="AC372" s="17"/>
    </row>
    <row r="373" customFormat="false" ht="13.5" hidden="false" customHeight="false" outlineLevel="0" collapsed="false">
      <c r="C373" s="17"/>
      <c r="D373" s="17"/>
      <c r="E373" s="17"/>
      <c r="F373" s="17"/>
      <c r="G373" s="17"/>
      <c r="H373" s="0"/>
      <c r="AA373" s="17"/>
      <c r="AB373" s="17"/>
      <c r="AC373" s="17"/>
    </row>
    <row r="374" customFormat="false" ht="13.5" hidden="false" customHeight="false" outlineLevel="0" collapsed="false">
      <c r="C374" s="17"/>
      <c r="D374" s="17"/>
      <c r="E374" s="17"/>
      <c r="F374" s="17"/>
      <c r="G374" s="17"/>
      <c r="H374" s="0"/>
      <c r="AA374" s="17"/>
      <c r="AB374" s="17"/>
      <c r="AC374" s="17"/>
    </row>
    <row r="375" customFormat="false" ht="13.5" hidden="false" customHeight="false" outlineLevel="0" collapsed="false">
      <c r="C375" s="17"/>
      <c r="D375" s="17"/>
      <c r="E375" s="17"/>
      <c r="F375" s="17"/>
      <c r="G375" s="17"/>
      <c r="H375" s="0"/>
      <c r="AA375" s="17"/>
      <c r="AB375" s="17"/>
      <c r="AC375" s="17"/>
    </row>
    <row r="376" customFormat="false" ht="13.5" hidden="false" customHeight="false" outlineLevel="0" collapsed="false">
      <c r="C376" s="17"/>
      <c r="D376" s="17"/>
      <c r="E376" s="17"/>
      <c r="F376" s="17"/>
      <c r="G376" s="17"/>
      <c r="H376" s="0"/>
      <c r="AA376" s="17"/>
      <c r="AB376" s="17"/>
      <c r="AC376" s="17"/>
    </row>
    <row r="377" customFormat="false" ht="13.5" hidden="false" customHeight="false" outlineLevel="0" collapsed="false">
      <c r="C377" s="17"/>
      <c r="D377" s="17"/>
      <c r="E377" s="17"/>
      <c r="F377" s="17"/>
      <c r="G377" s="17"/>
      <c r="H377" s="0"/>
      <c r="AA377" s="17"/>
      <c r="AB377" s="17"/>
      <c r="AC377" s="17"/>
    </row>
    <row r="378" customFormat="false" ht="13.5" hidden="false" customHeight="false" outlineLevel="0" collapsed="false">
      <c r="C378" s="17"/>
      <c r="D378" s="17"/>
      <c r="E378" s="17"/>
      <c r="F378" s="17"/>
      <c r="G378" s="17"/>
      <c r="H378" s="0"/>
      <c r="AA378" s="17"/>
      <c r="AB378" s="17"/>
      <c r="AC378" s="17"/>
    </row>
    <row r="379" customFormat="false" ht="13.5" hidden="false" customHeight="false" outlineLevel="0" collapsed="false">
      <c r="C379" s="17"/>
      <c r="D379" s="17"/>
      <c r="E379" s="17"/>
      <c r="F379" s="17"/>
      <c r="G379" s="17"/>
      <c r="H379" s="0"/>
      <c r="AA379" s="17"/>
      <c r="AB379" s="17"/>
      <c r="AC379" s="17"/>
    </row>
    <row r="380" customFormat="false" ht="13.5" hidden="false" customHeight="false" outlineLevel="0" collapsed="false">
      <c r="C380" s="17"/>
      <c r="D380" s="17"/>
      <c r="E380" s="17"/>
      <c r="F380" s="17"/>
      <c r="G380" s="17"/>
      <c r="H380" s="0"/>
      <c r="AA380" s="17"/>
      <c r="AB380" s="17"/>
      <c r="AC380" s="17"/>
    </row>
    <row r="381" customFormat="false" ht="13.5" hidden="false" customHeight="false" outlineLevel="0" collapsed="false">
      <c r="C381" s="17"/>
      <c r="D381" s="17"/>
      <c r="E381" s="17"/>
      <c r="F381" s="17"/>
      <c r="G381" s="17"/>
      <c r="H381" s="0"/>
      <c r="AA381" s="17"/>
      <c r="AB381" s="17"/>
      <c r="AC381" s="17"/>
    </row>
    <row r="382" customFormat="false" ht="13.5" hidden="false" customHeight="false" outlineLevel="0" collapsed="false">
      <c r="C382" s="17"/>
      <c r="D382" s="17"/>
      <c r="E382" s="17"/>
      <c r="F382" s="17"/>
      <c r="G382" s="17"/>
      <c r="H382" s="0"/>
      <c r="AA382" s="17"/>
      <c r="AB382" s="17"/>
      <c r="AC382" s="17"/>
    </row>
    <row r="383" customFormat="false" ht="13.5" hidden="false" customHeight="false" outlineLevel="0" collapsed="false">
      <c r="C383" s="17"/>
      <c r="D383" s="17"/>
      <c r="E383" s="17"/>
      <c r="F383" s="17"/>
      <c r="G383" s="17"/>
      <c r="H383" s="0"/>
      <c r="AA383" s="17"/>
      <c r="AB383" s="17"/>
      <c r="AC383" s="17"/>
    </row>
    <row r="384" customFormat="false" ht="13.5" hidden="false" customHeight="false" outlineLevel="0" collapsed="false">
      <c r="C384" s="17"/>
      <c r="D384" s="17"/>
      <c r="E384" s="17"/>
      <c r="F384" s="17"/>
      <c r="G384" s="17"/>
      <c r="H384" s="0"/>
      <c r="AA384" s="17"/>
      <c r="AB384" s="17"/>
      <c r="AC384" s="17"/>
    </row>
    <row r="385" customFormat="false" ht="13.5" hidden="false" customHeight="false" outlineLevel="0" collapsed="false">
      <c r="C385" s="17"/>
      <c r="D385" s="17"/>
      <c r="E385" s="17"/>
      <c r="F385" s="17"/>
      <c r="G385" s="17"/>
      <c r="H385" s="0"/>
      <c r="AA385" s="17"/>
      <c r="AB385" s="17"/>
      <c r="AC385" s="17"/>
    </row>
    <row r="386" customFormat="false" ht="13.5" hidden="false" customHeight="false" outlineLevel="0" collapsed="false">
      <c r="C386" s="17"/>
      <c r="D386" s="17"/>
      <c r="E386" s="17"/>
      <c r="F386" s="17"/>
      <c r="G386" s="17"/>
      <c r="H386" s="0"/>
      <c r="AA386" s="17"/>
      <c r="AB386" s="17"/>
      <c r="AC386" s="17"/>
    </row>
    <row r="387" customFormat="false" ht="13.5" hidden="false" customHeight="false" outlineLevel="0" collapsed="false">
      <c r="C387" s="17"/>
      <c r="D387" s="17"/>
      <c r="E387" s="17"/>
      <c r="F387" s="17"/>
      <c r="G387" s="17"/>
      <c r="H387" s="0"/>
      <c r="AA387" s="17"/>
      <c r="AB387" s="17"/>
      <c r="AC387" s="17"/>
    </row>
    <row r="388" customFormat="false" ht="13.5" hidden="false" customHeight="false" outlineLevel="0" collapsed="false">
      <c r="C388" s="17"/>
      <c r="D388" s="17"/>
      <c r="E388" s="17"/>
      <c r="F388" s="17"/>
      <c r="G388" s="17"/>
      <c r="H388" s="0"/>
      <c r="AA388" s="17"/>
      <c r="AB388" s="17"/>
      <c r="AC388" s="17"/>
    </row>
    <row r="389" customFormat="false" ht="13.5" hidden="false" customHeight="false" outlineLevel="0" collapsed="false">
      <c r="C389" s="17"/>
      <c r="D389" s="17"/>
      <c r="E389" s="17"/>
      <c r="F389" s="17"/>
      <c r="G389" s="17"/>
      <c r="H389" s="0"/>
      <c r="AA389" s="17"/>
      <c r="AB389" s="17"/>
      <c r="AC389" s="17"/>
    </row>
    <row r="390" customFormat="false" ht="13.5" hidden="false" customHeight="false" outlineLevel="0" collapsed="false">
      <c r="C390" s="17"/>
      <c r="D390" s="17"/>
      <c r="E390" s="17"/>
      <c r="F390" s="17"/>
      <c r="G390" s="17"/>
      <c r="H390" s="0"/>
      <c r="AA390" s="17"/>
      <c r="AB390" s="17"/>
      <c r="AC390" s="17"/>
    </row>
    <row r="391" customFormat="false" ht="13.5" hidden="false" customHeight="false" outlineLevel="0" collapsed="false">
      <c r="C391" s="17"/>
      <c r="D391" s="17"/>
      <c r="E391" s="17"/>
      <c r="F391" s="17"/>
      <c r="G391" s="17"/>
      <c r="H391" s="0"/>
      <c r="AA391" s="17"/>
      <c r="AB391" s="17"/>
      <c r="AC391" s="17"/>
    </row>
    <row r="392" customFormat="false" ht="13.5" hidden="false" customHeight="false" outlineLevel="0" collapsed="false">
      <c r="C392" s="17"/>
      <c r="D392" s="17"/>
      <c r="E392" s="17"/>
      <c r="F392" s="17"/>
      <c r="G392" s="17"/>
      <c r="H392" s="0"/>
      <c r="AA392" s="17"/>
      <c r="AB392" s="17"/>
      <c r="AC392" s="17"/>
    </row>
    <row r="393" customFormat="false" ht="13.5" hidden="false" customHeight="false" outlineLevel="0" collapsed="false">
      <c r="C393" s="17"/>
      <c r="D393" s="17"/>
      <c r="E393" s="17"/>
      <c r="F393" s="17"/>
      <c r="G393" s="17"/>
      <c r="H393" s="0"/>
      <c r="AA393" s="17"/>
      <c r="AB393" s="17"/>
      <c r="AC393" s="17"/>
    </row>
    <row r="394" customFormat="false" ht="13.5" hidden="false" customHeight="false" outlineLevel="0" collapsed="false">
      <c r="C394" s="17"/>
      <c r="D394" s="17"/>
      <c r="E394" s="17"/>
      <c r="F394" s="17"/>
      <c r="G394" s="17"/>
      <c r="H394" s="0"/>
      <c r="AA394" s="17"/>
      <c r="AB394" s="17"/>
      <c r="AC394" s="17"/>
    </row>
    <row r="395" customFormat="false" ht="13.5" hidden="false" customHeight="false" outlineLevel="0" collapsed="false">
      <c r="C395" s="17"/>
      <c r="D395" s="17"/>
      <c r="E395" s="17"/>
      <c r="F395" s="17"/>
      <c r="G395" s="17"/>
      <c r="H395" s="0"/>
      <c r="AA395" s="17"/>
      <c r="AB395" s="17"/>
      <c r="AC395" s="17"/>
    </row>
    <row r="396" customFormat="false" ht="13.5" hidden="false" customHeight="false" outlineLevel="0" collapsed="false">
      <c r="C396" s="17"/>
      <c r="D396" s="17"/>
      <c r="E396" s="17"/>
      <c r="F396" s="17"/>
      <c r="G396" s="17"/>
      <c r="H396" s="0"/>
      <c r="AA396" s="17"/>
      <c r="AB396" s="17"/>
      <c r="AC396" s="17"/>
    </row>
    <row r="397" customFormat="false" ht="13.5" hidden="false" customHeight="false" outlineLevel="0" collapsed="false">
      <c r="C397" s="17"/>
      <c r="D397" s="17"/>
      <c r="E397" s="17"/>
      <c r="F397" s="17"/>
      <c r="G397" s="17"/>
      <c r="H397" s="0"/>
      <c r="AA397" s="17"/>
      <c r="AB397" s="17"/>
      <c r="AC397" s="17"/>
    </row>
    <row r="398" customFormat="false" ht="13.5" hidden="false" customHeight="false" outlineLevel="0" collapsed="false">
      <c r="C398" s="17"/>
      <c r="D398" s="17"/>
      <c r="E398" s="17"/>
      <c r="F398" s="17"/>
      <c r="G398" s="17"/>
      <c r="H398" s="0"/>
      <c r="AA398" s="17"/>
      <c r="AB398" s="17"/>
      <c r="AC398" s="17"/>
    </row>
    <row r="399" customFormat="false" ht="13.5" hidden="false" customHeight="false" outlineLevel="0" collapsed="false">
      <c r="C399" s="17"/>
      <c r="D399" s="17"/>
      <c r="E399" s="17"/>
      <c r="F399" s="17"/>
      <c r="G399" s="17"/>
      <c r="H399" s="0"/>
      <c r="AA399" s="17"/>
      <c r="AB399" s="17"/>
      <c r="AC399" s="17"/>
    </row>
    <row r="400" customFormat="false" ht="13.5" hidden="false" customHeight="false" outlineLevel="0" collapsed="false">
      <c r="C400" s="17"/>
      <c r="D400" s="17"/>
      <c r="E400" s="17"/>
      <c r="F400" s="17"/>
      <c r="G400" s="17"/>
      <c r="H400" s="0"/>
      <c r="AA400" s="17"/>
      <c r="AB400" s="17"/>
      <c r="AC400" s="17"/>
    </row>
    <row r="401" customFormat="false" ht="13.5" hidden="false" customHeight="false" outlineLevel="0" collapsed="false">
      <c r="C401" s="17"/>
      <c r="D401" s="17"/>
      <c r="E401" s="17"/>
      <c r="F401" s="17"/>
      <c r="G401" s="17"/>
      <c r="H401" s="0"/>
      <c r="AA401" s="17"/>
      <c r="AB401" s="17"/>
      <c r="AC401" s="17"/>
    </row>
    <row r="402" customFormat="false" ht="13.5" hidden="false" customHeight="false" outlineLevel="0" collapsed="false">
      <c r="C402" s="17"/>
      <c r="D402" s="17"/>
      <c r="E402" s="17"/>
      <c r="F402" s="17"/>
      <c r="G402" s="17"/>
      <c r="H402" s="0"/>
      <c r="AA402" s="17"/>
      <c r="AB402" s="17"/>
      <c r="AC402" s="17"/>
    </row>
    <row r="403" customFormat="false" ht="13.5" hidden="false" customHeight="false" outlineLevel="0" collapsed="false">
      <c r="C403" s="17"/>
      <c r="D403" s="17"/>
      <c r="E403" s="17"/>
      <c r="F403" s="17"/>
      <c r="G403" s="17"/>
      <c r="H403" s="0"/>
      <c r="AA403" s="17"/>
      <c r="AB403" s="17"/>
      <c r="AC403" s="17"/>
    </row>
    <row r="404" customFormat="false" ht="13.5" hidden="false" customHeight="false" outlineLevel="0" collapsed="false">
      <c r="C404" s="17"/>
      <c r="D404" s="17"/>
      <c r="E404" s="17"/>
      <c r="F404" s="17"/>
      <c r="G404" s="17"/>
      <c r="H404" s="0"/>
      <c r="AA404" s="17"/>
      <c r="AB404" s="17"/>
      <c r="AC404" s="17"/>
    </row>
    <row r="405" customFormat="false" ht="13.5" hidden="false" customHeight="false" outlineLevel="0" collapsed="false">
      <c r="C405" s="17"/>
      <c r="D405" s="17"/>
      <c r="E405" s="17"/>
      <c r="F405" s="17"/>
      <c r="G405" s="17"/>
      <c r="H405" s="0"/>
      <c r="AA405" s="17"/>
      <c r="AB405" s="17"/>
      <c r="AC405" s="17"/>
    </row>
    <row r="406" customFormat="false" ht="13.5" hidden="false" customHeight="false" outlineLevel="0" collapsed="false">
      <c r="C406" s="17"/>
      <c r="D406" s="17"/>
      <c r="E406" s="17"/>
      <c r="F406" s="17"/>
      <c r="G406" s="17"/>
      <c r="H406" s="0"/>
      <c r="AA406" s="17"/>
      <c r="AB406" s="17"/>
      <c r="AC406" s="17"/>
    </row>
    <row r="407" customFormat="false" ht="13.5" hidden="false" customHeight="false" outlineLevel="0" collapsed="false">
      <c r="C407" s="17"/>
      <c r="D407" s="17"/>
      <c r="E407" s="17"/>
      <c r="F407" s="17"/>
      <c r="G407" s="17"/>
      <c r="H407" s="0"/>
      <c r="AA407" s="17"/>
      <c r="AB407" s="17"/>
      <c r="AC407" s="17"/>
    </row>
    <row r="408" customFormat="false" ht="13.5" hidden="false" customHeight="false" outlineLevel="0" collapsed="false">
      <c r="C408" s="17"/>
      <c r="D408" s="17"/>
      <c r="E408" s="17"/>
      <c r="F408" s="17"/>
      <c r="G408" s="17"/>
      <c r="H408" s="0"/>
      <c r="AA408" s="17"/>
      <c r="AB408" s="17"/>
      <c r="AC408" s="17"/>
    </row>
    <row r="409" customFormat="false" ht="13.5" hidden="false" customHeight="false" outlineLevel="0" collapsed="false">
      <c r="C409" s="17"/>
      <c r="D409" s="17"/>
      <c r="E409" s="17"/>
      <c r="F409" s="17"/>
      <c r="G409" s="17"/>
      <c r="H409" s="0"/>
      <c r="AA409" s="17"/>
      <c r="AB409" s="17"/>
      <c r="AC409" s="17"/>
    </row>
    <row r="410" customFormat="false" ht="13.5" hidden="false" customHeight="false" outlineLevel="0" collapsed="false">
      <c r="C410" s="17"/>
      <c r="D410" s="17"/>
      <c r="E410" s="17"/>
      <c r="F410" s="17"/>
      <c r="G410" s="17"/>
      <c r="H410" s="0"/>
      <c r="AA410" s="17"/>
      <c r="AB410" s="17"/>
      <c r="AC410" s="17"/>
    </row>
    <row r="411" customFormat="false" ht="13.5" hidden="false" customHeight="false" outlineLevel="0" collapsed="false">
      <c r="C411" s="17"/>
      <c r="D411" s="17"/>
      <c r="E411" s="17"/>
      <c r="F411" s="17"/>
      <c r="G411" s="17"/>
      <c r="H411" s="0"/>
      <c r="AA411" s="17"/>
      <c r="AB411" s="17"/>
      <c r="AC411" s="17"/>
    </row>
    <row r="412" customFormat="false" ht="13.5" hidden="false" customHeight="false" outlineLevel="0" collapsed="false">
      <c r="C412" s="17"/>
      <c r="D412" s="17"/>
      <c r="E412" s="17"/>
      <c r="F412" s="17"/>
      <c r="G412" s="17"/>
      <c r="H412" s="0"/>
      <c r="AA412" s="17"/>
      <c r="AB412" s="17"/>
      <c r="AC412" s="17"/>
    </row>
    <row r="413" customFormat="false" ht="13.5" hidden="false" customHeight="false" outlineLevel="0" collapsed="false">
      <c r="C413" s="17"/>
      <c r="D413" s="17"/>
      <c r="E413" s="17"/>
      <c r="F413" s="17"/>
      <c r="G413" s="17"/>
      <c r="H413" s="0"/>
      <c r="AA413" s="17"/>
      <c r="AB413" s="17"/>
      <c r="AC413" s="17"/>
    </row>
    <row r="414" customFormat="false" ht="13.5" hidden="false" customHeight="false" outlineLevel="0" collapsed="false">
      <c r="C414" s="17"/>
      <c r="D414" s="17"/>
      <c r="E414" s="17"/>
      <c r="F414" s="17"/>
      <c r="G414" s="17"/>
      <c r="H414" s="0"/>
      <c r="AA414" s="17"/>
      <c r="AB414" s="17"/>
      <c r="AC414" s="17"/>
    </row>
    <row r="415" customFormat="false" ht="13.5" hidden="false" customHeight="false" outlineLevel="0" collapsed="false">
      <c r="C415" s="17"/>
      <c r="D415" s="17"/>
      <c r="E415" s="17"/>
      <c r="F415" s="17"/>
      <c r="G415" s="17"/>
      <c r="H415" s="0"/>
      <c r="AA415" s="17"/>
      <c r="AB415" s="17"/>
      <c r="AC415" s="17"/>
    </row>
    <row r="416" customFormat="false" ht="13.5" hidden="false" customHeight="false" outlineLevel="0" collapsed="false">
      <c r="C416" s="17"/>
      <c r="D416" s="17"/>
      <c r="E416" s="17"/>
      <c r="F416" s="17"/>
      <c r="G416" s="17"/>
      <c r="H416" s="0"/>
      <c r="AA416" s="17"/>
      <c r="AB416" s="17"/>
      <c r="AC416" s="17"/>
    </row>
    <row r="417" customFormat="false" ht="13.5" hidden="false" customHeight="false" outlineLevel="0" collapsed="false">
      <c r="C417" s="17"/>
      <c r="D417" s="17"/>
      <c r="E417" s="17"/>
      <c r="F417" s="17"/>
      <c r="G417" s="17"/>
      <c r="H417" s="0"/>
      <c r="AA417" s="17"/>
      <c r="AB417" s="17"/>
      <c r="AC417" s="17"/>
    </row>
    <row r="418" customFormat="false" ht="13.5" hidden="false" customHeight="false" outlineLevel="0" collapsed="false">
      <c r="C418" s="17"/>
      <c r="D418" s="17"/>
      <c r="E418" s="17"/>
      <c r="F418" s="17"/>
      <c r="G418" s="17"/>
      <c r="H418" s="0"/>
      <c r="AA418" s="17"/>
      <c r="AB418" s="17"/>
      <c r="AC418" s="17"/>
    </row>
    <row r="419" customFormat="false" ht="13.5" hidden="false" customHeight="false" outlineLevel="0" collapsed="false">
      <c r="C419" s="17"/>
      <c r="D419" s="17"/>
      <c r="E419" s="17"/>
      <c r="F419" s="17"/>
      <c r="G419" s="17"/>
      <c r="H419" s="0"/>
      <c r="AA419" s="17"/>
      <c r="AB419" s="17"/>
      <c r="AC419" s="17"/>
    </row>
    <row r="420" customFormat="false" ht="13.5" hidden="false" customHeight="false" outlineLevel="0" collapsed="false">
      <c r="C420" s="17"/>
      <c r="D420" s="17"/>
      <c r="E420" s="17"/>
      <c r="F420" s="17"/>
      <c r="G420" s="17"/>
      <c r="H420" s="0"/>
      <c r="AA420" s="17"/>
      <c r="AB420" s="17"/>
      <c r="AC420" s="17"/>
    </row>
    <row r="421" customFormat="false" ht="13.5" hidden="false" customHeight="false" outlineLevel="0" collapsed="false">
      <c r="C421" s="17"/>
      <c r="D421" s="17"/>
      <c r="E421" s="17"/>
      <c r="F421" s="17"/>
      <c r="G421" s="17"/>
      <c r="H421" s="0"/>
      <c r="AA421" s="17"/>
      <c r="AB421" s="17"/>
      <c r="AC421" s="17"/>
    </row>
    <row r="422" customFormat="false" ht="13.5" hidden="false" customHeight="false" outlineLevel="0" collapsed="false">
      <c r="C422" s="17"/>
      <c r="D422" s="17"/>
      <c r="E422" s="17"/>
      <c r="F422" s="17"/>
      <c r="G422" s="17"/>
      <c r="H422" s="0"/>
      <c r="AA422" s="17"/>
      <c r="AB422" s="17"/>
      <c r="AC422" s="17"/>
    </row>
    <row r="423" customFormat="false" ht="13.5" hidden="false" customHeight="false" outlineLevel="0" collapsed="false">
      <c r="C423" s="17"/>
      <c r="D423" s="17"/>
      <c r="E423" s="17"/>
      <c r="F423" s="17"/>
      <c r="G423" s="17"/>
      <c r="H423" s="0"/>
      <c r="AA423" s="17"/>
      <c r="AB423" s="17"/>
      <c r="AC423" s="17"/>
    </row>
    <row r="424" customFormat="false" ht="13.5" hidden="false" customHeight="false" outlineLevel="0" collapsed="false">
      <c r="C424" s="17"/>
      <c r="D424" s="17"/>
      <c r="E424" s="17"/>
      <c r="F424" s="17"/>
      <c r="G424" s="17"/>
      <c r="H424" s="0"/>
      <c r="AA424" s="17"/>
      <c r="AB424" s="17"/>
      <c r="AC424" s="17"/>
    </row>
    <row r="425" customFormat="false" ht="13.5" hidden="false" customHeight="false" outlineLevel="0" collapsed="false">
      <c r="C425" s="17"/>
      <c r="D425" s="17"/>
      <c r="E425" s="17"/>
      <c r="F425" s="17"/>
      <c r="G425" s="17"/>
      <c r="H425" s="0"/>
      <c r="AA425" s="17"/>
      <c r="AB425" s="17"/>
      <c r="AC425" s="17"/>
    </row>
    <row r="426" customFormat="false" ht="13.5" hidden="false" customHeight="false" outlineLevel="0" collapsed="false">
      <c r="C426" s="17"/>
      <c r="D426" s="17"/>
      <c r="E426" s="17"/>
      <c r="F426" s="17"/>
      <c r="G426" s="17"/>
      <c r="H426" s="0"/>
      <c r="AA426" s="17"/>
      <c r="AB426" s="17"/>
      <c r="AC426" s="17"/>
    </row>
    <row r="427" customFormat="false" ht="13.5" hidden="false" customHeight="false" outlineLevel="0" collapsed="false">
      <c r="C427" s="17"/>
      <c r="D427" s="17"/>
      <c r="E427" s="17"/>
      <c r="F427" s="17"/>
      <c r="G427" s="17"/>
      <c r="H427" s="0"/>
      <c r="AA427" s="17"/>
      <c r="AB427" s="17"/>
      <c r="AC427" s="17"/>
    </row>
    <row r="428" customFormat="false" ht="13.5" hidden="false" customHeight="false" outlineLevel="0" collapsed="false">
      <c r="C428" s="17"/>
      <c r="D428" s="17"/>
      <c r="E428" s="17"/>
      <c r="F428" s="17"/>
      <c r="G428" s="17"/>
      <c r="H428" s="0"/>
      <c r="AA428" s="17"/>
      <c r="AB428" s="17"/>
      <c r="AC428" s="17"/>
    </row>
    <row r="429" customFormat="false" ht="13.5" hidden="false" customHeight="false" outlineLevel="0" collapsed="false">
      <c r="C429" s="17"/>
      <c r="D429" s="17"/>
      <c r="E429" s="17"/>
      <c r="F429" s="17"/>
      <c r="G429" s="17"/>
      <c r="H429" s="0"/>
      <c r="AA429" s="17"/>
      <c r="AB429" s="17"/>
      <c r="AC429" s="17"/>
    </row>
    <row r="430" customFormat="false" ht="13.5" hidden="false" customHeight="false" outlineLevel="0" collapsed="false">
      <c r="C430" s="17"/>
      <c r="D430" s="17"/>
      <c r="E430" s="17"/>
      <c r="F430" s="17"/>
      <c r="G430" s="17"/>
      <c r="H430" s="0"/>
      <c r="AA430" s="17"/>
      <c r="AB430" s="17"/>
      <c r="AC430" s="17"/>
    </row>
    <row r="431" customFormat="false" ht="13.5" hidden="false" customHeight="false" outlineLevel="0" collapsed="false">
      <c r="C431" s="17"/>
      <c r="D431" s="17"/>
      <c r="E431" s="17"/>
      <c r="F431" s="17"/>
      <c r="G431" s="17"/>
      <c r="H431" s="0"/>
      <c r="AA431" s="17"/>
      <c r="AB431" s="17"/>
      <c r="AC431" s="17"/>
    </row>
    <row r="432" customFormat="false" ht="13.5" hidden="false" customHeight="false" outlineLevel="0" collapsed="false">
      <c r="C432" s="17"/>
      <c r="D432" s="17"/>
      <c r="E432" s="17"/>
      <c r="F432" s="17"/>
      <c r="G432" s="17"/>
      <c r="H432" s="0"/>
      <c r="AA432" s="17"/>
      <c r="AB432" s="17"/>
      <c r="AC432" s="17"/>
    </row>
    <row r="433" customFormat="false" ht="13.5" hidden="false" customHeight="false" outlineLevel="0" collapsed="false">
      <c r="C433" s="17"/>
      <c r="D433" s="17"/>
      <c r="E433" s="17"/>
      <c r="F433" s="17"/>
      <c r="G433" s="17"/>
      <c r="H433" s="0"/>
      <c r="AA433" s="17"/>
      <c r="AB433" s="17"/>
      <c r="AC433" s="17"/>
    </row>
    <row r="434" customFormat="false" ht="13.5" hidden="false" customHeight="false" outlineLevel="0" collapsed="false">
      <c r="C434" s="17"/>
      <c r="D434" s="17"/>
      <c r="E434" s="17"/>
      <c r="F434" s="17"/>
      <c r="G434" s="17"/>
      <c r="H434" s="0"/>
      <c r="AA434" s="17"/>
      <c r="AB434" s="17"/>
      <c r="AC434" s="17"/>
    </row>
    <row r="435" customFormat="false" ht="13.5" hidden="false" customHeight="false" outlineLevel="0" collapsed="false">
      <c r="C435" s="17"/>
      <c r="D435" s="17"/>
      <c r="E435" s="17"/>
      <c r="F435" s="17"/>
      <c r="G435" s="17"/>
      <c r="H435" s="0"/>
      <c r="AA435" s="17"/>
      <c r="AB435" s="17"/>
      <c r="AC435" s="17"/>
    </row>
    <row r="436" customFormat="false" ht="13.5" hidden="false" customHeight="false" outlineLevel="0" collapsed="false">
      <c r="C436" s="17"/>
      <c r="D436" s="17"/>
      <c r="E436" s="17"/>
      <c r="F436" s="17"/>
      <c r="G436" s="17"/>
      <c r="H436" s="0"/>
      <c r="AA436" s="17"/>
      <c r="AB436" s="17"/>
      <c r="AC436" s="17"/>
    </row>
    <row r="437" customFormat="false" ht="13.5" hidden="false" customHeight="false" outlineLevel="0" collapsed="false">
      <c r="C437" s="17"/>
      <c r="D437" s="17"/>
      <c r="E437" s="17"/>
      <c r="F437" s="17"/>
      <c r="G437" s="17"/>
      <c r="H437" s="0"/>
      <c r="AA437" s="17"/>
      <c r="AB437" s="17"/>
      <c r="AC437" s="17"/>
    </row>
    <row r="438" customFormat="false" ht="13.5" hidden="false" customHeight="false" outlineLevel="0" collapsed="false">
      <c r="C438" s="17"/>
      <c r="D438" s="17"/>
      <c r="E438" s="17"/>
      <c r="F438" s="17"/>
      <c r="G438" s="17"/>
      <c r="H438" s="0"/>
      <c r="AA438" s="17"/>
      <c r="AB438" s="17"/>
      <c r="AC438" s="17"/>
    </row>
    <row r="439" customFormat="false" ht="13.5" hidden="false" customHeight="false" outlineLevel="0" collapsed="false">
      <c r="C439" s="17"/>
      <c r="D439" s="17"/>
      <c r="E439" s="17"/>
      <c r="F439" s="17"/>
      <c r="G439" s="17"/>
      <c r="H439" s="0"/>
      <c r="AA439" s="17"/>
      <c r="AB439" s="17"/>
      <c r="AC439" s="17"/>
    </row>
    <row r="440" customFormat="false" ht="13.5" hidden="false" customHeight="false" outlineLevel="0" collapsed="false">
      <c r="C440" s="17"/>
      <c r="D440" s="17"/>
      <c r="E440" s="17"/>
      <c r="F440" s="17"/>
      <c r="G440" s="17"/>
      <c r="H440" s="0"/>
      <c r="AA440" s="17"/>
      <c r="AB440" s="17"/>
      <c r="AC440" s="17"/>
    </row>
    <row r="441" customFormat="false" ht="13.5" hidden="false" customHeight="false" outlineLevel="0" collapsed="false">
      <c r="C441" s="17"/>
      <c r="D441" s="17"/>
      <c r="E441" s="17"/>
      <c r="F441" s="17"/>
      <c r="G441" s="17"/>
      <c r="H441" s="0"/>
      <c r="AA441" s="17"/>
      <c r="AB441" s="17"/>
      <c r="AC441" s="17"/>
    </row>
    <row r="442" customFormat="false" ht="13.5" hidden="false" customHeight="false" outlineLevel="0" collapsed="false">
      <c r="C442" s="17"/>
      <c r="D442" s="17"/>
      <c r="E442" s="17"/>
      <c r="F442" s="17"/>
      <c r="G442" s="17"/>
      <c r="H442" s="0"/>
      <c r="AA442" s="17"/>
      <c r="AB442" s="17"/>
      <c r="AC442" s="17"/>
    </row>
    <row r="443" customFormat="false" ht="13.5" hidden="false" customHeight="false" outlineLevel="0" collapsed="false">
      <c r="C443" s="17"/>
      <c r="D443" s="17"/>
      <c r="E443" s="17"/>
      <c r="F443" s="17"/>
      <c r="G443" s="17"/>
      <c r="H443" s="0"/>
      <c r="AA443" s="17"/>
      <c r="AB443" s="17"/>
      <c r="AC443" s="17"/>
    </row>
    <row r="444" customFormat="false" ht="13.5" hidden="false" customHeight="false" outlineLevel="0" collapsed="false">
      <c r="C444" s="17"/>
      <c r="D444" s="17"/>
      <c r="E444" s="17"/>
      <c r="F444" s="17"/>
      <c r="G444" s="17"/>
      <c r="H444" s="0"/>
      <c r="AA444" s="17"/>
      <c r="AB444" s="17"/>
      <c r="AC444" s="17"/>
    </row>
    <row r="445" customFormat="false" ht="13.5" hidden="false" customHeight="false" outlineLevel="0" collapsed="false">
      <c r="C445" s="17"/>
      <c r="D445" s="17"/>
      <c r="E445" s="17"/>
      <c r="F445" s="17"/>
      <c r="G445" s="17"/>
      <c r="H445" s="0"/>
      <c r="AA445" s="17"/>
      <c r="AB445" s="17"/>
      <c r="AC445" s="17"/>
    </row>
    <row r="446" customFormat="false" ht="13.5" hidden="false" customHeight="false" outlineLevel="0" collapsed="false">
      <c r="C446" s="17"/>
      <c r="D446" s="17"/>
      <c r="E446" s="17"/>
      <c r="F446" s="17"/>
      <c r="G446" s="17"/>
      <c r="H446" s="0"/>
      <c r="AA446" s="17"/>
      <c r="AB446" s="17"/>
      <c r="AC446" s="17"/>
    </row>
    <row r="447" customFormat="false" ht="13.5" hidden="false" customHeight="false" outlineLevel="0" collapsed="false">
      <c r="C447" s="17"/>
      <c r="D447" s="17"/>
      <c r="E447" s="17"/>
      <c r="F447" s="17"/>
      <c r="G447" s="17"/>
      <c r="H447" s="0"/>
      <c r="AA447" s="17"/>
      <c r="AB447" s="17"/>
      <c r="AC447" s="17"/>
    </row>
    <row r="448" customFormat="false" ht="13.5" hidden="false" customHeight="false" outlineLevel="0" collapsed="false">
      <c r="C448" s="17"/>
      <c r="D448" s="17"/>
      <c r="E448" s="17"/>
      <c r="F448" s="17"/>
      <c r="G448" s="17"/>
      <c r="H448" s="0"/>
      <c r="AA448" s="17"/>
      <c r="AB448" s="17"/>
      <c r="AC448" s="17"/>
    </row>
    <row r="449" customFormat="false" ht="13.5" hidden="false" customHeight="false" outlineLevel="0" collapsed="false">
      <c r="C449" s="17"/>
      <c r="D449" s="17"/>
      <c r="E449" s="17"/>
      <c r="F449" s="17"/>
      <c r="G449" s="17"/>
      <c r="H449" s="0"/>
      <c r="AA449" s="17"/>
      <c r="AB449" s="17"/>
      <c r="AC449" s="17"/>
    </row>
    <row r="450" customFormat="false" ht="13.5" hidden="false" customHeight="false" outlineLevel="0" collapsed="false">
      <c r="C450" s="17"/>
      <c r="D450" s="17"/>
      <c r="E450" s="17"/>
      <c r="F450" s="17"/>
      <c r="G450" s="17"/>
      <c r="H450" s="0"/>
      <c r="AA450" s="17"/>
      <c r="AB450" s="17"/>
      <c r="AC450" s="17"/>
    </row>
    <row r="451" customFormat="false" ht="13.5" hidden="false" customHeight="false" outlineLevel="0" collapsed="false">
      <c r="C451" s="17"/>
      <c r="D451" s="17"/>
      <c r="E451" s="17"/>
      <c r="F451" s="17"/>
      <c r="G451" s="17"/>
      <c r="H451" s="0"/>
      <c r="AA451" s="17"/>
      <c r="AB451" s="17"/>
      <c r="AC451" s="17"/>
    </row>
    <row r="452" customFormat="false" ht="13.5" hidden="false" customHeight="false" outlineLevel="0" collapsed="false">
      <c r="C452" s="17"/>
      <c r="D452" s="17"/>
      <c r="E452" s="17"/>
      <c r="F452" s="17"/>
      <c r="G452" s="17"/>
      <c r="H452" s="0"/>
      <c r="AA452" s="17"/>
      <c r="AB452" s="17"/>
      <c r="AC452" s="17"/>
    </row>
    <row r="453" customFormat="false" ht="13.5" hidden="false" customHeight="false" outlineLevel="0" collapsed="false">
      <c r="C453" s="17"/>
      <c r="D453" s="17"/>
      <c r="E453" s="17"/>
      <c r="F453" s="17"/>
      <c r="G453" s="17"/>
      <c r="H453" s="0"/>
      <c r="AA453" s="17"/>
      <c r="AB453" s="17"/>
      <c r="AC453" s="17"/>
    </row>
    <row r="454" customFormat="false" ht="13.5" hidden="false" customHeight="false" outlineLevel="0" collapsed="false">
      <c r="C454" s="17"/>
      <c r="D454" s="17"/>
      <c r="E454" s="17"/>
      <c r="F454" s="17"/>
      <c r="G454" s="17"/>
      <c r="H454" s="0"/>
      <c r="AA454" s="17"/>
      <c r="AB454" s="17"/>
      <c r="AC454" s="17"/>
    </row>
    <row r="455" customFormat="false" ht="13.5" hidden="false" customHeight="false" outlineLevel="0" collapsed="false">
      <c r="C455" s="17"/>
      <c r="D455" s="17"/>
      <c r="E455" s="17"/>
      <c r="F455" s="17"/>
      <c r="G455" s="17"/>
      <c r="H455" s="0"/>
      <c r="AA455" s="17"/>
      <c r="AB455" s="17"/>
      <c r="AC455" s="17"/>
    </row>
    <row r="456" customFormat="false" ht="13.5" hidden="false" customHeight="false" outlineLevel="0" collapsed="false">
      <c r="C456" s="17"/>
      <c r="D456" s="17"/>
      <c r="E456" s="17"/>
      <c r="F456" s="17"/>
      <c r="G456" s="17"/>
      <c r="H456" s="0"/>
      <c r="AA456" s="17"/>
      <c r="AB456" s="17"/>
      <c r="AC456" s="17"/>
    </row>
    <row r="457" customFormat="false" ht="13.5" hidden="false" customHeight="false" outlineLevel="0" collapsed="false">
      <c r="C457" s="17"/>
      <c r="D457" s="17"/>
      <c r="E457" s="17"/>
      <c r="F457" s="17"/>
      <c r="G457" s="17"/>
      <c r="H457" s="0"/>
      <c r="AA457" s="17"/>
      <c r="AB457" s="17"/>
      <c r="AC457" s="17"/>
    </row>
    <row r="458" customFormat="false" ht="13.5" hidden="false" customHeight="false" outlineLevel="0" collapsed="false">
      <c r="C458" s="17"/>
      <c r="D458" s="17"/>
      <c r="E458" s="17"/>
      <c r="F458" s="17"/>
      <c r="G458" s="17"/>
      <c r="H458" s="0"/>
      <c r="AA458" s="17"/>
      <c r="AB458" s="17"/>
      <c r="AC458" s="17"/>
    </row>
    <row r="459" customFormat="false" ht="13.5" hidden="false" customHeight="false" outlineLevel="0" collapsed="false">
      <c r="C459" s="17"/>
      <c r="D459" s="17"/>
      <c r="E459" s="17"/>
      <c r="F459" s="17"/>
      <c r="G459" s="17"/>
      <c r="H459" s="0"/>
      <c r="AA459" s="17"/>
      <c r="AB459" s="17"/>
      <c r="AC459" s="17"/>
    </row>
    <row r="460" customFormat="false" ht="13.5" hidden="false" customHeight="false" outlineLevel="0" collapsed="false">
      <c r="C460" s="17"/>
      <c r="D460" s="17"/>
      <c r="E460" s="17"/>
      <c r="F460" s="17"/>
      <c r="G460" s="17"/>
      <c r="H460" s="0"/>
      <c r="AA460" s="17"/>
      <c r="AB460" s="17"/>
      <c r="AC460" s="17"/>
    </row>
    <row r="461" customFormat="false" ht="13.5" hidden="false" customHeight="false" outlineLevel="0" collapsed="false">
      <c r="C461" s="17"/>
      <c r="D461" s="17"/>
      <c r="E461" s="17"/>
      <c r="F461" s="17"/>
      <c r="G461" s="17"/>
      <c r="H461" s="0"/>
      <c r="AA461" s="17"/>
      <c r="AB461" s="17"/>
      <c r="AC461" s="17"/>
    </row>
    <row r="462" customFormat="false" ht="13.5" hidden="false" customHeight="false" outlineLevel="0" collapsed="false">
      <c r="C462" s="17"/>
      <c r="D462" s="17"/>
      <c r="E462" s="17"/>
      <c r="F462" s="17"/>
      <c r="G462" s="17"/>
      <c r="H462" s="0"/>
      <c r="AA462" s="17"/>
      <c r="AB462" s="17"/>
      <c r="AC462" s="17"/>
    </row>
    <row r="463" customFormat="false" ht="13.5" hidden="false" customHeight="false" outlineLevel="0" collapsed="false">
      <c r="C463" s="17"/>
      <c r="D463" s="17"/>
      <c r="E463" s="17"/>
      <c r="F463" s="17"/>
      <c r="G463" s="17"/>
      <c r="H463" s="0"/>
      <c r="AA463" s="17"/>
      <c r="AB463" s="17"/>
      <c r="AC463" s="17"/>
    </row>
    <row r="464" customFormat="false" ht="13.5" hidden="false" customHeight="false" outlineLevel="0" collapsed="false">
      <c r="C464" s="17"/>
      <c r="D464" s="17"/>
      <c r="E464" s="17"/>
      <c r="F464" s="17"/>
      <c r="G464" s="17"/>
      <c r="H464" s="0"/>
      <c r="AA464" s="17"/>
      <c r="AB464" s="17"/>
      <c r="AC464" s="17"/>
    </row>
    <row r="465" customFormat="false" ht="13.5" hidden="false" customHeight="false" outlineLevel="0" collapsed="false">
      <c r="C465" s="17"/>
      <c r="D465" s="17"/>
      <c r="E465" s="17"/>
      <c r="F465" s="17"/>
      <c r="G465" s="17"/>
      <c r="H465" s="0"/>
      <c r="AA465" s="17"/>
      <c r="AB465" s="17"/>
      <c r="AC465" s="17"/>
    </row>
    <row r="466" customFormat="false" ht="13.5" hidden="false" customHeight="false" outlineLevel="0" collapsed="false">
      <c r="C466" s="17"/>
      <c r="D466" s="17"/>
      <c r="E466" s="17"/>
      <c r="F466" s="17"/>
      <c r="G466" s="17"/>
      <c r="H466" s="0"/>
      <c r="AA466" s="17"/>
      <c r="AB466" s="17"/>
      <c r="AC466" s="17"/>
    </row>
    <row r="467" customFormat="false" ht="13.5" hidden="false" customHeight="false" outlineLevel="0" collapsed="false">
      <c r="C467" s="17"/>
      <c r="D467" s="17"/>
      <c r="E467" s="17"/>
      <c r="F467" s="17"/>
      <c r="G467" s="17"/>
      <c r="H467" s="0"/>
      <c r="AA467" s="17"/>
      <c r="AB467" s="17"/>
      <c r="AC467" s="17"/>
    </row>
    <row r="468" customFormat="false" ht="13.5" hidden="false" customHeight="false" outlineLevel="0" collapsed="false">
      <c r="C468" s="17"/>
      <c r="D468" s="17"/>
      <c r="E468" s="17"/>
      <c r="F468" s="17"/>
      <c r="G468" s="17"/>
      <c r="H468" s="0"/>
      <c r="AA468" s="17"/>
      <c r="AB468" s="17"/>
      <c r="AC468" s="17"/>
    </row>
    <row r="469" customFormat="false" ht="13.5" hidden="false" customHeight="false" outlineLevel="0" collapsed="false">
      <c r="C469" s="17"/>
      <c r="D469" s="17"/>
      <c r="E469" s="17"/>
      <c r="F469" s="17"/>
      <c r="G469" s="17"/>
      <c r="H469" s="0"/>
      <c r="AA469" s="17"/>
      <c r="AB469" s="17"/>
      <c r="AC469" s="17"/>
    </row>
    <row r="470" customFormat="false" ht="13.5" hidden="false" customHeight="false" outlineLevel="0" collapsed="false">
      <c r="C470" s="17"/>
      <c r="D470" s="17"/>
      <c r="E470" s="17"/>
      <c r="F470" s="17"/>
      <c r="G470" s="17"/>
      <c r="H470" s="0"/>
      <c r="AA470" s="17"/>
      <c r="AB470" s="17"/>
      <c r="AC470" s="17"/>
    </row>
    <row r="471" customFormat="false" ht="13.5" hidden="false" customHeight="false" outlineLevel="0" collapsed="false">
      <c r="C471" s="17"/>
      <c r="D471" s="17"/>
      <c r="E471" s="17"/>
      <c r="F471" s="17"/>
      <c r="G471" s="17"/>
      <c r="H471" s="0"/>
      <c r="AA471" s="17"/>
      <c r="AB471" s="17"/>
      <c r="AC471" s="17"/>
    </row>
    <row r="472" customFormat="false" ht="13.5" hidden="false" customHeight="false" outlineLevel="0" collapsed="false">
      <c r="C472" s="17"/>
      <c r="D472" s="17"/>
      <c r="E472" s="17"/>
      <c r="F472" s="17"/>
      <c r="G472" s="17"/>
      <c r="H472" s="0"/>
      <c r="AA472" s="17"/>
      <c r="AB472" s="17"/>
      <c r="AC472" s="17"/>
    </row>
    <row r="473" customFormat="false" ht="13.5" hidden="false" customHeight="false" outlineLevel="0" collapsed="false">
      <c r="C473" s="17"/>
      <c r="D473" s="17"/>
      <c r="E473" s="17"/>
      <c r="F473" s="17"/>
      <c r="G473" s="17"/>
      <c r="H473" s="0"/>
      <c r="AA473" s="17"/>
      <c r="AB473" s="17"/>
      <c r="AC473" s="17"/>
    </row>
    <row r="474" customFormat="false" ht="13.5" hidden="false" customHeight="false" outlineLevel="0" collapsed="false">
      <c r="C474" s="17"/>
      <c r="D474" s="17"/>
      <c r="E474" s="17"/>
      <c r="F474" s="17"/>
      <c r="G474" s="17"/>
      <c r="H474" s="0"/>
      <c r="AA474" s="17"/>
      <c r="AB474" s="17"/>
      <c r="AC474" s="17"/>
    </row>
    <row r="475" customFormat="false" ht="13.5" hidden="false" customHeight="false" outlineLevel="0" collapsed="false">
      <c r="C475" s="17"/>
      <c r="D475" s="17"/>
      <c r="E475" s="17"/>
      <c r="F475" s="17"/>
      <c r="G475" s="17"/>
      <c r="H475" s="0"/>
      <c r="AA475" s="17"/>
      <c r="AB475" s="17"/>
      <c r="AC475" s="17"/>
    </row>
    <row r="476" customFormat="false" ht="13.5" hidden="false" customHeight="false" outlineLevel="0" collapsed="false">
      <c r="C476" s="17"/>
      <c r="D476" s="17"/>
      <c r="E476" s="17"/>
      <c r="F476" s="17"/>
      <c r="G476" s="17"/>
      <c r="H476" s="0"/>
      <c r="AA476" s="17"/>
      <c r="AB476" s="17"/>
      <c r="AC476" s="17"/>
    </row>
    <row r="477" customFormat="false" ht="13.5" hidden="false" customHeight="false" outlineLevel="0" collapsed="false">
      <c r="C477" s="17"/>
      <c r="D477" s="17"/>
      <c r="E477" s="17"/>
      <c r="F477" s="17"/>
      <c r="G477" s="17"/>
      <c r="H477" s="0"/>
      <c r="AA477" s="17"/>
      <c r="AB477" s="17"/>
      <c r="AC477" s="17"/>
    </row>
    <row r="478" customFormat="false" ht="13.5" hidden="false" customHeight="false" outlineLevel="0" collapsed="false">
      <c r="C478" s="17"/>
      <c r="D478" s="17"/>
      <c r="E478" s="17"/>
      <c r="F478" s="17"/>
      <c r="G478" s="17"/>
      <c r="H478" s="0"/>
      <c r="AA478" s="17"/>
      <c r="AB478" s="17"/>
      <c r="AC478" s="17"/>
    </row>
    <row r="479" customFormat="false" ht="13.5" hidden="false" customHeight="false" outlineLevel="0" collapsed="false">
      <c r="C479" s="17"/>
      <c r="D479" s="17"/>
      <c r="E479" s="17"/>
      <c r="F479" s="17"/>
      <c r="G479" s="17"/>
      <c r="H479" s="0"/>
      <c r="AA479" s="17"/>
      <c r="AB479" s="17"/>
      <c r="AC479" s="17"/>
    </row>
    <row r="480" customFormat="false" ht="13.5" hidden="false" customHeight="false" outlineLevel="0" collapsed="false">
      <c r="C480" s="17"/>
      <c r="D480" s="17"/>
      <c r="E480" s="17"/>
      <c r="F480" s="17"/>
      <c r="G480" s="17"/>
      <c r="H480" s="0"/>
      <c r="AA480" s="17"/>
      <c r="AB480" s="17"/>
      <c r="AC480" s="17"/>
    </row>
    <row r="481" customFormat="false" ht="13.5" hidden="false" customHeight="false" outlineLevel="0" collapsed="false">
      <c r="C481" s="17"/>
      <c r="D481" s="17"/>
      <c r="E481" s="17"/>
      <c r="F481" s="17"/>
      <c r="G481" s="17"/>
      <c r="H481" s="0"/>
      <c r="AA481" s="17"/>
      <c r="AB481" s="17"/>
      <c r="AC481" s="17"/>
    </row>
    <row r="482" customFormat="false" ht="13.5" hidden="false" customHeight="false" outlineLevel="0" collapsed="false">
      <c r="C482" s="17"/>
      <c r="D482" s="17"/>
      <c r="E482" s="17"/>
      <c r="F482" s="17"/>
      <c r="G482" s="17"/>
      <c r="H482" s="0"/>
      <c r="AA482" s="17"/>
      <c r="AB482" s="17"/>
      <c r="AC482" s="17"/>
    </row>
    <row r="483" customFormat="false" ht="13.5" hidden="false" customHeight="false" outlineLevel="0" collapsed="false">
      <c r="C483" s="17"/>
      <c r="D483" s="17"/>
      <c r="E483" s="17"/>
      <c r="F483" s="17"/>
      <c r="G483" s="17"/>
      <c r="H483" s="0"/>
      <c r="AA483" s="17"/>
      <c r="AB483" s="17"/>
      <c r="AC483" s="17"/>
    </row>
    <row r="484" customFormat="false" ht="13.5" hidden="false" customHeight="false" outlineLevel="0" collapsed="false">
      <c r="C484" s="17"/>
      <c r="D484" s="17"/>
      <c r="E484" s="17"/>
      <c r="F484" s="17"/>
      <c r="G484" s="17"/>
      <c r="H484" s="0"/>
      <c r="AA484" s="17"/>
      <c r="AB484" s="17"/>
      <c r="AC484" s="17"/>
    </row>
    <row r="485" customFormat="false" ht="13.5" hidden="false" customHeight="false" outlineLevel="0" collapsed="false">
      <c r="C485" s="17"/>
      <c r="D485" s="17"/>
      <c r="E485" s="17"/>
      <c r="F485" s="17"/>
      <c r="G485" s="17"/>
      <c r="H485" s="0"/>
      <c r="AA485" s="17"/>
      <c r="AB485" s="17"/>
      <c r="AC485" s="17"/>
    </row>
    <row r="486" customFormat="false" ht="13.5" hidden="false" customHeight="false" outlineLevel="0" collapsed="false">
      <c r="C486" s="17"/>
      <c r="D486" s="17"/>
      <c r="E486" s="17"/>
      <c r="F486" s="17"/>
      <c r="G486" s="17"/>
      <c r="H486" s="0"/>
      <c r="AA486" s="17"/>
      <c r="AB486" s="17"/>
      <c r="AC486" s="17"/>
    </row>
    <row r="487" customFormat="false" ht="13.5" hidden="false" customHeight="false" outlineLevel="0" collapsed="false">
      <c r="C487" s="17"/>
      <c r="D487" s="17"/>
      <c r="E487" s="17"/>
      <c r="F487" s="17"/>
      <c r="G487" s="17"/>
      <c r="H487" s="0"/>
      <c r="AA487" s="17"/>
      <c r="AB487" s="17"/>
      <c r="AC487" s="17"/>
    </row>
    <row r="488" customFormat="false" ht="13.5" hidden="false" customHeight="false" outlineLevel="0" collapsed="false">
      <c r="C488" s="17"/>
      <c r="D488" s="17"/>
      <c r="E488" s="17"/>
      <c r="F488" s="17"/>
      <c r="G488" s="17"/>
      <c r="H488" s="0"/>
      <c r="AA488" s="17"/>
      <c r="AB488" s="17"/>
      <c r="AC488" s="17"/>
    </row>
    <row r="489" customFormat="false" ht="13.5" hidden="false" customHeight="false" outlineLevel="0" collapsed="false">
      <c r="C489" s="17"/>
      <c r="D489" s="17"/>
      <c r="E489" s="17"/>
      <c r="F489" s="17"/>
      <c r="G489" s="17"/>
      <c r="H489" s="0"/>
      <c r="AA489" s="17"/>
      <c r="AB489" s="17"/>
      <c r="AC489" s="17"/>
    </row>
    <row r="490" customFormat="false" ht="13.5" hidden="false" customHeight="false" outlineLevel="0" collapsed="false">
      <c r="C490" s="17"/>
      <c r="D490" s="17"/>
      <c r="E490" s="17"/>
      <c r="F490" s="17"/>
      <c r="G490" s="17"/>
      <c r="H490" s="0"/>
      <c r="AA490" s="17"/>
      <c r="AB490" s="17"/>
      <c r="AC490" s="17"/>
    </row>
    <row r="491" customFormat="false" ht="13.5" hidden="false" customHeight="false" outlineLevel="0" collapsed="false">
      <c r="C491" s="17"/>
      <c r="D491" s="17"/>
      <c r="E491" s="17"/>
      <c r="F491" s="17"/>
      <c r="G491" s="17"/>
      <c r="H491" s="0"/>
      <c r="AA491" s="17"/>
      <c r="AB491" s="17"/>
      <c r="AC491" s="17"/>
    </row>
    <row r="492" customFormat="false" ht="13.5" hidden="false" customHeight="false" outlineLevel="0" collapsed="false">
      <c r="C492" s="17"/>
      <c r="D492" s="17"/>
      <c r="E492" s="17"/>
      <c r="F492" s="17"/>
      <c r="G492" s="17"/>
      <c r="H492" s="0"/>
      <c r="AA492" s="17"/>
      <c r="AB492" s="17"/>
      <c r="AC492" s="17"/>
    </row>
    <row r="493" customFormat="false" ht="13.5" hidden="false" customHeight="false" outlineLevel="0" collapsed="false">
      <c r="C493" s="17"/>
      <c r="D493" s="17"/>
      <c r="E493" s="17"/>
      <c r="F493" s="17"/>
      <c r="G493" s="17"/>
      <c r="H493" s="0"/>
      <c r="AA493" s="17"/>
      <c r="AB493" s="17"/>
      <c r="AC493" s="17"/>
    </row>
    <row r="494" customFormat="false" ht="13.5" hidden="false" customHeight="false" outlineLevel="0" collapsed="false">
      <c r="C494" s="17"/>
      <c r="D494" s="17"/>
      <c r="E494" s="17"/>
      <c r="F494" s="17"/>
      <c r="G494" s="17"/>
      <c r="H494" s="0"/>
      <c r="AA494" s="17"/>
      <c r="AB494" s="17"/>
      <c r="AC494" s="17"/>
    </row>
    <row r="495" customFormat="false" ht="13.5" hidden="false" customHeight="false" outlineLevel="0" collapsed="false">
      <c r="C495" s="17"/>
      <c r="D495" s="17"/>
      <c r="E495" s="17"/>
      <c r="F495" s="17"/>
      <c r="G495" s="17"/>
      <c r="H495" s="0"/>
      <c r="AA495" s="17"/>
      <c r="AB495" s="17"/>
      <c r="AC495" s="17"/>
    </row>
    <row r="496" customFormat="false" ht="13.5" hidden="false" customHeight="false" outlineLevel="0" collapsed="false">
      <c r="C496" s="17"/>
      <c r="D496" s="17"/>
      <c r="E496" s="17"/>
      <c r="F496" s="17"/>
      <c r="G496" s="17"/>
      <c r="H496" s="0"/>
      <c r="AA496" s="17"/>
      <c r="AB496" s="17"/>
      <c r="AC496" s="17"/>
    </row>
    <row r="497" customFormat="false" ht="13.5" hidden="false" customHeight="false" outlineLevel="0" collapsed="false">
      <c r="C497" s="17"/>
      <c r="D497" s="17"/>
      <c r="E497" s="17"/>
      <c r="F497" s="17"/>
      <c r="G497" s="17"/>
      <c r="H497" s="0"/>
      <c r="AA497" s="17"/>
      <c r="AB497" s="17"/>
      <c r="AC497" s="17"/>
    </row>
    <row r="498" customFormat="false" ht="13.5" hidden="false" customHeight="false" outlineLevel="0" collapsed="false">
      <c r="C498" s="17"/>
      <c r="D498" s="17"/>
      <c r="E498" s="17"/>
      <c r="F498" s="17"/>
      <c r="G498" s="17"/>
      <c r="H498" s="0"/>
      <c r="AA498" s="17"/>
      <c r="AB498" s="17"/>
      <c r="AC498" s="17"/>
    </row>
    <row r="499" customFormat="false" ht="13.5" hidden="false" customHeight="false" outlineLevel="0" collapsed="false">
      <c r="C499" s="17"/>
      <c r="D499" s="17"/>
      <c r="E499" s="17"/>
      <c r="F499" s="17"/>
      <c r="G499" s="17"/>
      <c r="H499" s="0"/>
      <c r="AA499" s="17"/>
      <c r="AB499" s="17"/>
      <c r="AC499" s="17"/>
    </row>
    <row r="500" customFormat="false" ht="13.5" hidden="false" customHeight="false" outlineLevel="0" collapsed="false">
      <c r="C500" s="17"/>
      <c r="D500" s="17"/>
      <c r="E500" s="17"/>
      <c r="F500" s="17"/>
      <c r="G500" s="17"/>
      <c r="H500" s="0"/>
      <c r="AA500" s="17"/>
      <c r="AB500" s="17"/>
      <c r="AC500" s="17"/>
    </row>
    <row r="501" customFormat="false" ht="13.5" hidden="false" customHeight="false" outlineLevel="0" collapsed="false">
      <c r="C501" s="17"/>
      <c r="D501" s="17"/>
      <c r="E501" s="17"/>
      <c r="F501" s="17"/>
      <c r="G501" s="17"/>
      <c r="H501" s="0"/>
      <c r="AA501" s="17"/>
      <c r="AB501" s="17"/>
      <c r="AC501" s="17"/>
    </row>
    <row r="502" customFormat="false" ht="13.5" hidden="false" customHeight="false" outlineLevel="0" collapsed="false">
      <c r="C502" s="17"/>
      <c r="D502" s="17"/>
      <c r="E502" s="17"/>
      <c r="F502" s="17"/>
      <c r="G502" s="17"/>
      <c r="H502" s="0"/>
      <c r="AA502" s="17"/>
      <c r="AB502" s="17"/>
      <c r="AC502" s="17"/>
    </row>
    <row r="503" customFormat="false" ht="13.5" hidden="false" customHeight="false" outlineLevel="0" collapsed="false">
      <c r="C503" s="17"/>
      <c r="D503" s="17"/>
      <c r="E503" s="17"/>
      <c r="F503" s="17"/>
      <c r="G503" s="17"/>
      <c r="H503" s="0"/>
      <c r="AA503" s="17"/>
      <c r="AB503" s="17"/>
      <c r="AC503" s="17"/>
    </row>
    <row r="504" customFormat="false" ht="13.5" hidden="false" customHeight="false" outlineLevel="0" collapsed="false">
      <c r="C504" s="17"/>
      <c r="D504" s="17"/>
      <c r="E504" s="17"/>
      <c r="F504" s="17"/>
      <c r="G504" s="17"/>
      <c r="H504" s="0"/>
      <c r="AA504" s="17"/>
      <c r="AB504" s="17"/>
      <c r="AC504" s="17"/>
    </row>
    <row r="505" customFormat="false" ht="13.5" hidden="false" customHeight="false" outlineLevel="0" collapsed="false">
      <c r="C505" s="17"/>
      <c r="D505" s="17"/>
      <c r="E505" s="17"/>
      <c r="F505" s="17"/>
      <c r="G505" s="17"/>
      <c r="H505" s="0"/>
      <c r="AA505" s="17"/>
      <c r="AB505" s="17"/>
      <c r="AC505" s="17"/>
    </row>
    <row r="506" customFormat="false" ht="13.5" hidden="false" customHeight="false" outlineLevel="0" collapsed="false">
      <c r="C506" s="17"/>
      <c r="D506" s="17"/>
      <c r="E506" s="17"/>
      <c r="F506" s="17"/>
      <c r="G506" s="17"/>
      <c r="H506" s="0"/>
      <c r="AA506" s="17"/>
      <c r="AB506" s="17"/>
      <c r="AC506" s="17"/>
    </row>
    <row r="507" customFormat="false" ht="13.5" hidden="false" customHeight="false" outlineLevel="0" collapsed="false">
      <c r="C507" s="17"/>
      <c r="D507" s="17"/>
      <c r="E507" s="17"/>
      <c r="F507" s="17"/>
      <c r="G507" s="17"/>
      <c r="H507" s="0"/>
      <c r="AA507" s="17"/>
      <c r="AB507" s="17"/>
      <c r="AC507" s="17"/>
    </row>
    <row r="508" customFormat="false" ht="13.5" hidden="false" customHeight="false" outlineLevel="0" collapsed="false">
      <c r="C508" s="17"/>
      <c r="D508" s="17"/>
      <c r="E508" s="17"/>
      <c r="F508" s="17"/>
      <c r="G508" s="17"/>
      <c r="H508" s="0"/>
      <c r="AA508" s="17"/>
      <c r="AB508" s="17"/>
      <c r="AC508" s="17"/>
    </row>
    <row r="509" customFormat="false" ht="13.5" hidden="false" customHeight="false" outlineLevel="0" collapsed="false">
      <c r="C509" s="17"/>
      <c r="D509" s="17"/>
      <c r="E509" s="17"/>
      <c r="F509" s="17"/>
      <c r="G509" s="17"/>
      <c r="H509" s="0"/>
      <c r="AA509" s="17"/>
      <c r="AB509" s="17"/>
      <c r="AC509" s="17"/>
    </row>
    <row r="510" customFormat="false" ht="13.5" hidden="false" customHeight="false" outlineLevel="0" collapsed="false">
      <c r="C510" s="17"/>
      <c r="D510" s="17"/>
      <c r="E510" s="17"/>
      <c r="F510" s="17"/>
      <c r="G510" s="17"/>
      <c r="H510" s="0"/>
      <c r="AA510" s="17"/>
      <c r="AB510" s="17"/>
      <c r="AC510" s="17"/>
    </row>
    <row r="511" customFormat="false" ht="13.5" hidden="false" customHeight="false" outlineLevel="0" collapsed="false">
      <c r="C511" s="17"/>
      <c r="D511" s="17"/>
      <c r="E511" s="17"/>
      <c r="F511" s="17"/>
      <c r="G511" s="17"/>
      <c r="H511" s="0"/>
      <c r="AA511" s="17"/>
      <c r="AB511" s="17"/>
      <c r="AC511" s="17"/>
    </row>
    <row r="512" customFormat="false" ht="13.5" hidden="false" customHeight="false" outlineLevel="0" collapsed="false">
      <c r="C512" s="17"/>
      <c r="D512" s="17"/>
      <c r="E512" s="17"/>
      <c r="F512" s="17"/>
      <c r="G512" s="17"/>
      <c r="H512" s="0"/>
      <c r="AA512" s="17"/>
      <c r="AB512" s="17"/>
      <c r="AC512" s="17"/>
    </row>
    <row r="513" customFormat="false" ht="13.5" hidden="false" customHeight="false" outlineLevel="0" collapsed="false">
      <c r="C513" s="17"/>
      <c r="D513" s="17"/>
      <c r="E513" s="17"/>
      <c r="F513" s="17"/>
      <c r="G513" s="17"/>
      <c r="H513" s="0"/>
      <c r="AA513" s="17"/>
      <c r="AB513" s="17"/>
      <c r="AC513" s="17"/>
    </row>
    <row r="514" customFormat="false" ht="13.5" hidden="false" customHeight="false" outlineLevel="0" collapsed="false">
      <c r="C514" s="17"/>
      <c r="D514" s="17"/>
      <c r="E514" s="17"/>
      <c r="F514" s="17"/>
      <c r="G514" s="17"/>
      <c r="H514" s="0"/>
      <c r="AA514" s="17"/>
      <c r="AB514" s="17"/>
      <c r="AC514" s="17"/>
    </row>
    <row r="515" customFormat="false" ht="13.5" hidden="false" customHeight="false" outlineLevel="0" collapsed="false">
      <c r="C515" s="17"/>
      <c r="D515" s="17"/>
      <c r="E515" s="17"/>
      <c r="F515" s="17"/>
      <c r="G515" s="17"/>
      <c r="H515" s="0"/>
      <c r="AA515" s="17"/>
      <c r="AB515" s="17"/>
      <c r="AC515" s="17"/>
    </row>
    <row r="516" customFormat="false" ht="13.5" hidden="false" customHeight="false" outlineLevel="0" collapsed="false">
      <c r="C516" s="17"/>
      <c r="D516" s="17"/>
      <c r="E516" s="17"/>
      <c r="F516" s="17"/>
      <c r="G516" s="17"/>
      <c r="H516" s="0"/>
      <c r="AA516" s="17"/>
      <c r="AB516" s="17"/>
      <c r="AC516" s="17"/>
    </row>
    <row r="517" customFormat="false" ht="13.5" hidden="false" customHeight="false" outlineLevel="0" collapsed="false">
      <c r="C517" s="17"/>
      <c r="D517" s="17"/>
      <c r="E517" s="17"/>
      <c r="F517" s="17"/>
      <c r="G517" s="17"/>
      <c r="H517" s="0"/>
      <c r="AA517" s="17"/>
      <c r="AB517" s="17"/>
      <c r="AC517" s="17"/>
    </row>
    <row r="518" customFormat="false" ht="13.5" hidden="false" customHeight="false" outlineLevel="0" collapsed="false">
      <c r="C518" s="17"/>
      <c r="D518" s="17"/>
      <c r="E518" s="17"/>
      <c r="F518" s="17"/>
      <c r="G518" s="17"/>
      <c r="H518" s="0"/>
      <c r="AA518" s="17"/>
      <c r="AB518" s="17"/>
      <c r="AC518" s="17"/>
    </row>
    <row r="519" customFormat="false" ht="13.5" hidden="false" customHeight="false" outlineLevel="0" collapsed="false">
      <c r="C519" s="17"/>
      <c r="D519" s="17"/>
      <c r="E519" s="17"/>
      <c r="F519" s="17"/>
      <c r="G519" s="17"/>
      <c r="H519" s="0"/>
      <c r="AA519" s="17"/>
      <c r="AB519" s="17"/>
      <c r="AC519" s="17"/>
    </row>
    <row r="520" customFormat="false" ht="13.5" hidden="false" customHeight="false" outlineLevel="0" collapsed="false">
      <c r="C520" s="17"/>
      <c r="D520" s="17"/>
      <c r="E520" s="17"/>
      <c r="F520" s="17"/>
      <c r="G520" s="17"/>
      <c r="H520" s="0"/>
      <c r="AA520" s="17"/>
      <c r="AB520" s="17"/>
      <c r="AC520" s="17"/>
    </row>
    <row r="521" customFormat="false" ht="13.5" hidden="false" customHeight="false" outlineLevel="0" collapsed="false">
      <c r="C521" s="17"/>
      <c r="D521" s="17"/>
      <c r="E521" s="17"/>
      <c r="F521" s="17"/>
      <c r="G521" s="17"/>
      <c r="H521" s="0"/>
      <c r="AA521" s="17"/>
      <c r="AB521" s="17"/>
      <c r="AC521" s="17"/>
    </row>
    <row r="522" customFormat="false" ht="13.5" hidden="false" customHeight="false" outlineLevel="0" collapsed="false">
      <c r="C522" s="17"/>
      <c r="D522" s="17"/>
      <c r="E522" s="17"/>
      <c r="F522" s="17"/>
      <c r="G522" s="17"/>
      <c r="H522" s="0"/>
      <c r="AA522" s="17"/>
      <c r="AB522" s="17"/>
      <c r="AC522" s="17"/>
    </row>
    <row r="523" customFormat="false" ht="13.5" hidden="false" customHeight="false" outlineLevel="0" collapsed="false">
      <c r="C523" s="17"/>
      <c r="D523" s="17"/>
      <c r="E523" s="17"/>
      <c r="F523" s="17"/>
      <c r="G523" s="17"/>
      <c r="H523" s="0"/>
      <c r="AA523" s="17"/>
      <c r="AB523" s="17"/>
      <c r="AC523" s="17"/>
    </row>
    <row r="524" customFormat="false" ht="13.5" hidden="false" customHeight="false" outlineLevel="0" collapsed="false">
      <c r="C524" s="17"/>
      <c r="D524" s="17"/>
      <c r="E524" s="17"/>
      <c r="F524" s="17"/>
      <c r="G524" s="17"/>
      <c r="H524" s="0"/>
      <c r="AA524" s="17"/>
      <c r="AB524" s="17"/>
      <c r="AC524" s="17"/>
    </row>
    <row r="525" customFormat="false" ht="13.5" hidden="false" customHeight="false" outlineLevel="0" collapsed="false">
      <c r="C525" s="17"/>
      <c r="D525" s="17"/>
      <c r="E525" s="17"/>
      <c r="F525" s="17"/>
      <c r="G525" s="17"/>
      <c r="H525" s="0"/>
      <c r="AA525" s="17"/>
      <c r="AB525" s="17"/>
      <c r="AC525" s="17"/>
    </row>
    <row r="526" customFormat="false" ht="13.5" hidden="false" customHeight="false" outlineLevel="0" collapsed="false">
      <c r="C526" s="17"/>
      <c r="D526" s="17"/>
      <c r="E526" s="17"/>
      <c r="F526" s="17"/>
      <c r="G526" s="17"/>
      <c r="H526" s="0"/>
      <c r="AA526" s="17"/>
      <c r="AB526" s="17"/>
      <c r="AC526" s="17"/>
    </row>
    <row r="527" customFormat="false" ht="13.5" hidden="false" customHeight="false" outlineLevel="0" collapsed="false">
      <c r="C527" s="17"/>
      <c r="D527" s="17"/>
      <c r="E527" s="17"/>
      <c r="F527" s="17"/>
      <c r="G527" s="17"/>
      <c r="H527" s="0"/>
      <c r="AA527" s="17"/>
      <c r="AB527" s="17"/>
      <c r="AC527" s="17"/>
    </row>
    <row r="528" customFormat="false" ht="13.5" hidden="false" customHeight="false" outlineLevel="0" collapsed="false">
      <c r="C528" s="17"/>
      <c r="D528" s="17"/>
      <c r="E528" s="17"/>
      <c r="F528" s="17"/>
      <c r="G528" s="17"/>
      <c r="H528" s="0"/>
      <c r="AA528" s="17"/>
      <c r="AB528" s="17"/>
      <c r="AC528" s="17"/>
    </row>
    <row r="529" customFormat="false" ht="13.5" hidden="false" customHeight="false" outlineLevel="0" collapsed="false">
      <c r="C529" s="17"/>
      <c r="D529" s="17"/>
      <c r="E529" s="17"/>
      <c r="F529" s="17"/>
      <c r="G529" s="17"/>
      <c r="H529" s="0"/>
      <c r="AA529" s="17"/>
      <c r="AB529" s="17"/>
      <c r="AC529" s="17"/>
    </row>
    <row r="530" customFormat="false" ht="13.5" hidden="false" customHeight="false" outlineLevel="0" collapsed="false">
      <c r="C530" s="17"/>
      <c r="D530" s="17"/>
      <c r="E530" s="17"/>
      <c r="F530" s="17"/>
      <c r="G530" s="17"/>
      <c r="H530" s="0"/>
      <c r="AA530" s="17"/>
      <c r="AB530" s="17"/>
      <c r="AC530" s="17"/>
    </row>
    <row r="531" customFormat="false" ht="13.5" hidden="false" customHeight="false" outlineLevel="0" collapsed="false">
      <c r="C531" s="17"/>
      <c r="D531" s="17"/>
      <c r="E531" s="17"/>
      <c r="F531" s="17"/>
      <c r="G531" s="17"/>
      <c r="H531" s="0"/>
      <c r="AA531" s="17"/>
      <c r="AB531" s="17"/>
      <c r="AC531" s="17"/>
    </row>
    <row r="532" customFormat="false" ht="13.5" hidden="false" customHeight="false" outlineLevel="0" collapsed="false">
      <c r="C532" s="17"/>
      <c r="D532" s="17"/>
      <c r="E532" s="17"/>
      <c r="F532" s="17"/>
      <c r="G532" s="17"/>
      <c r="H532" s="0"/>
      <c r="AA532" s="17"/>
      <c r="AB532" s="17"/>
      <c r="AC532" s="17"/>
    </row>
    <row r="533" customFormat="false" ht="13.5" hidden="false" customHeight="false" outlineLevel="0" collapsed="false">
      <c r="C533" s="17"/>
      <c r="D533" s="17"/>
      <c r="E533" s="17"/>
      <c r="F533" s="17"/>
      <c r="G533" s="17"/>
      <c r="H533" s="0"/>
      <c r="AA533" s="17"/>
      <c r="AB533" s="17"/>
      <c r="AC533" s="17"/>
    </row>
    <row r="534" customFormat="false" ht="13.5" hidden="false" customHeight="false" outlineLevel="0" collapsed="false">
      <c r="C534" s="17"/>
      <c r="D534" s="17"/>
      <c r="E534" s="17"/>
      <c r="F534" s="17"/>
      <c r="G534" s="17"/>
      <c r="H534" s="0"/>
      <c r="AA534" s="17"/>
      <c r="AB534" s="17"/>
      <c r="AC534" s="17"/>
    </row>
    <row r="535" customFormat="false" ht="13.5" hidden="false" customHeight="false" outlineLevel="0" collapsed="false">
      <c r="C535" s="17"/>
      <c r="D535" s="17"/>
      <c r="E535" s="17"/>
      <c r="F535" s="17"/>
      <c r="G535" s="17"/>
      <c r="H535" s="0"/>
      <c r="AA535" s="17"/>
      <c r="AB535" s="17"/>
      <c r="AC535" s="17"/>
    </row>
    <row r="536" customFormat="false" ht="13.5" hidden="false" customHeight="false" outlineLevel="0" collapsed="false">
      <c r="C536" s="17"/>
      <c r="D536" s="17"/>
      <c r="E536" s="17"/>
      <c r="F536" s="17"/>
      <c r="G536" s="17"/>
      <c r="H536" s="0"/>
      <c r="AA536" s="17"/>
      <c r="AB536" s="17"/>
      <c r="AC536" s="17"/>
    </row>
    <row r="537" customFormat="false" ht="13.5" hidden="false" customHeight="false" outlineLevel="0" collapsed="false">
      <c r="C537" s="17"/>
      <c r="D537" s="17"/>
      <c r="E537" s="17"/>
      <c r="F537" s="17"/>
      <c r="G537" s="17"/>
      <c r="H537" s="0"/>
      <c r="AA537" s="17"/>
      <c r="AB537" s="17"/>
      <c r="AC537" s="17"/>
    </row>
    <row r="538" customFormat="false" ht="13.5" hidden="false" customHeight="false" outlineLevel="0" collapsed="false">
      <c r="C538" s="17"/>
      <c r="D538" s="17"/>
      <c r="E538" s="17"/>
      <c r="F538" s="17"/>
      <c r="G538" s="17"/>
      <c r="H538" s="0"/>
      <c r="AA538" s="17"/>
      <c r="AB538" s="17"/>
      <c r="AC538" s="17"/>
    </row>
    <row r="539" customFormat="false" ht="13.5" hidden="false" customHeight="false" outlineLevel="0" collapsed="false">
      <c r="C539" s="17"/>
      <c r="D539" s="17"/>
      <c r="E539" s="17"/>
      <c r="F539" s="17"/>
      <c r="G539" s="17"/>
      <c r="H539" s="0"/>
      <c r="AA539" s="17"/>
      <c r="AB539" s="17"/>
      <c r="AC539" s="17"/>
    </row>
    <row r="540" customFormat="false" ht="13.5" hidden="false" customHeight="false" outlineLevel="0" collapsed="false">
      <c r="C540" s="17"/>
      <c r="D540" s="17"/>
      <c r="E540" s="17"/>
      <c r="F540" s="17"/>
      <c r="G540" s="17"/>
      <c r="H540" s="0"/>
      <c r="AA540" s="17"/>
      <c r="AB540" s="17"/>
      <c r="AC540" s="17"/>
    </row>
    <row r="541" customFormat="false" ht="13.5" hidden="false" customHeight="false" outlineLevel="0" collapsed="false">
      <c r="C541" s="17"/>
      <c r="D541" s="17"/>
      <c r="E541" s="17"/>
      <c r="F541" s="17"/>
      <c r="G541" s="17"/>
      <c r="H541" s="0"/>
      <c r="AA541" s="17"/>
      <c r="AB541" s="17"/>
      <c r="AC541" s="17"/>
    </row>
    <row r="542" customFormat="false" ht="13.5" hidden="false" customHeight="false" outlineLevel="0" collapsed="false">
      <c r="C542" s="17"/>
      <c r="D542" s="17"/>
      <c r="E542" s="17"/>
      <c r="F542" s="17"/>
      <c r="G542" s="17"/>
      <c r="H542" s="0"/>
      <c r="AA542" s="17"/>
      <c r="AB542" s="17"/>
      <c r="AC542" s="17"/>
    </row>
    <row r="543" customFormat="false" ht="13.5" hidden="false" customHeight="false" outlineLevel="0" collapsed="false">
      <c r="C543" s="17"/>
      <c r="D543" s="17"/>
      <c r="E543" s="17"/>
      <c r="F543" s="17"/>
      <c r="G543" s="17"/>
      <c r="H543" s="0"/>
      <c r="AA543" s="17"/>
      <c r="AB543" s="17"/>
      <c r="AC543" s="17"/>
    </row>
    <row r="544" customFormat="false" ht="13.5" hidden="false" customHeight="false" outlineLevel="0" collapsed="false">
      <c r="C544" s="17"/>
      <c r="D544" s="17"/>
      <c r="E544" s="17"/>
      <c r="F544" s="17"/>
      <c r="G544" s="17"/>
      <c r="H544" s="0"/>
      <c r="AA544" s="17"/>
      <c r="AB544" s="17"/>
      <c r="AC544" s="17"/>
    </row>
    <row r="545" customFormat="false" ht="13.5" hidden="false" customHeight="false" outlineLevel="0" collapsed="false">
      <c r="C545" s="17"/>
      <c r="D545" s="17"/>
      <c r="E545" s="17"/>
      <c r="F545" s="17"/>
      <c r="G545" s="17"/>
      <c r="H545" s="0"/>
      <c r="AA545" s="17"/>
      <c r="AB545" s="17"/>
      <c r="AC545" s="17"/>
    </row>
    <row r="546" customFormat="false" ht="13.5" hidden="false" customHeight="false" outlineLevel="0" collapsed="false">
      <c r="C546" s="17"/>
      <c r="D546" s="17"/>
      <c r="E546" s="17"/>
      <c r="F546" s="17"/>
      <c r="G546" s="17"/>
      <c r="H546" s="0"/>
      <c r="AA546" s="17"/>
      <c r="AB546" s="17"/>
      <c r="AC546" s="17"/>
    </row>
    <row r="547" customFormat="false" ht="13.5" hidden="false" customHeight="false" outlineLevel="0" collapsed="false">
      <c r="C547" s="17"/>
      <c r="D547" s="17"/>
      <c r="E547" s="17"/>
      <c r="F547" s="17"/>
      <c r="G547" s="17"/>
      <c r="H547" s="0"/>
      <c r="AA547" s="17"/>
      <c r="AB547" s="17"/>
      <c r="AC547" s="17"/>
    </row>
    <row r="548" customFormat="false" ht="13.5" hidden="false" customHeight="false" outlineLevel="0" collapsed="false">
      <c r="C548" s="17"/>
      <c r="D548" s="17"/>
      <c r="E548" s="17"/>
      <c r="F548" s="17"/>
      <c r="G548" s="17"/>
      <c r="H548" s="0"/>
      <c r="AA548" s="17"/>
      <c r="AB548" s="17"/>
      <c r="AC548" s="17"/>
    </row>
    <row r="549" customFormat="false" ht="13.5" hidden="false" customHeight="false" outlineLevel="0" collapsed="false">
      <c r="C549" s="17"/>
      <c r="D549" s="17"/>
      <c r="E549" s="17"/>
      <c r="F549" s="17"/>
      <c r="G549" s="17"/>
      <c r="H549" s="0"/>
      <c r="AA549" s="17"/>
      <c r="AB549" s="17"/>
      <c r="AC549" s="17"/>
    </row>
    <row r="550" customFormat="false" ht="13.5" hidden="false" customHeight="false" outlineLevel="0" collapsed="false">
      <c r="C550" s="17"/>
      <c r="D550" s="17"/>
      <c r="E550" s="17"/>
      <c r="F550" s="17"/>
      <c r="G550" s="17"/>
      <c r="H550" s="0"/>
      <c r="AA550" s="17"/>
      <c r="AB550" s="17"/>
      <c r="AC550" s="17"/>
    </row>
    <row r="551" customFormat="false" ht="13.5" hidden="false" customHeight="false" outlineLevel="0" collapsed="false">
      <c r="C551" s="17"/>
      <c r="D551" s="17"/>
      <c r="E551" s="17"/>
      <c r="F551" s="17"/>
      <c r="G551" s="17"/>
      <c r="H551" s="0"/>
      <c r="AA551" s="17"/>
      <c r="AB551" s="17"/>
      <c r="AC551" s="17"/>
    </row>
    <row r="552" customFormat="false" ht="13.5" hidden="false" customHeight="false" outlineLevel="0" collapsed="false">
      <c r="C552" s="17"/>
      <c r="D552" s="17"/>
      <c r="E552" s="17"/>
      <c r="F552" s="17"/>
      <c r="G552" s="17"/>
      <c r="H552" s="0"/>
      <c r="AA552" s="17"/>
      <c r="AB552" s="17"/>
      <c r="AC552" s="17"/>
    </row>
    <row r="553" customFormat="false" ht="13.5" hidden="false" customHeight="false" outlineLevel="0" collapsed="false">
      <c r="C553" s="17"/>
      <c r="D553" s="17"/>
      <c r="E553" s="17"/>
      <c r="F553" s="17"/>
      <c r="G553" s="17"/>
      <c r="H553" s="0"/>
      <c r="AA553" s="17"/>
      <c r="AB553" s="17"/>
      <c r="AC553" s="17"/>
    </row>
    <row r="554" customFormat="false" ht="13.5" hidden="false" customHeight="false" outlineLevel="0" collapsed="false">
      <c r="C554" s="17"/>
      <c r="D554" s="17"/>
      <c r="E554" s="17"/>
      <c r="F554" s="17"/>
      <c r="G554" s="17"/>
      <c r="H554" s="0"/>
      <c r="AA554" s="17"/>
      <c r="AB554" s="17"/>
      <c r="AC554" s="17"/>
    </row>
    <row r="555" customFormat="false" ht="13.5" hidden="false" customHeight="false" outlineLevel="0" collapsed="false">
      <c r="C555" s="17"/>
      <c r="D555" s="17"/>
      <c r="E555" s="17"/>
      <c r="F555" s="17"/>
      <c r="G555" s="17"/>
      <c r="H555" s="0"/>
      <c r="AA555" s="17"/>
      <c r="AB555" s="17"/>
      <c r="AC555" s="17"/>
    </row>
    <row r="556" customFormat="false" ht="13.5" hidden="false" customHeight="false" outlineLevel="0" collapsed="false">
      <c r="C556" s="17"/>
      <c r="D556" s="17"/>
      <c r="E556" s="17"/>
      <c r="F556" s="17"/>
      <c r="G556" s="17"/>
      <c r="H556" s="0"/>
      <c r="AA556" s="17"/>
      <c r="AB556" s="17"/>
      <c r="AC556" s="17"/>
    </row>
    <row r="557" customFormat="false" ht="13.5" hidden="false" customHeight="false" outlineLevel="0" collapsed="false">
      <c r="C557" s="17"/>
      <c r="D557" s="17"/>
      <c r="E557" s="17"/>
      <c r="F557" s="17"/>
      <c r="G557" s="17"/>
      <c r="H557" s="0"/>
      <c r="AA557" s="17"/>
      <c r="AB557" s="17"/>
      <c r="AC557" s="17"/>
    </row>
    <row r="558" customFormat="false" ht="13.5" hidden="false" customHeight="false" outlineLevel="0" collapsed="false">
      <c r="C558" s="17"/>
      <c r="D558" s="17"/>
      <c r="E558" s="17"/>
      <c r="F558" s="17"/>
      <c r="G558" s="17"/>
      <c r="H558" s="0"/>
      <c r="AA558" s="17"/>
      <c r="AB558" s="17"/>
      <c r="AC558" s="17"/>
    </row>
    <row r="559" customFormat="false" ht="13.5" hidden="false" customHeight="false" outlineLevel="0" collapsed="false">
      <c r="C559" s="17"/>
      <c r="D559" s="17"/>
      <c r="E559" s="17"/>
      <c r="F559" s="17"/>
      <c r="G559" s="17"/>
      <c r="H559" s="0"/>
      <c r="AA559" s="17"/>
      <c r="AB559" s="17"/>
      <c r="AC559" s="17"/>
    </row>
    <row r="560" customFormat="false" ht="13.5" hidden="false" customHeight="false" outlineLevel="0" collapsed="false">
      <c r="C560" s="17"/>
      <c r="D560" s="17"/>
      <c r="E560" s="17"/>
      <c r="F560" s="17"/>
      <c r="G560" s="17"/>
      <c r="H560" s="0"/>
      <c r="AA560" s="17"/>
      <c r="AB560" s="17"/>
      <c r="AC560" s="17"/>
    </row>
    <row r="561" customFormat="false" ht="13.5" hidden="false" customHeight="false" outlineLevel="0" collapsed="false">
      <c r="C561" s="17"/>
      <c r="D561" s="17"/>
      <c r="E561" s="17"/>
      <c r="F561" s="17"/>
      <c r="G561" s="17"/>
      <c r="H561" s="0"/>
      <c r="AA561" s="17"/>
      <c r="AB561" s="17"/>
      <c r="AC561" s="17"/>
    </row>
    <row r="562" customFormat="false" ht="13.5" hidden="false" customHeight="false" outlineLevel="0" collapsed="false">
      <c r="C562" s="17"/>
      <c r="D562" s="17"/>
      <c r="E562" s="17"/>
      <c r="F562" s="17"/>
      <c r="G562" s="17"/>
      <c r="H562" s="0"/>
      <c r="AA562" s="17"/>
      <c r="AB562" s="17"/>
      <c r="AC562" s="17"/>
    </row>
    <row r="563" customFormat="false" ht="13.5" hidden="false" customHeight="false" outlineLevel="0" collapsed="false">
      <c r="C563" s="17"/>
      <c r="D563" s="17"/>
      <c r="E563" s="17"/>
      <c r="F563" s="17"/>
      <c r="G563" s="17"/>
      <c r="H563" s="0"/>
      <c r="AA563" s="17"/>
      <c r="AB563" s="17"/>
      <c r="AC563" s="17"/>
    </row>
    <row r="564" customFormat="false" ht="13.5" hidden="false" customHeight="false" outlineLevel="0" collapsed="false">
      <c r="C564" s="17"/>
      <c r="D564" s="17"/>
      <c r="E564" s="17"/>
      <c r="F564" s="17"/>
      <c r="G564" s="17"/>
      <c r="H564" s="0"/>
      <c r="AA564" s="17"/>
      <c r="AB564" s="17"/>
      <c r="AC564" s="17"/>
    </row>
    <row r="565" customFormat="false" ht="13.5" hidden="false" customHeight="false" outlineLevel="0" collapsed="false">
      <c r="C565" s="17"/>
      <c r="D565" s="17"/>
      <c r="E565" s="17"/>
      <c r="F565" s="17"/>
      <c r="G565" s="17"/>
      <c r="H565" s="0"/>
      <c r="AA565" s="17"/>
      <c r="AB565" s="17"/>
      <c r="AC565" s="17"/>
    </row>
    <row r="566" customFormat="false" ht="13.5" hidden="false" customHeight="false" outlineLevel="0" collapsed="false">
      <c r="C566" s="17"/>
      <c r="D566" s="17"/>
      <c r="E566" s="17"/>
      <c r="F566" s="17"/>
      <c r="G566" s="17"/>
      <c r="H566" s="0"/>
      <c r="AA566" s="17"/>
      <c r="AB566" s="17"/>
      <c r="AC566" s="17"/>
    </row>
    <row r="567" customFormat="false" ht="13.5" hidden="false" customHeight="false" outlineLevel="0" collapsed="false">
      <c r="C567" s="17"/>
      <c r="D567" s="17"/>
      <c r="E567" s="17"/>
      <c r="F567" s="17"/>
      <c r="G567" s="17"/>
      <c r="H567" s="0"/>
      <c r="AA567" s="17"/>
      <c r="AB567" s="17"/>
      <c r="AC567" s="17"/>
    </row>
    <row r="568" customFormat="false" ht="13.5" hidden="false" customHeight="false" outlineLevel="0" collapsed="false">
      <c r="C568" s="17"/>
      <c r="D568" s="17"/>
      <c r="E568" s="17"/>
      <c r="F568" s="17"/>
      <c r="G568" s="17"/>
      <c r="H568" s="0"/>
      <c r="AA568" s="17"/>
      <c r="AB568" s="17"/>
      <c r="AC568" s="17"/>
    </row>
    <row r="569" customFormat="false" ht="13.5" hidden="false" customHeight="false" outlineLevel="0" collapsed="false">
      <c r="C569" s="17"/>
      <c r="D569" s="17"/>
      <c r="E569" s="17"/>
      <c r="F569" s="17"/>
      <c r="G569" s="17"/>
      <c r="H569" s="0"/>
      <c r="AA569" s="17"/>
      <c r="AB569" s="17"/>
      <c r="AC569" s="17"/>
    </row>
    <row r="570" customFormat="false" ht="13.5" hidden="false" customHeight="false" outlineLevel="0" collapsed="false">
      <c r="C570" s="17"/>
      <c r="D570" s="17"/>
      <c r="E570" s="17"/>
      <c r="F570" s="17"/>
      <c r="G570" s="17"/>
      <c r="H570" s="0"/>
      <c r="AA570" s="17"/>
      <c r="AB570" s="17"/>
      <c r="AC570" s="17"/>
    </row>
    <row r="571" customFormat="false" ht="13.5" hidden="false" customHeight="false" outlineLevel="0" collapsed="false">
      <c r="C571" s="17"/>
      <c r="D571" s="17"/>
      <c r="E571" s="17"/>
      <c r="F571" s="17"/>
      <c r="G571" s="17"/>
      <c r="H571" s="0"/>
      <c r="AA571" s="17"/>
      <c r="AB571" s="17"/>
      <c r="AC571" s="17"/>
    </row>
    <row r="572" customFormat="false" ht="13.5" hidden="false" customHeight="false" outlineLevel="0" collapsed="false">
      <c r="C572" s="17"/>
      <c r="D572" s="17"/>
      <c r="E572" s="17"/>
      <c r="F572" s="17"/>
      <c r="G572" s="17"/>
      <c r="H572" s="0"/>
      <c r="AA572" s="17"/>
      <c r="AB572" s="17"/>
      <c r="AC572" s="17"/>
    </row>
    <row r="573" customFormat="false" ht="13.5" hidden="false" customHeight="false" outlineLevel="0" collapsed="false">
      <c r="C573" s="17"/>
      <c r="D573" s="17"/>
      <c r="E573" s="17"/>
      <c r="F573" s="17"/>
      <c r="G573" s="17"/>
      <c r="H573" s="0"/>
      <c r="AA573" s="17"/>
      <c r="AB573" s="17"/>
      <c r="AC573" s="17"/>
    </row>
    <row r="574" customFormat="false" ht="13.5" hidden="false" customHeight="false" outlineLevel="0" collapsed="false">
      <c r="C574" s="17"/>
      <c r="D574" s="17"/>
      <c r="E574" s="17"/>
      <c r="F574" s="17"/>
      <c r="G574" s="17"/>
      <c r="H574" s="0"/>
      <c r="AA574" s="17"/>
      <c r="AB574" s="17"/>
      <c r="AC574" s="17"/>
    </row>
    <row r="575" customFormat="false" ht="13.5" hidden="false" customHeight="false" outlineLevel="0" collapsed="false">
      <c r="C575" s="17"/>
      <c r="D575" s="17"/>
      <c r="E575" s="17"/>
      <c r="F575" s="17"/>
      <c r="G575" s="17"/>
      <c r="H575" s="0"/>
      <c r="AA575" s="17"/>
      <c r="AB575" s="17"/>
      <c r="AC575" s="17"/>
    </row>
    <row r="576" customFormat="false" ht="13.5" hidden="false" customHeight="false" outlineLevel="0" collapsed="false">
      <c r="C576" s="17"/>
      <c r="D576" s="17"/>
      <c r="E576" s="17"/>
      <c r="F576" s="17"/>
      <c r="G576" s="17"/>
      <c r="H576" s="0"/>
      <c r="AA576" s="17"/>
      <c r="AB576" s="17"/>
      <c r="AC576" s="17"/>
    </row>
    <row r="577" customFormat="false" ht="13.5" hidden="false" customHeight="false" outlineLevel="0" collapsed="false">
      <c r="C577" s="17"/>
      <c r="D577" s="17"/>
      <c r="E577" s="17"/>
      <c r="F577" s="17"/>
      <c r="G577" s="17"/>
      <c r="H577" s="0"/>
      <c r="AA577" s="17"/>
      <c r="AB577" s="17"/>
      <c r="AC577" s="17"/>
    </row>
    <row r="578" customFormat="false" ht="13.5" hidden="false" customHeight="false" outlineLevel="0" collapsed="false">
      <c r="C578" s="17"/>
      <c r="D578" s="17"/>
      <c r="E578" s="17"/>
      <c r="F578" s="17"/>
      <c r="G578" s="17"/>
      <c r="H578" s="0"/>
      <c r="AA578" s="17"/>
      <c r="AB578" s="17"/>
      <c r="AC578" s="17"/>
    </row>
    <row r="579" customFormat="false" ht="13.5" hidden="false" customHeight="false" outlineLevel="0" collapsed="false">
      <c r="C579" s="17"/>
      <c r="D579" s="17"/>
      <c r="E579" s="17"/>
      <c r="F579" s="17"/>
      <c r="G579" s="17"/>
      <c r="H579" s="0"/>
      <c r="AA579" s="17"/>
      <c r="AB579" s="17"/>
      <c r="AC579" s="17"/>
    </row>
    <row r="580" customFormat="false" ht="13.5" hidden="false" customHeight="false" outlineLevel="0" collapsed="false">
      <c r="C580" s="17"/>
      <c r="D580" s="17"/>
      <c r="E580" s="17"/>
      <c r="F580" s="17"/>
      <c r="G580" s="17"/>
      <c r="H580" s="0"/>
      <c r="AA580" s="17"/>
      <c r="AB580" s="17"/>
      <c r="AC580" s="17"/>
    </row>
    <row r="581" customFormat="false" ht="13.5" hidden="false" customHeight="false" outlineLevel="0" collapsed="false">
      <c r="C581" s="17"/>
      <c r="D581" s="17"/>
      <c r="E581" s="17"/>
      <c r="F581" s="17"/>
      <c r="G581" s="17"/>
      <c r="H581" s="0"/>
      <c r="AA581" s="17"/>
      <c r="AB581" s="17"/>
      <c r="AC581" s="17"/>
    </row>
    <row r="582" customFormat="false" ht="13.5" hidden="false" customHeight="false" outlineLevel="0" collapsed="false">
      <c r="C582" s="17"/>
      <c r="D582" s="17"/>
      <c r="E582" s="17"/>
      <c r="F582" s="17"/>
      <c r="G582" s="17"/>
      <c r="H582" s="0"/>
      <c r="AA582" s="17"/>
      <c r="AB582" s="17"/>
      <c r="AC582" s="17"/>
    </row>
    <row r="583" customFormat="false" ht="13.5" hidden="false" customHeight="false" outlineLevel="0" collapsed="false">
      <c r="C583" s="17"/>
      <c r="D583" s="17"/>
      <c r="E583" s="17"/>
      <c r="F583" s="17"/>
      <c r="G583" s="17"/>
      <c r="H583" s="0"/>
      <c r="AA583" s="17"/>
      <c r="AB583" s="17"/>
      <c r="AC583" s="17"/>
    </row>
    <row r="584" customFormat="false" ht="13.5" hidden="false" customHeight="false" outlineLevel="0" collapsed="false">
      <c r="C584" s="17"/>
      <c r="D584" s="17"/>
      <c r="E584" s="17"/>
      <c r="F584" s="17"/>
      <c r="G584" s="17"/>
      <c r="H584" s="0"/>
      <c r="AA584" s="17"/>
      <c r="AB584" s="17"/>
      <c r="AC584" s="17"/>
    </row>
    <row r="585" customFormat="false" ht="13.5" hidden="false" customHeight="false" outlineLevel="0" collapsed="false">
      <c r="C585" s="17"/>
      <c r="D585" s="17"/>
      <c r="E585" s="17"/>
      <c r="F585" s="17"/>
      <c r="G585" s="17"/>
      <c r="H585" s="0"/>
      <c r="AA585" s="17"/>
      <c r="AB585" s="17"/>
      <c r="AC585" s="17"/>
    </row>
    <row r="586" customFormat="false" ht="13.5" hidden="false" customHeight="false" outlineLevel="0" collapsed="false">
      <c r="C586" s="17"/>
      <c r="D586" s="17"/>
      <c r="E586" s="17"/>
      <c r="F586" s="17"/>
      <c r="G586" s="17"/>
      <c r="H586" s="0"/>
      <c r="AA586" s="17"/>
      <c r="AB586" s="17"/>
      <c r="AC586" s="17"/>
    </row>
    <row r="587" customFormat="false" ht="13.5" hidden="false" customHeight="false" outlineLevel="0" collapsed="false">
      <c r="C587" s="17"/>
      <c r="D587" s="17"/>
      <c r="E587" s="17"/>
      <c r="F587" s="17"/>
      <c r="G587" s="17"/>
      <c r="H587" s="0"/>
      <c r="AA587" s="17"/>
      <c r="AB587" s="17"/>
      <c r="AC587" s="17"/>
    </row>
    <row r="588" customFormat="false" ht="13.5" hidden="false" customHeight="false" outlineLevel="0" collapsed="false">
      <c r="C588" s="17"/>
      <c r="D588" s="17"/>
      <c r="E588" s="17"/>
      <c r="F588" s="17"/>
      <c r="G588" s="17"/>
      <c r="H588" s="0"/>
      <c r="AA588" s="17"/>
      <c r="AB588" s="17"/>
      <c r="AC588" s="17"/>
    </row>
    <row r="589" customFormat="false" ht="13.5" hidden="false" customHeight="false" outlineLevel="0" collapsed="false">
      <c r="C589" s="17"/>
      <c r="D589" s="17"/>
      <c r="E589" s="17"/>
      <c r="F589" s="17"/>
      <c r="G589" s="17"/>
      <c r="H589" s="0"/>
      <c r="AA589" s="17"/>
      <c r="AB589" s="17"/>
      <c r="AC589" s="17"/>
    </row>
    <row r="590" customFormat="false" ht="13.5" hidden="false" customHeight="false" outlineLevel="0" collapsed="false">
      <c r="C590" s="17"/>
      <c r="D590" s="17"/>
      <c r="E590" s="17"/>
      <c r="F590" s="17"/>
      <c r="G590" s="17"/>
      <c r="H590" s="0"/>
      <c r="AA590" s="17"/>
      <c r="AB590" s="17"/>
      <c r="AC590" s="17"/>
    </row>
    <row r="591" customFormat="false" ht="13.5" hidden="false" customHeight="false" outlineLevel="0" collapsed="false">
      <c r="C591" s="17"/>
      <c r="D591" s="17"/>
      <c r="E591" s="17"/>
      <c r="F591" s="17"/>
      <c r="G591" s="17"/>
      <c r="H591" s="0"/>
      <c r="AA591" s="17"/>
      <c r="AB591" s="17"/>
      <c r="AC591" s="17"/>
    </row>
    <row r="592" customFormat="false" ht="13.5" hidden="false" customHeight="false" outlineLevel="0" collapsed="false">
      <c r="C592" s="17"/>
      <c r="D592" s="17"/>
      <c r="E592" s="17"/>
      <c r="F592" s="17"/>
      <c r="G592" s="17"/>
      <c r="H592" s="0"/>
      <c r="AA592" s="17"/>
      <c r="AB592" s="17"/>
      <c r="AC592" s="17"/>
    </row>
    <row r="593" customFormat="false" ht="13.5" hidden="false" customHeight="false" outlineLevel="0" collapsed="false">
      <c r="C593" s="17"/>
      <c r="D593" s="17"/>
      <c r="E593" s="17"/>
      <c r="F593" s="17"/>
      <c r="G593" s="17"/>
      <c r="H593" s="0"/>
      <c r="AA593" s="17"/>
      <c r="AB593" s="17"/>
      <c r="AC593" s="17"/>
    </row>
    <row r="594" customFormat="false" ht="13.5" hidden="false" customHeight="false" outlineLevel="0" collapsed="false">
      <c r="C594" s="17"/>
      <c r="D594" s="17"/>
      <c r="E594" s="17"/>
      <c r="F594" s="17"/>
      <c r="G594" s="17"/>
      <c r="H594" s="0"/>
      <c r="AA594" s="17"/>
      <c r="AB594" s="17"/>
      <c r="AC594" s="17"/>
    </row>
    <row r="595" customFormat="false" ht="13.5" hidden="false" customHeight="false" outlineLevel="0" collapsed="false">
      <c r="C595" s="17"/>
      <c r="D595" s="17"/>
      <c r="E595" s="17"/>
      <c r="F595" s="17"/>
      <c r="G595" s="17"/>
      <c r="H595" s="0"/>
      <c r="AA595" s="17"/>
      <c r="AB595" s="17"/>
      <c r="AC595" s="17"/>
    </row>
    <row r="596" customFormat="false" ht="13.5" hidden="false" customHeight="false" outlineLevel="0" collapsed="false">
      <c r="C596" s="17"/>
      <c r="D596" s="17"/>
      <c r="E596" s="17"/>
      <c r="F596" s="17"/>
      <c r="G596" s="17"/>
      <c r="H596" s="0"/>
      <c r="AA596" s="17"/>
      <c r="AB596" s="17"/>
      <c r="AC596" s="17"/>
    </row>
    <row r="597" customFormat="false" ht="13.5" hidden="false" customHeight="false" outlineLevel="0" collapsed="false">
      <c r="C597" s="17"/>
      <c r="D597" s="17"/>
      <c r="E597" s="17"/>
      <c r="F597" s="17"/>
      <c r="G597" s="17"/>
      <c r="H597" s="0"/>
      <c r="AA597" s="17"/>
      <c r="AB597" s="17"/>
      <c r="AC597" s="17"/>
    </row>
    <row r="598" customFormat="false" ht="13.5" hidden="false" customHeight="false" outlineLevel="0" collapsed="false">
      <c r="C598" s="17"/>
      <c r="D598" s="17"/>
      <c r="E598" s="17"/>
      <c r="F598" s="17"/>
      <c r="G598" s="17"/>
      <c r="H598" s="0"/>
      <c r="AA598" s="17"/>
      <c r="AB598" s="17"/>
      <c r="AC598" s="17"/>
    </row>
    <row r="599" customFormat="false" ht="13.5" hidden="false" customHeight="false" outlineLevel="0" collapsed="false">
      <c r="C599" s="17"/>
      <c r="D599" s="17"/>
      <c r="E599" s="17"/>
      <c r="F599" s="17"/>
      <c r="G599" s="17"/>
      <c r="H599" s="0"/>
      <c r="AA599" s="17"/>
      <c r="AB599" s="17"/>
      <c r="AC599" s="17"/>
    </row>
    <row r="600" customFormat="false" ht="13.5" hidden="false" customHeight="false" outlineLevel="0" collapsed="false">
      <c r="C600" s="17"/>
      <c r="D600" s="17"/>
      <c r="E600" s="17"/>
      <c r="F600" s="17"/>
      <c r="G600" s="17"/>
      <c r="H600" s="0"/>
      <c r="AA600" s="17"/>
      <c r="AB600" s="17"/>
      <c r="AC600" s="17"/>
    </row>
    <row r="601" customFormat="false" ht="13.5" hidden="false" customHeight="false" outlineLevel="0" collapsed="false">
      <c r="C601" s="17"/>
      <c r="D601" s="17"/>
      <c r="E601" s="17"/>
      <c r="F601" s="17"/>
      <c r="G601" s="17"/>
      <c r="H601" s="0"/>
      <c r="AA601" s="17"/>
      <c r="AB601" s="17"/>
      <c r="AC601" s="17"/>
    </row>
    <row r="602" customFormat="false" ht="13.5" hidden="false" customHeight="false" outlineLevel="0" collapsed="false">
      <c r="C602" s="17"/>
      <c r="D602" s="17"/>
      <c r="E602" s="17"/>
      <c r="F602" s="17"/>
      <c r="G602" s="17"/>
      <c r="H602" s="0"/>
      <c r="AA602" s="17"/>
      <c r="AB602" s="17"/>
      <c r="AC602" s="17"/>
    </row>
    <row r="603" customFormat="false" ht="13.5" hidden="false" customHeight="false" outlineLevel="0" collapsed="false">
      <c r="C603" s="17"/>
      <c r="D603" s="17"/>
      <c r="E603" s="17"/>
      <c r="F603" s="17"/>
      <c r="G603" s="17"/>
      <c r="H603" s="0"/>
      <c r="AA603" s="17"/>
      <c r="AB603" s="17"/>
      <c r="AC603" s="17"/>
    </row>
    <row r="604" customFormat="false" ht="13.5" hidden="false" customHeight="false" outlineLevel="0" collapsed="false">
      <c r="C604" s="17"/>
      <c r="D604" s="17"/>
      <c r="E604" s="17"/>
      <c r="F604" s="17"/>
      <c r="G604" s="17"/>
      <c r="H604" s="0"/>
      <c r="AA604" s="17"/>
      <c r="AB604" s="17"/>
      <c r="AC604" s="17"/>
    </row>
    <row r="605" customFormat="false" ht="13.5" hidden="false" customHeight="false" outlineLevel="0" collapsed="false">
      <c r="C605" s="17"/>
      <c r="D605" s="17"/>
      <c r="E605" s="17"/>
      <c r="F605" s="17"/>
      <c r="G605" s="17"/>
      <c r="H605" s="0"/>
      <c r="AA605" s="17"/>
      <c r="AB605" s="17"/>
      <c r="AC605" s="17"/>
    </row>
    <row r="606" customFormat="false" ht="13.5" hidden="false" customHeight="false" outlineLevel="0" collapsed="false">
      <c r="C606" s="17"/>
      <c r="D606" s="17"/>
      <c r="E606" s="17"/>
      <c r="F606" s="17"/>
      <c r="G606" s="17"/>
      <c r="H606" s="0"/>
      <c r="AA606" s="17"/>
      <c r="AB606" s="17"/>
      <c r="AC606" s="17"/>
    </row>
    <row r="607" customFormat="false" ht="13.5" hidden="false" customHeight="false" outlineLevel="0" collapsed="false">
      <c r="C607" s="17"/>
      <c r="D607" s="17"/>
      <c r="E607" s="17"/>
      <c r="F607" s="17"/>
      <c r="G607" s="17"/>
      <c r="H607" s="0"/>
      <c r="AA607" s="17"/>
      <c r="AB607" s="17"/>
      <c r="AC607" s="17"/>
    </row>
    <row r="608" customFormat="false" ht="13.5" hidden="false" customHeight="false" outlineLevel="0" collapsed="false">
      <c r="C608" s="17"/>
      <c r="D608" s="17"/>
      <c r="E608" s="17"/>
      <c r="F608" s="17"/>
      <c r="G608" s="17"/>
      <c r="H608" s="0"/>
      <c r="AA608" s="17"/>
      <c r="AB608" s="17"/>
      <c r="AC608" s="17"/>
    </row>
    <row r="609" customFormat="false" ht="13.5" hidden="false" customHeight="false" outlineLevel="0" collapsed="false">
      <c r="C609" s="17"/>
      <c r="D609" s="17"/>
      <c r="E609" s="17"/>
      <c r="F609" s="17"/>
      <c r="G609" s="17"/>
      <c r="H609" s="0"/>
      <c r="AA609" s="17"/>
      <c r="AB609" s="17"/>
      <c r="AC609" s="17"/>
    </row>
    <row r="610" customFormat="false" ht="13.5" hidden="false" customHeight="false" outlineLevel="0" collapsed="false">
      <c r="C610" s="17"/>
      <c r="D610" s="17"/>
      <c r="E610" s="17"/>
      <c r="F610" s="17"/>
      <c r="G610" s="17"/>
      <c r="H610" s="0"/>
      <c r="AA610" s="17"/>
      <c r="AB610" s="17"/>
      <c r="AC610" s="17"/>
    </row>
    <row r="611" customFormat="false" ht="13.5" hidden="false" customHeight="false" outlineLevel="0" collapsed="false">
      <c r="C611" s="17"/>
      <c r="D611" s="17"/>
      <c r="E611" s="17"/>
      <c r="F611" s="17"/>
      <c r="G611" s="17"/>
      <c r="H611" s="0"/>
      <c r="AA611" s="17"/>
      <c r="AB611" s="17"/>
      <c r="AC611" s="17"/>
    </row>
    <row r="612" customFormat="false" ht="13.5" hidden="false" customHeight="false" outlineLevel="0" collapsed="false">
      <c r="C612" s="17"/>
      <c r="D612" s="17"/>
      <c r="E612" s="17"/>
      <c r="F612" s="17"/>
      <c r="G612" s="17"/>
      <c r="H612" s="0"/>
      <c r="AA612" s="17"/>
      <c r="AB612" s="17"/>
      <c r="AC612" s="17"/>
    </row>
    <row r="613" customFormat="false" ht="13.5" hidden="false" customHeight="false" outlineLevel="0" collapsed="false">
      <c r="C613" s="17"/>
      <c r="D613" s="17"/>
      <c r="E613" s="17"/>
      <c r="F613" s="17"/>
      <c r="G613" s="17"/>
      <c r="H613" s="0"/>
      <c r="AA613" s="17"/>
      <c r="AB613" s="17"/>
      <c r="AC613" s="17"/>
    </row>
    <row r="614" customFormat="false" ht="13.5" hidden="false" customHeight="false" outlineLevel="0" collapsed="false">
      <c r="C614" s="17"/>
      <c r="D614" s="17"/>
      <c r="E614" s="17"/>
      <c r="F614" s="17"/>
      <c r="G614" s="17"/>
      <c r="H614" s="0"/>
      <c r="AA614" s="17"/>
      <c r="AB614" s="17"/>
      <c r="AC614" s="17"/>
    </row>
    <row r="615" customFormat="false" ht="13.5" hidden="false" customHeight="false" outlineLevel="0" collapsed="false">
      <c r="C615" s="17"/>
      <c r="D615" s="17"/>
      <c r="E615" s="17"/>
      <c r="F615" s="17"/>
      <c r="G615" s="17"/>
      <c r="H615" s="0"/>
      <c r="AA615" s="17"/>
      <c r="AB615" s="17"/>
      <c r="AC615" s="17"/>
    </row>
    <row r="616" customFormat="false" ht="13.5" hidden="false" customHeight="false" outlineLevel="0" collapsed="false">
      <c r="C616" s="17"/>
      <c r="D616" s="17"/>
      <c r="E616" s="17"/>
      <c r="F616" s="17"/>
      <c r="G616" s="17"/>
      <c r="H616" s="0"/>
      <c r="AA616" s="17"/>
      <c r="AB616" s="17"/>
      <c r="AC616" s="17"/>
    </row>
    <row r="617" customFormat="false" ht="13.5" hidden="false" customHeight="false" outlineLevel="0" collapsed="false">
      <c r="C617" s="17"/>
      <c r="D617" s="17"/>
      <c r="E617" s="17"/>
      <c r="F617" s="17"/>
      <c r="G617" s="17"/>
      <c r="H617" s="0"/>
      <c r="AA617" s="17"/>
      <c r="AB617" s="17"/>
      <c r="AC617" s="17"/>
    </row>
    <row r="618" customFormat="false" ht="13.5" hidden="false" customHeight="false" outlineLevel="0" collapsed="false">
      <c r="C618" s="17"/>
      <c r="D618" s="17"/>
      <c r="E618" s="17"/>
      <c r="F618" s="17"/>
      <c r="G618" s="17"/>
      <c r="H618" s="0"/>
      <c r="AA618" s="17"/>
      <c r="AB618" s="17"/>
      <c r="AC618" s="17"/>
    </row>
    <row r="619" customFormat="false" ht="13.5" hidden="false" customHeight="false" outlineLevel="0" collapsed="false">
      <c r="C619" s="17"/>
      <c r="D619" s="17"/>
      <c r="E619" s="17"/>
      <c r="F619" s="17"/>
      <c r="G619" s="17"/>
      <c r="H619" s="0"/>
      <c r="AA619" s="17"/>
      <c r="AB619" s="17"/>
      <c r="AC619" s="17"/>
    </row>
    <row r="620" customFormat="false" ht="13.5" hidden="false" customHeight="false" outlineLevel="0" collapsed="false">
      <c r="C620" s="17"/>
      <c r="D620" s="17"/>
      <c r="E620" s="17"/>
      <c r="F620" s="17"/>
      <c r="G620" s="17"/>
      <c r="H620" s="0"/>
      <c r="AA620" s="17"/>
      <c r="AB620" s="17"/>
      <c r="AC620" s="17"/>
    </row>
    <row r="621" customFormat="false" ht="13.5" hidden="false" customHeight="false" outlineLevel="0" collapsed="false">
      <c r="C621" s="17"/>
      <c r="D621" s="17"/>
      <c r="E621" s="17"/>
      <c r="F621" s="17"/>
      <c r="G621" s="17"/>
      <c r="H621" s="0"/>
      <c r="AA621" s="17"/>
      <c r="AB621" s="17"/>
      <c r="AC621" s="17"/>
    </row>
    <row r="622" customFormat="false" ht="13.5" hidden="false" customHeight="false" outlineLevel="0" collapsed="false">
      <c r="C622" s="17"/>
      <c r="D622" s="17"/>
      <c r="E622" s="17"/>
      <c r="F622" s="17"/>
      <c r="G622" s="17"/>
      <c r="H622" s="0"/>
      <c r="AA622" s="17"/>
      <c r="AB622" s="17"/>
      <c r="AC622" s="17"/>
    </row>
    <row r="623" customFormat="false" ht="13.5" hidden="false" customHeight="false" outlineLevel="0" collapsed="false">
      <c r="C623" s="17"/>
      <c r="D623" s="17"/>
      <c r="E623" s="17"/>
      <c r="F623" s="17"/>
      <c r="G623" s="17"/>
      <c r="H623" s="0"/>
      <c r="AA623" s="17"/>
      <c r="AB623" s="17"/>
      <c r="AC623" s="17"/>
    </row>
    <row r="624" customFormat="false" ht="13.5" hidden="false" customHeight="false" outlineLevel="0" collapsed="false">
      <c r="C624" s="17"/>
      <c r="D624" s="17"/>
      <c r="E624" s="17"/>
      <c r="F624" s="17"/>
      <c r="G624" s="17"/>
      <c r="H624" s="0"/>
      <c r="AA624" s="17"/>
      <c r="AB624" s="17"/>
      <c r="AC624" s="17"/>
    </row>
    <row r="625" customFormat="false" ht="13.5" hidden="false" customHeight="false" outlineLevel="0" collapsed="false">
      <c r="C625" s="17"/>
      <c r="D625" s="17"/>
      <c r="E625" s="17"/>
      <c r="F625" s="17"/>
      <c r="G625" s="17"/>
      <c r="H625" s="0"/>
      <c r="AA625" s="17"/>
      <c r="AB625" s="17"/>
      <c r="AC625" s="17"/>
    </row>
    <row r="626" customFormat="false" ht="13.5" hidden="false" customHeight="false" outlineLevel="0" collapsed="false">
      <c r="C626" s="17"/>
      <c r="D626" s="17"/>
      <c r="E626" s="17"/>
      <c r="F626" s="17"/>
      <c r="G626" s="17"/>
      <c r="H626" s="0"/>
      <c r="AA626" s="17"/>
      <c r="AB626" s="17"/>
      <c r="AC626" s="17"/>
    </row>
    <row r="627" customFormat="false" ht="13.5" hidden="false" customHeight="false" outlineLevel="0" collapsed="false">
      <c r="C627" s="17"/>
      <c r="D627" s="17"/>
      <c r="E627" s="17"/>
      <c r="F627" s="17"/>
      <c r="G627" s="17"/>
      <c r="H627" s="0"/>
      <c r="AA627" s="17"/>
      <c r="AB627" s="17"/>
      <c r="AC627" s="17"/>
    </row>
    <row r="628" customFormat="false" ht="13.5" hidden="false" customHeight="false" outlineLevel="0" collapsed="false">
      <c r="C628" s="17"/>
      <c r="D628" s="17"/>
      <c r="E628" s="17"/>
      <c r="F628" s="17"/>
      <c r="G628" s="17"/>
      <c r="H628" s="0"/>
      <c r="AA628" s="17"/>
      <c r="AB628" s="17"/>
      <c r="AC628" s="17"/>
    </row>
    <row r="629" customFormat="false" ht="13.5" hidden="false" customHeight="false" outlineLevel="0" collapsed="false">
      <c r="C629" s="17"/>
      <c r="D629" s="17"/>
      <c r="E629" s="17"/>
      <c r="F629" s="17"/>
      <c r="G629" s="17"/>
      <c r="H629" s="0"/>
      <c r="AA629" s="17"/>
      <c r="AB629" s="17"/>
      <c r="AC629" s="17"/>
    </row>
    <row r="630" customFormat="false" ht="13.5" hidden="false" customHeight="false" outlineLevel="0" collapsed="false">
      <c r="C630" s="17"/>
      <c r="D630" s="17"/>
      <c r="E630" s="17"/>
      <c r="F630" s="17"/>
      <c r="G630" s="17"/>
      <c r="H630" s="0"/>
      <c r="AA630" s="17"/>
      <c r="AB630" s="17"/>
      <c r="AC630" s="17"/>
    </row>
    <row r="631" customFormat="false" ht="13.5" hidden="false" customHeight="false" outlineLevel="0" collapsed="false">
      <c r="C631" s="17"/>
      <c r="D631" s="17"/>
      <c r="E631" s="17"/>
      <c r="F631" s="17"/>
      <c r="G631" s="17"/>
      <c r="H631" s="0"/>
      <c r="AA631" s="17"/>
      <c r="AB631" s="17"/>
      <c r="AC631" s="17"/>
    </row>
    <row r="632" customFormat="false" ht="13.5" hidden="false" customHeight="false" outlineLevel="0" collapsed="false">
      <c r="C632" s="17"/>
      <c r="D632" s="17"/>
      <c r="E632" s="17"/>
      <c r="F632" s="17"/>
      <c r="G632" s="17"/>
      <c r="H632" s="0"/>
      <c r="AA632" s="17"/>
      <c r="AB632" s="17"/>
      <c r="AC632" s="17"/>
    </row>
    <row r="633" customFormat="false" ht="13.5" hidden="false" customHeight="false" outlineLevel="0" collapsed="false">
      <c r="C633" s="17"/>
      <c r="D633" s="17"/>
      <c r="E633" s="17"/>
      <c r="F633" s="17"/>
      <c r="G633" s="17"/>
      <c r="H633" s="0"/>
      <c r="AA633" s="17"/>
      <c r="AB633" s="17"/>
      <c r="AC633" s="17"/>
    </row>
    <row r="634" customFormat="false" ht="13.5" hidden="false" customHeight="false" outlineLevel="0" collapsed="false">
      <c r="C634" s="17"/>
      <c r="D634" s="17"/>
      <c r="E634" s="17"/>
      <c r="F634" s="17"/>
      <c r="G634" s="17"/>
      <c r="H634" s="0"/>
      <c r="AA634" s="17"/>
      <c r="AB634" s="17"/>
      <c r="AC634" s="17"/>
    </row>
    <row r="635" customFormat="false" ht="13.5" hidden="false" customHeight="false" outlineLevel="0" collapsed="false">
      <c r="C635" s="17"/>
      <c r="D635" s="17"/>
      <c r="E635" s="17"/>
      <c r="F635" s="17"/>
      <c r="G635" s="17"/>
      <c r="H635" s="0"/>
      <c r="AA635" s="17"/>
      <c r="AB635" s="17"/>
      <c r="AC635" s="17"/>
    </row>
    <row r="636" customFormat="false" ht="13.5" hidden="false" customHeight="false" outlineLevel="0" collapsed="false">
      <c r="C636" s="17"/>
      <c r="D636" s="17"/>
      <c r="E636" s="17"/>
      <c r="F636" s="17"/>
      <c r="G636" s="17"/>
      <c r="H636" s="0"/>
      <c r="AA636" s="17"/>
      <c r="AB636" s="17"/>
      <c r="AC636" s="17"/>
    </row>
    <row r="637" customFormat="false" ht="13.5" hidden="false" customHeight="false" outlineLevel="0" collapsed="false">
      <c r="C637" s="17"/>
      <c r="D637" s="17"/>
      <c r="E637" s="17"/>
      <c r="F637" s="17"/>
      <c r="G637" s="17"/>
      <c r="H637" s="0"/>
      <c r="AA637" s="17"/>
      <c r="AB637" s="17"/>
      <c r="AC637" s="17"/>
    </row>
    <row r="638" customFormat="false" ht="13.5" hidden="false" customHeight="false" outlineLevel="0" collapsed="false">
      <c r="C638" s="17"/>
      <c r="D638" s="17"/>
      <c r="E638" s="17"/>
      <c r="F638" s="17"/>
      <c r="G638" s="17"/>
      <c r="H638" s="0"/>
      <c r="AA638" s="17"/>
      <c r="AB638" s="17"/>
      <c r="AC638" s="17"/>
    </row>
    <row r="639" customFormat="false" ht="13.5" hidden="false" customHeight="false" outlineLevel="0" collapsed="false">
      <c r="C639" s="17"/>
      <c r="D639" s="17"/>
      <c r="E639" s="17"/>
      <c r="F639" s="17"/>
      <c r="G639" s="17"/>
      <c r="H639" s="0"/>
      <c r="AA639" s="17"/>
      <c r="AB639" s="17"/>
      <c r="AC639" s="17"/>
    </row>
    <row r="640" customFormat="false" ht="13.5" hidden="false" customHeight="false" outlineLevel="0" collapsed="false">
      <c r="C640" s="17"/>
      <c r="D640" s="17"/>
      <c r="E640" s="17"/>
      <c r="F640" s="17"/>
      <c r="G640" s="17"/>
      <c r="H640" s="0"/>
      <c r="AA640" s="17"/>
      <c r="AB640" s="17"/>
      <c r="AC640" s="17"/>
    </row>
    <row r="641" customFormat="false" ht="13.5" hidden="false" customHeight="false" outlineLevel="0" collapsed="false">
      <c r="C641" s="17"/>
      <c r="D641" s="17"/>
      <c r="E641" s="17"/>
      <c r="F641" s="17"/>
      <c r="G641" s="17"/>
      <c r="H641" s="0"/>
      <c r="AA641" s="17"/>
      <c r="AB641" s="17"/>
      <c r="AC641" s="17"/>
    </row>
    <row r="642" customFormat="false" ht="13.5" hidden="false" customHeight="false" outlineLevel="0" collapsed="false">
      <c r="C642" s="17"/>
      <c r="D642" s="17"/>
      <c r="E642" s="17"/>
      <c r="F642" s="17"/>
      <c r="G642" s="17"/>
      <c r="H642" s="0"/>
      <c r="AA642" s="17"/>
      <c r="AB642" s="17"/>
      <c r="AC642" s="17"/>
    </row>
    <row r="643" customFormat="false" ht="13.5" hidden="false" customHeight="false" outlineLevel="0" collapsed="false">
      <c r="C643" s="17"/>
      <c r="D643" s="17"/>
      <c r="E643" s="17"/>
      <c r="F643" s="17"/>
      <c r="G643" s="17"/>
      <c r="H643" s="0"/>
      <c r="AA643" s="17"/>
      <c r="AB643" s="17"/>
      <c r="AC643" s="17"/>
    </row>
    <row r="644" customFormat="false" ht="13.5" hidden="false" customHeight="false" outlineLevel="0" collapsed="false">
      <c r="C644" s="17"/>
      <c r="D644" s="17"/>
      <c r="E644" s="17"/>
      <c r="F644" s="17"/>
      <c r="G644" s="17"/>
      <c r="H644" s="0"/>
      <c r="AA644" s="17"/>
      <c r="AB644" s="17"/>
      <c r="AC644" s="17"/>
    </row>
    <row r="645" customFormat="false" ht="13.5" hidden="false" customHeight="false" outlineLevel="0" collapsed="false">
      <c r="C645" s="17"/>
      <c r="D645" s="17"/>
      <c r="E645" s="17"/>
      <c r="F645" s="17"/>
      <c r="G645" s="17"/>
      <c r="H645" s="0"/>
      <c r="AA645" s="17"/>
      <c r="AB645" s="17"/>
      <c r="AC645" s="17"/>
    </row>
    <row r="646" customFormat="false" ht="13.5" hidden="false" customHeight="false" outlineLevel="0" collapsed="false">
      <c r="C646" s="17"/>
      <c r="D646" s="17"/>
      <c r="E646" s="17"/>
      <c r="F646" s="17"/>
      <c r="G646" s="17"/>
      <c r="H646" s="0"/>
      <c r="AA646" s="17"/>
      <c r="AB646" s="17"/>
      <c r="AC646" s="17"/>
    </row>
    <row r="647" customFormat="false" ht="13.5" hidden="false" customHeight="false" outlineLevel="0" collapsed="false">
      <c r="C647" s="17"/>
      <c r="D647" s="17"/>
      <c r="E647" s="17"/>
      <c r="F647" s="17"/>
      <c r="G647" s="17"/>
      <c r="H647" s="0"/>
      <c r="AA647" s="17"/>
      <c r="AB647" s="17"/>
      <c r="AC647" s="17"/>
    </row>
    <row r="648" customFormat="false" ht="13.5" hidden="false" customHeight="false" outlineLevel="0" collapsed="false">
      <c r="C648" s="17"/>
      <c r="D648" s="17"/>
      <c r="E648" s="17"/>
      <c r="F648" s="17"/>
      <c r="G648" s="17"/>
      <c r="H648" s="0"/>
      <c r="AA648" s="17"/>
      <c r="AB648" s="17"/>
      <c r="AC648" s="17"/>
    </row>
    <row r="649" customFormat="false" ht="13.5" hidden="false" customHeight="false" outlineLevel="0" collapsed="false">
      <c r="C649" s="17"/>
      <c r="D649" s="17"/>
      <c r="E649" s="17"/>
      <c r="F649" s="17"/>
      <c r="G649" s="17"/>
      <c r="H649" s="0"/>
      <c r="AA649" s="17"/>
      <c r="AB649" s="17"/>
      <c r="AC649" s="17"/>
    </row>
    <row r="650" customFormat="false" ht="13.5" hidden="false" customHeight="false" outlineLevel="0" collapsed="false">
      <c r="C650" s="17"/>
      <c r="D650" s="17"/>
      <c r="E650" s="17"/>
      <c r="F650" s="17"/>
      <c r="G650" s="17"/>
      <c r="H650" s="0"/>
      <c r="AA650" s="17"/>
      <c r="AB650" s="17"/>
      <c r="AC650" s="17"/>
    </row>
    <row r="651" customFormat="false" ht="13.5" hidden="false" customHeight="false" outlineLevel="0" collapsed="false">
      <c r="C651" s="17"/>
      <c r="D651" s="17"/>
      <c r="E651" s="17"/>
      <c r="F651" s="17"/>
      <c r="G651" s="17"/>
      <c r="H651" s="0"/>
      <c r="AA651" s="17"/>
      <c r="AB651" s="17"/>
      <c r="AC651" s="17"/>
    </row>
    <row r="652" customFormat="false" ht="13.5" hidden="false" customHeight="false" outlineLevel="0" collapsed="false">
      <c r="C652" s="17"/>
      <c r="D652" s="17"/>
      <c r="E652" s="17"/>
      <c r="F652" s="17"/>
      <c r="G652" s="17"/>
      <c r="H652" s="0"/>
      <c r="AA652" s="17"/>
      <c r="AB652" s="17"/>
      <c r="AC652" s="17"/>
    </row>
    <row r="653" customFormat="false" ht="13.5" hidden="false" customHeight="false" outlineLevel="0" collapsed="false">
      <c r="C653" s="17"/>
      <c r="D653" s="17"/>
      <c r="E653" s="17"/>
      <c r="F653" s="17"/>
      <c r="G653" s="17"/>
      <c r="H653" s="0"/>
      <c r="AA653" s="17"/>
      <c r="AB653" s="17"/>
      <c r="AC653" s="17"/>
    </row>
    <row r="654" customFormat="false" ht="13.5" hidden="false" customHeight="false" outlineLevel="0" collapsed="false">
      <c r="C654" s="17"/>
      <c r="D654" s="17"/>
      <c r="E654" s="17"/>
      <c r="F654" s="17"/>
      <c r="G654" s="17"/>
      <c r="H654" s="0"/>
      <c r="AA654" s="17"/>
      <c r="AB654" s="17"/>
      <c r="AC654" s="17"/>
    </row>
    <row r="655" customFormat="false" ht="13.5" hidden="false" customHeight="false" outlineLevel="0" collapsed="false">
      <c r="C655" s="17"/>
      <c r="D655" s="17"/>
      <c r="E655" s="17"/>
      <c r="F655" s="17"/>
      <c r="G655" s="17"/>
      <c r="H655" s="0"/>
      <c r="AA655" s="17"/>
      <c r="AB655" s="17"/>
      <c r="AC655" s="17"/>
    </row>
    <row r="656" customFormat="false" ht="13.5" hidden="false" customHeight="false" outlineLevel="0" collapsed="false">
      <c r="C656" s="17"/>
      <c r="D656" s="17"/>
      <c r="E656" s="17"/>
      <c r="F656" s="17"/>
      <c r="G656" s="17"/>
      <c r="H656" s="0"/>
      <c r="AA656" s="17"/>
      <c r="AB656" s="17"/>
      <c r="AC656" s="17"/>
    </row>
    <row r="657" customFormat="false" ht="13.5" hidden="false" customHeight="false" outlineLevel="0" collapsed="false">
      <c r="C657" s="17"/>
      <c r="D657" s="17"/>
      <c r="E657" s="17"/>
      <c r="F657" s="17"/>
      <c r="G657" s="17"/>
      <c r="H657" s="0"/>
      <c r="AA657" s="17"/>
      <c r="AB657" s="17"/>
      <c r="AC657" s="17"/>
    </row>
    <row r="658" customFormat="false" ht="13.5" hidden="false" customHeight="false" outlineLevel="0" collapsed="false">
      <c r="C658" s="17"/>
      <c r="D658" s="17"/>
      <c r="E658" s="17"/>
      <c r="F658" s="17"/>
      <c r="G658" s="17"/>
      <c r="H658" s="0"/>
      <c r="AA658" s="17"/>
      <c r="AB658" s="17"/>
      <c r="AC658" s="17"/>
    </row>
    <row r="659" customFormat="false" ht="13.5" hidden="false" customHeight="false" outlineLevel="0" collapsed="false">
      <c r="C659" s="17"/>
      <c r="D659" s="17"/>
      <c r="E659" s="17"/>
      <c r="F659" s="17"/>
      <c r="G659" s="17"/>
      <c r="H659" s="0"/>
      <c r="AA659" s="17"/>
      <c r="AB659" s="17"/>
      <c r="AC659" s="17"/>
    </row>
    <row r="660" customFormat="false" ht="13.5" hidden="false" customHeight="false" outlineLevel="0" collapsed="false">
      <c r="C660" s="17"/>
      <c r="D660" s="17"/>
      <c r="E660" s="17"/>
      <c r="F660" s="17"/>
      <c r="G660" s="17"/>
      <c r="H660" s="0"/>
      <c r="AA660" s="17"/>
      <c r="AB660" s="17"/>
      <c r="AC660" s="17"/>
    </row>
    <row r="661" customFormat="false" ht="13.5" hidden="false" customHeight="false" outlineLevel="0" collapsed="false">
      <c r="C661" s="17"/>
      <c r="D661" s="17"/>
      <c r="E661" s="17"/>
      <c r="F661" s="17"/>
      <c r="G661" s="17"/>
      <c r="H661" s="0"/>
      <c r="AA661" s="17"/>
      <c r="AB661" s="17"/>
      <c r="AC661" s="17"/>
    </row>
    <row r="662" customFormat="false" ht="13.5" hidden="false" customHeight="false" outlineLevel="0" collapsed="false">
      <c r="C662" s="17"/>
      <c r="D662" s="17"/>
      <c r="E662" s="17"/>
      <c r="F662" s="17"/>
      <c r="G662" s="17"/>
      <c r="H662" s="0"/>
      <c r="AA662" s="17"/>
      <c r="AB662" s="17"/>
      <c r="AC662" s="17"/>
    </row>
    <row r="663" customFormat="false" ht="13.5" hidden="false" customHeight="false" outlineLevel="0" collapsed="false">
      <c r="C663" s="17"/>
      <c r="D663" s="17"/>
      <c r="E663" s="17"/>
      <c r="F663" s="17"/>
      <c r="G663" s="17"/>
      <c r="H663" s="0"/>
      <c r="AA663" s="17"/>
      <c r="AB663" s="17"/>
      <c r="AC663" s="17"/>
    </row>
    <row r="664" customFormat="false" ht="13.5" hidden="false" customHeight="false" outlineLevel="0" collapsed="false">
      <c r="C664" s="17"/>
      <c r="D664" s="17"/>
      <c r="E664" s="17"/>
      <c r="F664" s="17"/>
      <c r="G664" s="17"/>
      <c r="H664" s="0"/>
      <c r="AA664" s="17"/>
      <c r="AB664" s="17"/>
      <c r="AC664" s="17"/>
    </row>
    <row r="665" customFormat="false" ht="13.5" hidden="false" customHeight="false" outlineLevel="0" collapsed="false">
      <c r="C665" s="17"/>
      <c r="D665" s="17"/>
      <c r="E665" s="17"/>
      <c r="F665" s="17"/>
      <c r="G665" s="17"/>
      <c r="H665" s="0"/>
      <c r="AA665" s="17"/>
      <c r="AB665" s="17"/>
      <c r="AC665" s="17"/>
    </row>
    <row r="666" customFormat="false" ht="13.5" hidden="false" customHeight="false" outlineLevel="0" collapsed="false">
      <c r="C666" s="17"/>
      <c r="D666" s="17"/>
      <c r="E666" s="17"/>
      <c r="F666" s="17"/>
      <c r="G666" s="17"/>
      <c r="H666" s="0"/>
      <c r="AA666" s="17"/>
      <c r="AB666" s="17"/>
      <c r="AC666" s="17"/>
    </row>
    <row r="667" customFormat="false" ht="13.5" hidden="false" customHeight="false" outlineLevel="0" collapsed="false">
      <c r="A667" s="169"/>
      <c r="C667" s="17"/>
      <c r="D667" s="17"/>
      <c r="E667" s="17"/>
      <c r="F667" s="17"/>
      <c r="G667" s="17"/>
      <c r="H667" s="0"/>
      <c r="AA667" s="17"/>
      <c r="AB667" s="17"/>
      <c r="AC667" s="17"/>
    </row>
    <row r="668" customFormat="false" ht="13.5" hidden="false" customHeight="false" outlineLevel="0" collapsed="false">
      <c r="A668" s="169"/>
      <c r="C668" s="17"/>
      <c r="D668" s="17"/>
      <c r="E668" s="17"/>
      <c r="F668" s="17"/>
      <c r="G668" s="17"/>
      <c r="H668" s="0"/>
      <c r="AA668" s="17"/>
      <c r="AB668" s="17"/>
      <c r="AC668" s="17"/>
    </row>
    <row r="669" customFormat="false" ht="13.5" hidden="false" customHeight="false" outlineLevel="0" collapsed="false">
      <c r="A669" s="169"/>
      <c r="C669" s="17"/>
      <c r="D669" s="17"/>
      <c r="E669" s="17"/>
      <c r="F669" s="17"/>
      <c r="G669" s="17"/>
      <c r="H669" s="0"/>
      <c r="AA669" s="17"/>
      <c r="AB669" s="17"/>
      <c r="AC669" s="17"/>
    </row>
    <row r="670" customFormat="false" ht="13.5" hidden="false" customHeight="false" outlineLevel="0" collapsed="false">
      <c r="A670" s="169"/>
      <c r="C670" s="17"/>
      <c r="D670" s="17"/>
      <c r="E670" s="17"/>
      <c r="F670" s="17"/>
      <c r="G670" s="17"/>
      <c r="H670" s="0"/>
      <c r="AA670" s="17"/>
      <c r="AB670" s="17"/>
      <c r="AC670" s="17"/>
    </row>
    <row r="671" customFormat="false" ht="13.5" hidden="false" customHeight="false" outlineLevel="0" collapsed="false">
      <c r="A671" s="169"/>
      <c r="C671" s="17"/>
      <c r="D671" s="17"/>
      <c r="E671" s="17"/>
      <c r="F671" s="17"/>
      <c r="G671" s="17"/>
      <c r="H671" s="0"/>
      <c r="AA671" s="17"/>
      <c r="AB671" s="17"/>
      <c r="AC671" s="17"/>
    </row>
    <row r="672" customFormat="false" ht="13.5" hidden="false" customHeight="false" outlineLevel="0" collapsed="false">
      <c r="A672" s="169"/>
      <c r="C672" s="17"/>
      <c r="D672" s="17"/>
      <c r="E672" s="17"/>
      <c r="F672" s="17"/>
      <c r="G672" s="17"/>
      <c r="H672" s="0"/>
      <c r="AA672" s="17"/>
      <c r="AB672" s="17"/>
      <c r="AC672" s="17"/>
    </row>
    <row r="673" customFormat="false" ht="13.5" hidden="false" customHeight="false" outlineLevel="0" collapsed="false">
      <c r="A673" s="169"/>
      <c r="C673" s="17"/>
      <c r="D673" s="17"/>
      <c r="E673" s="17"/>
      <c r="F673" s="17"/>
      <c r="G673" s="17"/>
      <c r="H673" s="0"/>
      <c r="AA673" s="17"/>
      <c r="AB673" s="17"/>
      <c r="AC673" s="17"/>
    </row>
    <row r="674" customFormat="false" ht="13.5" hidden="false" customHeight="false" outlineLevel="0" collapsed="false">
      <c r="A674" s="169"/>
      <c r="C674" s="17"/>
      <c r="D674" s="17"/>
      <c r="E674" s="17"/>
      <c r="F674" s="17"/>
      <c r="G674" s="17"/>
      <c r="H674" s="0"/>
      <c r="AA674" s="17"/>
      <c r="AB674" s="17"/>
      <c r="AC674" s="17"/>
    </row>
    <row r="675" customFormat="false" ht="13.5" hidden="false" customHeight="false" outlineLevel="0" collapsed="false">
      <c r="A675" s="169"/>
      <c r="C675" s="17"/>
      <c r="D675" s="17"/>
      <c r="E675" s="17"/>
      <c r="F675" s="17"/>
      <c r="G675" s="17"/>
      <c r="H675" s="0"/>
      <c r="AA675" s="17"/>
      <c r="AB675" s="17"/>
      <c r="AC675" s="17"/>
    </row>
    <row r="676" customFormat="false" ht="13.5" hidden="false" customHeight="false" outlineLevel="0" collapsed="false">
      <c r="A676" s="169"/>
      <c r="C676" s="17"/>
      <c r="D676" s="17"/>
      <c r="E676" s="17"/>
      <c r="F676" s="17"/>
      <c r="G676" s="17"/>
      <c r="H676" s="0"/>
      <c r="AA676" s="17"/>
      <c r="AB676" s="17"/>
      <c r="AC676" s="17"/>
    </row>
    <row r="677" customFormat="false" ht="13.5" hidden="false" customHeight="false" outlineLevel="0" collapsed="false">
      <c r="A677" s="169"/>
      <c r="C677" s="17"/>
      <c r="D677" s="17"/>
      <c r="E677" s="17"/>
      <c r="F677" s="17"/>
      <c r="G677" s="17"/>
      <c r="H677" s="0"/>
      <c r="AA677" s="17"/>
      <c r="AB677" s="17"/>
      <c r="AC677" s="17"/>
    </row>
    <row r="678" customFormat="false" ht="13.5" hidden="false" customHeight="false" outlineLevel="0" collapsed="false">
      <c r="A678" s="169"/>
      <c r="C678" s="17"/>
      <c r="D678" s="17"/>
      <c r="E678" s="17"/>
      <c r="F678" s="17"/>
      <c r="G678" s="17"/>
      <c r="H678" s="0"/>
      <c r="AA678" s="17"/>
      <c r="AB678" s="17"/>
      <c r="AC678" s="17"/>
    </row>
    <row r="679" customFormat="false" ht="13.5" hidden="false" customHeight="false" outlineLevel="0" collapsed="false">
      <c r="C679" s="17"/>
      <c r="D679" s="17"/>
      <c r="E679" s="17"/>
      <c r="F679" s="17"/>
      <c r="G679" s="17"/>
      <c r="H679" s="0"/>
      <c r="AA679" s="17"/>
      <c r="AB679" s="17"/>
      <c r="AC679" s="17"/>
    </row>
    <row r="680" customFormat="false" ht="13.5" hidden="false" customHeight="false" outlineLevel="0" collapsed="false">
      <c r="C680" s="17"/>
      <c r="D680" s="17"/>
      <c r="E680" s="17"/>
      <c r="F680" s="17"/>
      <c r="G680" s="17"/>
      <c r="H680" s="0"/>
      <c r="AA680" s="17"/>
      <c r="AB680" s="17"/>
      <c r="AC680" s="17"/>
    </row>
    <row r="681" customFormat="false" ht="13.5" hidden="false" customHeight="false" outlineLevel="0" collapsed="false">
      <c r="C681" s="17"/>
      <c r="D681" s="17"/>
      <c r="E681" s="17"/>
      <c r="F681" s="17"/>
      <c r="G681" s="17"/>
      <c r="H681" s="0"/>
      <c r="AA681" s="17"/>
      <c r="AB681" s="17"/>
      <c r="AC681" s="17"/>
    </row>
    <row r="682" customFormat="false" ht="13.5" hidden="false" customHeight="false" outlineLevel="0" collapsed="false">
      <c r="C682" s="17"/>
      <c r="D682" s="17"/>
      <c r="E682" s="17"/>
      <c r="F682" s="17"/>
      <c r="G682" s="17"/>
      <c r="H682" s="0"/>
      <c r="AA682" s="17"/>
      <c r="AB682" s="17"/>
      <c r="AC682" s="17"/>
    </row>
    <row r="683" customFormat="false" ht="13.5" hidden="false" customHeight="false" outlineLevel="0" collapsed="false">
      <c r="C683" s="17"/>
      <c r="D683" s="17"/>
      <c r="E683" s="17"/>
      <c r="F683" s="17"/>
      <c r="G683" s="17"/>
      <c r="H683" s="0"/>
      <c r="AA683" s="17"/>
      <c r="AB683" s="17"/>
      <c r="AC683" s="17"/>
    </row>
    <row r="684" customFormat="false" ht="13.5" hidden="false" customHeight="false" outlineLevel="0" collapsed="false">
      <c r="C684" s="17"/>
      <c r="D684" s="17"/>
      <c r="E684" s="17"/>
      <c r="F684" s="17"/>
      <c r="G684" s="17"/>
      <c r="H684" s="0"/>
      <c r="AA684" s="17"/>
      <c r="AB684" s="17"/>
      <c r="AC684" s="17"/>
    </row>
    <row r="685" customFormat="false" ht="13.5" hidden="false" customHeight="false" outlineLevel="0" collapsed="false">
      <c r="C685" s="17"/>
      <c r="D685" s="17"/>
      <c r="E685" s="17"/>
      <c r="F685" s="17"/>
      <c r="G685" s="17"/>
      <c r="H685" s="0"/>
      <c r="AA685" s="17"/>
      <c r="AB685" s="17"/>
      <c r="AC685" s="17"/>
    </row>
    <row r="686" customFormat="false" ht="13.5" hidden="false" customHeight="false" outlineLevel="0" collapsed="false">
      <c r="C686" s="17"/>
      <c r="D686" s="17"/>
      <c r="E686" s="17"/>
      <c r="F686" s="17"/>
      <c r="G686" s="17"/>
      <c r="H686" s="0"/>
      <c r="AA686" s="17"/>
      <c r="AB686" s="17"/>
      <c r="AC686" s="17"/>
    </row>
    <row r="687" customFormat="false" ht="13.5" hidden="false" customHeight="false" outlineLevel="0" collapsed="false">
      <c r="C687" s="17"/>
      <c r="D687" s="17"/>
      <c r="E687" s="17"/>
      <c r="F687" s="17"/>
      <c r="G687" s="17"/>
      <c r="H687" s="0"/>
      <c r="AA687" s="17"/>
      <c r="AB687" s="17"/>
      <c r="AC687" s="17"/>
    </row>
    <row r="688" customFormat="false" ht="13.5" hidden="false" customHeight="false" outlineLevel="0" collapsed="false">
      <c r="C688" s="17"/>
      <c r="D688" s="17"/>
      <c r="E688" s="17"/>
      <c r="F688" s="17"/>
      <c r="G688" s="17"/>
      <c r="H688" s="0"/>
      <c r="AA688" s="17"/>
      <c r="AB688" s="17"/>
      <c r="AC688" s="17"/>
    </row>
    <row r="689" customFormat="false" ht="13.5" hidden="false" customHeight="false" outlineLevel="0" collapsed="false">
      <c r="C689" s="17"/>
      <c r="D689" s="17"/>
      <c r="E689" s="17"/>
      <c r="F689" s="17"/>
      <c r="G689" s="17"/>
      <c r="H689" s="0"/>
      <c r="AA689" s="17"/>
      <c r="AB689" s="17"/>
      <c r="AC689" s="17"/>
    </row>
    <row r="690" customFormat="false" ht="13.5" hidden="false" customHeight="false" outlineLevel="0" collapsed="false">
      <c r="C690" s="17"/>
      <c r="D690" s="17"/>
      <c r="E690" s="17"/>
      <c r="F690" s="17"/>
      <c r="G690" s="17"/>
      <c r="H690" s="0"/>
      <c r="AA690" s="17"/>
      <c r="AB690" s="17"/>
      <c r="AC690" s="17"/>
    </row>
    <row r="691" customFormat="false" ht="13.5" hidden="false" customHeight="false" outlineLevel="0" collapsed="false">
      <c r="C691" s="17"/>
      <c r="D691" s="17"/>
      <c r="E691" s="17"/>
      <c r="F691" s="17"/>
      <c r="G691" s="17"/>
      <c r="H691" s="0"/>
      <c r="AA691" s="17"/>
      <c r="AB691" s="17"/>
      <c r="AC691" s="17"/>
    </row>
    <row r="692" customFormat="false" ht="13.5" hidden="false" customHeight="false" outlineLevel="0" collapsed="false">
      <c r="C692" s="17"/>
      <c r="D692" s="17"/>
      <c r="E692" s="17"/>
      <c r="F692" s="17"/>
      <c r="G692" s="17"/>
      <c r="H692" s="0"/>
      <c r="AA692" s="17"/>
      <c r="AB692" s="17"/>
      <c r="AC692" s="17"/>
    </row>
    <row r="693" customFormat="false" ht="13.5" hidden="false" customHeight="false" outlineLevel="0" collapsed="false">
      <c r="C693" s="17"/>
      <c r="D693" s="17"/>
      <c r="E693" s="17"/>
      <c r="F693" s="17"/>
      <c r="G693" s="17"/>
      <c r="H693" s="0"/>
      <c r="AA693" s="17"/>
      <c r="AB693" s="17"/>
      <c r="AC693" s="17"/>
    </row>
    <row r="694" customFormat="false" ht="13.5" hidden="false" customHeight="false" outlineLevel="0" collapsed="false">
      <c r="C694" s="17"/>
      <c r="D694" s="17"/>
      <c r="E694" s="17"/>
      <c r="F694" s="17"/>
      <c r="G694" s="17"/>
      <c r="H694" s="0"/>
      <c r="AA694" s="17"/>
      <c r="AB694" s="17"/>
      <c r="AC694" s="17"/>
    </row>
    <row r="695" customFormat="false" ht="13.5" hidden="false" customHeight="false" outlineLevel="0" collapsed="false">
      <c r="C695" s="17"/>
      <c r="D695" s="17"/>
      <c r="E695" s="17"/>
      <c r="F695" s="17"/>
      <c r="G695" s="17"/>
      <c r="H695" s="0"/>
      <c r="AA695" s="17"/>
      <c r="AB695" s="17"/>
      <c r="AC695" s="17"/>
    </row>
    <row r="696" customFormat="false" ht="13.5" hidden="false" customHeight="false" outlineLevel="0" collapsed="false">
      <c r="C696" s="17"/>
      <c r="D696" s="17"/>
      <c r="E696" s="17"/>
      <c r="F696" s="17"/>
      <c r="G696" s="17"/>
      <c r="H696" s="0"/>
      <c r="AA696" s="17"/>
      <c r="AB696" s="17"/>
      <c r="AC696" s="17"/>
    </row>
    <row r="697" customFormat="false" ht="13.5" hidden="false" customHeight="false" outlineLevel="0" collapsed="false">
      <c r="C697" s="17"/>
      <c r="D697" s="17"/>
      <c r="E697" s="17"/>
      <c r="F697" s="17"/>
      <c r="G697" s="17"/>
      <c r="H697" s="0"/>
      <c r="AA697" s="17"/>
      <c r="AB697" s="17"/>
      <c r="AC697" s="17"/>
    </row>
    <row r="698" customFormat="false" ht="13.5" hidden="false" customHeight="false" outlineLevel="0" collapsed="false">
      <c r="C698" s="17"/>
      <c r="D698" s="17"/>
      <c r="E698" s="17"/>
      <c r="F698" s="17"/>
      <c r="G698" s="17"/>
      <c r="H698" s="0"/>
      <c r="AA698" s="17"/>
      <c r="AB698" s="17"/>
      <c r="AC698" s="17"/>
    </row>
    <row r="699" customFormat="false" ht="13.5" hidden="false" customHeight="false" outlineLevel="0" collapsed="false">
      <c r="C699" s="17"/>
      <c r="D699" s="17"/>
      <c r="E699" s="17"/>
      <c r="F699" s="17"/>
      <c r="G699" s="17"/>
      <c r="H699" s="0"/>
      <c r="AA699" s="17"/>
      <c r="AB699" s="17"/>
      <c r="AC699" s="17"/>
    </row>
    <row r="700" customFormat="false" ht="13.5" hidden="false" customHeight="false" outlineLevel="0" collapsed="false">
      <c r="C700" s="17"/>
      <c r="D700" s="17"/>
      <c r="E700" s="17"/>
      <c r="F700" s="17"/>
      <c r="G700" s="17"/>
      <c r="H700" s="0"/>
      <c r="AA700" s="17"/>
      <c r="AB700" s="17"/>
      <c r="AC700" s="17"/>
    </row>
    <row r="701" customFormat="false" ht="13.5" hidden="false" customHeight="false" outlineLevel="0" collapsed="false">
      <c r="C701" s="17"/>
      <c r="D701" s="17"/>
      <c r="E701" s="17"/>
      <c r="F701" s="17"/>
      <c r="G701" s="17"/>
      <c r="H701" s="0"/>
      <c r="AA701" s="17"/>
      <c r="AB701" s="17"/>
      <c r="AC701" s="17"/>
    </row>
    <row r="702" customFormat="false" ht="13.5" hidden="false" customHeight="false" outlineLevel="0" collapsed="false">
      <c r="C702" s="17"/>
      <c r="D702" s="17"/>
      <c r="E702" s="17"/>
      <c r="F702" s="17"/>
      <c r="G702" s="17"/>
      <c r="H702" s="0"/>
      <c r="AA702" s="17"/>
      <c r="AB702" s="17"/>
      <c r="AC702" s="17"/>
    </row>
    <row r="703" customFormat="false" ht="13.5" hidden="false" customHeight="false" outlineLevel="0" collapsed="false">
      <c r="C703" s="17"/>
      <c r="D703" s="17"/>
      <c r="E703" s="17"/>
      <c r="F703" s="17"/>
      <c r="G703" s="17"/>
      <c r="H703" s="0"/>
      <c r="AA703" s="17"/>
      <c r="AB703" s="17"/>
      <c r="AC703" s="17"/>
    </row>
    <row r="704" customFormat="false" ht="13.5" hidden="false" customHeight="false" outlineLevel="0" collapsed="false">
      <c r="C704" s="17"/>
      <c r="D704" s="17"/>
      <c r="E704" s="17"/>
      <c r="F704" s="17"/>
      <c r="G704" s="17"/>
      <c r="H704" s="0"/>
      <c r="AA704" s="17"/>
      <c r="AB704" s="17"/>
      <c r="AC704" s="17"/>
    </row>
    <row r="705" customFormat="false" ht="13.5" hidden="false" customHeight="false" outlineLevel="0" collapsed="false">
      <c r="C705" s="17"/>
      <c r="D705" s="17"/>
      <c r="E705" s="17"/>
      <c r="F705" s="17"/>
      <c r="G705" s="17"/>
      <c r="H705" s="0"/>
      <c r="AA705" s="17"/>
      <c r="AB705" s="17"/>
      <c r="AC705" s="17"/>
    </row>
    <row r="706" customFormat="false" ht="13.5" hidden="false" customHeight="false" outlineLevel="0" collapsed="false">
      <c r="C706" s="17"/>
      <c r="D706" s="17"/>
      <c r="E706" s="17"/>
      <c r="F706" s="17"/>
      <c r="G706" s="17"/>
      <c r="H706" s="0"/>
      <c r="AA706" s="17"/>
      <c r="AB706" s="17"/>
      <c r="AC706" s="17"/>
    </row>
    <row r="707" customFormat="false" ht="13.5" hidden="false" customHeight="false" outlineLevel="0" collapsed="false">
      <c r="C707" s="17"/>
      <c r="D707" s="17"/>
      <c r="E707" s="17"/>
      <c r="F707" s="17"/>
      <c r="G707" s="17"/>
      <c r="H707" s="0"/>
      <c r="AA707" s="17"/>
      <c r="AB707" s="17"/>
      <c r="AC707" s="17"/>
    </row>
    <row r="708" customFormat="false" ht="13.5" hidden="false" customHeight="false" outlineLevel="0" collapsed="false">
      <c r="C708" s="17"/>
      <c r="D708" s="17"/>
      <c r="E708" s="17"/>
      <c r="F708" s="17"/>
      <c r="G708" s="17"/>
      <c r="H708" s="0"/>
      <c r="AA708" s="17"/>
      <c r="AB708" s="17"/>
      <c r="AC708" s="17"/>
    </row>
    <row r="709" customFormat="false" ht="13.5" hidden="false" customHeight="false" outlineLevel="0" collapsed="false">
      <c r="C709" s="17"/>
      <c r="D709" s="17"/>
      <c r="E709" s="17"/>
      <c r="F709" s="17"/>
      <c r="G709" s="17"/>
      <c r="H709" s="0"/>
      <c r="AA709" s="17"/>
      <c r="AB709" s="17"/>
      <c r="AC709" s="17"/>
    </row>
    <row r="710" customFormat="false" ht="13.5" hidden="false" customHeight="false" outlineLevel="0" collapsed="false">
      <c r="C710" s="17"/>
      <c r="D710" s="17"/>
      <c r="E710" s="17"/>
      <c r="F710" s="17"/>
      <c r="G710" s="17"/>
      <c r="H710" s="0"/>
      <c r="AA710" s="17"/>
      <c r="AB710" s="17"/>
      <c r="AC710" s="17"/>
    </row>
    <row r="711" customFormat="false" ht="13.5" hidden="false" customHeight="false" outlineLevel="0" collapsed="false">
      <c r="C711" s="17"/>
      <c r="D711" s="17"/>
      <c r="E711" s="17"/>
      <c r="F711" s="17"/>
      <c r="G711" s="17"/>
      <c r="H711" s="0"/>
      <c r="AA711" s="17"/>
      <c r="AB711" s="17"/>
      <c r="AC711" s="17"/>
    </row>
    <row r="712" customFormat="false" ht="13.5" hidden="false" customHeight="false" outlineLevel="0" collapsed="false">
      <c r="C712" s="17"/>
      <c r="D712" s="17"/>
      <c r="E712" s="17"/>
      <c r="F712" s="17"/>
      <c r="G712" s="17"/>
      <c r="H712" s="0"/>
      <c r="AA712" s="17"/>
      <c r="AB712" s="17"/>
      <c r="AC712" s="17"/>
    </row>
    <row r="713" customFormat="false" ht="13.5" hidden="false" customHeight="false" outlineLevel="0" collapsed="false">
      <c r="C713" s="17"/>
      <c r="D713" s="17"/>
      <c r="E713" s="17"/>
      <c r="F713" s="17"/>
      <c r="G713" s="17"/>
      <c r="H713" s="0"/>
      <c r="AA713" s="17"/>
      <c r="AB713" s="17"/>
      <c r="AC713" s="17"/>
    </row>
    <row r="714" customFormat="false" ht="13.5" hidden="false" customHeight="false" outlineLevel="0" collapsed="false">
      <c r="C714" s="17"/>
      <c r="D714" s="17"/>
      <c r="E714" s="17"/>
      <c r="F714" s="17"/>
      <c r="G714" s="17"/>
      <c r="H714" s="0"/>
      <c r="AA714" s="17"/>
      <c r="AB714" s="17"/>
      <c r="AC714" s="17"/>
    </row>
    <row r="715" customFormat="false" ht="13.5" hidden="false" customHeight="false" outlineLevel="0" collapsed="false">
      <c r="C715" s="17"/>
      <c r="D715" s="17"/>
      <c r="E715" s="17"/>
      <c r="F715" s="17"/>
      <c r="G715" s="17"/>
      <c r="H715" s="0"/>
      <c r="AA715" s="17"/>
      <c r="AB715" s="17"/>
      <c r="AC715" s="17"/>
    </row>
    <row r="716" customFormat="false" ht="13.5" hidden="false" customHeight="false" outlineLevel="0" collapsed="false">
      <c r="C716" s="17"/>
      <c r="D716" s="17"/>
      <c r="E716" s="17"/>
      <c r="F716" s="17"/>
      <c r="G716" s="17"/>
      <c r="H716" s="0"/>
      <c r="AA716" s="17"/>
      <c r="AB716" s="17"/>
      <c r="AC716" s="17"/>
    </row>
    <row r="717" customFormat="false" ht="13.5" hidden="false" customHeight="false" outlineLevel="0" collapsed="false">
      <c r="C717" s="17"/>
      <c r="D717" s="17"/>
      <c r="E717" s="17"/>
      <c r="F717" s="17"/>
      <c r="G717" s="17"/>
      <c r="H717" s="0"/>
      <c r="AA717" s="17"/>
      <c r="AB717" s="17"/>
      <c r="AC717" s="17"/>
    </row>
    <row r="718" customFormat="false" ht="13.5" hidden="false" customHeight="false" outlineLevel="0" collapsed="false">
      <c r="C718" s="17"/>
      <c r="D718" s="17"/>
      <c r="E718" s="17"/>
      <c r="F718" s="17"/>
      <c r="G718" s="17"/>
      <c r="H718" s="0"/>
      <c r="AA718" s="17"/>
      <c r="AB718" s="17"/>
      <c r="AC718" s="17"/>
    </row>
    <row r="719" customFormat="false" ht="13.5" hidden="false" customHeight="false" outlineLevel="0" collapsed="false">
      <c r="C719" s="17"/>
      <c r="D719" s="17"/>
      <c r="E719" s="17"/>
      <c r="F719" s="17"/>
      <c r="G719" s="17"/>
      <c r="H719" s="0"/>
      <c r="AA719" s="17"/>
      <c r="AB719" s="17"/>
      <c r="AC719" s="17"/>
    </row>
    <row r="720" customFormat="false" ht="13.5" hidden="false" customHeight="false" outlineLevel="0" collapsed="false">
      <c r="C720" s="17"/>
      <c r="D720" s="17"/>
      <c r="E720" s="17"/>
      <c r="F720" s="17"/>
      <c r="G720" s="17"/>
      <c r="H720" s="0"/>
      <c r="AA720" s="17"/>
      <c r="AB720" s="17"/>
      <c r="AC720" s="17"/>
    </row>
    <row r="721" customFormat="false" ht="13.5" hidden="false" customHeight="false" outlineLevel="0" collapsed="false">
      <c r="C721" s="17"/>
      <c r="D721" s="17"/>
      <c r="E721" s="17"/>
      <c r="F721" s="17"/>
      <c r="G721" s="17"/>
      <c r="H721" s="0"/>
      <c r="AA721" s="17"/>
      <c r="AB721" s="17"/>
      <c r="AC721" s="17"/>
    </row>
    <row r="722" customFormat="false" ht="13.5" hidden="false" customHeight="false" outlineLevel="0" collapsed="false">
      <c r="C722" s="17"/>
      <c r="D722" s="17"/>
      <c r="E722" s="17"/>
      <c r="F722" s="17"/>
      <c r="G722" s="17"/>
      <c r="H722" s="0"/>
      <c r="AA722" s="17"/>
      <c r="AB722" s="17"/>
      <c r="AC722" s="17"/>
    </row>
    <row r="723" customFormat="false" ht="13.5" hidden="false" customHeight="false" outlineLevel="0" collapsed="false">
      <c r="C723" s="17"/>
      <c r="D723" s="17"/>
      <c r="E723" s="17"/>
      <c r="F723" s="17"/>
      <c r="G723" s="17"/>
      <c r="H723" s="0"/>
      <c r="AA723" s="17"/>
      <c r="AB723" s="17"/>
      <c r="AC723" s="17"/>
    </row>
    <row r="724" customFormat="false" ht="13.5" hidden="false" customHeight="false" outlineLevel="0" collapsed="false">
      <c r="C724" s="17"/>
      <c r="D724" s="17"/>
      <c r="E724" s="17"/>
      <c r="F724" s="17"/>
      <c r="G724" s="17"/>
      <c r="H724" s="0"/>
      <c r="AA724" s="17"/>
      <c r="AB724" s="17"/>
      <c r="AC724" s="17"/>
    </row>
    <row r="725" customFormat="false" ht="13.5" hidden="false" customHeight="false" outlineLevel="0" collapsed="false">
      <c r="C725" s="17"/>
      <c r="D725" s="17"/>
      <c r="E725" s="17"/>
      <c r="F725" s="17"/>
      <c r="G725" s="17"/>
      <c r="H725" s="0"/>
      <c r="AA725" s="17"/>
      <c r="AB725" s="17"/>
      <c r="AC725" s="17"/>
    </row>
    <row r="726" customFormat="false" ht="13.5" hidden="false" customHeight="false" outlineLevel="0" collapsed="false">
      <c r="C726" s="17"/>
      <c r="D726" s="17"/>
      <c r="E726" s="17"/>
      <c r="F726" s="17"/>
      <c r="G726" s="17"/>
      <c r="H726" s="0"/>
      <c r="AA726" s="17"/>
      <c r="AB726" s="17"/>
      <c r="AC726" s="17"/>
    </row>
    <row r="727" customFormat="false" ht="13.5" hidden="false" customHeight="false" outlineLevel="0" collapsed="false">
      <c r="C727" s="17"/>
      <c r="D727" s="17"/>
      <c r="E727" s="17"/>
      <c r="F727" s="17"/>
      <c r="G727" s="17"/>
      <c r="H727" s="0"/>
      <c r="AA727" s="17"/>
      <c r="AB727" s="17"/>
      <c r="AC727" s="17"/>
    </row>
    <row r="728" customFormat="false" ht="13.5" hidden="false" customHeight="false" outlineLevel="0" collapsed="false">
      <c r="C728" s="17"/>
      <c r="D728" s="17"/>
      <c r="E728" s="17"/>
      <c r="F728" s="17"/>
      <c r="G728" s="17"/>
      <c r="H728" s="0"/>
      <c r="AA728" s="17"/>
      <c r="AB728" s="17"/>
      <c r="AC728" s="17"/>
    </row>
    <row r="729" customFormat="false" ht="13.5" hidden="false" customHeight="false" outlineLevel="0" collapsed="false">
      <c r="C729" s="17"/>
      <c r="D729" s="17"/>
      <c r="E729" s="17"/>
      <c r="F729" s="17"/>
      <c r="G729" s="17"/>
      <c r="H729" s="0"/>
      <c r="AA729" s="17"/>
      <c r="AB729" s="17"/>
      <c r="AC729" s="17"/>
    </row>
    <row r="730" customFormat="false" ht="13.5" hidden="false" customHeight="false" outlineLevel="0" collapsed="false">
      <c r="C730" s="17"/>
      <c r="D730" s="17"/>
      <c r="E730" s="17"/>
      <c r="F730" s="17"/>
      <c r="G730" s="17"/>
      <c r="H730" s="0"/>
      <c r="AA730" s="17"/>
      <c r="AB730" s="17"/>
      <c r="AC730" s="17"/>
    </row>
    <row r="731" customFormat="false" ht="13.5" hidden="false" customHeight="false" outlineLevel="0" collapsed="false">
      <c r="C731" s="17"/>
      <c r="D731" s="17"/>
      <c r="E731" s="17"/>
      <c r="F731" s="17"/>
      <c r="G731" s="17"/>
      <c r="H731" s="0"/>
      <c r="AA731" s="17"/>
      <c r="AB731" s="17"/>
      <c r="AC731" s="17"/>
    </row>
    <row r="732" customFormat="false" ht="13.5" hidden="false" customHeight="false" outlineLevel="0" collapsed="false">
      <c r="C732" s="17"/>
      <c r="D732" s="17"/>
      <c r="E732" s="17"/>
      <c r="F732" s="17"/>
      <c r="G732" s="17"/>
      <c r="H732" s="0"/>
      <c r="AA732" s="17"/>
      <c r="AB732" s="17"/>
      <c r="AC732" s="17"/>
    </row>
    <row r="733" customFormat="false" ht="13.5" hidden="false" customHeight="false" outlineLevel="0" collapsed="false">
      <c r="C733" s="17"/>
      <c r="D733" s="17"/>
      <c r="E733" s="17"/>
      <c r="F733" s="17"/>
      <c r="G733" s="17"/>
      <c r="H733" s="0"/>
      <c r="AA733" s="17"/>
      <c r="AB733" s="17"/>
      <c r="AC733" s="17"/>
    </row>
    <row r="734" customFormat="false" ht="13.5" hidden="false" customHeight="false" outlineLevel="0" collapsed="false">
      <c r="C734" s="17"/>
      <c r="D734" s="17"/>
      <c r="E734" s="17"/>
      <c r="F734" s="17"/>
      <c r="G734" s="17"/>
      <c r="H734" s="0"/>
      <c r="AA734" s="17"/>
      <c r="AB734" s="17"/>
      <c r="AC734" s="17"/>
    </row>
    <row r="735" customFormat="false" ht="13.5" hidden="false" customHeight="false" outlineLevel="0" collapsed="false">
      <c r="C735" s="17"/>
      <c r="D735" s="17"/>
      <c r="E735" s="17"/>
      <c r="F735" s="17"/>
      <c r="G735" s="17"/>
      <c r="H735" s="0"/>
      <c r="AA735" s="17"/>
      <c r="AB735" s="17"/>
      <c r="AC735" s="17"/>
    </row>
    <row r="736" customFormat="false" ht="13.5" hidden="false" customHeight="false" outlineLevel="0" collapsed="false">
      <c r="C736" s="17"/>
      <c r="D736" s="17"/>
      <c r="E736" s="17"/>
      <c r="F736" s="17"/>
      <c r="G736" s="17"/>
      <c r="H736" s="0"/>
      <c r="AA736" s="17"/>
      <c r="AB736" s="17"/>
      <c r="AC736" s="17"/>
    </row>
    <row r="737" customFormat="false" ht="13.5" hidden="false" customHeight="false" outlineLevel="0" collapsed="false">
      <c r="C737" s="17"/>
      <c r="D737" s="17"/>
      <c r="E737" s="17"/>
      <c r="F737" s="17"/>
      <c r="G737" s="17"/>
      <c r="H737" s="0"/>
      <c r="AA737" s="17"/>
      <c r="AB737" s="17"/>
      <c r="AC737" s="17"/>
    </row>
    <row r="738" customFormat="false" ht="13.5" hidden="false" customHeight="false" outlineLevel="0" collapsed="false">
      <c r="C738" s="17"/>
      <c r="D738" s="17"/>
      <c r="E738" s="17"/>
      <c r="F738" s="17"/>
      <c r="G738" s="17"/>
      <c r="H738" s="0"/>
      <c r="AA738" s="17"/>
      <c r="AB738" s="17"/>
      <c r="AC738" s="17"/>
    </row>
    <row r="739" customFormat="false" ht="13.5" hidden="false" customHeight="false" outlineLevel="0" collapsed="false">
      <c r="C739" s="17"/>
      <c r="D739" s="17"/>
      <c r="E739" s="17"/>
      <c r="F739" s="17"/>
      <c r="G739" s="17"/>
      <c r="H739" s="0"/>
      <c r="AA739" s="17"/>
      <c r="AB739" s="17"/>
      <c r="AC739" s="17"/>
    </row>
    <row r="740" customFormat="false" ht="13.5" hidden="false" customHeight="false" outlineLevel="0" collapsed="false">
      <c r="C740" s="17"/>
      <c r="D740" s="17"/>
      <c r="E740" s="17"/>
      <c r="F740" s="17"/>
      <c r="G740" s="17"/>
      <c r="H740" s="0"/>
      <c r="AA740" s="17"/>
      <c r="AB740" s="17"/>
      <c r="AC740" s="17"/>
    </row>
    <row r="741" customFormat="false" ht="13.5" hidden="false" customHeight="false" outlineLevel="0" collapsed="false">
      <c r="C741" s="17"/>
      <c r="D741" s="17"/>
      <c r="E741" s="17"/>
      <c r="F741" s="17"/>
      <c r="G741" s="17"/>
      <c r="H741" s="0"/>
      <c r="AA741" s="17"/>
      <c r="AB741" s="17"/>
      <c r="AC741" s="17"/>
    </row>
    <row r="742" customFormat="false" ht="13.5" hidden="false" customHeight="false" outlineLevel="0" collapsed="false">
      <c r="C742" s="17"/>
      <c r="D742" s="17"/>
      <c r="E742" s="17"/>
      <c r="F742" s="17"/>
      <c r="G742" s="17"/>
      <c r="H742" s="0"/>
      <c r="AA742" s="17"/>
      <c r="AB742" s="17"/>
      <c r="AC742" s="17"/>
    </row>
    <row r="743" customFormat="false" ht="13.5" hidden="false" customHeight="false" outlineLevel="0" collapsed="false">
      <c r="C743" s="17"/>
      <c r="D743" s="17"/>
      <c r="E743" s="17"/>
      <c r="F743" s="17"/>
      <c r="G743" s="17"/>
      <c r="H743" s="0"/>
      <c r="AA743" s="17"/>
      <c r="AB743" s="17"/>
      <c r="AC743" s="17"/>
    </row>
    <row r="744" customFormat="false" ht="13.5" hidden="false" customHeight="false" outlineLevel="0" collapsed="false">
      <c r="C744" s="17"/>
      <c r="D744" s="17"/>
      <c r="E744" s="17"/>
      <c r="F744" s="17"/>
      <c r="G744" s="17"/>
      <c r="H744" s="0"/>
      <c r="AA744" s="17"/>
      <c r="AB744" s="17"/>
      <c r="AC744" s="17"/>
    </row>
    <row r="745" customFormat="false" ht="13.5" hidden="false" customHeight="false" outlineLevel="0" collapsed="false">
      <c r="C745" s="17"/>
      <c r="D745" s="17"/>
      <c r="E745" s="17"/>
      <c r="F745" s="17"/>
      <c r="G745" s="17"/>
      <c r="H745" s="0"/>
      <c r="AA745" s="17"/>
      <c r="AB745" s="17"/>
      <c r="AC745" s="17"/>
    </row>
    <row r="746" customFormat="false" ht="13.5" hidden="false" customHeight="false" outlineLevel="0" collapsed="false">
      <c r="C746" s="17"/>
      <c r="D746" s="17"/>
      <c r="E746" s="17"/>
      <c r="F746" s="17"/>
      <c r="G746" s="17"/>
      <c r="H746" s="0"/>
      <c r="AA746" s="17"/>
      <c r="AB746" s="17"/>
      <c r="AC746" s="17"/>
    </row>
    <row r="747" customFormat="false" ht="13.5" hidden="false" customHeight="false" outlineLevel="0" collapsed="false">
      <c r="C747" s="17"/>
      <c r="D747" s="17"/>
      <c r="E747" s="17"/>
      <c r="F747" s="17"/>
      <c r="G747" s="17"/>
      <c r="H747" s="0"/>
      <c r="AA747" s="17"/>
      <c r="AB747" s="17"/>
      <c r="AC747" s="17"/>
    </row>
    <row r="748" customFormat="false" ht="13.5" hidden="false" customHeight="false" outlineLevel="0" collapsed="false">
      <c r="C748" s="17"/>
      <c r="D748" s="17"/>
      <c r="E748" s="17"/>
      <c r="F748" s="17"/>
      <c r="G748" s="17"/>
      <c r="H748" s="0"/>
      <c r="AA748" s="17"/>
      <c r="AB748" s="17"/>
      <c r="AC748" s="17"/>
    </row>
    <row r="749" customFormat="false" ht="13.5" hidden="false" customHeight="false" outlineLevel="0" collapsed="false">
      <c r="C749" s="17"/>
      <c r="D749" s="17"/>
      <c r="E749" s="17"/>
      <c r="F749" s="17"/>
      <c r="G749" s="17"/>
      <c r="H749" s="0"/>
      <c r="AA749" s="17"/>
      <c r="AB749" s="17"/>
      <c r="AC749" s="17"/>
    </row>
    <row r="750" customFormat="false" ht="13.5" hidden="false" customHeight="false" outlineLevel="0" collapsed="false">
      <c r="C750" s="17"/>
      <c r="D750" s="17"/>
      <c r="E750" s="17"/>
      <c r="F750" s="17"/>
      <c r="G750" s="17"/>
      <c r="H750" s="0"/>
      <c r="AA750" s="17"/>
      <c r="AB750" s="17"/>
      <c r="AC750" s="17"/>
    </row>
    <row r="751" customFormat="false" ht="13.5" hidden="false" customHeight="false" outlineLevel="0" collapsed="false">
      <c r="C751" s="17"/>
      <c r="D751" s="17"/>
      <c r="E751" s="17"/>
      <c r="F751" s="17"/>
      <c r="G751" s="17"/>
      <c r="H751" s="0"/>
      <c r="AA751" s="17"/>
      <c r="AB751" s="17"/>
      <c r="AC751" s="17"/>
    </row>
    <row r="752" customFormat="false" ht="13.5" hidden="false" customHeight="false" outlineLevel="0" collapsed="false">
      <c r="C752" s="17"/>
      <c r="D752" s="17"/>
      <c r="E752" s="17"/>
      <c r="F752" s="17"/>
      <c r="G752" s="17"/>
      <c r="H752" s="0"/>
      <c r="AA752" s="17"/>
      <c r="AB752" s="17"/>
      <c r="AC752" s="17"/>
    </row>
    <row r="753" customFormat="false" ht="13.5" hidden="false" customHeight="false" outlineLevel="0" collapsed="false">
      <c r="C753" s="17"/>
      <c r="D753" s="17"/>
      <c r="E753" s="17"/>
      <c r="F753" s="17"/>
      <c r="G753" s="17"/>
      <c r="H753" s="0"/>
      <c r="AA753" s="17"/>
      <c r="AB753" s="17"/>
      <c r="AC753" s="17"/>
    </row>
    <row r="754" customFormat="false" ht="13.5" hidden="false" customHeight="false" outlineLevel="0" collapsed="false">
      <c r="C754" s="17"/>
      <c r="D754" s="17"/>
      <c r="E754" s="17"/>
      <c r="F754" s="17"/>
      <c r="G754" s="17"/>
      <c r="H754" s="0"/>
      <c r="AA754" s="17"/>
      <c r="AB754" s="17"/>
      <c r="AC754" s="17"/>
    </row>
    <row r="755" customFormat="false" ht="13.5" hidden="false" customHeight="false" outlineLevel="0" collapsed="false">
      <c r="C755" s="17"/>
      <c r="D755" s="17"/>
      <c r="E755" s="17"/>
      <c r="F755" s="17"/>
      <c r="G755" s="17"/>
      <c r="H755" s="0"/>
      <c r="AA755" s="17"/>
      <c r="AB755" s="17"/>
      <c r="AC755" s="17"/>
    </row>
    <row r="756" customFormat="false" ht="13.5" hidden="false" customHeight="false" outlineLevel="0" collapsed="false">
      <c r="C756" s="17"/>
      <c r="D756" s="17"/>
      <c r="E756" s="17"/>
      <c r="F756" s="17"/>
      <c r="G756" s="17"/>
      <c r="H756" s="0"/>
      <c r="AA756" s="17"/>
      <c r="AB756" s="17"/>
      <c r="AC756" s="17"/>
    </row>
    <row r="757" customFormat="false" ht="13.5" hidden="false" customHeight="false" outlineLevel="0" collapsed="false">
      <c r="C757" s="17"/>
      <c r="D757" s="17"/>
      <c r="E757" s="17"/>
      <c r="F757" s="17"/>
      <c r="G757" s="17"/>
      <c r="H757" s="0"/>
      <c r="AA757" s="17"/>
      <c r="AB757" s="17"/>
      <c r="AC757" s="17"/>
    </row>
    <row r="758" customFormat="false" ht="13.5" hidden="false" customHeight="false" outlineLevel="0" collapsed="false">
      <c r="C758" s="17"/>
      <c r="D758" s="17"/>
      <c r="E758" s="17"/>
      <c r="F758" s="17"/>
      <c r="G758" s="17"/>
      <c r="H758" s="0"/>
      <c r="AA758" s="17"/>
      <c r="AB758" s="17"/>
      <c r="AC758" s="17"/>
    </row>
    <row r="759" customFormat="false" ht="13.5" hidden="false" customHeight="false" outlineLevel="0" collapsed="false">
      <c r="C759" s="17"/>
      <c r="D759" s="17"/>
      <c r="E759" s="17"/>
      <c r="F759" s="17"/>
      <c r="G759" s="17"/>
      <c r="H759" s="0"/>
      <c r="AA759" s="17"/>
      <c r="AB759" s="17"/>
      <c r="AC759" s="17"/>
    </row>
    <row r="760" customFormat="false" ht="13.5" hidden="false" customHeight="false" outlineLevel="0" collapsed="false">
      <c r="C760" s="17"/>
      <c r="D760" s="17"/>
      <c r="E760" s="17"/>
      <c r="F760" s="17"/>
      <c r="G760" s="17"/>
      <c r="H760" s="0"/>
      <c r="AA760" s="17"/>
      <c r="AB760" s="17"/>
      <c r="AC760" s="17"/>
    </row>
    <row r="761" customFormat="false" ht="13.5" hidden="false" customHeight="false" outlineLevel="0" collapsed="false">
      <c r="C761" s="17"/>
      <c r="D761" s="17"/>
      <c r="E761" s="17"/>
      <c r="F761" s="17"/>
      <c r="G761" s="17"/>
      <c r="H761" s="0"/>
      <c r="AA761" s="17"/>
      <c r="AB761" s="17"/>
      <c r="AC761" s="17"/>
    </row>
    <row r="762" customFormat="false" ht="13.5" hidden="false" customHeight="false" outlineLevel="0" collapsed="false">
      <c r="C762" s="17"/>
      <c r="D762" s="17"/>
      <c r="E762" s="17"/>
      <c r="F762" s="17"/>
      <c r="G762" s="17"/>
      <c r="H762" s="0"/>
      <c r="AA762" s="17"/>
      <c r="AB762" s="17"/>
      <c r="AC762" s="17"/>
    </row>
    <row r="763" customFormat="false" ht="13.5" hidden="false" customHeight="false" outlineLevel="0" collapsed="false">
      <c r="C763" s="17"/>
      <c r="D763" s="17"/>
      <c r="E763" s="17"/>
      <c r="F763" s="17"/>
      <c r="G763" s="17"/>
      <c r="H763" s="0"/>
      <c r="AA763" s="17"/>
      <c r="AB763" s="17"/>
      <c r="AC763" s="17"/>
    </row>
    <row r="764" customFormat="false" ht="13.5" hidden="false" customHeight="false" outlineLevel="0" collapsed="false">
      <c r="C764" s="17"/>
      <c r="D764" s="17"/>
      <c r="E764" s="17"/>
      <c r="F764" s="17"/>
      <c r="G764" s="17"/>
      <c r="H764" s="0"/>
      <c r="AA764" s="17"/>
      <c r="AB764" s="17"/>
      <c r="AC764" s="17"/>
    </row>
    <row r="765" customFormat="false" ht="13.5" hidden="false" customHeight="false" outlineLevel="0" collapsed="false">
      <c r="C765" s="17"/>
      <c r="D765" s="17"/>
      <c r="E765" s="17"/>
      <c r="F765" s="17"/>
      <c r="G765" s="17"/>
      <c r="H765" s="0"/>
      <c r="AA765" s="17"/>
      <c r="AB765" s="17"/>
      <c r="AC765" s="17"/>
    </row>
    <row r="766" customFormat="false" ht="13.5" hidden="false" customHeight="false" outlineLevel="0" collapsed="false">
      <c r="C766" s="17"/>
      <c r="D766" s="17"/>
      <c r="E766" s="17"/>
      <c r="F766" s="17"/>
      <c r="G766" s="17"/>
      <c r="H766" s="0"/>
      <c r="AA766" s="17"/>
      <c r="AB766" s="17"/>
      <c r="AC766" s="17"/>
    </row>
    <row r="767" customFormat="false" ht="13.5" hidden="false" customHeight="false" outlineLevel="0" collapsed="false">
      <c r="C767" s="17"/>
      <c r="D767" s="17"/>
      <c r="E767" s="17"/>
      <c r="F767" s="17"/>
      <c r="G767" s="17"/>
      <c r="H767" s="0"/>
      <c r="AA767" s="17"/>
      <c r="AB767" s="17"/>
      <c r="AC767" s="17"/>
    </row>
    <row r="768" customFormat="false" ht="13.5" hidden="false" customHeight="false" outlineLevel="0" collapsed="false">
      <c r="C768" s="17"/>
      <c r="D768" s="17"/>
      <c r="E768" s="17"/>
      <c r="F768" s="17"/>
      <c r="G768" s="17"/>
      <c r="H768" s="0"/>
      <c r="AA768" s="17"/>
      <c r="AB768" s="17"/>
      <c r="AC768" s="17"/>
    </row>
    <row r="769" customFormat="false" ht="13.5" hidden="false" customHeight="false" outlineLevel="0" collapsed="false">
      <c r="C769" s="17"/>
      <c r="D769" s="17"/>
      <c r="E769" s="17"/>
      <c r="F769" s="17"/>
      <c r="G769" s="17"/>
      <c r="H769" s="0"/>
      <c r="AA769" s="17"/>
      <c r="AB769" s="17"/>
      <c r="AC769" s="17"/>
    </row>
    <row r="770" customFormat="false" ht="13.5" hidden="false" customHeight="false" outlineLevel="0" collapsed="false">
      <c r="C770" s="17"/>
      <c r="D770" s="17"/>
      <c r="E770" s="17"/>
      <c r="F770" s="17"/>
      <c r="G770" s="17"/>
      <c r="H770" s="0"/>
      <c r="AA770" s="17"/>
      <c r="AB770" s="17"/>
      <c r="AC770" s="17"/>
    </row>
    <row r="771" customFormat="false" ht="13.5" hidden="false" customHeight="false" outlineLevel="0" collapsed="false">
      <c r="C771" s="17"/>
      <c r="D771" s="17"/>
      <c r="E771" s="17"/>
      <c r="F771" s="17"/>
      <c r="G771" s="17"/>
      <c r="H771" s="0"/>
      <c r="AA771" s="17"/>
      <c r="AB771" s="17"/>
      <c r="AC771" s="17"/>
    </row>
    <row r="772" customFormat="false" ht="13.5" hidden="false" customHeight="false" outlineLevel="0" collapsed="false">
      <c r="C772" s="17"/>
      <c r="D772" s="17"/>
      <c r="E772" s="17"/>
      <c r="F772" s="17"/>
      <c r="G772" s="17"/>
      <c r="H772" s="0"/>
      <c r="AA772" s="17"/>
      <c r="AB772" s="17"/>
      <c r="AC772" s="17"/>
    </row>
    <row r="773" customFormat="false" ht="13.5" hidden="false" customHeight="false" outlineLevel="0" collapsed="false">
      <c r="C773" s="17"/>
      <c r="D773" s="17"/>
      <c r="E773" s="17"/>
      <c r="F773" s="17"/>
      <c r="G773" s="17"/>
      <c r="H773" s="0"/>
      <c r="AA773" s="17"/>
      <c r="AB773" s="17"/>
      <c r="AC773" s="17"/>
    </row>
    <row r="774" customFormat="false" ht="13.5" hidden="false" customHeight="false" outlineLevel="0" collapsed="false">
      <c r="C774" s="17"/>
      <c r="D774" s="17"/>
      <c r="E774" s="17"/>
      <c r="F774" s="17"/>
      <c r="G774" s="17"/>
      <c r="H774" s="0"/>
      <c r="AA774" s="17"/>
      <c r="AB774" s="17"/>
      <c r="AC774" s="17"/>
    </row>
    <row r="775" customFormat="false" ht="13.5" hidden="false" customHeight="false" outlineLevel="0" collapsed="false">
      <c r="C775" s="17"/>
      <c r="D775" s="17"/>
      <c r="E775" s="17"/>
      <c r="F775" s="17"/>
      <c r="G775" s="17"/>
      <c r="H775" s="0"/>
      <c r="AA775" s="17"/>
      <c r="AB775" s="17"/>
      <c r="AC775" s="17"/>
    </row>
    <row r="776" customFormat="false" ht="13.5" hidden="false" customHeight="false" outlineLevel="0" collapsed="false">
      <c r="C776" s="17"/>
      <c r="D776" s="17"/>
      <c r="E776" s="17"/>
      <c r="F776" s="17"/>
      <c r="G776" s="17"/>
      <c r="H776" s="0"/>
      <c r="AA776" s="17"/>
      <c r="AB776" s="17"/>
      <c r="AC776" s="17"/>
    </row>
    <row r="777" customFormat="false" ht="13.5" hidden="false" customHeight="false" outlineLevel="0" collapsed="false">
      <c r="C777" s="17"/>
      <c r="D777" s="17"/>
      <c r="E777" s="17"/>
      <c r="F777" s="17"/>
      <c r="G777" s="17"/>
      <c r="H777" s="0"/>
      <c r="AA777" s="17"/>
      <c r="AB777" s="17"/>
      <c r="AC777" s="17"/>
    </row>
    <row r="778" customFormat="false" ht="13.5" hidden="false" customHeight="false" outlineLevel="0" collapsed="false">
      <c r="C778" s="17"/>
      <c r="D778" s="17"/>
      <c r="E778" s="17"/>
      <c r="F778" s="17"/>
      <c r="G778" s="17"/>
      <c r="H778" s="0"/>
      <c r="AA778" s="17"/>
      <c r="AB778" s="17"/>
      <c r="AC778" s="17"/>
    </row>
    <row r="779" customFormat="false" ht="13.5" hidden="false" customHeight="false" outlineLevel="0" collapsed="false">
      <c r="C779" s="17"/>
      <c r="D779" s="17"/>
      <c r="E779" s="17"/>
      <c r="F779" s="17"/>
      <c r="G779" s="17"/>
      <c r="H779" s="0"/>
      <c r="AA779" s="17"/>
      <c r="AB779" s="17"/>
      <c r="AC779" s="17"/>
    </row>
    <row r="780" customFormat="false" ht="13.5" hidden="false" customHeight="false" outlineLevel="0" collapsed="false">
      <c r="C780" s="17"/>
      <c r="D780" s="17"/>
      <c r="E780" s="17"/>
      <c r="F780" s="17"/>
      <c r="G780" s="17"/>
      <c r="H780" s="0"/>
      <c r="AA780" s="17"/>
      <c r="AB780" s="17"/>
      <c r="AC780" s="17"/>
    </row>
    <row r="781" customFormat="false" ht="13.5" hidden="false" customHeight="false" outlineLevel="0" collapsed="false">
      <c r="C781" s="17"/>
      <c r="D781" s="17"/>
      <c r="E781" s="17"/>
      <c r="F781" s="17"/>
      <c r="G781" s="17"/>
      <c r="H781" s="0"/>
      <c r="AA781" s="17"/>
      <c r="AB781" s="17"/>
      <c r="AC781" s="17"/>
    </row>
    <row r="782" customFormat="false" ht="13.5" hidden="false" customHeight="false" outlineLevel="0" collapsed="false">
      <c r="C782" s="17"/>
      <c r="D782" s="17"/>
      <c r="E782" s="17"/>
      <c r="F782" s="17"/>
      <c r="G782" s="17"/>
      <c r="H782" s="0"/>
      <c r="AA782" s="17"/>
      <c r="AB782" s="17"/>
      <c r="AC782" s="17"/>
    </row>
    <row r="783" customFormat="false" ht="13.5" hidden="false" customHeight="false" outlineLevel="0" collapsed="false">
      <c r="C783" s="17"/>
      <c r="D783" s="17"/>
      <c r="E783" s="17"/>
      <c r="F783" s="17"/>
      <c r="G783" s="17"/>
      <c r="H783" s="0"/>
      <c r="AA783" s="17"/>
      <c r="AB783" s="17"/>
      <c r="AC783" s="17"/>
    </row>
    <row r="784" customFormat="false" ht="13.5" hidden="false" customHeight="false" outlineLevel="0" collapsed="false">
      <c r="C784" s="17"/>
      <c r="D784" s="17"/>
      <c r="E784" s="17"/>
      <c r="F784" s="17"/>
      <c r="G784" s="17"/>
      <c r="H784" s="0"/>
      <c r="AA784" s="17"/>
      <c r="AB784" s="17"/>
      <c r="AC784" s="17"/>
    </row>
    <row r="785" customFormat="false" ht="13.5" hidden="false" customHeight="false" outlineLevel="0" collapsed="false">
      <c r="C785" s="17"/>
      <c r="D785" s="17"/>
      <c r="E785" s="17"/>
      <c r="F785" s="17"/>
      <c r="G785" s="17"/>
      <c r="H785" s="0"/>
      <c r="AA785" s="17"/>
      <c r="AB785" s="17"/>
      <c r="AC785" s="17"/>
    </row>
    <row r="786" customFormat="false" ht="13.5" hidden="false" customHeight="false" outlineLevel="0" collapsed="false">
      <c r="C786" s="17"/>
      <c r="D786" s="17"/>
      <c r="E786" s="17"/>
      <c r="F786" s="17"/>
      <c r="G786" s="17"/>
      <c r="H786" s="0"/>
      <c r="AA786" s="17"/>
      <c r="AB786" s="17"/>
      <c r="AC786" s="17"/>
    </row>
    <row r="787" customFormat="false" ht="13.5" hidden="false" customHeight="false" outlineLevel="0" collapsed="false">
      <c r="C787" s="17"/>
      <c r="D787" s="17"/>
      <c r="E787" s="17"/>
      <c r="F787" s="17"/>
      <c r="G787" s="17"/>
      <c r="H787" s="0"/>
      <c r="AA787" s="17"/>
      <c r="AB787" s="17"/>
      <c r="AC787" s="17"/>
    </row>
    <row r="788" customFormat="false" ht="13.5" hidden="false" customHeight="false" outlineLevel="0" collapsed="false">
      <c r="C788" s="17"/>
      <c r="D788" s="17"/>
      <c r="E788" s="17"/>
      <c r="F788" s="17"/>
      <c r="G788" s="17"/>
      <c r="H788" s="0"/>
      <c r="AA788" s="17"/>
      <c r="AB788" s="17"/>
      <c r="AC788" s="17"/>
    </row>
    <row r="789" customFormat="false" ht="13.5" hidden="false" customHeight="false" outlineLevel="0" collapsed="false">
      <c r="C789" s="17"/>
      <c r="D789" s="17"/>
      <c r="E789" s="17"/>
      <c r="F789" s="17"/>
      <c r="G789" s="17"/>
      <c r="H789" s="0"/>
      <c r="AB789" s="17"/>
      <c r="AC789" s="17"/>
    </row>
    <row r="790" customFormat="false" ht="13.5" hidden="false" customHeight="false" outlineLevel="0" collapsed="false">
      <c r="C790" s="17"/>
      <c r="D790" s="17"/>
      <c r="E790" s="17"/>
      <c r="F790" s="17"/>
      <c r="G790" s="17"/>
      <c r="H790" s="0"/>
      <c r="AB790" s="17"/>
      <c r="AC790" s="17"/>
    </row>
    <row r="791" customFormat="false" ht="13.5" hidden="false" customHeight="false" outlineLevel="0" collapsed="false">
      <c r="C791" s="17"/>
      <c r="D791" s="17"/>
      <c r="E791" s="17"/>
      <c r="F791" s="17"/>
      <c r="G791" s="17"/>
      <c r="H791" s="0"/>
      <c r="AB791" s="17"/>
      <c r="AC791" s="17"/>
    </row>
    <row r="792" customFormat="false" ht="13.5" hidden="false" customHeight="false" outlineLevel="0" collapsed="false">
      <c r="C792" s="17"/>
      <c r="D792" s="17"/>
      <c r="E792" s="17"/>
      <c r="F792" s="17"/>
      <c r="G792" s="17"/>
      <c r="H792" s="0"/>
      <c r="AB792" s="17"/>
      <c r="AC792" s="17"/>
    </row>
    <row r="793" customFormat="false" ht="13.5" hidden="false" customHeight="false" outlineLevel="0" collapsed="false">
      <c r="C793" s="17"/>
      <c r="D793" s="17"/>
      <c r="E793" s="17"/>
      <c r="F793" s="17"/>
      <c r="G793" s="17"/>
      <c r="H793" s="0"/>
      <c r="AB793" s="17"/>
      <c r="AC793" s="17"/>
    </row>
    <row r="794" customFormat="false" ht="13.5" hidden="false" customHeight="false" outlineLevel="0" collapsed="false">
      <c r="C794" s="17"/>
      <c r="D794" s="17"/>
      <c r="E794" s="17"/>
      <c r="F794" s="17"/>
      <c r="G794" s="17"/>
      <c r="H794" s="0"/>
      <c r="AB794" s="17"/>
      <c r="AC794" s="17"/>
    </row>
    <row r="795" customFormat="false" ht="13.5" hidden="false" customHeight="false" outlineLevel="0" collapsed="false">
      <c r="C795" s="17"/>
      <c r="D795" s="17"/>
      <c r="E795" s="17"/>
      <c r="F795" s="17"/>
      <c r="G795" s="17"/>
      <c r="H795" s="0"/>
      <c r="AB795" s="17"/>
      <c r="AC795" s="17"/>
    </row>
    <row r="796" customFormat="false" ht="13.5" hidden="false" customHeight="false" outlineLevel="0" collapsed="false">
      <c r="C796" s="17"/>
      <c r="D796" s="17"/>
      <c r="E796" s="17"/>
      <c r="F796" s="17"/>
      <c r="G796" s="17"/>
      <c r="H796" s="0"/>
      <c r="AB796" s="17"/>
      <c r="AC796" s="17"/>
    </row>
    <row r="797" customFormat="false" ht="13.5" hidden="false" customHeight="false" outlineLevel="0" collapsed="false">
      <c r="C797" s="17"/>
      <c r="D797" s="17"/>
      <c r="E797" s="17"/>
      <c r="F797" s="17"/>
      <c r="G797" s="17"/>
      <c r="H797" s="0"/>
      <c r="AB797" s="17"/>
      <c r="AC797" s="17"/>
    </row>
    <row r="798" customFormat="false" ht="13.5" hidden="false" customHeight="false" outlineLevel="0" collapsed="false">
      <c r="C798" s="17"/>
      <c r="D798" s="17"/>
      <c r="E798" s="17"/>
      <c r="F798" s="17"/>
      <c r="G798" s="17"/>
      <c r="H798" s="0"/>
      <c r="AB798" s="17"/>
      <c r="AC798" s="17"/>
    </row>
    <row r="799" customFormat="false" ht="13.5" hidden="false" customHeight="false" outlineLevel="0" collapsed="false">
      <c r="C799" s="17"/>
      <c r="D799" s="17"/>
      <c r="E799" s="17"/>
      <c r="F799" s="17"/>
      <c r="G799" s="17"/>
      <c r="H799" s="0"/>
      <c r="AB799" s="17"/>
      <c r="AC799" s="17"/>
    </row>
    <row r="800" customFormat="false" ht="13.5" hidden="false" customHeight="false" outlineLevel="0" collapsed="false">
      <c r="C800" s="17"/>
      <c r="D800" s="17"/>
      <c r="E800" s="17"/>
      <c r="F800" s="17"/>
      <c r="G800" s="17"/>
      <c r="H800" s="0"/>
      <c r="AB800" s="17"/>
      <c r="AC800" s="17"/>
    </row>
    <row r="801" customFormat="false" ht="13.5" hidden="false" customHeight="false" outlineLevel="0" collapsed="false">
      <c r="C801" s="17"/>
      <c r="D801" s="17"/>
      <c r="E801" s="17"/>
      <c r="F801" s="17"/>
      <c r="G801" s="17"/>
      <c r="H801" s="0"/>
      <c r="AB801" s="17"/>
      <c r="AC801" s="17"/>
    </row>
    <row r="802" customFormat="false" ht="13.5" hidden="false" customHeight="false" outlineLevel="0" collapsed="false">
      <c r="C802" s="17"/>
      <c r="D802" s="17"/>
      <c r="E802" s="17"/>
      <c r="F802" s="17"/>
      <c r="G802" s="17"/>
      <c r="H802" s="0"/>
      <c r="AB802" s="17"/>
      <c r="AC802" s="17"/>
    </row>
    <row r="803" customFormat="false" ht="13.5" hidden="false" customHeight="false" outlineLevel="0" collapsed="false">
      <c r="C803" s="17"/>
      <c r="D803" s="17"/>
      <c r="E803" s="17"/>
      <c r="F803" s="17"/>
      <c r="G803" s="17"/>
      <c r="H803" s="0"/>
      <c r="AB803" s="17"/>
      <c r="AC803" s="17"/>
    </row>
    <row r="804" customFormat="false" ht="13.5" hidden="false" customHeight="false" outlineLevel="0" collapsed="false">
      <c r="C804" s="17"/>
      <c r="D804" s="17"/>
      <c r="E804" s="17"/>
      <c r="F804" s="17"/>
      <c r="G804" s="17"/>
      <c r="H804" s="0"/>
      <c r="AB804" s="17"/>
      <c r="AC804" s="17"/>
    </row>
    <row r="805" customFormat="false" ht="13.5" hidden="false" customHeight="false" outlineLevel="0" collapsed="false">
      <c r="C805" s="17"/>
      <c r="D805" s="17"/>
      <c r="E805" s="17"/>
      <c r="F805" s="17"/>
      <c r="G805" s="17"/>
      <c r="H805" s="0"/>
      <c r="AB805" s="17"/>
      <c r="AC805" s="17"/>
    </row>
    <row r="806" customFormat="false" ht="13.5" hidden="false" customHeight="false" outlineLevel="0" collapsed="false">
      <c r="C806" s="17"/>
      <c r="D806" s="17"/>
      <c r="E806" s="17"/>
      <c r="F806" s="17"/>
      <c r="G806" s="17"/>
      <c r="H806" s="0"/>
      <c r="AB806" s="17"/>
      <c r="AC806" s="17"/>
    </row>
    <row r="807" customFormat="false" ht="13.5" hidden="false" customHeight="false" outlineLevel="0" collapsed="false">
      <c r="C807" s="17"/>
      <c r="D807" s="17"/>
      <c r="E807" s="17"/>
      <c r="F807" s="17"/>
      <c r="G807" s="17"/>
      <c r="H807" s="0"/>
      <c r="AB807" s="17"/>
      <c r="AC807" s="17"/>
    </row>
    <row r="808" customFormat="false" ht="13.5" hidden="false" customHeight="false" outlineLevel="0" collapsed="false">
      <c r="C808" s="17"/>
      <c r="D808" s="17"/>
      <c r="E808" s="17"/>
      <c r="F808" s="17"/>
      <c r="G808" s="17"/>
      <c r="H808" s="0"/>
      <c r="AB808" s="17"/>
      <c r="AC808" s="17"/>
    </row>
    <row r="809" customFormat="false" ht="13.5" hidden="false" customHeight="false" outlineLevel="0" collapsed="false">
      <c r="C809" s="17"/>
      <c r="D809" s="17"/>
      <c r="E809" s="17"/>
      <c r="F809" s="17"/>
      <c r="G809" s="17"/>
      <c r="H809" s="0"/>
      <c r="AB809" s="17"/>
      <c r="AC809" s="17"/>
    </row>
    <row r="810" customFormat="false" ht="13.5" hidden="false" customHeight="false" outlineLevel="0" collapsed="false">
      <c r="C810" s="17"/>
      <c r="D810" s="17"/>
      <c r="E810" s="17"/>
      <c r="F810" s="17"/>
      <c r="G810" s="17"/>
      <c r="H810" s="0"/>
      <c r="AB810" s="17"/>
      <c r="AC810" s="17"/>
    </row>
    <row r="811" customFormat="false" ht="13.5" hidden="false" customHeight="false" outlineLevel="0" collapsed="false">
      <c r="C811" s="17"/>
      <c r="D811" s="17"/>
      <c r="E811" s="17"/>
      <c r="F811" s="17"/>
      <c r="G811" s="17"/>
      <c r="H811" s="0"/>
      <c r="AB811" s="17"/>
      <c r="AC811" s="17"/>
    </row>
    <row r="812" customFormat="false" ht="13.5" hidden="false" customHeight="false" outlineLevel="0" collapsed="false">
      <c r="C812" s="17"/>
      <c r="D812" s="17"/>
      <c r="E812" s="17"/>
      <c r="F812" s="17"/>
      <c r="G812" s="17"/>
      <c r="H812" s="0"/>
      <c r="AB812" s="17"/>
      <c r="AC812" s="17"/>
    </row>
    <row r="813" customFormat="false" ht="13.5" hidden="false" customHeight="false" outlineLevel="0" collapsed="false">
      <c r="C813" s="17"/>
      <c r="D813" s="17"/>
      <c r="E813" s="17"/>
      <c r="F813" s="17"/>
      <c r="G813" s="17"/>
      <c r="H813" s="0"/>
      <c r="AB813" s="17"/>
      <c r="AC813" s="17"/>
    </row>
    <row r="814" customFormat="false" ht="13.5" hidden="false" customHeight="false" outlineLevel="0" collapsed="false">
      <c r="C814" s="17"/>
      <c r="D814" s="17"/>
      <c r="E814" s="17"/>
      <c r="F814" s="17"/>
      <c r="G814" s="17"/>
      <c r="H814" s="0"/>
      <c r="AB814" s="17"/>
      <c r="AC814" s="17"/>
    </row>
    <row r="815" customFormat="false" ht="13.5" hidden="false" customHeight="false" outlineLevel="0" collapsed="false">
      <c r="C815" s="17"/>
      <c r="D815" s="17"/>
      <c r="E815" s="17"/>
      <c r="F815" s="17"/>
      <c r="G815" s="17"/>
      <c r="H815" s="0"/>
      <c r="AB815" s="17"/>
      <c r="AC815" s="17"/>
    </row>
    <row r="816" customFormat="false" ht="13.5" hidden="false" customHeight="false" outlineLevel="0" collapsed="false">
      <c r="C816" s="17"/>
      <c r="D816" s="17"/>
      <c r="E816" s="17"/>
      <c r="F816" s="17"/>
      <c r="G816" s="17"/>
      <c r="H816" s="0"/>
      <c r="AB816" s="17"/>
      <c r="AC816" s="17"/>
    </row>
    <row r="817" customFormat="false" ht="13.5" hidden="false" customHeight="false" outlineLevel="0" collapsed="false">
      <c r="C817" s="17"/>
      <c r="D817" s="17"/>
      <c r="E817" s="17"/>
      <c r="F817" s="17"/>
      <c r="G817" s="17"/>
      <c r="H817" s="0"/>
      <c r="AB817" s="17"/>
      <c r="AC817" s="17"/>
    </row>
    <row r="818" customFormat="false" ht="13.5" hidden="false" customHeight="false" outlineLevel="0" collapsed="false">
      <c r="C818" s="17"/>
      <c r="D818" s="17"/>
      <c r="E818" s="17"/>
      <c r="F818" s="17"/>
      <c r="G818" s="17"/>
      <c r="H818" s="0"/>
      <c r="AB818" s="17"/>
      <c r="AC818" s="17"/>
    </row>
    <row r="819" customFormat="false" ht="13.5" hidden="false" customHeight="false" outlineLevel="0" collapsed="false">
      <c r="C819" s="17"/>
      <c r="D819" s="17"/>
      <c r="E819" s="17"/>
      <c r="F819" s="17"/>
      <c r="G819" s="17"/>
      <c r="H819" s="0"/>
      <c r="AB819" s="17"/>
      <c r="AC819" s="17"/>
    </row>
    <row r="820" customFormat="false" ht="13.5" hidden="false" customHeight="false" outlineLevel="0" collapsed="false">
      <c r="C820" s="17"/>
      <c r="D820" s="17"/>
      <c r="E820" s="17"/>
      <c r="F820" s="17"/>
      <c r="G820" s="17"/>
      <c r="H820" s="0"/>
      <c r="AB820" s="17"/>
      <c r="AC820" s="17"/>
    </row>
    <row r="821" customFormat="false" ht="13.5" hidden="false" customHeight="false" outlineLevel="0" collapsed="false">
      <c r="C821" s="17"/>
      <c r="D821" s="17"/>
      <c r="E821" s="17"/>
      <c r="F821" s="17"/>
      <c r="G821" s="17"/>
      <c r="H821" s="0"/>
      <c r="AB821" s="17"/>
      <c r="AC821" s="17"/>
    </row>
    <row r="822" customFormat="false" ht="13.5" hidden="false" customHeight="false" outlineLevel="0" collapsed="false">
      <c r="C822" s="17"/>
      <c r="D822" s="17"/>
      <c r="E822" s="17"/>
      <c r="F822" s="17"/>
      <c r="G822" s="17"/>
      <c r="H822" s="0"/>
      <c r="AB822" s="17"/>
      <c r="AC822" s="17"/>
    </row>
    <row r="823" customFormat="false" ht="13.5" hidden="false" customHeight="false" outlineLevel="0" collapsed="false">
      <c r="C823" s="17"/>
      <c r="D823" s="17"/>
      <c r="E823" s="17"/>
      <c r="F823" s="17"/>
      <c r="G823" s="17"/>
      <c r="H823" s="0"/>
      <c r="AB823" s="17"/>
      <c r="AC823" s="17"/>
    </row>
    <row r="824" customFormat="false" ht="13.5" hidden="false" customHeight="false" outlineLevel="0" collapsed="false">
      <c r="C824" s="17"/>
      <c r="D824" s="17"/>
      <c r="E824" s="17"/>
      <c r="F824" s="17"/>
      <c r="G824" s="17"/>
      <c r="H824" s="0"/>
      <c r="AB824" s="17"/>
      <c r="AC824" s="17"/>
    </row>
    <row r="825" customFormat="false" ht="13.5" hidden="false" customHeight="false" outlineLevel="0" collapsed="false">
      <c r="C825" s="17"/>
      <c r="D825" s="17"/>
      <c r="E825" s="17"/>
      <c r="F825" s="17"/>
      <c r="G825" s="17"/>
      <c r="H825" s="0"/>
      <c r="AB825" s="17"/>
      <c r="AC825" s="17"/>
    </row>
    <row r="826" customFormat="false" ht="13.5" hidden="false" customHeight="false" outlineLevel="0" collapsed="false">
      <c r="C826" s="17"/>
      <c r="D826" s="17"/>
      <c r="E826" s="17"/>
      <c r="F826" s="17"/>
      <c r="G826" s="17"/>
      <c r="H826" s="0"/>
      <c r="AB826" s="17"/>
      <c r="AC826" s="17"/>
    </row>
    <row r="827" customFormat="false" ht="13.5" hidden="false" customHeight="false" outlineLevel="0" collapsed="false">
      <c r="C827" s="17"/>
      <c r="D827" s="17"/>
      <c r="E827" s="17"/>
      <c r="F827" s="17"/>
      <c r="G827" s="17"/>
      <c r="H827" s="0"/>
      <c r="AB827" s="17"/>
      <c r="AC827" s="17"/>
    </row>
    <row r="828" customFormat="false" ht="13.5" hidden="false" customHeight="false" outlineLevel="0" collapsed="false">
      <c r="C828" s="17"/>
      <c r="D828" s="17"/>
      <c r="E828" s="17"/>
      <c r="F828" s="17"/>
      <c r="G828" s="17"/>
      <c r="H828" s="0"/>
      <c r="AB828" s="17"/>
      <c r="AC828" s="17"/>
    </row>
    <row r="829" customFormat="false" ht="13.5" hidden="false" customHeight="false" outlineLevel="0" collapsed="false">
      <c r="C829" s="17"/>
      <c r="D829" s="17"/>
      <c r="E829" s="17"/>
      <c r="F829" s="17"/>
      <c r="G829" s="17"/>
      <c r="H829" s="0"/>
      <c r="AB829" s="17"/>
      <c r="AC829" s="17"/>
    </row>
    <row r="830" customFormat="false" ht="13.5" hidden="false" customHeight="false" outlineLevel="0" collapsed="false">
      <c r="C830" s="17"/>
      <c r="D830" s="17"/>
      <c r="E830" s="17"/>
      <c r="F830" s="17"/>
      <c r="G830" s="17"/>
      <c r="H830" s="0"/>
      <c r="AB830" s="17"/>
      <c r="AC830" s="17"/>
    </row>
    <row r="831" customFormat="false" ht="13.5" hidden="false" customHeight="false" outlineLevel="0" collapsed="false">
      <c r="C831" s="17"/>
      <c r="D831" s="17"/>
      <c r="E831" s="17"/>
      <c r="F831" s="17"/>
      <c r="G831" s="17"/>
      <c r="H831" s="0"/>
      <c r="AB831" s="17"/>
      <c r="AC831" s="17"/>
    </row>
    <row r="832" customFormat="false" ht="13.5" hidden="false" customHeight="false" outlineLevel="0" collapsed="false">
      <c r="C832" s="17"/>
      <c r="D832" s="17"/>
      <c r="E832" s="17"/>
      <c r="F832" s="17"/>
      <c r="G832" s="17"/>
      <c r="H832" s="0"/>
      <c r="AB832" s="17"/>
      <c r="AC832" s="17"/>
    </row>
    <row r="833" customFormat="false" ht="13.5" hidden="false" customHeight="false" outlineLevel="0" collapsed="false">
      <c r="C833" s="17"/>
      <c r="D833" s="17"/>
      <c r="E833" s="17"/>
      <c r="F833" s="17"/>
      <c r="G833" s="17"/>
      <c r="H833" s="0"/>
      <c r="AB833" s="17"/>
      <c r="AC833" s="17"/>
    </row>
    <row r="834" customFormat="false" ht="13.5" hidden="false" customHeight="false" outlineLevel="0" collapsed="false">
      <c r="C834" s="17"/>
      <c r="D834" s="17"/>
      <c r="E834" s="17"/>
      <c r="F834" s="17"/>
      <c r="G834" s="17"/>
      <c r="H834" s="0"/>
      <c r="AB834" s="17"/>
      <c r="AC834" s="17"/>
    </row>
    <row r="835" customFormat="false" ht="13.5" hidden="false" customHeight="false" outlineLevel="0" collapsed="false">
      <c r="C835" s="17"/>
      <c r="D835" s="17"/>
      <c r="E835" s="17"/>
      <c r="F835" s="17"/>
      <c r="G835" s="17"/>
      <c r="H835" s="0"/>
      <c r="AB835" s="17"/>
      <c r="AC835" s="17"/>
    </row>
    <row r="836" customFormat="false" ht="13.5" hidden="false" customHeight="false" outlineLevel="0" collapsed="false">
      <c r="C836" s="17"/>
      <c r="D836" s="17"/>
      <c r="E836" s="17"/>
      <c r="F836" s="17"/>
      <c r="G836" s="17"/>
      <c r="H836" s="0"/>
      <c r="AB836" s="17"/>
      <c r="AC836" s="17"/>
    </row>
    <row r="837" customFormat="false" ht="13.5" hidden="false" customHeight="false" outlineLevel="0" collapsed="false">
      <c r="C837" s="17"/>
      <c r="D837" s="17"/>
      <c r="E837" s="17"/>
      <c r="F837" s="17"/>
      <c r="G837" s="17"/>
      <c r="H837" s="0"/>
      <c r="AB837" s="17"/>
      <c r="AC837" s="17"/>
    </row>
    <row r="838" customFormat="false" ht="13.5" hidden="false" customHeight="false" outlineLevel="0" collapsed="false">
      <c r="C838" s="17"/>
      <c r="D838" s="17"/>
      <c r="E838" s="17"/>
      <c r="F838" s="17"/>
      <c r="G838" s="17"/>
      <c r="H838" s="0"/>
      <c r="AB838" s="17"/>
      <c r="AC838" s="17"/>
    </row>
    <row r="839" customFormat="false" ht="13.5" hidden="false" customHeight="false" outlineLevel="0" collapsed="false">
      <c r="C839" s="17"/>
      <c r="D839" s="17"/>
      <c r="E839" s="17"/>
      <c r="F839" s="17"/>
      <c r="G839" s="17"/>
      <c r="H839" s="0"/>
      <c r="AB839" s="17"/>
      <c r="AC839" s="17"/>
    </row>
    <row r="840" customFormat="false" ht="13.5" hidden="false" customHeight="false" outlineLevel="0" collapsed="false">
      <c r="C840" s="17"/>
      <c r="D840" s="17"/>
      <c r="E840" s="17"/>
      <c r="F840" s="17"/>
      <c r="G840" s="17"/>
      <c r="H840" s="0"/>
      <c r="AB840" s="17"/>
      <c r="AC840" s="17"/>
    </row>
    <row r="841" customFormat="false" ht="13.5" hidden="false" customHeight="false" outlineLevel="0" collapsed="false">
      <c r="C841" s="17"/>
      <c r="D841" s="17"/>
      <c r="E841" s="17"/>
      <c r="F841" s="17"/>
      <c r="G841" s="17"/>
      <c r="H841" s="0"/>
      <c r="AB841" s="17"/>
      <c r="AC841" s="17"/>
    </row>
    <row r="842" customFormat="false" ht="13.5" hidden="false" customHeight="false" outlineLevel="0" collapsed="false">
      <c r="C842" s="17"/>
      <c r="D842" s="17"/>
      <c r="E842" s="17"/>
      <c r="F842" s="17"/>
      <c r="G842" s="17"/>
      <c r="H842" s="0"/>
      <c r="AB842" s="17"/>
      <c r="AC842" s="17"/>
    </row>
    <row r="843" customFormat="false" ht="13.5" hidden="false" customHeight="false" outlineLevel="0" collapsed="false">
      <c r="C843" s="17"/>
      <c r="D843" s="17"/>
      <c r="E843" s="17"/>
      <c r="F843" s="17"/>
      <c r="G843" s="17"/>
      <c r="H843" s="0"/>
      <c r="AB843" s="17"/>
      <c r="AC843" s="17"/>
    </row>
    <row r="844" customFormat="false" ht="13.5" hidden="false" customHeight="false" outlineLevel="0" collapsed="false">
      <c r="C844" s="17"/>
      <c r="D844" s="17"/>
      <c r="E844" s="17"/>
      <c r="F844" s="17"/>
      <c r="G844" s="17"/>
      <c r="H844" s="0"/>
      <c r="AB844" s="17"/>
      <c r="AC844" s="17"/>
    </row>
    <row r="845" customFormat="false" ht="13.5" hidden="false" customHeight="false" outlineLevel="0" collapsed="false">
      <c r="C845" s="17"/>
      <c r="D845" s="17"/>
      <c r="E845" s="17"/>
      <c r="F845" s="17"/>
      <c r="G845" s="17"/>
      <c r="H845" s="0"/>
      <c r="AB845" s="17"/>
      <c r="AC845" s="17"/>
    </row>
    <row r="846" customFormat="false" ht="13.5" hidden="false" customHeight="false" outlineLevel="0" collapsed="false">
      <c r="C846" s="17"/>
      <c r="D846" s="17"/>
      <c r="E846" s="17"/>
      <c r="F846" s="17"/>
      <c r="G846" s="17"/>
      <c r="H846" s="0"/>
      <c r="AB846" s="17"/>
      <c r="AC846" s="17"/>
    </row>
    <row r="847" customFormat="false" ht="13.5" hidden="false" customHeight="false" outlineLevel="0" collapsed="false">
      <c r="C847" s="17"/>
      <c r="D847" s="17"/>
      <c r="E847" s="17"/>
      <c r="F847" s="17"/>
      <c r="G847" s="17"/>
      <c r="H847" s="0"/>
      <c r="AB847" s="17"/>
      <c r="AC847" s="17"/>
    </row>
    <row r="848" customFormat="false" ht="13.5" hidden="false" customHeight="false" outlineLevel="0" collapsed="false">
      <c r="C848" s="17"/>
      <c r="D848" s="17"/>
      <c r="E848" s="17"/>
      <c r="F848" s="17"/>
      <c r="G848" s="17"/>
      <c r="H848" s="0"/>
      <c r="AB848" s="17"/>
      <c r="AC848" s="17"/>
    </row>
    <row r="849" customFormat="false" ht="13.5" hidden="false" customHeight="false" outlineLevel="0" collapsed="false">
      <c r="C849" s="17"/>
      <c r="D849" s="17"/>
      <c r="E849" s="17"/>
      <c r="F849" s="17"/>
      <c r="G849" s="17"/>
      <c r="H849" s="0"/>
      <c r="AB849" s="17"/>
      <c r="AC849" s="17"/>
    </row>
    <row r="850" customFormat="false" ht="13.5" hidden="false" customHeight="false" outlineLevel="0" collapsed="false">
      <c r="C850" s="17"/>
      <c r="D850" s="17"/>
      <c r="E850" s="17"/>
      <c r="F850" s="17"/>
      <c r="G850" s="17"/>
      <c r="H850" s="0"/>
      <c r="AB850" s="17"/>
      <c r="AC850" s="17"/>
    </row>
    <row r="851" customFormat="false" ht="13.5" hidden="false" customHeight="false" outlineLevel="0" collapsed="false">
      <c r="C851" s="17"/>
      <c r="D851" s="17"/>
      <c r="E851" s="17"/>
      <c r="F851" s="17"/>
      <c r="G851" s="17"/>
      <c r="H851" s="0"/>
      <c r="AB851" s="17"/>
      <c r="AC851" s="17"/>
    </row>
    <row r="852" customFormat="false" ht="13.5" hidden="false" customHeight="false" outlineLevel="0" collapsed="false">
      <c r="C852" s="17"/>
      <c r="D852" s="17"/>
      <c r="E852" s="17"/>
      <c r="F852" s="17"/>
      <c r="G852" s="17"/>
      <c r="H852" s="0"/>
      <c r="AB852" s="17"/>
      <c r="AC852" s="17"/>
    </row>
    <row r="853" customFormat="false" ht="13.5" hidden="false" customHeight="false" outlineLevel="0" collapsed="false">
      <c r="C853" s="17"/>
      <c r="D853" s="17"/>
      <c r="E853" s="17"/>
      <c r="F853" s="17"/>
      <c r="G853" s="17"/>
      <c r="H853" s="0"/>
      <c r="AB853" s="17"/>
      <c r="AC853" s="17"/>
    </row>
    <row r="854" customFormat="false" ht="13.5" hidden="false" customHeight="false" outlineLevel="0" collapsed="false">
      <c r="C854" s="17"/>
      <c r="D854" s="17"/>
      <c r="E854" s="17"/>
      <c r="F854" s="17"/>
      <c r="G854" s="17"/>
      <c r="H854" s="0"/>
      <c r="AB854" s="17"/>
      <c r="AC854" s="17"/>
    </row>
    <row r="855" customFormat="false" ht="13.5" hidden="false" customHeight="false" outlineLevel="0" collapsed="false">
      <c r="C855" s="17"/>
      <c r="D855" s="17"/>
      <c r="E855" s="17"/>
      <c r="F855" s="17"/>
      <c r="G855" s="17"/>
      <c r="H855" s="0"/>
      <c r="AB855" s="17"/>
      <c r="AC855" s="17"/>
    </row>
    <row r="856" customFormat="false" ht="13.5" hidden="false" customHeight="false" outlineLevel="0" collapsed="false">
      <c r="C856" s="17"/>
      <c r="D856" s="17"/>
      <c r="E856" s="17"/>
      <c r="F856" s="17"/>
      <c r="G856" s="17"/>
      <c r="H856" s="0"/>
      <c r="AB856" s="17"/>
      <c r="AC856" s="17"/>
    </row>
    <row r="857" customFormat="false" ht="13.5" hidden="false" customHeight="false" outlineLevel="0" collapsed="false">
      <c r="C857" s="17"/>
      <c r="D857" s="17"/>
      <c r="E857" s="17"/>
      <c r="F857" s="17"/>
      <c r="G857" s="17"/>
      <c r="H857" s="0"/>
      <c r="AB857" s="17"/>
      <c r="AC857" s="17"/>
    </row>
    <row r="858" customFormat="false" ht="13.5" hidden="false" customHeight="false" outlineLevel="0" collapsed="false">
      <c r="C858" s="17"/>
      <c r="D858" s="17"/>
      <c r="E858" s="17"/>
      <c r="F858" s="17"/>
      <c r="G858" s="17"/>
      <c r="H858" s="0"/>
      <c r="AB858" s="17"/>
      <c r="AC858" s="17"/>
    </row>
    <row r="859" customFormat="false" ht="13.5" hidden="false" customHeight="false" outlineLevel="0" collapsed="false">
      <c r="C859" s="17"/>
      <c r="D859" s="17"/>
      <c r="E859" s="17"/>
      <c r="F859" s="17"/>
      <c r="G859" s="17"/>
      <c r="H859" s="0"/>
      <c r="AB859" s="17"/>
      <c r="AC859" s="17"/>
    </row>
    <row r="860" customFormat="false" ht="13.5" hidden="false" customHeight="false" outlineLevel="0" collapsed="false">
      <c r="C860" s="17"/>
      <c r="D860" s="17"/>
      <c r="E860" s="17"/>
      <c r="F860" s="17"/>
      <c r="G860" s="17"/>
      <c r="H860" s="0"/>
      <c r="AB860" s="17"/>
      <c r="AC860" s="17"/>
    </row>
    <row r="861" customFormat="false" ht="13.5" hidden="false" customHeight="false" outlineLevel="0" collapsed="false">
      <c r="C861" s="17"/>
      <c r="D861" s="17"/>
      <c r="E861" s="17"/>
      <c r="F861" s="17"/>
      <c r="G861" s="17"/>
      <c r="H861" s="0"/>
      <c r="AB861" s="17"/>
      <c r="AC861" s="17"/>
    </row>
    <row r="862" customFormat="false" ht="13.5" hidden="false" customHeight="false" outlineLevel="0" collapsed="false">
      <c r="C862" s="17"/>
      <c r="D862" s="17"/>
      <c r="E862" s="17"/>
      <c r="F862" s="17"/>
      <c r="G862" s="17"/>
      <c r="H862" s="0"/>
      <c r="AB862" s="17"/>
      <c r="AC862" s="17"/>
    </row>
    <row r="863" customFormat="false" ht="13.5" hidden="false" customHeight="false" outlineLevel="0" collapsed="false">
      <c r="C863" s="17"/>
      <c r="D863" s="17"/>
      <c r="E863" s="17"/>
      <c r="F863" s="17"/>
      <c r="G863" s="17"/>
      <c r="H863" s="0"/>
      <c r="AB863" s="17"/>
      <c r="AC863" s="17"/>
    </row>
    <row r="864" customFormat="false" ht="13.5" hidden="false" customHeight="false" outlineLevel="0" collapsed="false">
      <c r="C864" s="17"/>
      <c r="D864" s="17"/>
      <c r="E864" s="17"/>
      <c r="F864" s="17"/>
      <c r="G864" s="17"/>
      <c r="H864" s="0"/>
      <c r="AB864" s="17"/>
      <c r="AC864" s="17"/>
    </row>
    <row r="865" customFormat="false" ht="13.5" hidden="false" customHeight="false" outlineLevel="0" collapsed="false">
      <c r="C865" s="17"/>
      <c r="D865" s="17"/>
      <c r="E865" s="17"/>
      <c r="F865" s="17"/>
      <c r="G865" s="17"/>
      <c r="H865" s="0"/>
      <c r="AB865" s="17"/>
      <c r="AC865" s="17"/>
    </row>
    <row r="866" customFormat="false" ht="13.5" hidden="false" customHeight="false" outlineLevel="0" collapsed="false">
      <c r="C866" s="17"/>
      <c r="D866" s="17"/>
      <c r="E866" s="17"/>
      <c r="F866" s="17"/>
      <c r="G866" s="17"/>
      <c r="H866" s="0"/>
      <c r="AB866" s="17"/>
      <c r="AC866" s="17"/>
    </row>
    <row r="867" customFormat="false" ht="13.5" hidden="false" customHeight="false" outlineLevel="0" collapsed="false">
      <c r="C867" s="17"/>
      <c r="D867" s="17"/>
      <c r="E867" s="17"/>
      <c r="F867" s="17"/>
      <c r="G867" s="17"/>
      <c r="H867" s="0"/>
      <c r="AB867" s="17"/>
      <c r="AC867" s="17"/>
    </row>
    <row r="868" customFormat="false" ht="13.5" hidden="false" customHeight="false" outlineLevel="0" collapsed="false">
      <c r="C868" s="17"/>
      <c r="D868" s="17"/>
      <c r="E868" s="17"/>
      <c r="F868" s="17"/>
      <c r="G868" s="17"/>
      <c r="H868" s="0"/>
      <c r="AB868" s="17"/>
      <c r="AC868" s="17"/>
    </row>
    <row r="869" customFormat="false" ht="13.5" hidden="false" customHeight="false" outlineLevel="0" collapsed="false">
      <c r="C869" s="17"/>
      <c r="D869" s="17"/>
      <c r="E869" s="17"/>
      <c r="F869" s="17"/>
      <c r="G869" s="17"/>
      <c r="H869" s="0"/>
      <c r="AB869" s="17"/>
      <c r="AC869" s="17"/>
    </row>
    <row r="870" customFormat="false" ht="13.5" hidden="false" customHeight="false" outlineLevel="0" collapsed="false">
      <c r="C870" s="17"/>
      <c r="D870" s="17"/>
      <c r="E870" s="17"/>
      <c r="F870" s="17"/>
      <c r="G870" s="17"/>
      <c r="H870" s="0"/>
      <c r="AB870" s="17"/>
      <c r="AC870" s="17"/>
    </row>
    <row r="871" customFormat="false" ht="13.5" hidden="false" customHeight="false" outlineLevel="0" collapsed="false">
      <c r="C871" s="17"/>
      <c r="D871" s="17"/>
      <c r="E871" s="17"/>
      <c r="F871" s="17"/>
      <c r="G871" s="17"/>
      <c r="H871" s="0"/>
      <c r="AB871" s="17"/>
      <c r="AC871" s="17"/>
    </row>
    <row r="872" customFormat="false" ht="13.5" hidden="false" customHeight="false" outlineLevel="0" collapsed="false">
      <c r="C872" s="17"/>
      <c r="D872" s="17"/>
      <c r="E872" s="17"/>
      <c r="F872" s="17"/>
      <c r="G872" s="17"/>
      <c r="H872" s="0"/>
      <c r="AB872" s="17"/>
      <c r="AC872" s="17"/>
    </row>
    <row r="873" customFormat="false" ht="13.5" hidden="false" customHeight="false" outlineLevel="0" collapsed="false">
      <c r="C873" s="17"/>
      <c r="D873" s="17"/>
      <c r="E873" s="17"/>
      <c r="F873" s="17"/>
      <c r="G873" s="17"/>
      <c r="H873" s="0"/>
      <c r="AB873" s="17"/>
      <c r="AC873" s="17"/>
    </row>
    <row r="874" customFormat="false" ht="13.5" hidden="false" customHeight="false" outlineLevel="0" collapsed="false">
      <c r="C874" s="17"/>
      <c r="D874" s="17"/>
      <c r="E874" s="17"/>
      <c r="F874" s="17"/>
      <c r="G874" s="17"/>
      <c r="H874" s="0"/>
      <c r="AB874" s="17"/>
      <c r="AC874" s="17"/>
    </row>
    <row r="875" customFormat="false" ht="13.5" hidden="false" customHeight="false" outlineLevel="0" collapsed="false">
      <c r="C875" s="17"/>
      <c r="D875" s="17"/>
      <c r="E875" s="17"/>
      <c r="F875" s="17"/>
      <c r="G875" s="17"/>
      <c r="H875" s="0"/>
      <c r="AB875" s="17"/>
      <c r="AC875" s="17"/>
    </row>
    <row r="876" customFormat="false" ht="13.5" hidden="false" customHeight="false" outlineLevel="0" collapsed="false">
      <c r="C876" s="17"/>
      <c r="D876" s="17"/>
      <c r="E876" s="17"/>
      <c r="F876" s="17"/>
      <c r="G876" s="17"/>
      <c r="H876" s="0"/>
      <c r="AB876" s="17"/>
      <c r="AC876" s="17"/>
    </row>
    <row r="877" customFormat="false" ht="13.5" hidden="false" customHeight="false" outlineLevel="0" collapsed="false">
      <c r="C877" s="17"/>
      <c r="D877" s="17"/>
      <c r="E877" s="17"/>
      <c r="F877" s="17"/>
      <c r="G877" s="17"/>
      <c r="H877" s="0"/>
      <c r="AB877" s="17"/>
      <c r="AC877" s="17"/>
    </row>
    <row r="878" customFormat="false" ht="13.5" hidden="false" customHeight="false" outlineLevel="0" collapsed="false">
      <c r="C878" s="17"/>
      <c r="D878" s="17"/>
      <c r="E878" s="17"/>
      <c r="F878" s="17"/>
      <c r="G878" s="17"/>
      <c r="H878" s="0"/>
      <c r="AB878" s="17"/>
      <c r="AC878" s="17"/>
    </row>
    <row r="879" customFormat="false" ht="13.5" hidden="false" customHeight="false" outlineLevel="0" collapsed="false">
      <c r="C879" s="17"/>
      <c r="D879" s="17"/>
      <c r="E879" s="17"/>
      <c r="F879" s="17"/>
      <c r="G879" s="17"/>
      <c r="H879" s="0"/>
      <c r="AB879" s="17"/>
      <c r="AC879" s="17"/>
    </row>
    <row r="880" customFormat="false" ht="13.5" hidden="false" customHeight="false" outlineLevel="0" collapsed="false">
      <c r="C880" s="17"/>
      <c r="D880" s="17"/>
      <c r="E880" s="17"/>
      <c r="F880" s="17"/>
      <c r="G880" s="17"/>
      <c r="H880" s="0"/>
      <c r="AB880" s="17"/>
      <c r="AC880" s="17"/>
    </row>
    <row r="881" customFormat="false" ht="13.5" hidden="false" customHeight="false" outlineLevel="0" collapsed="false">
      <c r="C881" s="17"/>
      <c r="D881" s="17"/>
      <c r="E881" s="17"/>
      <c r="F881" s="17"/>
      <c r="G881" s="17"/>
      <c r="H881" s="0"/>
      <c r="AB881" s="17"/>
      <c r="AC881" s="17"/>
    </row>
    <row r="882" customFormat="false" ht="13.5" hidden="false" customHeight="false" outlineLevel="0" collapsed="false">
      <c r="C882" s="17"/>
      <c r="D882" s="17"/>
      <c r="E882" s="17"/>
      <c r="F882" s="17"/>
      <c r="G882" s="17"/>
      <c r="H882" s="0"/>
      <c r="AB882" s="17"/>
      <c r="AC882" s="17"/>
    </row>
    <row r="883" customFormat="false" ht="13.5" hidden="false" customHeight="false" outlineLevel="0" collapsed="false">
      <c r="C883" s="17"/>
      <c r="D883" s="17"/>
      <c r="E883" s="17"/>
      <c r="F883" s="17"/>
      <c r="G883" s="17"/>
      <c r="H883" s="0"/>
      <c r="AB883" s="17"/>
      <c r="AC883" s="17"/>
    </row>
    <row r="884" customFormat="false" ht="13.5" hidden="false" customHeight="false" outlineLevel="0" collapsed="false">
      <c r="C884" s="17"/>
      <c r="D884" s="17"/>
      <c r="E884" s="17"/>
      <c r="F884" s="17"/>
      <c r="G884" s="17"/>
      <c r="H884" s="0"/>
      <c r="AB884" s="17"/>
      <c r="AC884" s="17"/>
    </row>
    <row r="885" customFormat="false" ht="13.5" hidden="false" customHeight="false" outlineLevel="0" collapsed="false">
      <c r="C885" s="17"/>
      <c r="D885" s="17"/>
      <c r="E885" s="17"/>
      <c r="F885" s="17"/>
      <c r="G885" s="17"/>
      <c r="H885" s="0"/>
      <c r="AB885" s="17"/>
      <c r="AC885" s="17"/>
    </row>
    <row r="886" customFormat="false" ht="13.5" hidden="false" customHeight="false" outlineLevel="0" collapsed="false">
      <c r="C886" s="17"/>
      <c r="D886" s="17"/>
      <c r="E886" s="17"/>
      <c r="F886" s="17"/>
      <c r="G886" s="17"/>
      <c r="H886" s="0"/>
      <c r="AB886" s="17"/>
      <c r="AC886" s="17"/>
    </row>
    <row r="887" customFormat="false" ht="13.5" hidden="false" customHeight="false" outlineLevel="0" collapsed="false">
      <c r="C887" s="17"/>
      <c r="D887" s="17"/>
      <c r="E887" s="17"/>
      <c r="F887" s="17"/>
      <c r="G887" s="17"/>
      <c r="H887" s="0"/>
      <c r="AB887" s="17"/>
      <c r="AC887" s="17"/>
    </row>
    <row r="888" customFormat="false" ht="13.5" hidden="false" customHeight="false" outlineLevel="0" collapsed="false">
      <c r="C888" s="17"/>
      <c r="D888" s="17"/>
      <c r="E888" s="17"/>
      <c r="F888" s="17"/>
      <c r="G888" s="17"/>
      <c r="H888" s="0"/>
      <c r="AB888" s="17"/>
      <c r="AC888" s="17"/>
    </row>
    <row r="889" customFormat="false" ht="13.5" hidden="false" customHeight="false" outlineLevel="0" collapsed="false">
      <c r="C889" s="17"/>
      <c r="D889" s="17"/>
      <c r="E889" s="17"/>
      <c r="F889" s="17"/>
      <c r="G889" s="17"/>
      <c r="H889" s="0"/>
      <c r="AB889" s="17"/>
      <c r="AC889" s="17"/>
    </row>
    <row r="890" customFormat="false" ht="13.5" hidden="false" customHeight="false" outlineLevel="0" collapsed="false">
      <c r="C890" s="17"/>
      <c r="D890" s="17"/>
      <c r="E890" s="17"/>
      <c r="F890" s="17"/>
      <c r="G890" s="17"/>
      <c r="H890" s="0"/>
      <c r="AB890" s="17"/>
      <c r="AC890" s="17"/>
    </row>
    <row r="891" customFormat="false" ht="13.5" hidden="false" customHeight="false" outlineLevel="0" collapsed="false">
      <c r="C891" s="17"/>
      <c r="D891" s="17"/>
      <c r="E891" s="17"/>
      <c r="F891" s="17"/>
      <c r="G891" s="17"/>
      <c r="H891" s="0"/>
      <c r="AB891" s="17"/>
      <c r="AC891" s="17"/>
    </row>
    <row r="892" customFormat="false" ht="13.5" hidden="false" customHeight="false" outlineLevel="0" collapsed="false">
      <c r="C892" s="17"/>
      <c r="D892" s="17"/>
      <c r="E892" s="17"/>
      <c r="F892" s="17"/>
      <c r="G892" s="17"/>
      <c r="H892" s="0"/>
      <c r="AB892" s="17"/>
      <c r="AC892" s="17"/>
    </row>
    <row r="893" customFormat="false" ht="13.5" hidden="false" customHeight="false" outlineLevel="0" collapsed="false">
      <c r="C893" s="17"/>
      <c r="D893" s="17"/>
      <c r="E893" s="17"/>
      <c r="F893" s="17"/>
      <c r="G893" s="17"/>
      <c r="H893" s="0"/>
      <c r="AB893" s="17"/>
      <c r="AC893" s="17"/>
    </row>
    <row r="894" customFormat="false" ht="13.5" hidden="false" customHeight="false" outlineLevel="0" collapsed="false">
      <c r="C894" s="17"/>
      <c r="D894" s="17"/>
      <c r="E894" s="17"/>
      <c r="F894" s="17"/>
      <c r="G894" s="17"/>
      <c r="H894" s="0"/>
      <c r="AB894" s="17"/>
      <c r="AC894" s="17"/>
    </row>
    <row r="895" customFormat="false" ht="13.5" hidden="false" customHeight="false" outlineLevel="0" collapsed="false">
      <c r="C895" s="17"/>
      <c r="D895" s="17"/>
      <c r="E895" s="17"/>
      <c r="F895" s="17"/>
      <c r="G895" s="17"/>
      <c r="H895" s="0"/>
      <c r="AB895" s="17"/>
      <c r="AC895" s="17"/>
    </row>
    <row r="896" customFormat="false" ht="13.5" hidden="false" customHeight="false" outlineLevel="0" collapsed="false">
      <c r="C896" s="17"/>
      <c r="D896" s="17"/>
      <c r="E896" s="17"/>
      <c r="F896" s="17"/>
      <c r="G896" s="17"/>
      <c r="H896" s="0"/>
      <c r="AB896" s="17"/>
      <c r="AC896" s="17"/>
    </row>
    <row r="897" customFormat="false" ht="13.5" hidden="false" customHeight="false" outlineLevel="0" collapsed="false">
      <c r="C897" s="17"/>
      <c r="D897" s="17"/>
      <c r="E897" s="17"/>
      <c r="F897" s="17"/>
      <c r="G897" s="17"/>
      <c r="H897" s="0"/>
      <c r="AB897" s="17"/>
      <c r="AC897" s="17"/>
    </row>
    <row r="898" customFormat="false" ht="13.5" hidden="false" customHeight="false" outlineLevel="0" collapsed="false">
      <c r="C898" s="17"/>
      <c r="D898" s="17"/>
      <c r="E898" s="17"/>
      <c r="F898" s="17"/>
      <c r="G898" s="17"/>
      <c r="H898" s="0"/>
      <c r="AB898" s="17"/>
      <c r="AC898" s="17"/>
    </row>
    <row r="899" customFormat="false" ht="13.5" hidden="false" customHeight="false" outlineLevel="0" collapsed="false">
      <c r="C899" s="17"/>
      <c r="D899" s="17"/>
      <c r="E899" s="17"/>
      <c r="F899" s="17"/>
      <c r="G899" s="17"/>
      <c r="H899" s="0"/>
      <c r="AB899" s="17"/>
      <c r="AC899" s="17"/>
    </row>
    <row r="900" customFormat="false" ht="13.5" hidden="false" customHeight="false" outlineLevel="0" collapsed="false">
      <c r="C900" s="17"/>
      <c r="D900" s="17"/>
      <c r="E900" s="17"/>
      <c r="F900" s="17"/>
      <c r="G900" s="17"/>
      <c r="H900" s="0"/>
      <c r="AB900" s="17"/>
      <c r="AC900" s="17"/>
    </row>
    <row r="901" customFormat="false" ht="13.5" hidden="false" customHeight="false" outlineLevel="0" collapsed="false">
      <c r="C901" s="17"/>
      <c r="D901" s="17"/>
      <c r="E901" s="17"/>
      <c r="F901" s="17"/>
      <c r="G901" s="17"/>
      <c r="H901" s="0"/>
      <c r="AB901" s="17"/>
      <c r="AC901" s="17"/>
    </row>
    <row r="902" customFormat="false" ht="13.5" hidden="false" customHeight="false" outlineLevel="0" collapsed="false">
      <c r="C902" s="17"/>
      <c r="D902" s="17"/>
      <c r="E902" s="17"/>
      <c r="F902" s="17"/>
      <c r="G902" s="17"/>
      <c r="H902" s="0"/>
      <c r="AB902" s="17"/>
      <c r="AC902" s="17"/>
    </row>
    <row r="903" customFormat="false" ht="13.5" hidden="false" customHeight="false" outlineLevel="0" collapsed="false">
      <c r="C903" s="17"/>
      <c r="D903" s="17"/>
      <c r="E903" s="17"/>
      <c r="F903" s="17"/>
      <c r="G903" s="17"/>
      <c r="H903" s="0"/>
      <c r="AB903" s="17"/>
      <c r="AC903" s="17"/>
    </row>
    <row r="904" customFormat="false" ht="13.5" hidden="false" customHeight="false" outlineLevel="0" collapsed="false">
      <c r="C904" s="17"/>
      <c r="D904" s="17"/>
      <c r="E904" s="17"/>
      <c r="F904" s="17"/>
      <c r="G904" s="17"/>
      <c r="H904" s="0"/>
      <c r="AB904" s="17"/>
      <c r="AC904" s="17"/>
    </row>
    <row r="905" customFormat="false" ht="13.5" hidden="false" customHeight="false" outlineLevel="0" collapsed="false">
      <c r="C905" s="17"/>
      <c r="D905" s="17"/>
      <c r="E905" s="17"/>
      <c r="F905" s="17"/>
      <c r="G905" s="17"/>
      <c r="H905" s="0"/>
      <c r="AB905" s="17"/>
      <c r="AC905" s="17"/>
    </row>
    <row r="906" customFormat="false" ht="13.5" hidden="false" customHeight="false" outlineLevel="0" collapsed="false">
      <c r="C906" s="17"/>
      <c r="D906" s="17"/>
      <c r="E906" s="17"/>
      <c r="F906" s="17"/>
      <c r="G906" s="17"/>
      <c r="H906" s="0"/>
      <c r="AB906" s="17"/>
      <c r="AC906" s="17"/>
    </row>
    <row r="907" customFormat="false" ht="13.5" hidden="false" customHeight="false" outlineLevel="0" collapsed="false">
      <c r="C907" s="17"/>
      <c r="D907" s="17"/>
      <c r="E907" s="17"/>
      <c r="F907" s="17"/>
      <c r="G907" s="17"/>
      <c r="H907" s="0"/>
      <c r="AB907" s="17"/>
      <c r="AC907" s="17"/>
    </row>
    <row r="908" customFormat="false" ht="13.5" hidden="false" customHeight="false" outlineLevel="0" collapsed="false">
      <c r="C908" s="17"/>
      <c r="D908" s="17"/>
      <c r="E908" s="17"/>
      <c r="F908" s="17"/>
      <c r="G908" s="17"/>
      <c r="H908" s="0"/>
      <c r="AB908" s="17"/>
      <c r="AC908" s="17"/>
    </row>
    <row r="909" customFormat="false" ht="13.5" hidden="false" customHeight="false" outlineLevel="0" collapsed="false">
      <c r="C909" s="17"/>
      <c r="D909" s="17"/>
      <c r="E909" s="17"/>
      <c r="F909" s="17"/>
      <c r="G909" s="17"/>
      <c r="H909" s="0"/>
      <c r="AB909" s="17"/>
      <c r="AC909" s="17"/>
    </row>
    <row r="910" customFormat="false" ht="13.5" hidden="false" customHeight="false" outlineLevel="0" collapsed="false">
      <c r="C910" s="17"/>
      <c r="D910" s="17"/>
      <c r="E910" s="17"/>
      <c r="F910" s="17"/>
      <c r="G910" s="17"/>
      <c r="H910" s="0"/>
      <c r="AB910" s="17"/>
      <c r="AC910" s="17"/>
    </row>
    <row r="911" customFormat="false" ht="13.5" hidden="false" customHeight="false" outlineLevel="0" collapsed="false">
      <c r="C911" s="17"/>
      <c r="D911" s="17"/>
      <c r="E911" s="17"/>
      <c r="F911" s="17"/>
      <c r="G911" s="17"/>
      <c r="H911" s="0"/>
      <c r="AB911" s="17"/>
      <c r="AC911" s="17"/>
    </row>
    <row r="912" customFormat="false" ht="13.5" hidden="false" customHeight="false" outlineLevel="0" collapsed="false">
      <c r="C912" s="17"/>
      <c r="D912" s="17"/>
      <c r="E912" s="17"/>
      <c r="F912" s="17"/>
      <c r="G912" s="17"/>
      <c r="H912" s="0"/>
      <c r="AB912" s="17"/>
      <c r="AC912" s="17"/>
    </row>
    <row r="913" customFormat="false" ht="13.5" hidden="false" customHeight="false" outlineLevel="0" collapsed="false">
      <c r="C913" s="17"/>
      <c r="D913" s="17"/>
      <c r="E913" s="17"/>
      <c r="F913" s="17"/>
      <c r="G913" s="17"/>
      <c r="H913" s="0"/>
      <c r="AB913" s="17"/>
      <c r="AC913" s="17"/>
    </row>
    <row r="914" customFormat="false" ht="13.5" hidden="false" customHeight="false" outlineLevel="0" collapsed="false">
      <c r="C914" s="17"/>
      <c r="D914" s="17"/>
      <c r="E914" s="17"/>
      <c r="F914" s="17"/>
      <c r="G914" s="17"/>
      <c r="H914" s="0"/>
      <c r="AB914" s="17"/>
      <c r="AC914" s="17"/>
    </row>
    <row r="915" customFormat="false" ht="13.5" hidden="false" customHeight="false" outlineLevel="0" collapsed="false">
      <c r="A915" s="169"/>
      <c r="C915" s="17"/>
      <c r="D915" s="17"/>
      <c r="E915" s="17"/>
      <c r="F915" s="17"/>
      <c r="G915" s="17"/>
      <c r="H915" s="0"/>
      <c r="AB915" s="17"/>
      <c r="AC915" s="17"/>
    </row>
    <row r="916" customFormat="false" ht="13.5" hidden="false" customHeight="false" outlineLevel="0" collapsed="false">
      <c r="A916" s="169"/>
      <c r="C916" s="17"/>
      <c r="D916" s="17"/>
      <c r="E916" s="17"/>
      <c r="F916" s="17"/>
      <c r="G916" s="17"/>
      <c r="H916" s="0"/>
      <c r="AB916" s="17"/>
      <c r="AC916" s="17"/>
    </row>
    <row r="917" customFormat="false" ht="13.5" hidden="false" customHeight="false" outlineLevel="0" collapsed="false">
      <c r="A917" s="170"/>
      <c r="C917" s="17"/>
      <c r="D917" s="17"/>
      <c r="E917" s="17"/>
      <c r="F917" s="17"/>
      <c r="G917" s="17"/>
      <c r="H917" s="0"/>
      <c r="AB917" s="17"/>
      <c r="AC917" s="17"/>
    </row>
    <row r="918" customFormat="false" ht="13.5" hidden="false" customHeight="false" outlineLevel="0" collapsed="false">
      <c r="A918" s="170"/>
      <c r="C918" s="17"/>
      <c r="D918" s="17"/>
      <c r="E918" s="17"/>
      <c r="F918" s="17"/>
      <c r="G918" s="17"/>
      <c r="H918" s="0"/>
      <c r="AB918" s="17"/>
      <c r="AC918" s="17"/>
    </row>
    <row r="919" customFormat="false" ht="13.5" hidden="false" customHeight="false" outlineLevel="0" collapsed="false">
      <c r="A919" s="170"/>
      <c r="C919" s="17"/>
      <c r="D919" s="17"/>
      <c r="E919" s="17"/>
      <c r="F919" s="17"/>
      <c r="G919" s="17"/>
      <c r="H919" s="0"/>
      <c r="AB919" s="17"/>
      <c r="AC919" s="17"/>
    </row>
    <row r="920" customFormat="false" ht="13.5" hidden="false" customHeight="false" outlineLevel="0" collapsed="false">
      <c r="A920" s="170"/>
      <c r="C920" s="17"/>
      <c r="D920" s="17"/>
      <c r="E920" s="17"/>
      <c r="F920" s="17"/>
      <c r="G920" s="17"/>
      <c r="H920" s="0"/>
      <c r="AB920" s="17"/>
      <c r="AC920" s="17"/>
    </row>
    <row r="921" customFormat="false" ht="13.5" hidden="false" customHeight="false" outlineLevel="0" collapsed="false">
      <c r="A921" s="170"/>
      <c r="C921" s="17"/>
      <c r="D921" s="17"/>
      <c r="E921" s="17"/>
      <c r="F921" s="17"/>
      <c r="G921" s="17"/>
      <c r="H921" s="0"/>
      <c r="AB921" s="17"/>
      <c r="AC921" s="17"/>
    </row>
    <row r="922" customFormat="false" ht="13.5" hidden="false" customHeight="false" outlineLevel="0" collapsed="false">
      <c r="C922" s="17"/>
      <c r="D922" s="17"/>
      <c r="E922" s="17"/>
      <c r="F922" s="17"/>
      <c r="G922" s="17"/>
      <c r="H922" s="0"/>
      <c r="AB922" s="17"/>
      <c r="AC922" s="17"/>
    </row>
    <row r="923" customFormat="false" ht="13.5" hidden="false" customHeight="false" outlineLevel="0" collapsed="false">
      <c r="C923" s="17"/>
      <c r="D923" s="17"/>
      <c r="E923" s="17"/>
      <c r="F923" s="17"/>
      <c r="G923" s="17"/>
      <c r="H923" s="0"/>
      <c r="AB923" s="17"/>
      <c r="AC923" s="17"/>
    </row>
    <row r="924" customFormat="false" ht="13.5" hidden="false" customHeight="false" outlineLevel="0" collapsed="false">
      <c r="C924" s="17"/>
      <c r="D924" s="17"/>
      <c r="E924" s="17"/>
      <c r="F924" s="17"/>
      <c r="G924" s="17"/>
      <c r="H924" s="0"/>
      <c r="AB924" s="17"/>
      <c r="AC924" s="17"/>
    </row>
    <row r="925" customFormat="false" ht="13.5" hidden="false" customHeight="false" outlineLevel="0" collapsed="false">
      <c r="A925" s="169"/>
      <c r="C925" s="17"/>
      <c r="D925" s="17"/>
      <c r="E925" s="17"/>
      <c r="F925" s="17"/>
      <c r="G925" s="17"/>
      <c r="H925" s="0"/>
      <c r="AB925" s="17"/>
      <c r="AC925" s="17"/>
    </row>
    <row r="926" customFormat="false" ht="13.5" hidden="false" customHeight="false" outlineLevel="0" collapsed="false">
      <c r="C926" s="17"/>
      <c r="D926" s="17"/>
      <c r="E926" s="17"/>
      <c r="F926" s="17"/>
      <c r="G926" s="17"/>
      <c r="H926" s="0"/>
      <c r="AB926" s="17"/>
      <c r="AC926" s="17"/>
    </row>
    <row r="927" customFormat="false" ht="13.5" hidden="false" customHeight="false" outlineLevel="0" collapsed="false">
      <c r="C927" s="17"/>
      <c r="D927" s="17"/>
      <c r="E927" s="17"/>
      <c r="F927" s="17"/>
      <c r="G927" s="17"/>
      <c r="H927" s="0"/>
      <c r="AB927" s="17"/>
      <c r="AC927" s="17"/>
    </row>
    <row r="928" customFormat="false" ht="13.5" hidden="false" customHeight="false" outlineLevel="0" collapsed="false">
      <c r="C928" s="17"/>
      <c r="D928" s="17"/>
      <c r="E928" s="17"/>
      <c r="F928" s="17"/>
      <c r="G928" s="17"/>
      <c r="H928" s="0"/>
      <c r="AB928" s="17"/>
      <c r="AC928" s="17"/>
    </row>
    <row r="929" customFormat="false" ht="13.5" hidden="false" customHeight="false" outlineLevel="0" collapsed="false">
      <c r="C929" s="17"/>
      <c r="D929" s="17"/>
      <c r="E929" s="17"/>
      <c r="F929" s="17"/>
      <c r="G929" s="17"/>
      <c r="H929" s="0"/>
      <c r="AB929" s="17"/>
      <c r="AC929" s="17"/>
    </row>
    <row r="930" customFormat="false" ht="13.5" hidden="false" customHeight="false" outlineLevel="0" collapsed="false">
      <c r="C930" s="17"/>
      <c r="D930" s="17"/>
      <c r="E930" s="17"/>
      <c r="F930" s="17"/>
      <c r="G930" s="17"/>
      <c r="H930" s="0"/>
      <c r="AB930" s="17"/>
      <c r="AC930" s="17"/>
    </row>
    <row r="931" customFormat="false" ht="13.5" hidden="false" customHeight="false" outlineLevel="0" collapsed="false">
      <c r="C931" s="17"/>
      <c r="D931" s="17"/>
      <c r="E931" s="17"/>
      <c r="F931" s="17"/>
      <c r="G931" s="17"/>
      <c r="H931" s="0"/>
      <c r="AB931" s="17"/>
      <c r="AC931" s="17"/>
    </row>
    <row r="932" customFormat="false" ht="13.5" hidden="false" customHeight="false" outlineLevel="0" collapsed="false">
      <c r="C932" s="17"/>
      <c r="D932" s="17"/>
      <c r="E932" s="17"/>
      <c r="F932" s="17"/>
      <c r="G932" s="17"/>
      <c r="H932" s="0"/>
      <c r="AB932" s="17"/>
      <c r="AC932" s="17"/>
    </row>
    <row r="933" customFormat="false" ht="13.5" hidden="false" customHeight="false" outlineLevel="0" collapsed="false">
      <c r="C933" s="17"/>
      <c r="D933" s="17"/>
      <c r="E933" s="17"/>
      <c r="F933" s="17"/>
      <c r="G933" s="17"/>
      <c r="H933" s="0"/>
      <c r="AB933" s="17"/>
      <c r="AC933" s="17"/>
    </row>
    <row r="934" customFormat="false" ht="13.5" hidden="false" customHeight="false" outlineLevel="0" collapsed="false">
      <c r="C934" s="17"/>
      <c r="D934" s="17"/>
      <c r="E934" s="17"/>
      <c r="F934" s="17"/>
      <c r="G934" s="17"/>
      <c r="H934" s="0"/>
      <c r="AB934" s="17"/>
      <c r="AC934" s="17"/>
    </row>
    <row r="935" customFormat="false" ht="13.5" hidden="false" customHeight="false" outlineLevel="0" collapsed="false">
      <c r="C935" s="17"/>
      <c r="D935" s="17"/>
      <c r="E935" s="17"/>
      <c r="F935" s="17"/>
      <c r="G935" s="17"/>
      <c r="H935" s="0"/>
      <c r="AB935" s="17"/>
      <c r="AC935" s="17"/>
    </row>
    <row r="936" customFormat="false" ht="13.5" hidden="false" customHeight="false" outlineLevel="0" collapsed="false">
      <c r="C936" s="17"/>
      <c r="D936" s="17"/>
      <c r="E936" s="17"/>
      <c r="F936" s="17"/>
      <c r="G936" s="17"/>
      <c r="H936" s="0"/>
      <c r="AB936" s="17"/>
      <c r="AC936" s="17"/>
    </row>
    <row r="937" customFormat="false" ht="13.5" hidden="false" customHeight="false" outlineLevel="0" collapsed="false">
      <c r="C937" s="17"/>
      <c r="D937" s="17"/>
      <c r="E937" s="17"/>
      <c r="F937" s="17"/>
      <c r="G937" s="17"/>
      <c r="H937" s="0"/>
      <c r="AB937" s="17"/>
      <c r="AC937" s="17"/>
    </row>
    <row r="938" customFormat="false" ht="13.5" hidden="false" customHeight="false" outlineLevel="0" collapsed="false">
      <c r="C938" s="17"/>
      <c r="D938" s="17"/>
      <c r="E938" s="17"/>
      <c r="F938" s="17"/>
      <c r="G938" s="17"/>
      <c r="H938" s="0"/>
      <c r="AB938" s="17"/>
      <c r="AC938" s="17"/>
    </row>
    <row r="939" customFormat="false" ht="13.5" hidden="false" customHeight="false" outlineLevel="0" collapsed="false">
      <c r="C939" s="17"/>
      <c r="D939" s="17"/>
      <c r="E939" s="17"/>
      <c r="F939" s="17"/>
      <c r="G939" s="17"/>
      <c r="H939" s="0"/>
      <c r="AB939" s="17"/>
      <c r="AC939" s="17"/>
    </row>
    <row r="940" customFormat="false" ht="13.5" hidden="false" customHeight="false" outlineLevel="0" collapsed="false">
      <c r="C940" s="17"/>
      <c r="D940" s="17"/>
      <c r="E940" s="17"/>
      <c r="F940" s="17"/>
      <c r="G940" s="17"/>
      <c r="H940" s="0"/>
      <c r="AB940" s="17"/>
      <c r="AC940" s="17"/>
    </row>
    <row r="941" customFormat="false" ht="13.5" hidden="false" customHeight="false" outlineLevel="0" collapsed="false">
      <c r="C941" s="17"/>
      <c r="D941" s="17"/>
      <c r="E941" s="17"/>
      <c r="F941" s="17"/>
      <c r="G941" s="17"/>
      <c r="H941" s="0"/>
      <c r="AB941" s="17"/>
      <c r="AC941" s="17"/>
    </row>
    <row r="942" customFormat="false" ht="13.5" hidden="false" customHeight="false" outlineLevel="0" collapsed="false">
      <c r="C942" s="17"/>
      <c r="D942" s="17"/>
      <c r="E942" s="17"/>
      <c r="F942" s="17"/>
      <c r="G942" s="17"/>
      <c r="H942" s="0"/>
      <c r="AB942" s="17"/>
      <c r="AC942" s="17"/>
    </row>
    <row r="943" customFormat="false" ht="13.5" hidden="false" customHeight="false" outlineLevel="0" collapsed="false">
      <c r="C943" s="17"/>
      <c r="D943" s="17"/>
      <c r="E943" s="17"/>
      <c r="F943" s="17"/>
      <c r="G943" s="17"/>
      <c r="H943" s="0"/>
      <c r="AB943" s="17"/>
      <c r="AC943" s="17"/>
    </row>
    <row r="944" customFormat="false" ht="13.5" hidden="false" customHeight="false" outlineLevel="0" collapsed="false">
      <c r="C944" s="17"/>
      <c r="D944" s="17"/>
      <c r="E944" s="17"/>
      <c r="F944" s="17"/>
      <c r="G944" s="17"/>
      <c r="H944" s="0"/>
      <c r="AB944" s="17"/>
      <c r="AC944" s="17"/>
    </row>
    <row r="945" customFormat="false" ht="13.5" hidden="false" customHeight="false" outlineLevel="0" collapsed="false">
      <c r="C945" s="17"/>
      <c r="D945" s="17"/>
      <c r="E945" s="17"/>
      <c r="F945" s="17"/>
      <c r="G945" s="17"/>
      <c r="H945" s="0"/>
      <c r="AB945" s="17"/>
      <c r="AC945" s="17"/>
    </row>
    <row r="946" customFormat="false" ht="13.5" hidden="false" customHeight="false" outlineLevel="0" collapsed="false">
      <c r="C946" s="17"/>
      <c r="D946" s="17"/>
      <c r="E946" s="17"/>
      <c r="F946" s="17"/>
      <c r="G946" s="17"/>
      <c r="H946" s="0"/>
      <c r="AB946" s="17"/>
      <c r="AC946" s="17"/>
    </row>
    <row r="947" customFormat="false" ht="13.5" hidden="false" customHeight="false" outlineLevel="0" collapsed="false">
      <c r="C947" s="17"/>
      <c r="D947" s="17"/>
      <c r="E947" s="17"/>
      <c r="F947" s="17"/>
      <c r="G947" s="17"/>
      <c r="H947" s="0"/>
      <c r="AB947" s="17"/>
      <c r="AC947" s="17"/>
    </row>
    <row r="948" customFormat="false" ht="13.5" hidden="false" customHeight="false" outlineLevel="0" collapsed="false">
      <c r="C948" s="17"/>
      <c r="D948" s="17"/>
      <c r="E948" s="17"/>
      <c r="F948" s="17"/>
      <c r="G948" s="17"/>
      <c r="H948" s="0"/>
      <c r="AB948" s="17"/>
      <c r="AC948" s="17"/>
    </row>
    <row r="949" customFormat="false" ht="13.5" hidden="false" customHeight="false" outlineLevel="0" collapsed="false">
      <c r="C949" s="17"/>
      <c r="D949" s="17"/>
      <c r="E949" s="17"/>
      <c r="F949" s="17"/>
      <c r="G949" s="17"/>
      <c r="H949" s="0"/>
      <c r="AB949" s="17"/>
      <c r="AC949" s="17"/>
    </row>
    <row r="950" customFormat="false" ht="13.5" hidden="false" customHeight="false" outlineLevel="0" collapsed="false">
      <c r="C950" s="17"/>
      <c r="D950" s="17"/>
      <c r="E950" s="17"/>
      <c r="F950" s="17"/>
      <c r="G950" s="17"/>
      <c r="H950" s="0"/>
      <c r="AB950" s="17"/>
      <c r="AC950" s="17"/>
    </row>
    <row r="951" customFormat="false" ht="13.5" hidden="false" customHeight="false" outlineLevel="0" collapsed="false">
      <c r="C951" s="17"/>
      <c r="D951" s="17"/>
      <c r="E951" s="17"/>
      <c r="F951" s="17"/>
      <c r="G951" s="17"/>
      <c r="H951" s="0"/>
      <c r="AB951" s="17"/>
      <c r="AC951" s="17"/>
    </row>
    <row r="952" customFormat="false" ht="13.5" hidden="false" customHeight="false" outlineLevel="0" collapsed="false">
      <c r="C952" s="17"/>
      <c r="D952" s="17"/>
      <c r="E952" s="17"/>
      <c r="F952" s="17"/>
      <c r="G952" s="17"/>
      <c r="H952" s="0"/>
      <c r="AB952" s="17"/>
      <c r="AC952" s="17"/>
    </row>
    <row r="953" customFormat="false" ht="13.5" hidden="false" customHeight="false" outlineLevel="0" collapsed="false">
      <c r="C953" s="17"/>
      <c r="D953" s="17"/>
      <c r="E953" s="17"/>
      <c r="F953" s="17"/>
      <c r="G953" s="17"/>
      <c r="H953" s="0"/>
      <c r="AB953" s="17"/>
      <c r="AC953" s="17"/>
    </row>
    <row r="954" customFormat="false" ht="13.5" hidden="false" customHeight="false" outlineLevel="0" collapsed="false">
      <c r="C954" s="17"/>
      <c r="D954" s="17"/>
      <c r="E954" s="17"/>
      <c r="F954" s="17"/>
      <c r="G954" s="17"/>
      <c r="H954" s="0"/>
      <c r="AB954" s="17"/>
      <c r="AC954" s="17"/>
    </row>
    <row r="955" customFormat="false" ht="13.5" hidden="false" customHeight="false" outlineLevel="0" collapsed="false">
      <c r="C955" s="17"/>
      <c r="D955" s="17"/>
      <c r="E955" s="17"/>
      <c r="F955" s="17"/>
      <c r="G955" s="17"/>
      <c r="H955" s="0"/>
      <c r="AB955" s="17"/>
      <c r="AC955" s="17"/>
    </row>
    <row r="956" customFormat="false" ht="13.5" hidden="false" customHeight="false" outlineLevel="0" collapsed="false">
      <c r="C956" s="17"/>
      <c r="D956" s="17"/>
      <c r="E956" s="17"/>
      <c r="F956" s="17"/>
      <c r="G956" s="17"/>
      <c r="H956" s="0"/>
      <c r="AB956" s="17"/>
      <c r="AC956" s="17"/>
    </row>
    <row r="957" customFormat="false" ht="13.5" hidden="false" customHeight="false" outlineLevel="0" collapsed="false">
      <c r="C957" s="17"/>
      <c r="D957" s="17"/>
      <c r="E957" s="17"/>
      <c r="F957" s="17"/>
      <c r="G957" s="17"/>
      <c r="H957" s="0"/>
      <c r="AB957" s="17"/>
      <c r="AC957" s="17"/>
    </row>
    <row r="958" customFormat="false" ht="13.5" hidden="false" customHeight="false" outlineLevel="0" collapsed="false">
      <c r="C958" s="17"/>
      <c r="D958" s="17"/>
      <c r="E958" s="17"/>
      <c r="F958" s="17"/>
      <c r="G958" s="17"/>
      <c r="H958" s="0"/>
      <c r="AB958" s="17"/>
      <c r="AC958" s="17"/>
    </row>
    <row r="959" customFormat="false" ht="13.5" hidden="false" customHeight="false" outlineLevel="0" collapsed="false">
      <c r="C959" s="17"/>
      <c r="D959" s="17"/>
      <c r="E959" s="17"/>
      <c r="F959" s="17"/>
      <c r="G959" s="17"/>
      <c r="H959" s="0"/>
      <c r="AB959" s="17"/>
      <c r="AC959" s="17"/>
    </row>
    <row r="960" customFormat="false" ht="13.5" hidden="false" customHeight="false" outlineLevel="0" collapsed="false">
      <c r="C960" s="17"/>
      <c r="D960" s="17"/>
      <c r="E960" s="17"/>
      <c r="F960" s="17"/>
      <c r="G960" s="17"/>
      <c r="H960" s="0"/>
      <c r="AB960" s="17"/>
      <c r="AC960" s="17"/>
    </row>
    <row r="961" customFormat="false" ht="13.5" hidden="false" customHeight="false" outlineLevel="0" collapsed="false">
      <c r="C961" s="17"/>
      <c r="D961" s="17"/>
      <c r="E961" s="17"/>
      <c r="F961" s="17"/>
      <c r="G961" s="17"/>
      <c r="H961" s="0"/>
      <c r="AB961" s="17"/>
      <c r="AC961" s="17"/>
    </row>
    <row r="962" customFormat="false" ht="13.5" hidden="false" customHeight="false" outlineLevel="0" collapsed="false">
      <c r="C962" s="17"/>
      <c r="D962" s="17"/>
      <c r="E962" s="17"/>
      <c r="F962" s="17"/>
      <c r="G962" s="17"/>
      <c r="H962" s="0"/>
      <c r="AB962" s="17"/>
      <c r="AC962" s="17"/>
    </row>
    <row r="963" customFormat="false" ht="13.5" hidden="false" customHeight="false" outlineLevel="0" collapsed="false">
      <c r="C963" s="17"/>
      <c r="D963" s="17"/>
      <c r="E963" s="17"/>
      <c r="F963" s="17"/>
      <c r="G963" s="17"/>
      <c r="H963" s="0"/>
      <c r="AB963" s="17"/>
      <c r="AC963" s="17"/>
    </row>
    <row r="964" customFormat="false" ht="13.5" hidden="false" customHeight="false" outlineLevel="0" collapsed="false">
      <c r="C964" s="17"/>
      <c r="D964" s="17"/>
      <c r="E964" s="17"/>
      <c r="F964" s="17"/>
      <c r="G964" s="17"/>
      <c r="H964" s="0"/>
      <c r="AB964" s="17"/>
      <c r="AC964" s="17"/>
    </row>
    <row r="965" customFormat="false" ht="13.5" hidden="false" customHeight="false" outlineLevel="0" collapsed="false">
      <c r="C965" s="17"/>
      <c r="D965" s="17"/>
      <c r="E965" s="17"/>
      <c r="F965" s="17"/>
      <c r="G965" s="17"/>
      <c r="H965" s="0"/>
      <c r="AB965" s="17"/>
      <c r="AC965" s="17"/>
    </row>
    <row r="966" customFormat="false" ht="13.5" hidden="false" customHeight="false" outlineLevel="0" collapsed="false">
      <c r="C966" s="17"/>
      <c r="D966" s="17"/>
      <c r="E966" s="17"/>
      <c r="F966" s="17"/>
      <c r="G966" s="17"/>
      <c r="H966" s="0"/>
      <c r="AB966" s="17"/>
      <c r="AC966" s="17"/>
    </row>
    <row r="967" customFormat="false" ht="13.5" hidden="false" customHeight="false" outlineLevel="0" collapsed="false">
      <c r="C967" s="17"/>
      <c r="D967" s="17"/>
      <c r="E967" s="17"/>
      <c r="F967" s="17"/>
      <c r="G967" s="17"/>
      <c r="H967" s="0"/>
      <c r="AB967" s="17"/>
      <c r="AC967" s="17"/>
    </row>
    <row r="968" customFormat="false" ht="13.5" hidden="false" customHeight="false" outlineLevel="0" collapsed="false">
      <c r="C968" s="17"/>
      <c r="D968" s="17"/>
      <c r="E968" s="17"/>
      <c r="F968" s="17"/>
      <c r="G968" s="17"/>
      <c r="H968" s="0"/>
      <c r="AB968" s="17"/>
      <c r="AC968" s="17"/>
    </row>
    <row r="969" customFormat="false" ht="13.5" hidden="false" customHeight="false" outlineLevel="0" collapsed="false">
      <c r="C969" s="17"/>
      <c r="D969" s="17"/>
      <c r="E969" s="17"/>
      <c r="F969" s="17"/>
      <c r="G969" s="17"/>
      <c r="H969" s="0"/>
      <c r="AB969" s="17"/>
      <c r="AC969" s="17"/>
    </row>
    <row r="970" customFormat="false" ht="13.5" hidden="false" customHeight="false" outlineLevel="0" collapsed="false">
      <c r="C970" s="17"/>
      <c r="D970" s="17"/>
      <c r="E970" s="17"/>
      <c r="F970" s="17"/>
      <c r="G970" s="17"/>
      <c r="H970" s="0"/>
      <c r="AB970" s="17"/>
      <c r="AC970" s="17"/>
    </row>
    <row r="971" customFormat="false" ht="13.5" hidden="false" customHeight="false" outlineLevel="0" collapsed="false">
      <c r="C971" s="17"/>
      <c r="D971" s="17"/>
      <c r="E971" s="17"/>
      <c r="F971" s="17"/>
      <c r="G971" s="17"/>
      <c r="H971" s="0"/>
      <c r="AB971" s="17"/>
      <c r="AC971" s="17"/>
    </row>
    <row r="972" customFormat="false" ht="13.5" hidden="false" customHeight="false" outlineLevel="0" collapsed="false">
      <c r="C972" s="17"/>
      <c r="D972" s="17"/>
      <c r="E972" s="17"/>
      <c r="F972" s="17"/>
      <c r="G972" s="17"/>
      <c r="H972" s="0"/>
      <c r="AB972" s="17"/>
      <c r="AC972" s="17"/>
    </row>
    <row r="973" customFormat="false" ht="13.5" hidden="false" customHeight="false" outlineLevel="0" collapsed="false">
      <c r="C973" s="17"/>
      <c r="D973" s="17"/>
      <c r="E973" s="17"/>
      <c r="F973" s="17"/>
      <c r="G973" s="17"/>
      <c r="H973" s="0"/>
      <c r="AB973" s="17"/>
      <c r="AC973" s="17"/>
    </row>
    <row r="974" customFormat="false" ht="13.5" hidden="false" customHeight="false" outlineLevel="0" collapsed="false">
      <c r="C974" s="17"/>
      <c r="D974" s="17"/>
      <c r="E974" s="17"/>
      <c r="F974" s="17"/>
      <c r="G974" s="17"/>
      <c r="H974" s="0"/>
      <c r="AB974" s="17"/>
      <c r="AC974" s="17"/>
    </row>
    <row r="975" customFormat="false" ht="13.5" hidden="false" customHeight="false" outlineLevel="0" collapsed="false">
      <c r="C975" s="17"/>
      <c r="D975" s="17"/>
      <c r="E975" s="17"/>
      <c r="F975" s="17"/>
      <c r="G975" s="17"/>
      <c r="H975" s="0"/>
      <c r="AB975" s="17"/>
      <c r="AC975" s="17"/>
    </row>
    <row r="976" customFormat="false" ht="13.5" hidden="false" customHeight="false" outlineLevel="0" collapsed="false">
      <c r="C976" s="17"/>
      <c r="D976" s="17"/>
      <c r="E976" s="17"/>
      <c r="F976" s="17"/>
      <c r="G976" s="17"/>
      <c r="H976" s="0"/>
      <c r="AB976" s="17"/>
      <c r="AC976" s="17"/>
    </row>
    <row r="977" customFormat="false" ht="13.5" hidden="false" customHeight="false" outlineLevel="0" collapsed="false">
      <c r="C977" s="17"/>
      <c r="D977" s="17"/>
      <c r="E977" s="17"/>
      <c r="F977" s="17"/>
      <c r="G977" s="17"/>
      <c r="H977" s="0"/>
      <c r="AB977" s="17"/>
      <c r="AC977" s="17"/>
    </row>
    <row r="978" customFormat="false" ht="13.5" hidden="false" customHeight="false" outlineLevel="0" collapsed="false">
      <c r="C978" s="17"/>
      <c r="D978" s="17"/>
      <c r="E978" s="17"/>
      <c r="F978" s="17"/>
      <c r="G978" s="17"/>
      <c r="H978" s="0"/>
      <c r="AB978" s="17"/>
      <c r="AC978" s="17"/>
    </row>
    <row r="979" customFormat="false" ht="13.5" hidden="false" customHeight="false" outlineLevel="0" collapsed="false">
      <c r="C979" s="17"/>
      <c r="D979" s="17"/>
      <c r="E979" s="17"/>
      <c r="F979" s="17"/>
      <c r="G979" s="17"/>
      <c r="H979" s="0"/>
      <c r="AB979" s="17"/>
      <c r="AC979" s="17"/>
    </row>
    <row r="980" customFormat="false" ht="13.5" hidden="false" customHeight="false" outlineLevel="0" collapsed="false">
      <c r="C980" s="17"/>
      <c r="D980" s="17"/>
      <c r="E980" s="17"/>
      <c r="F980" s="17"/>
      <c r="G980" s="17"/>
      <c r="H980" s="0"/>
      <c r="AB980" s="17"/>
      <c r="AC980" s="17"/>
    </row>
    <row r="981" customFormat="false" ht="13.5" hidden="false" customHeight="false" outlineLevel="0" collapsed="false">
      <c r="C981" s="17"/>
      <c r="D981" s="17"/>
      <c r="E981" s="17"/>
      <c r="F981" s="17"/>
      <c r="G981" s="17"/>
      <c r="H981" s="0"/>
      <c r="AB981" s="17"/>
      <c r="AC981" s="17"/>
    </row>
    <row r="982" customFormat="false" ht="13.5" hidden="false" customHeight="false" outlineLevel="0" collapsed="false">
      <c r="C982" s="17"/>
      <c r="D982" s="17"/>
      <c r="E982" s="17"/>
      <c r="F982" s="17"/>
      <c r="G982" s="17"/>
      <c r="H982" s="0"/>
      <c r="AB982" s="17"/>
      <c r="AC982" s="17"/>
    </row>
    <row r="983" customFormat="false" ht="13.5" hidden="false" customHeight="false" outlineLevel="0" collapsed="false">
      <c r="C983" s="17"/>
      <c r="D983" s="17"/>
      <c r="E983" s="17"/>
      <c r="F983" s="17"/>
      <c r="G983" s="17"/>
      <c r="H983" s="0"/>
      <c r="AB983" s="17"/>
      <c r="AC983" s="17"/>
    </row>
    <row r="984" customFormat="false" ht="13.5" hidden="false" customHeight="false" outlineLevel="0" collapsed="false">
      <c r="C984" s="17"/>
      <c r="D984" s="17"/>
      <c r="E984" s="17"/>
      <c r="F984" s="17"/>
      <c r="G984" s="17"/>
      <c r="H984" s="0"/>
      <c r="AB984" s="17"/>
      <c r="AC984" s="17"/>
    </row>
    <row r="985" customFormat="false" ht="13.5" hidden="false" customHeight="false" outlineLevel="0" collapsed="false">
      <c r="C985" s="17"/>
      <c r="D985" s="17"/>
      <c r="E985" s="17"/>
      <c r="F985" s="17"/>
      <c r="G985" s="17"/>
      <c r="H985" s="0"/>
      <c r="AB985" s="17"/>
      <c r="AC985" s="17"/>
    </row>
    <row r="986" customFormat="false" ht="13.5" hidden="false" customHeight="false" outlineLevel="0" collapsed="false">
      <c r="C986" s="17"/>
      <c r="D986" s="17"/>
      <c r="E986" s="17"/>
      <c r="F986" s="17"/>
      <c r="G986" s="17"/>
      <c r="H986" s="0"/>
      <c r="AB986" s="17"/>
      <c r="AC986" s="17"/>
    </row>
    <row r="987" customFormat="false" ht="13.5" hidden="false" customHeight="false" outlineLevel="0" collapsed="false">
      <c r="C987" s="17"/>
      <c r="D987" s="17"/>
      <c r="E987" s="17"/>
      <c r="F987" s="17"/>
      <c r="G987" s="17"/>
      <c r="H987" s="0"/>
      <c r="AB987" s="17"/>
      <c r="AC987" s="17"/>
    </row>
    <row r="988" customFormat="false" ht="13.5" hidden="false" customHeight="false" outlineLevel="0" collapsed="false">
      <c r="C988" s="17"/>
      <c r="D988" s="17"/>
      <c r="E988" s="17"/>
      <c r="F988" s="17"/>
      <c r="G988" s="17"/>
      <c r="H988" s="0"/>
      <c r="AB988" s="17"/>
      <c r="AC988" s="17"/>
    </row>
    <row r="989" customFormat="false" ht="13.5" hidden="false" customHeight="false" outlineLevel="0" collapsed="false">
      <c r="C989" s="17"/>
      <c r="D989" s="17"/>
      <c r="E989" s="17"/>
      <c r="F989" s="17"/>
      <c r="G989" s="17"/>
      <c r="H989" s="0"/>
      <c r="AB989" s="17"/>
      <c r="AC989" s="17"/>
    </row>
    <row r="990" customFormat="false" ht="13.5" hidden="false" customHeight="false" outlineLevel="0" collapsed="false">
      <c r="C990" s="17"/>
      <c r="D990" s="17"/>
      <c r="E990" s="17"/>
      <c r="F990" s="17"/>
      <c r="G990" s="17"/>
      <c r="H990" s="0"/>
      <c r="AB990" s="17"/>
      <c r="AC990" s="17"/>
    </row>
    <row r="991" customFormat="false" ht="13.5" hidden="false" customHeight="false" outlineLevel="0" collapsed="false">
      <c r="C991" s="17"/>
      <c r="D991" s="17"/>
      <c r="E991" s="17"/>
      <c r="F991" s="17"/>
      <c r="G991" s="17"/>
      <c r="H991" s="0"/>
      <c r="AB991" s="17"/>
      <c r="AC991" s="17"/>
    </row>
    <row r="992" customFormat="false" ht="13.5" hidden="false" customHeight="false" outlineLevel="0" collapsed="false">
      <c r="C992" s="17"/>
      <c r="D992" s="17"/>
      <c r="E992" s="17"/>
      <c r="F992" s="17"/>
      <c r="G992" s="17"/>
      <c r="H992" s="0"/>
      <c r="AB992" s="17"/>
      <c r="AC992" s="17"/>
    </row>
    <row r="993" customFormat="false" ht="13.5" hidden="false" customHeight="false" outlineLevel="0" collapsed="false">
      <c r="C993" s="17"/>
      <c r="D993" s="17"/>
      <c r="E993" s="17"/>
      <c r="F993" s="17"/>
      <c r="G993" s="17"/>
      <c r="H993" s="0"/>
      <c r="AB993" s="17"/>
      <c r="AC993" s="17"/>
    </row>
    <row r="994" customFormat="false" ht="13.5" hidden="false" customHeight="false" outlineLevel="0" collapsed="false">
      <c r="C994" s="17"/>
      <c r="D994" s="17"/>
      <c r="E994" s="17"/>
      <c r="F994" s="17"/>
      <c r="G994" s="17"/>
      <c r="H994" s="0"/>
      <c r="AB994" s="17"/>
      <c r="AC994" s="17"/>
    </row>
    <row r="995" customFormat="false" ht="13.5" hidden="false" customHeight="false" outlineLevel="0" collapsed="false">
      <c r="C995" s="17"/>
      <c r="D995" s="17"/>
      <c r="E995" s="17"/>
      <c r="F995" s="17"/>
      <c r="G995" s="17"/>
      <c r="H995" s="0"/>
      <c r="AB995" s="17"/>
      <c r="AC995" s="17"/>
    </row>
    <row r="996" customFormat="false" ht="13.5" hidden="false" customHeight="false" outlineLevel="0" collapsed="false">
      <c r="C996" s="17"/>
      <c r="D996" s="17"/>
      <c r="E996" s="17"/>
      <c r="F996" s="17"/>
      <c r="G996" s="17"/>
      <c r="H996" s="0"/>
      <c r="AB996" s="17"/>
      <c r="AC996" s="17"/>
    </row>
    <row r="997" customFormat="false" ht="13.5" hidden="false" customHeight="false" outlineLevel="0" collapsed="false">
      <c r="C997" s="17"/>
      <c r="D997" s="17"/>
      <c r="E997" s="17"/>
      <c r="F997" s="17"/>
      <c r="G997" s="17"/>
      <c r="H997" s="0"/>
      <c r="AB997" s="17"/>
      <c r="AC997" s="17"/>
    </row>
    <row r="998" customFormat="false" ht="13.5" hidden="false" customHeight="false" outlineLevel="0" collapsed="false">
      <c r="C998" s="17"/>
      <c r="D998" s="17"/>
      <c r="E998" s="17"/>
      <c r="F998" s="17"/>
      <c r="G998" s="17"/>
      <c r="H998" s="0"/>
      <c r="AB998" s="17"/>
      <c r="AC998" s="17"/>
    </row>
    <row r="999" customFormat="false" ht="13.5" hidden="false" customHeight="false" outlineLevel="0" collapsed="false">
      <c r="C999" s="17"/>
      <c r="D999" s="17"/>
      <c r="E999" s="17"/>
      <c r="F999" s="17"/>
      <c r="G999" s="17"/>
      <c r="H999" s="0"/>
      <c r="AB999" s="17"/>
      <c r="AC999" s="17"/>
    </row>
    <row r="1000" customFormat="false" ht="13.5" hidden="false" customHeight="false" outlineLevel="0" collapsed="false">
      <c r="C1000" s="17"/>
      <c r="D1000" s="17"/>
      <c r="E1000" s="17"/>
      <c r="F1000" s="17"/>
      <c r="G1000" s="17"/>
      <c r="H1000" s="0"/>
      <c r="AB1000" s="17"/>
      <c r="AC1000" s="17"/>
    </row>
    <row r="1001" customFormat="false" ht="13.5" hidden="false" customHeight="false" outlineLevel="0" collapsed="false">
      <c r="C1001" s="17"/>
      <c r="D1001" s="17"/>
      <c r="E1001" s="17"/>
      <c r="F1001" s="17"/>
      <c r="G1001" s="17"/>
      <c r="H1001" s="0"/>
      <c r="AB1001" s="17"/>
      <c r="AC1001" s="17"/>
    </row>
    <row r="1002" customFormat="false" ht="13.5" hidden="false" customHeight="false" outlineLevel="0" collapsed="false">
      <c r="C1002" s="17"/>
      <c r="D1002" s="17"/>
      <c r="E1002" s="17"/>
      <c r="F1002" s="17"/>
      <c r="G1002" s="17"/>
      <c r="H1002" s="0"/>
      <c r="AB1002" s="17"/>
      <c r="AC1002" s="17"/>
    </row>
    <row r="1003" customFormat="false" ht="13.5" hidden="false" customHeight="false" outlineLevel="0" collapsed="false">
      <c r="C1003" s="17"/>
      <c r="D1003" s="17"/>
      <c r="E1003" s="17"/>
      <c r="F1003" s="17"/>
      <c r="G1003" s="17"/>
      <c r="H1003" s="0"/>
      <c r="AB1003" s="17"/>
      <c r="AC1003" s="17"/>
    </row>
    <row r="1004" customFormat="false" ht="13.5" hidden="false" customHeight="false" outlineLevel="0" collapsed="false">
      <c r="C1004" s="17"/>
      <c r="D1004" s="17"/>
      <c r="E1004" s="17"/>
      <c r="F1004" s="17"/>
      <c r="G1004" s="17"/>
      <c r="H1004" s="0"/>
      <c r="AB1004" s="17"/>
      <c r="AC1004" s="17"/>
    </row>
    <row r="1005" customFormat="false" ht="13.5" hidden="false" customHeight="false" outlineLevel="0" collapsed="false">
      <c r="C1005" s="17"/>
      <c r="D1005" s="17"/>
      <c r="E1005" s="17"/>
      <c r="F1005" s="17"/>
      <c r="G1005" s="17"/>
      <c r="H1005" s="0"/>
      <c r="AB1005" s="17"/>
      <c r="AC1005" s="17"/>
    </row>
    <row r="1006" customFormat="false" ht="13.5" hidden="false" customHeight="false" outlineLevel="0" collapsed="false">
      <c r="C1006" s="17"/>
      <c r="D1006" s="17"/>
      <c r="E1006" s="17"/>
      <c r="F1006" s="17"/>
      <c r="G1006" s="17"/>
      <c r="H1006" s="0"/>
      <c r="AB1006" s="17"/>
      <c r="AC1006" s="17"/>
    </row>
    <row r="1007" customFormat="false" ht="13.5" hidden="false" customHeight="false" outlineLevel="0" collapsed="false">
      <c r="C1007" s="17"/>
      <c r="D1007" s="17"/>
      <c r="E1007" s="17"/>
      <c r="F1007" s="17"/>
      <c r="G1007" s="17"/>
      <c r="H1007" s="0"/>
      <c r="AB1007" s="17"/>
      <c r="AC1007" s="17"/>
    </row>
    <row r="1008" customFormat="false" ht="13.5" hidden="false" customHeight="false" outlineLevel="0" collapsed="false">
      <c r="C1008" s="17"/>
      <c r="D1008" s="17"/>
      <c r="E1008" s="17"/>
      <c r="F1008" s="17"/>
      <c r="G1008" s="17"/>
      <c r="H1008" s="0"/>
      <c r="AB1008" s="17"/>
      <c r="AC1008" s="17"/>
    </row>
    <row r="1009" customFormat="false" ht="13.5" hidden="false" customHeight="false" outlineLevel="0" collapsed="false">
      <c r="C1009" s="17"/>
      <c r="D1009" s="17"/>
      <c r="E1009" s="17"/>
      <c r="F1009" s="17"/>
      <c r="G1009" s="17"/>
      <c r="H1009" s="0"/>
      <c r="AB1009" s="17"/>
      <c r="AC1009" s="17"/>
    </row>
    <row r="1010" customFormat="false" ht="13.5" hidden="false" customHeight="false" outlineLevel="0" collapsed="false">
      <c r="C1010" s="17"/>
      <c r="D1010" s="17"/>
      <c r="E1010" s="17"/>
      <c r="F1010" s="17"/>
      <c r="G1010" s="17"/>
      <c r="H1010" s="0"/>
      <c r="AB1010" s="17"/>
      <c r="AC1010" s="17"/>
    </row>
    <row r="1011" customFormat="false" ht="13.5" hidden="false" customHeight="false" outlineLevel="0" collapsed="false">
      <c r="C1011" s="17"/>
      <c r="D1011" s="17"/>
      <c r="E1011" s="17"/>
      <c r="F1011" s="17"/>
      <c r="G1011" s="17"/>
      <c r="H1011" s="0"/>
      <c r="AB1011" s="17"/>
      <c r="AC1011" s="17"/>
    </row>
    <row r="1012" customFormat="false" ht="13.5" hidden="false" customHeight="false" outlineLevel="0" collapsed="false">
      <c r="C1012" s="17"/>
      <c r="D1012" s="17"/>
      <c r="E1012" s="17"/>
      <c r="F1012" s="17"/>
      <c r="G1012" s="17"/>
      <c r="H1012" s="0"/>
      <c r="AB1012" s="17"/>
      <c r="AC1012" s="17"/>
    </row>
    <row r="1013" customFormat="false" ht="13.5" hidden="false" customHeight="false" outlineLevel="0" collapsed="false">
      <c r="C1013" s="17"/>
      <c r="D1013" s="17"/>
      <c r="E1013" s="17"/>
      <c r="F1013" s="17"/>
      <c r="G1013" s="17"/>
      <c r="H1013" s="0"/>
      <c r="AB1013" s="17"/>
      <c r="AC1013" s="17"/>
    </row>
    <row r="1014" customFormat="false" ht="13.5" hidden="false" customHeight="false" outlineLevel="0" collapsed="false">
      <c r="C1014" s="17"/>
      <c r="D1014" s="17"/>
      <c r="E1014" s="17"/>
      <c r="F1014" s="17"/>
      <c r="G1014" s="17"/>
      <c r="H1014" s="0"/>
      <c r="AB1014" s="17"/>
      <c r="AC1014" s="17"/>
    </row>
    <row r="1015" customFormat="false" ht="13.5" hidden="false" customHeight="false" outlineLevel="0" collapsed="false">
      <c r="C1015" s="17"/>
      <c r="D1015" s="17"/>
      <c r="E1015" s="17"/>
      <c r="F1015" s="17"/>
      <c r="G1015" s="17"/>
      <c r="H1015" s="0"/>
      <c r="AB1015" s="17"/>
      <c r="AC1015" s="17"/>
    </row>
    <row r="1016" customFormat="false" ht="13.5" hidden="false" customHeight="false" outlineLevel="0" collapsed="false">
      <c r="C1016" s="17"/>
      <c r="D1016" s="17"/>
      <c r="E1016" s="17"/>
      <c r="F1016" s="17"/>
      <c r="G1016" s="17"/>
      <c r="H1016" s="0"/>
      <c r="AB1016" s="17"/>
      <c r="AC1016" s="17"/>
    </row>
    <row r="1017" customFormat="false" ht="13.5" hidden="false" customHeight="false" outlineLevel="0" collapsed="false">
      <c r="C1017" s="17"/>
      <c r="D1017" s="17"/>
      <c r="E1017" s="17"/>
      <c r="F1017" s="17"/>
      <c r="G1017" s="17"/>
      <c r="H1017" s="0"/>
      <c r="AB1017" s="17"/>
      <c r="AC1017" s="17"/>
    </row>
    <row r="1018" customFormat="false" ht="13.5" hidden="false" customHeight="false" outlineLevel="0" collapsed="false">
      <c r="C1018" s="17"/>
      <c r="D1018" s="17"/>
      <c r="E1018" s="17"/>
      <c r="F1018" s="17"/>
      <c r="G1018" s="17"/>
      <c r="H1018" s="0"/>
      <c r="AB1018" s="17"/>
      <c r="AC1018" s="17"/>
    </row>
    <row r="1019" customFormat="false" ht="13.5" hidden="false" customHeight="false" outlineLevel="0" collapsed="false">
      <c r="C1019" s="17"/>
      <c r="D1019" s="17"/>
      <c r="E1019" s="17"/>
      <c r="F1019" s="17"/>
      <c r="G1019" s="17"/>
      <c r="H1019" s="0"/>
      <c r="AB1019" s="17"/>
      <c r="AC1019" s="17"/>
    </row>
    <row r="1020" customFormat="false" ht="13.5" hidden="false" customHeight="false" outlineLevel="0" collapsed="false">
      <c r="C1020" s="17"/>
      <c r="D1020" s="17"/>
      <c r="E1020" s="17"/>
      <c r="F1020" s="17"/>
      <c r="G1020" s="17"/>
      <c r="H1020" s="0"/>
      <c r="AB1020" s="17"/>
      <c r="AC1020" s="17"/>
    </row>
    <row r="1021" customFormat="false" ht="13.5" hidden="false" customHeight="false" outlineLevel="0" collapsed="false">
      <c r="C1021" s="17"/>
      <c r="D1021" s="17"/>
      <c r="E1021" s="17"/>
      <c r="F1021" s="17"/>
      <c r="G1021" s="17"/>
      <c r="H1021" s="0"/>
      <c r="AB1021" s="17"/>
      <c r="AC1021" s="17"/>
    </row>
    <row r="1022" customFormat="false" ht="13.5" hidden="false" customHeight="false" outlineLevel="0" collapsed="false">
      <c r="C1022" s="17"/>
      <c r="D1022" s="17"/>
      <c r="E1022" s="17"/>
      <c r="F1022" s="17"/>
      <c r="G1022" s="17"/>
      <c r="H1022" s="0"/>
      <c r="AB1022" s="17"/>
      <c r="AC1022" s="17"/>
    </row>
    <row r="1023" customFormat="false" ht="13.5" hidden="false" customHeight="false" outlineLevel="0" collapsed="false">
      <c r="C1023" s="17"/>
      <c r="D1023" s="17"/>
      <c r="E1023" s="17"/>
      <c r="F1023" s="17"/>
      <c r="G1023" s="17"/>
      <c r="H1023" s="0"/>
      <c r="AB1023" s="17"/>
      <c r="AC1023" s="17"/>
    </row>
    <row r="1024" customFormat="false" ht="13.5" hidden="false" customHeight="false" outlineLevel="0" collapsed="false">
      <c r="C1024" s="17"/>
      <c r="D1024" s="17"/>
      <c r="E1024" s="17"/>
      <c r="F1024" s="17"/>
      <c r="G1024" s="17"/>
      <c r="H1024" s="0"/>
      <c r="AB1024" s="17"/>
      <c r="AC1024" s="17"/>
    </row>
    <row r="1025" customFormat="false" ht="13.5" hidden="false" customHeight="false" outlineLevel="0" collapsed="false">
      <c r="C1025" s="17"/>
      <c r="D1025" s="17"/>
      <c r="E1025" s="17"/>
      <c r="F1025" s="17"/>
      <c r="G1025" s="17"/>
      <c r="H1025" s="0"/>
      <c r="AB1025" s="17"/>
      <c r="AC1025" s="17"/>
    </row>
    <row r="1026" customFormat="false" ht="13.5" hidden="false" customHeight="false" outlineLevel="0" collapsed="false">
      <c r="C1026" s="17"/>
      <c r="D1026" s="17"/>
      <c r="E1026" s="17"/>
      <c r="F1026" s="17"/>
      <c r="G1026" s="17"/>
      <c r="H1026" s="0"/>
      <c r="AB1026" s="17"/>
      <c r="AC1026" s="17"/>
    </row>
    <row r="1027" customFormat="false" ht="13.5" hidden="false" customHeight="false" outlineLevel="0" collapsed="false">
      <c r="C1027" s="17"/>
      <c r="D1027" s="17"/>
      <c r="E1027" s="17"/>
      <c r="F1027" s="17"/>
      <c r="G1027" s="17"/>
      <c r="H1027" s="0"/>
      <c r="AB1027" s="17"/>
      <c r="AC1027" s="17"/>
    </row>
    <row r="1028" customFormat="false" ht="13.5" hidden="false" customHeight="false" outlineLevel="0" collapsed="false">
      <c r="C1028" s="17"/>
      <c r="D1028" s="17"/>
      <c r="E1028" s="17"/>
      <c r="F1028" s="17"/>
      <c r="G1028" s="17"/>
      <c r="H1028" s="0"/>
      <c r="AB1028" s="17"/>
      <c r="AC1028" s="17"/>
    </row>
    <row r="1029" customFormat="false" ht="13.5" hidden="false" customHeight="false" outlineLevel="0" collapsed="false">
      <c r="C1029" s="17"/>
      <c r="D1029" s="17"/>
      <c r="E1029" s="17"/>
      <c r="F1029" s="17"/>
      <c r="G1029" s="17"/>
      <c r="H1029" s="0"/>
      <c r="AB1029" s="17"/>
      <c r="AC1029" s="17"/>
    </row>
    <row r="1030" customFormat="false" ht="13.5" hidden="false" customHeight="false" outlineLevel="0" collapsed="false">
      <c r="C1030" s="17"/>
      <c r="D1030" s="17"/>
      <c r="E1030" s="17"/>
      <c r="F1030" s="17"/>
      <c r="G1030" s="17"/>
      <c r="H1030" s="0"/>
      <c r="AB1030" s="17"/>
      <c r="AC1030" s="17"/>
    </row>
    <row r="1031" customFormat="false" ht="13.5" hidden="false" customHeight="false" outlineLevel="0" collapsed="false">
      <c r="C1031" s="17"/>
      <c r="D1031" s="17"/>
      <c r="E1031" s="17"/>
      <c r="F1031" s="17"/>
      <c r="G1031" s="17"/>
      <c r="H1031" s="0"/>
      <c r="AB1031" s="17"/>
      <c r="AC1031" s="17"/>
    </row>
    <row r="1032" customFormat="false" ht="13.5" hidden="false" customHeight="false" outlineLevel="0" collapsed="false">
      <c r="C1032" s="17"/>
      <c r="D1032" s="17"/>
      <c r="E1032" s="17"/>
      <c r="F1032" s="17"/>
      <c r="G1032" s="17"/>
      <c r="H1032" s="0"/>
      <c r="AB1032" s="17"/>
      <c r="AC1032" s="17"/>
    </row>
    <row r="1033" customFormat="false" ht="13.5" hidden="false" customHeight="false" outlineLevel="0" collapsed="false">
      <c r="C1033" s="17"/>
      <c r="D1033" s="17"/>
      <c r="E1033" s="17"/>
      <c r="F1033" s="17"/>
      <c r="G1033" s="17"/>
      <c r="H1033" s="0"/>
      <c r="AB1033" s="17"/>
      <c r="AC1033" s="17"/>
    </row>
    <row r="1034" customFormat="false" ht="13.5" hidden="false" customHeight="false" outlineLevel="0" collapsed="false">
      <c r="C1034" s="17"/>
      <c r="D1034" s="17"/>
      <c r="E1034" s="17"/>
      <c r="F1034" s="17"/>
      <c r="G1034" s="17"/>
      <c r="H1034" s="0"/>
      <c r="AB1034" s="17"/>
      <c r="AC1034" s="17"/>
    </row>
    <row r="1035" customFormat="false" ht="13.5" hidden="false" customHeight="false" outlineLevel="0" collapsed="false">
      <c r="C1035" s="17"/>
      <c r="D1035" s="17"/>
      <c r="E1035" s="17"/>
      <c r="F1035" s="17"/>
      <c r="G1035" s="17"/>
      <c r="H1035" s="0"/>
      <c r="AB1035" s="17"/>
      <c r="AC1035" s="17"/>
    </row>
    <row r="1036" customFormat="false" ht="13.5" hidden="false" customHeight="false" outlineLevel="0" collapsed="false">
      <c r="C1036" s="17"/>
      <c r="D1036" s="17"/>
      <c r="E1036" s="17"/>
      <c r="F1036" s="17"/>
      <c r="G1036" s="17"/>
      <c r="H1036" s="0"/>
      <c r="AB1036" s="17"/>
      <c r="AC1036" s="17"/>
    </row>
    <row r="1037" customFormat="false" ht="13.5" hidden="false" customHeight="false" outlineLevel="0" collapsed="false">
      <c r="C1037" s="17"/>
      <c r="D1037" s="17"/>
      <c r="E1037" s="17"/>
      <c r="F1037" s="17"/>
      <c r="G1037" s="17"/>
      <c r="H1037" s="0"/>
      <c r="AB1037" s="17"/>
      <c r="AC1037" s="17"/>
    </row>
    <row r="1038" customFormat="false" ht="13.5" hidden="false" customHeight="false" outlineLevel="0" collapsed="false">
      <c r="C1038" s="17"/>
      <c r="D1038" s="17"/>
      <c r="E1038" s="17"/>
      <c r="F1038" s="17"/>
      <c r="G1038" s="17"/>
      <c r="H1038" s="0"/>
      <c r="AB1038" s="17"/>
      <c r="AC1038" s="17"/>
    </row>
    <row r="1039" customFormat="false" ht="13.5" hidden="false" customHeight="false" outlineLevel="0" collapsed="false">
      <c r="C1039" s="17"/>
      <c r="D1039" s="17"/>
      <c r="E1039" s="17"/>
      <c r="F1039" s="17"/>
      <c r="G1039" s="17"/>
      <c r="H1039" s="0"/>
      <c r="AB1039" s="17"/>
      <c r="AC1039" s="17"/>
    </row>
    <row r="1040" customFormat="false" ht="13.5" hidden="false" customHeight="false" outlineLevel="0" collapsed="false">
      <c r="C1040" s="17"/>
      <c r="D1040" s="17"/>
      <c r="E1040" s="17"/>
      <c r="F1040" s="17"/>
      <c r="G1040" s="17"/>
      <c r="H1040" s="0"/>
      <c r="AB1040" s="17"/>
      <c r="AC1040" s="17"/>
    </row>
    <row r="1041" customFormat="false" ht="13.5" hidden="false" customHeight="false" outlineLevel="0" collapsed="false">
      <c r="C1041" s="17"/>
      <c r="D1041" s="17"/>
      <c r="E1041" s="17"/>
      <c r="F1041" s="17"/>
      <c r="G1041" s="17"/>
      <c r="H1041" s="0"/>
      <c r="AB1041" s="17"/>
      <c r="AC1041" s="17"/>
    </row>
    <row r="1042" customFormat="false" ht="13.5" hidden="false" customHeight="false" outlineLevel="0" collapsed="false">
      <c r="C1042" s="17"/>
      <c r="D1042" s="17"/>
      <c r="E1042" s="17"/>
      <c r="F1042" s="17"/>
      <c r="G1042" s="17"/>
      <c r="H1042" s="0"/>
      <c r="AB1042" s="17"/>
      <c r="AC1042" s="17"/>
    </row>
    <row r="1043" customFormat="false" ht="13.5" hidden="false" customHeight="false" outlineLevel="0" collapsed="false">
      <c r="C1043" s="17"/>
      <c r="D1043" s="17"/>
      <c r="E1043" s="17"/>
      <c r="F1043" s="17"/>
      <c r="G1043" s="17"/>
      <c r="H1043" s="0"/>
      <c r="AB1043" s="17"/>
      <c r="AC1043" s="17"/>
    </row>
    <row r="1044" customFormat="false" ht="13.5" hidden="false" customHeight="false" outlineLevel="0" collapsed="false">
      <c r="C1044" s="17"/>
      <c r="D1044" s="17"/>
      <c r="E1044" s="17"/>
      <c r="F1044" s="17"/>
      <c r="G1044" s="17"/>
      <c r="H1044" s="0"/>
      <c r="AB1044" s="17"/>
      <c r="AC1044" s="17"/>
    </row>
    <row r="1045" customFormat="false" ht="13.5" hidden="false" customHeight="false" outlineLevel="0" collapsed="false">
      <c r="C1045" s="17"/>
      <c r="D1045" s="17"/>
      <c r="E1045" s="17"/>
      <c r="F1045" s="17"/>
      <c r="G1045" s="17"/>
      <c r="H1045" s="0"/>
      <c r="AB1045" s="17"/>
      <c r="AC1045" s="17"/>
    </row>
    <row r="1046" customFormat="false" ht="13.5" hidden="false" customHeight="false" outlineLevel="0" collapsed="false">
      <c r="C1046" s="17"/>
      <c r="D1046" s="17"/>
      <c r="E1046" s="17"/>
      <c r="F1046" s="17"/>
      <c r="G1046" s="17"/>
      <c r="H1046" s="0"/>
      <c r="AB1046" s="17"/>
      <c r="AC1046" s="17"/>
    </row>
    <row r="1047" customFormat="false" ht="13.5" hidden="false" customHeight="false" outlineLevel="0" collapsed="false">
      <c r="C1047" s="17"/>
      <c r="D1047" s="17"/>
      <c r="E1047" s="17"/>
      <c r="F1047" s="17"/>
      <c r="G1047" s="17"/>
      <c r="H1047" s="0"/>
      <c r="AB1047" s="17"/>
      <c r="AC1047" s="17"/>
    </row>
    <row r="1048" customFormat="false" ht="13.5" hidden="false" customHeight="false" outlineLevel="0" collapsed="false">
      <c r="C1048" s="17"/>
      <c r="D1048" s="17"/>
      <c r="E1048" s="17"/>
      <c r="F1048" s="17"/>
      <c r="G1048" s="17"/>
      <c r="H1048" s="0"/>
      <c r="AB1048" s="17"/>
      <c r="AC1048" s="17"/>
    </row>
    <row r="1049" customFormat="false" ht="13.5" hidden="false" customHeight="false" outlineLevel="0" collapsed="false">
      <c r="C1049" s="17"/>
      <c r="D1049" s="17"/>
      <c r="E1049" s="17"/>
      <c r="F1049" s="17"/>
      <c r="G1049" s="17"/>
      <c r="H1049" s="0"/>
      <c r="AB1049" s="17"/>
      <c r="AC1049" s="17"/>
    </row>
    <row r="1050" customFormat="false" ht="13.5" hidden="false" customHeight="false" outlineLevel="0" collapsed="false">
      <c r="C1050" s="17"/>
      <c r="D1050" s="17"/>
      <c r="E1050" s="17"/>
      <c r="F1050" s="17"/>
      <c r="G1050" s="17"/>
      <c r="H1050" s="0"/>
      <c r="AB1050" s="17"/>
      <c r="AC1050" s="17"/>
    </row>
    <row r="1051" customFormat="false" ht="13.5" hidden="false" customHeight="false" outlineLevel="0" collapsed="false">
      <c r="C1051" s="17"/>
      <c r="D1051" s="17"/>
      <c r="E1051" s="17"/>
      <c r="F1051" s="17"/>
      <c r="G1051" s="17"/>
      <c r="H1051" s="0"/>
      <c r="AB1051" s="17"/>
      <c r="AC1051" s="17"/>
    </row>
    <row r="1052" customFormat="false" ht="13.5" hidden="false" customHeight="false" outlineLevel="0" collapsed="false">
      <c r="C1052" s="17"/>
      <c r="D1052" s="17"/>
      <c r="E1052" s="17"/>
      <c r="F1052" s="17"/>
      <c r="G1052" s="17"/>
      <c r="H1052" s="0"/>
      <c r="AB1052" s="17"/>
      <c r="AC1052" s="17"/>
    </row>
    <row r="1053" customFormat="false" ht="13.5" hidden="false" customHeight="false" outlineLevel="0" collapsed="false">
      <c r="C1053" s="17"/>
      <c r="D1053" s="17"/>
      <c r="E1053" s="17"/>
      <c r="F1053" s="17"/>
      <c r="G1053" s="17"/>
      <c r="H1053" s="0"/>
      <c r="AB1053" s="17"/>
      <c r="AC1053" s="17"/>
    </row>
    <row r="1054" customFormat="false" ht="13.5" hidden="false" customHeight="false" outlineLevel="0" collapsed="false">
      <c r="C1054" s="17"/>
      <c r="D1054" s="17"/>
      <c r="E1054" s="17"/>
      <c r="F1054" s="17"/>
      <c r="G1054" s="17"/>
      <c r="H1054" s="0"/>
      <c r="AB1054" s="17"/>
      <c r="AC1054" s="17"/>
    </row>
    <row r="1055" customFormat="false" ht="13.5" hidden="false" customHeight="false" outlineLevel="0" collapsed="false">
      <c r="C1055" s="17"/>
      <c r="D1055" s="17"/>
      <c r="E1055" s="17"/>
      <c r="F1055" s="17"/>
      <c r="G1055" s="17"/>
      <c r="H1055" s="0"/>
      <c r="AB1055" s="17"/>
      <c r="AC1055" s="17"/>
    </row>
    <row r="1056" customFormat="false" ht="13.5" hidden="false" customHeight="false" outlineLevel="0" collapsed="false">
      <c r="C1056" s="17"/>
      <c r="D1056" s="17"/>
      <c r="E1056" s="17"/>
      <c r="F1056" s="17"/>
      <c r="G1056" s="17"/>
      <c r="H1056" s="0"/>
      <c r="AB1056" s="17"/>
      <c r="AC1056" s="17"/>
    </row>
    <row r="1057" customFormat="false" ht="13.5" hidden="false" customHeight="false" outlineLevel="0" collapsed="false">
      <c r="C1057" s="17"/>
      <c r="D1057" s="17"/>
      <c r="E1057" s="17"/>
      <c r="F1057" s="17"/>
      <c r="G1057" s="17"/>
      <c r="H1057" s="0"/>
      <c r="AB1057" s="17"/>
      <c r="AC1057" s="17"/>
    </row>
    <row r="1058" customFormat="false" ht="13.5" hidden="false" customHeight="false" outlineLevel="0" collapsed="false">
      <c r="C1058" s="17"/>
      <c r="D1058" s="17"/>
      <c r="E1058" s="17"/>
      <c r="F1058" s="17"/>
      <c r="G1058" s="17"/>
      <c r="H1058" s="0"/>
      <c r="AB1058" s="17"/>
      <c r="AC1058" s="17"/>
    </row>
    <row r="1059" customFormat="false" ht="13.5" hidden="false" customHeight="false" outlineLevel="0" collapsed="false">
      <c r="C1059" s="17"/>
      <c r="D1059" s="17"/>
      <c r="E1059" s="17"/>
      <c r="F1059" s="17"/>
      <c r="G1059" s="17"/>
      <c r="H1059" s="0"/>
      <c r="AB1059" s="17"/>
      <c r="AC1059" s="17"/>
    </row>
    <row r="1060" customFormat="false" ht="13.5" hidden="false" customHeight="false" outlineLevel="0" collapsed="false">
      <c r="C1060" s="17"/>
      <c r="D1060" s="17"/>
      <c r="E1060" s="17"/>
      <c r="F1060" s="17"/>
      <c r="G1060" s="17"/>
      <c r="H1060" s="0"/>
      <c r="AB1060" s="17"/>
      <c r="AC1060" s="17"/>
    </row>
    <row r="1061" customFormat="false" ht="13.5" hidden="false" customHeight="false" outlineLevel="0" collapsed="false">
      <c r="C1061" s="17"/>
      <c r="D1061" s="17"/>
      <c r="E1061" s="17"/>
      <c r="F1061" s="17"/>
      <c r="G1061" s="17"/>
      <c r="H1061" s="0"/>
      <c r="AB1061" s="17"/>
      <c r="AC1061" s="17"/>
    </row>
    <row r="1062" customFormat="false" ht="13.5" hidden="false" customHeight="false" outlineLevel="0" collapsed="false">
      <c r="C1062" s="17"/>
      <c r="D1062" s="17"/>
      <c r="E1062" s="17"/>
      <c r="F1062" s="17"/>
      <c r="G1062" s="17"/>
      <c r="H1062" s="0"/>
      <c r="AB1062" s="17"/>
      <c r="AC1062" s="17"/>
    </row>
    <row r="1063" customFormat="false" ht="13.5" hidden="false" customHeight="false" outlineLevel="0" collapsed="false">
      <c r="C1063" s="17"/>
      <c r="D1063" s="17"/>
      <c r="E1063" s="17"/>
      <c r="F1063" s="17"/>
      <c r="G1063" s="17"/>
      <c r="H1063" s="0"/>
      <c r="AB1063" s="17"/>
      <c r="AC1063" s="17"/>
    </row>
    <row r="1064" customFormat="false" ht="13.5" hidden="false" customHeight="false" outlineLevel="0" collapsed="false">
      <c r="C1064" s="17"/>
      <c r="D1064" s="17"/>
      <c r="E1064" s="17"/>
      <c r="F1064" s="17"/>
      <c r="G1064" s="17"/>
      <c r="H1064" s="0"/>
      <c r="AB1064" s="17"/>
      <c r="AC1064" s="17"/>
    </row>
    <row r="1065" customFormat="false" ht="13.5" hidden="false" customHeight="false" outlineLevel="0" collapsed="false">
      <c r="C1065" s="17"/>
      <c r="D1065" s="17"/>
      <c r="E1065" s="17"/>
      <c r="F1065" s="17"/>
      <c r="G1065" s="17"/>
      <c r="H1065" s="0"/>
      <c r="AB1065" s="17"/>
      <c r="AC1065" s="17"/>
    </row>
    <row r="1066" customFormat="false" ht="13.5" hidden="false" customHeight="false" outlineLevel="0" collapsed="false">
      <c r="C1066" s="17"/>
      <c r="D1066" s="17"/>
      <c r="E1066" s="17"/>
      <c r="F1066" s="17"/>
      <c r="G1066" s="17"/>
      <c r="H1066" s="0"/>
      <c r="AB1066" s="17"/>
      <c r="AC1066" s="17"/>
    </row>
    <row r="1067" customFormat="false" ht="13.5" hidden="false" customHeight="false" outlineLevel="0" collapsed="false">
      <c r="C1067" s="17"/>
      <c r="D1067" s="17"/>
      <c r="E1067" s="17"/>
      <c r="F1067" s="17"/>
      <c r="G1067" s="17"/>
      <c r="H1067" s="0"/>
      <c r="AB1067" s="17"/>
      <c r="AC1067" s="17"/>
    </row>
    <row r="1068" customFormat="false" ht="13.5" hidden="false" customHeight="false" outlineLevel="0" collapsed="false">
      <c r="C1068" s="17"/>
      <c r="D1068" s="17"/>
      <c r="E1068" s="17"/>
      <c r="F1068" s="17"/>
      <c r="G1068" s="17"/>
      <c r="H1068" s="0"/>
      <c r="AB1068" s="17"/>
      <c r="AC1068" s="17"/>
    </row>
    <row r="1069" customFormat="false" ht="13.5" hidden="false" customHeight="false" outlineLevel="0" collapsed="false">
      <c r="C1069" s="17"/>
      <c r="D1069" s="17"/>
      <c r="E1069" s="17"/>
      <c r="F1069" s="17"/>
      <c r="G1069" s="17"/>
      <c r="H1069" s="0"/>
      <c r="AB1069" s="17"/>
      <c r="AC1069" s="17"/>
    </row>
    <row r="1070" customFormat="false" ht="13.5" hidden="false" customHeight="false" outlineLevel="0" collapsed="false">
      <c r="C1070" s="17"/>
      <c r="D1070" s="17"/>
      <c r="E1070" s="17"/>
      <c r="F1070" s="17"/>
      <c r="G1070" s="17"/>
      <c r="H1070" s="0"/>
      <c r="AB1070" s="17"/>
      <c r="AC1070" s="17"/>
    </row>
    <row r="1071" customFormat="false" ht="13.5" hidden="false" customHeight="false" outlineLevel="0" collapsed="false">
      <c r="C1071" s="17"/>
      <c r="D1071" s="17"/>
      <c r="E1071" s="17"/>
      <c r="F1071" s="17"/>
      <c r="G1071" s="17"/>
      <c r="H1071" s="0"/>
      <c r="AB1071" s="17"/>
      <c r="AC1071" s="17"/>
    </row>
    <row r="1072" customFormat="false" ht="13.5" hidden="false" customHeight="false" outlineLevel="0" collapsed="false">
      <c r="C1072" s="17"/>
      <c r="D1072" s="17"/>
      <c r="E1072" s="17"/>
      <c r="F1072" s="17"/>
      <c r="G1072" s="17"/>
      <c r="H1072" s="0"/>
      <c r="AB1072" s="17"/>
      <c r="AC1072" s="17"/>
    </row>
    <row r="1073" customFormat="false" ht="13.5" hidden="false" customHeight="false" outlineLevel="0" collapsed="false">
      <c r="C1073" s="17"/>
      <c r="D1073" s="17"/>
      <c r="E1073" s="17"/>
      <c r="F1073" s="17"/>
      <c r="G1073" s="17"/>
      <c r="H1073" s="0"/>
      <c r="AB1073" s="17"/>
      <c r="AC1073" s="17"/>
    </row>
    <row r="1074" customFormat="false" ht="13.5" hidden="false" customHeight="false" outlineLevel="0" collapsed="false">
      <c r="C1074" s="17"/>
      <c r="D1074" s="17"/>
      <c r="E1074" s="17"/>
      <c r="F1074" s="17"/>
      <c r="G1074" s="17"/>
      <c r="H1074" s="0"/>
      <c r="AB1074" s="17"/>
      <c r="AC1074" s="17"/>
    </row>
    <row r="1075" customFormat="false" ht="13.5" hidden="false" customHeight="false" outlineLevel="0" collapsed="false">
      <c r="C1075" s="17"/>
      <c r="D1075" s="17"/>
      <c r="E1075" s="17"/>
      <c r="F1075" s="17"/>
      <c r="G1075" s="17"/>
      <c r="H1075" s="0"/>
      <c r="AB1075" s="17"/>
      <c r="AC1075" s="17"/>
    </row>
    <row r="1076" customFormat="false" ht="13.5" hidden="false" customHeight="false" outlineLevel="0" collapsed="false">
      <c r="C1076" s="17"/>
      <c r="D1076" s="17"/>
      <c r="E1076" s="17"/>
      <c r="F1076" s="17"/>
      <c r="G1076" s="17"/>
      <c r="H1076" s="0"/>
      <c r="AB1076" s="17"/>
      <c r="AC1076" s="17"/>
    </row>
    <row r="1077" customFormat="false" ht="13.5" hidden="false" customHeight="false" outlineLevel="0" collapsed="false">
      <c r="C1077" s="17"/>
      <c r="D1077" s="17"/>
      <c r="E1077" s="17"/>
      <c r="F1077" s="17"/>
      <c r="G1077" s="17"/>
      <c r="H1077" s="0"/>
      <c r="AB1077" s="17"/>
      <c r="AC1077" s="17"/>
    </row>
    <row r="1078" customFormat="false" ht="13.5" hidden="false" customHeight="false" outlineLevel="0" collapsed="false">
      <c r="C1078" s="17"/>
      <c r="D1078" s="17"/>
      <c r="E1078" s="17"/>
      <c r="F1078" s="17"/>
      <c r="G1078" s="17"/>
      <c r="H1078" s="0"/>
      <c r="AB1078" s="17"/>
      <c r="AC1078" s="17"/>
    </row>
    <row r="1079" customFormat="false" ht="13.5" hidden="false" customHeight="false" outlineLevel="0" collapsed="false">
      <c r="C1079" s="17"/>
      <c r="D1079" s="17"/>
      <c r="E1079" s="17"/>
      <c r="F1079" s="17"/>
      <c r="G1079" s="17"/>
      <c r="H1079" s="0"/>
      <c r="AB1079" s="17"/>
      <c r="AC1079" s="17"/>
    </row>
    <row r="1080" customFormat="false" ht="13.5" hidden="false" customHeight="false" outlineLevel="0" collapsed="false">
      <c r="C1080" s="17"/>
      <c r="D1080" s="17"/>
      <c r="E1080" s="17"/>
      <c r="F1080" s="17"/>
      <c r="G1080" s="17"/>
      <c r="H1080" s="0"/>
      <c r="AB1080" s="17"/>
      <c r="AC1080" s="17"/>
    </row>
    <row r="1081" customFormat="false" ht="13.5" hidden="false" customHeight="false" outlineLevel="0" collapsed="false">
      <c r="C1081" s="17"/>
      <c r="D1081" s="17"/>
      <c r="E1081" s="17"/>
      <c r="F1081" s="17"/>
      <c r="G1081" s="17"/>
      <c r="H1081" s="0"/>
      <c r="AB1081" s="17"/>
      <c r="AC1081" s="17"/>
    </row>
    <row r="1082" customFormat="false" ht="13.5" hidden="false" customHeight="false" outlineLevel="0" collapsed="false">
      <c r="C1082" s="17"/>
      <c r="D1082" s="17"/>
      <c r="E1082" s="17"/>
      <c r="F1082" s="17"/>
      <c r="G1082" s="17"/>
      <c r="H1082" s="0"/>
      <c r="AB1082" s="17"/>
      <c r="AC1082" s="17"/>
    </row>
    <row r="1083" customFormat="false" ht="13.5" hidden="false" customHeight="false" outlineLevel="0" collapsed="false">
      <c r="C1083" s="17"/>
      <c r="D1083" s="17"/>
      <c r="E1083" s="17"/>
      <c r="F1083" s="17"/>
      <c r="G1083" s="17"/>
      <c r="H1083" s="0"/>
      <c r="AB1083" s="17"/>
      <c r="AC1083" s="17"/>
    </row>
    <row r="1084" customFormat="false" ht="13.5" hidden="false" customHeight="false" outlineLevel="0" collapsed="false">
      <c r="C1084" s="17"/>
      <c r="D1084" s="17"/>
      <c r="E1084" s="17"/>
      <c r="F1084" s="17"/>
      <c r="G1084" s="17"/>
      <c r="H1084" s="0"/>
      <c r="AB1084" s="17"/>
      <c r="AC1084" s="17"/>
    </row>
    <row r="1085" customFormat="false" ht="13.5" hidden="false" customHeight="false" outlineLevel="0" collapsed="false">
      <c r="C1085" s="17"/>
      <c r="D1085" s="17"/>
      <c r="E1085" s="17"/>
      <c r="F1085" s="17"/>
      <c r="G1085" s="17"/>
      <c r="H1085" s="0"/>
      <c r="AB1085" s="17"/>
      <c r="AC1085" s="17"/>
    </row>
    <row r="1086" customFormat="false" ht="13.5" hidden="false" customHeight="false" outlineLevel="0" collapsed="false">
      <c r="C1086" s="17"/>
      <c r="D1086" s="17"/>
      <c r="E1086" s="17"/>
      <c r="F1086" s="17"/>
      <c r="G1086" s="17"/>
      <c r="H1086" s="0"/>
      <c r="AB1086" s="17"/>
      <c r="AC1086" s="17"/>
    </row>
    <row r="1087" customFormat="false" ht="13.5" hidden="false" customHeight="false" outlineLevel="0" collapsed="false">
      <c r="C1087" s="17"/>
      <c r="D1087" s="17"/>
      <c r="E1087" s="17"/>
      <c r="F1087" s="17"/>
      <c r="G1087" s="17"/>
      <c r="H1087" s="0"/>
      <c r="AB1087" s="17"/>
      <c r="AC1087" s="17"/>
    </row>
    <row r="1088" customFormat="false" ht="13.5" hidden="false" customHeight="false" outlineLevel="0" collapsed="false">
      <c r="C1088" s="17"/>
      <c r="D1088" s="17"/>
      <c r="E1088" s="17"/>
      <c r="F1088" s="17"/>
      <c r="G1088" s="17"/>
      <c r="H1088" s="0"/>
      <c r="AB1088" s="17"/>
      <c r="AC1088" s="17"/>
    </row>
    <row r="1089" customFormat="false" ht="13.5" hidden="false" customHeight="false" outlineLevel="0" collapsed="false">
      <c r="C1089" s="17"/>
      <c r="D1089" s="17"/>
      <c r="E1089" s="17"/>
      <c r="F1089" s="17"/>
      <c r="G1089" s="17"/>
      <c r="H1089" s="0"/>
      <c r="AB1089" s="17"/>
      <c r="AC1089" s="17"/>
    </row>
    <row r="1090" customFormat="false" ht="13.5" hidden="false" customHeight="false" outlineLevel="0" collapsed="false">
      <c r="C1090" s="17"/>
      <c r="D1090" s="17"/>
      <c r="E1090" s="17"/>
      <c r="F1090" s="17"/>
      <c r="G1090" s="17"/>
      <c r="H1090" s="0"/>
      <c r="AB1090" s="17"/>
      <c r="AC1090" s="17"/>
    </row>
    <row r="1091" customFormat="false" ht="13.5" hidden="false" customHeight="false" outlineLevel="0" collapsed="false">
      <c r="C1091" s="17"/>
      <c r="D1091" s="17"/>
      <c r="E1091" s="17"/>
      <c r="F1091" s="17"/>
      <c r="G1091" s="17"/>
      <c r="H1091" s="0"/>
      <c r="AB1091" s="17"/>
      <c r="AC1091" s="17"/>
    </row>
    <row r="1092" customFormat="false" ht="13.5" hidden="false" customHeight="false" outlineLevel="0" collapsed="false">
      <c r="C1092" s="17"/>
      <c r="D1092" s="17"/>
      <c r="E1092" s="17"/>
      <c r="F1092" s="17"/>
      <c r="G1092" s="17"/>
      <c r="H1092" s="0"/>
      <c r="AB1092" s="17"/>
      <c r="AC1092" s="17"/>
    </row>
    <row r="1093" customFormat="false" ht="13.5" hidden="false" customHeight="false" outlineLevel="0" collapsed="false">
      <c r="C1093" s="17"/>
      <c r="D1093" s="17"/>
      <c r="E1093" s="17"/>
      <c r="F1093" s="17"/>
      <c r="G1093" s="17"/>
      <c r="H1093" s="0"/>
      <c r="AB1093" s="17"/>
      <c r="AC1093" s="17"/>
    </row>
    <row r="1094" customFormat="false" ht="13.5" hidden="false" customHeight="false" outlineLevel="0" collapsed="false">
      <c r="C1094" s="17"/>
      <c r="D1094" s="17"/>
      <c r="E1094" s="17"/>
      <c r="F1094" s="17"/>
      <c r="G1094" s="17"/>
      <c r="H1094" s="0"/>
      <c r="AB1094" s="17"/>
      <c r="AC1094" s="17"/>
    </row>
    <row r="1095" customFormat="false" ht="13.5" hidden="false" customHeight="false" outlineLevel="0" collapsed="false">
      <c r="C1095" s="17"/>
      <c r="D1095" s="17"/>
      <c r="E1095" s="17"/>
      <c r="F1095" s="17"/>
      <c r="G1095" s="17"/>
      <c r="H1095" s="0"/>
      <c r="AB1095" s="17"/>
      <c r="AC1095" s="17"/>
    </row>
    <row r="1096" customFormat="false" ht="13.5" hidden="false" customHeight="false" outlineLevel="0" collapsed="false">
      <c r="C1096" s="17"/>
      <c r="D1096" s="17"/>
      <c r="E1096" s="17"/>
      <c r="F1096" s="17"/>
      <c r="G1096" s="17"/>
      <c r="H1096" s="0"/>
      <c r="AB1096" s="17"/>
      <c r="AC1096" s="17"/>
    </row>
    <row r="1097" customFormat="false" ht="13.5" hidden="false" customHeight="false" outlineLevel="0" collapsed="false">
      <c r="C1097" s="17"/>
      <c r="D1097" s="17"/>
      <c r="E1097" s="17"/>
      <c r="F1097" s="17"/>
      <c r="G1097" s="17"/>
      <c r="H1097" s="0"/>
      <c r="AB1097" s="17"/>
      <c r="AC1097" s="17"/>
    </row>
    <row r="1098" customFormat="false" ht="13.5" hidden="false" customHeight="false" outlineLevel="0" collapsed="false">
      <c r="C1098" s="17"/>
      <c r="D1098" s="17"/>
      <c r="E1098" s="17"/>
      <c r="F1098" s="17"/>
      <c r="G1098" s="17"/>
      <c r="H1098" s="0"/>
      <c r="AB1098" s="17"/>
      <c r="AC1098" s="17"/>
    </row>
    <row r="1099" customFormat="false" ht="13.5" hidden="false" customHeight="false" outlineLevel="0" collapsed="false">
      <c r="C1099" s="17"/>
      <c r="D1099" s="17"/>
      <c r="E1099" s="17"/>
      <c r="F1099" s="17"/>
      <c r="G1099" s="17"/>
      <c r="H1099" s="0"/>
      <c r="AB1099" s="17"/>
      <c r="AC1099" s="17"/>
    </row>
    <row r="1100" customFormat="false" ht="13.5" hidden="false" customHeight="false" outlineLevel="0" collapsed="false">
      <c r="C1100" s="17"/>
      <c r="D1100" s="17"/>
      <c r="E1100" s="17"/>
      <c r="F1100" s="17"/>
      <c r="G1100" s="17"/>
      <c r="H1100" s="0"/>
      <c r="AB1100" s="17"/>
      <c r="AC1100" s="17"/>
    </row>
    <row r="1101" customFormat="false" ht="13.5" hidden="false" customHeight="false" outlineLevel="0" collapsed="false">
      <c r="C1101" s="17"/>
      <c r="D1101" s="17"/>
      <c r="E1101" s="17"/>
      <c r="F1101" s="17"/>
      <c r="G1101" s="17"/>
      <c r="H1101" s="0"/>
      <c r="AB1101" s="17"/>
      <c r="AC1101" s="17"/>
    </row>
    <row r="1102" customFormat="false" ht="13.5" hidden="false" customHeight="false" outlineLevel="0" collapsed="false">
      <c r="C1102" s="17"/>
      <c r="D1102" s="17"/>
      <c r="E1102" s="17"/>
      <c r="F1102" s="17"/>
      <c r="G1102" s="17"/>
      <c r="H1102" s="0"/>
      <c r="AB1102" s="17"/>
      <c r="AC1102" s="17"/>
    </row>
    <row r="1103" customFormat="false" ht="13.5" hidden="false" customHeight="false" outlineLevel="0" collapsed="false">
      <c r="C1103" s="17"/>
      <c r="D1103" s="17"/>
      <c r="E1103" s="17"/>
      <c r="F1103" s="17"/>
      <c r="G1103" s="17"/>
      <c r="H1103" s="0"/>
      <c r="AB1103" s="17"/>
      <c r="AC1103" s="17"/>
    </row>
    <row r="1104" customFormat="false" ht="13.5" hidden="false" customHeight="false" outlineLevel="0" collapsed="false">
      <c r="C1104" s="17"/>
      <c r="D1104" s="17"/>
      <c r="E1104" s="17"/>
      <c r="F1104" s="17"/>
      <c r="G1104" s="17"/>
      <c r="H1104" s="0"/>
      <c r="AB1104" s="17"/>
      <c r="AC1104" s="17"/>
    </row>
    <row r="1105" customFormat="false" ht="13.5" hidden="false" customHeight="false" outlineLevel="0" collapsed="false">
      <c r="C1105" s="17"/>
      <c r="D1105" s="17"/>
      <c r="E1105" s="17"/>
      <c r="F1105" s="17"/>
      <c r="G1105" s="17"/>
      <c r="H1105" s="0"/>
      <c r="AB1105" s="17"/>
      <c r="AC1105" s="17"/>
    </row>
    <row r="1106" customFormat="false" ht="13.5" hidden="false" customHeight="false" outlineLevel="0" collapsed="false">
      <c r="C1106" s="17"/>
      <c r="D1106" s="17"/>
      <c r="E1106" s="17"/>
      <c r="F1106" s="17"/>
      <c r="G1106" s="17"/>
      <c r="H1106" s="0"/>
      <c r="AB1106" s="17"/>
      <c r="AC1106" s="17"/>
    </row>
    <row r="1107" customFormat="false" ht="13.5" hidden="false" customHeight="false" outlineLevel="0" collapsed="false">
      <c r="C1107" s="17"/>
      <c r="D1107" s="17"/>
      <c r="E1107" s="17"/>
      <c r="F1107" s="17"/>
      <c r="G1107" s="17"/>
      <c r="H1107" s="0"/>
      <c r="AB1107" s="17"/>
      <c r="AC1107" s="17"/>
    </row>
    <row r="1108" customFormat="false" ht="13.5" hidden="false" customHeight="false" outlineLevel="0" collapsed="false">
      <c r="C1108" s="17"/>
      <c r="D1108" s="17"/>
      <c r="E1108" s="17"/>
      <c r="F1108" s="17"/>
      <c r="G1108" s="17"/>
      <c r="H1108" s="0"/>
      <c r="AB1108" s="17"/>
      <c r="AC1108" s="17"/>
    </row>
    <row r="1109" customFormat="false" ht="13.5" hidden="false" customHeight="false" outlineLevel="0" collapsed="false">
      <c r="C1109" s="17"/>
      <c r="D1109" s="17"/>
      <c r="E1109" s="17"/>
      <c r="F1109" s="17"/>
      <c r="G1109" s="17"/>
      <c r="H1109" s="0"/>
      <c r="AB1109" s="17"/>
      <c r="AC1109" s="17"/>
    </row>
    <row r="1110" customFormat="false" ht="13.5" hidden="false" customHeight="false" outlineLevel="0" collapsed="false">
      <c r="C1110" s="17"/>
      <c r="D1110" s="17"/>
      <c r="E1110" s="17"/>
      <c r="F1110" s="17"/>
      <c r="G1110" s="17"/>
      <c r="H1110" s="0"/>
      <c r="AB1110" s="17"/>
      <c r="AC1110" s="17"/>
    </row>
    <row r="1111" customFormat="false" ht="13.5" hidden="false" customHeight="false" outlineLevel="0" collapsed="false">
      <c r="C1111" s="17"/>
      <c r="D1111" s="17"/>
      <c r="E1111" s="17"/>
      <c r="F1111" s="17"/>
      <c r="G1111" s="17"/>
      <c r="H1111" s="0"/>
      <c r="AB1111" s="17"/>
      <c r="AC1111" s="17"/>
    </row>
    <row r="1112" customFormat="false" ht="13.5" hidden="false" customHeight="false" outlineLevel="0" collapsed="false">
      <c r="C1112" s="17"/>
      <c r="D1112" s="17"/>
      <c r="E1112" s="17"/>
      <c r="F1112" s="17"/>
      <c r="G1112" s="17"/>
      <c r="H1112" s="0"/>
      <c r="AB1112" s="17"/>
      <c r="AC1112" s="17"/>
    </row>
    <row r="1113" customFormat="false" ht="13.5" hidden="false" customHeight="false" outlineLevel="0" collapsed="false">
      <c r="C1113" s="17"/>
      <c r="D1113" s="17"/>
      <c r="E1113" s="17"/>
      <c r="F1113" s="17"/>
      <c r="G1113" s="17"/>
      <c r="H1113" s="0"/>
      <c r="AB1113" s="17"/>
      <c r="AC1113" s="17"/>
    </row>
    <row r="1114" customFormat="false" ht="13.5" hidden="false" customHeight="false" outlineLevel="0" collapsed="false">
      <c r="C1114" s="17"/>
      <c r="D1114" s="17"/>
      <c r="E1114" s="17"/>
      <c r="F1114" s="17"/>
      <c r="G1114" s="17"/>
      <c r="H1114" s="0"/>
      <c r="AB1114" s="17"/>
      <c r="AC1114" s="17"/>
    </row>
    <row r="1115" customFormat="false" ht="13.5" hidden="false" customHeight="false" outlineLevel="0" collapsed="false">
      <c r="C1115" s="17"/>
      <c r="D1115" s="17"/>
      <c r="E1115" s="17"/>
      <c r="F1115" s="17"/>
      <c r="G1115" s="17"/>
      <c r="H1115" s="0"/>
      <c r="AB1115" s="17"/>
      <c r="AC1115" s="17"/>
    </row>
    <row r="1116" customFormat="false" ht="13.5" hidden="false" customHeight="false" outlineLevel="0" collapsed="false">
      <c r="C1116" s="17"/>
      <c r="D1116" s="17"/>
      <c r="E1116" s="17"/>
      <c r="F1116" s="17"/>
      <c r="G1116" s="17"/>
      <c r="H1116" s="0"/>
      <c r="AB1116" s="17"/>
      <c r="AC1116" s="17"/>
    </row>
    <row r="1117" customFormat="false" ht="13.5" hidden="false" customHeight="false" outlineLevel="0" collapsed="false">
      <c r="C1117" s="17"/>
      <c r="D1117" s="17"/>
      <c r="E1117" s="17"/>
      <c r="F1117" s="17"/>
      <c r="G1117" s="17"/>
      <c r="H1117" s="0"/>
      <c r="AB1117" s="17"/>
      <c r="AC1117" s="17"/>
    </row>
    <row r="1118" customFormat="false" ht="13.5" hidden="false" customHeight="false" outlineLevel="0" collapsed="false">
      <c r="C1118" s="17"/>
      <c r="D1118" s="17"/>
      <c r="E1118" s="17"/>
      <c r="F1118" s="17"/>
      <c r="G1118" s="17"/>
      <c r="H1118" s="0"/>
      <c r="AB1118" s="17"/>
      <c r="AC1118" s="17"/>
    </row>
    <row r="1119" customFormat="false" ht="13.5" hidden="false" customHeight="false" outlineLevel="0" collapsed="false">
      <c r="C1119" s="17"/>
      <c r="D1119" s="17"/>
      <c r="E1119" s="17"/>
      <c r="F1119" s="17"/>
      <c r="G1119" s="17"/>
      <c r="H1119" s="0"/>
      <c r="AB1119" s="17"/>
      <c r="AC1119" s="17"/>
    </row>
    <row r="1120" customFormat="false" ht="13.5" hidden="false" customHeight="false" outlineLevel="0" collapsed="false">
      <c r="C1120" s="17"/>
      <c r="D1120" s="17"/>
      <c r="E1120" s="17"/>
      <c r="F1120" s="17"/>
      <c r="G1120" s="17"/>
      <c r="H1120" s="0"/>
      <c r="AB1120" s="17"/>
      <c r="AC1120" s="17"/>
    </row>
    <row r="1121" customFormat="false" ht="13.5" hidden="false" customHeight="false" outlineLevel="0" collapsed="false">
      <c r="C1121" s="17"/>
      <c r="D1121" s="17"/>
      <c r="E1121" s="17"/>
      <c r="F1121" s="17"/>
      <c r="G1121" s="17"/>
      <c r="H1121" s="0"/>
      <c r="AB1121" s="17"/>
      <c r="AC1121" s="17"/>
    </row>
    <row r="1122" customFormat="false" ht="13.5" hidden="false" customHeight="false" outlineLevel="0" collapsed="false">
      <c r="C1122" s="17"/>
      <c r="D1122" s="17"/>
      <c r="E1122" s="17"/>
      <c r="F1122" s="17"/>
      <c r="G1122" s="17"/>
      <c r="H1122" s="0"/>
      <c r="AB1122" s="17"/>
      <c r="AC1122" s="17"/>
    </row>
    <row r="1123" customFormat="false" ht="13.5" hidden="false" customHeight="false" outlineLevel="0" collapsed="false">
      <c r="C1123" s="17"/>
      <c r="D1123" s="17"/>
      <c r="E1123" s="17"/>
      <c r="F1123" s="17"/>
      <c r="G1123" s="17"/>
      <c r="H1123" s="0"/>
      <c r="AB1123" s="17"/>
      <c r="AC1123" s="17"/>
    </row>
    <row r="1124" customFormat="false" ht="13.5" hidden="false" customHeight="false" outlineLevel="0" collapsed="false">
      <c r="C1124" s="17"/>
      <c r="D1124" s="17"/>
      <c r="E1124" s="17"/>
      <c r="F1124" s="17"/>
      <c r="G1124" s="17"/>
      <c r="H1124" s="0"/>
      <c r="AB1124" s="17"/>
      <c r="AC1124" s="17"/>
    </row>
    <row r="1125" customFormat="false" ht="13.5" hidden="false" customHeight="false" outlineLevel="0" collapsed="false">
      <c r="C1125" s="17"/>
      <c r="D1125" s="17"/>
      <c r="E1125" s="17"/>
      <c r="F1125" s="17"/>
      <c r="G1125" s="17"/>
      <c r="H1125" s="0"/>
      <c r="AB1125" s="17"/>
      <c r="AC1125" s="17"/>
    </row>
    <row r="1126" customFormat="false" ht="13.5" hidden="false" customHeight="false" outlineLevel="0" collapsed="false">
      <c r="C1126" s="17"/>
      <c r="D1126" s="17"/>
      <c r="E1126" s="17"/>
      <c r="F1126" s="17"/>
      <c r="G1126" s="17"/>
      <c r="H1126" s="0"/>
      <c r="AB1126" s="17"/>
      <c r="AC1126" s="17"/>
    </row>
    <row r="1127" customFormat="false" ht="13.5" hidden="false" customHeight="false" outlineLevel="0" collapsed="false">
      <c r="C1127" s="17"/>
      <c r="D1127" s="17"/>
      <c r="E1127" s="17"/>
      <c r="F1127" s="17"/>
      <c r="G1127" s="17"/>
      <c r="H1127" s="0"/>
      <c r="AB1127" s="17"/>
      <c r="AC1127" s="17"/>
    </row>
    <row r="1128" customFormat="false" ht="13.5" hidden="false" customHeight="false" outlineLevel="0" collapsed="false">
      <c r="C1128" s="17"/>
      <c r="D1128" s="17"/>
      <c r="E1128" s="17"/>
      <c r="F1128" s="17"/>
      <c r="G1128" s="17"/>
      <c r="H1128" s="0"/>
      <c r="AB1128" s="17"/>
      <c r="AC1128" s="17"/>
    </row>
    <row r="1129" customFormat="false" ht="13.5" hidden="false" customHeight="false" outlineLevel="0" collapsed="false">
      <c r="C1129" s="17"/>
      <c r="D1129" s="17"/>
      <c r="E1129" s="17"/>
      <c r="F1129" s="17"/>
      <c r="G1129" s="17"/>
      <c r="H1129" s="0"/>
      <c r="AB1129" s="17"/>
      <c r="AC1129" s="17"/>
    </row>
    <row r="1130" customFormat="false" ht="13.5" hidden="false" customHeight="false" outlineLevel="0" collapsed="false">
      <c r="C1130" s="17"/>
      <c r="D1130" s="17"/>
      <c r="E1130" s="17"/>
      <c r="F1130" s="17"/>
      <c r="G1130" s="17"/>
      <c r="H1130" s="0"/>
      <c r="AB1130" s="17"/>
      <c r="AC1130" s="17"/>
    </row>
    <row r="1131" customFormat="false" ht="13.5" hidden="false" customHeight="false" outlineLevel="0" collapsed="false">
      <c r="C1131" s="17"/>
      <c r="D1131" s="17"/>
      <c r="E1131" s="17"/>
      <c r="F1131" s="17"/>
      <c r="G1131" s="17"/>
      <c r="H1131" s="0"/>
      <c r="AB1131" s="17"/>
      <c r="AC1131" s="17"/>
    </row>
    <row r="1132" customFormat="false" ht="13.5" hidden="false" customHeight="false" outlineLevel="0" collapsed="false">
      <c r="C1132" s="17"/>
      <c r="D1132" s="17"/>
      <c r="E1132" s="17"/>
      <c r="F1132" s="17"/>
      <c r="G1132" s="17"/>
      <c r="H1132" s="0"/>
      <c r="AB1132" s="17"/>
      <c r="AC1132" s="17"/>
    </row>
    <row r="1133" customFormat="false" ht="13.5" hidden="false" customHeight="false" outlineLevel="0" collapsed="false">
      <c r="C1133" s="17"/>
      <c r="D1133" s="17"/>
      <c r="E1133" s="17"/>
      <c r="F1133" s="17"/>
      <c r="G1133" s="17"/>
      <c r="H1133" s="0"/>
      <c r="AB1133" s="17"/>
      <c r="AC1133" s="17"/>
    </row>
    <row r="1134" customFormat="false" ht="13.5" hidden="false" customHeight="false" outlineLevel="0" collapsed="false">
      <c r="C1134" s="17"/>
      <c r="D1134" s="17"/>
      <c r="E1134" s="17"/>
      <c r="F1134" s="17"/>
      <c r="G1134" s="17"/>
      <c r="H1134" s="0"/>
      <c r="AB1134" s="17"/>
      <c r="AC1134" s="17"/>
    </row>
    <row r="1135" customFormat="false" ht="13.5" hidden="false" customHeight="false" outlineLevel="0" collapsed="false">
      <c r="C1135" s="17"/>
      <c r="D1135" s="17"/>
      <c r="E1135" s="17"/>
      <c r="F1135" s="17"/>
      <c r="G1135" s="17"/>
      <c r="H1135" s="0"/>
      <c r="AB1135" s="17"/>
      <c r="AC1135" s="17"/>
    </row>
    <row r="1136" customFormat="false" ht="13.5" hidden="false" customHeight="false" outlineLevel="0" collapsed="false">
      <c r="C1136" s="17"/>
      <c r="D1136" s="17"/>
      <c r="E1136" s="17"/>
      <c r="F1136" s="17"/>
      <c r="G1136" s="17"/>
      <c r="H1136" s="0"/>
      <c r="AB1136" s="17"/>
      <c r="AC1136" s="17"/>
    </row>
    <row r="1137" customFormat="false" ht="13.5" hidden="false" customHeight="false" outlineLevel="0" collapsed="false">
      <c r="C1137" s="17"/>
      <c r="D1137" s="17"/>
      <c r="E1137" s="17"/>
      <c r="F1137" s="17"/>
      <c r="G1137" s="17"/>
      <c r="H1137" s="0"/>
      <c r="AB1137" s="17"/>
      <c r="AC1137" s="17"/>
    </row>
    <row r="1138" customFormat="false" ht="13.5" hidden="false" customHeight="false" outlineLevel="0" collapsed="false">
      <c r="C1138" s="17"/>
      <c r="D1138" s="17"/>
      <c r="E1138" s="17"/>
      <c r="F1138" s="17"/>
      <c r="G1138" s="17"/>
      <c r="H1138" s="0"/>
      <c r="AB1138" s="17"/>
      <c r="AC1138" s="17"/>
    </row>
    <row r="1139" customFormat="false" ht="13.5" hidden="false" customHeight="false" outlineLevel="0" collapsed="false">
      <c r="C1139" s="17"/>
      <c r="D1139" s="17"/>
      <c r="E1139" s="17"/>
      <c r="F1139" s="17"/>
      <c r="G1139" s="17"/>
      <c r="H1139" s="0"/>
      <c r="AB1139" s="17"/>
      <c r="AC1139" s="17"/>
    </row>
    <row r="1140" customFormat="false" ht="13.5" hidden="false" customHeight="false" outlineLevel="0" collapsed="false">
      <c r="C1140" s="17"/>
      <c r="D1140" s="17"/>
      <c r="E1140" s="17"/>
      <c r="F1140" s="17"/>
      <c r="G1140" s="17"/>
      <c r="H1140" s="0"/>
      <c r="AB1140" s="17"/>
      <c r="AC1140" s="17"/>
    </row>
    <row r="1141" customFormat="false" ht="13.5" hidden="false" customHeight="false" outlineLevel="0" collapsed="false">
      <c r="C1141" s="17"/>
      <c r="D1141" s="17"/>
      <c r="E1141" s="17"/>
      <c r="F1141" s="17"/>
      <c r="G1141" s="17"/>
      <c r="H1141" s="0"/>
      <c r="AB1141" s="17"/>
      <c r="AC1141" s="17"/>
    </row>
    <row r="1142" customFormat="false" ht="13.5" hidden="false" customHeight="false" outlineLevel="0" collapsed="false">
      <c r="C1142" s="17"/>
      <c r="D1142" s="17"/>
      <c r="E1142" s="17"/>
      <c r="F1142" s="17"/>
      <c r="G1142" s="17"/>
      <c r="H1142" s="0"/>
      <c r="AB1142" s="17"/>
      <c r="AC1142" s="17"/>
    </row>
    <row r="1143" customFormat="false" ht="13.5" hidden="false" customHeight="false" outlineLevel="0" collapsed="false">
      <c r="C1143" s="17"/>
      <c r="D1143" s="17"/>
      <c r="E1143" s="17"/>
      <c r="F1143" s="17"/>
      <c r="G1143" s="17"/>
      <c r="H1143" s="0"/>
      <c r="AB1143" s="17"/>
      <c r="AC1143" s="17"/>
    </row>
    <row r="1144" customFormat="false" ht="13.5" hidden="false" customHeight="false" outlineLevel="0" collapsed="false">
      <c r="C1144" s="17"/>
      <c r="D1144" s="17"/>
      <c r="E1144" s="17"/>
      <c r="F1144" s="17"/>
      <c r="G1144" s="17"/>
      <c r="H1144" s="0"/>
      <c r="AB1144" s="17"/>
      <c r="AC1144" s="17"/>
    </row>
    <row r="1145" customFormat="false" ht="13.5" hidden="false" customHeight="false" outlineLevel="0" collapsed="false">
      <c r="C1145" s="17"/>
      <c r="D1145" s="17"/>
      <c r="E1145" s="17"/>
      <c r="F1145" s="17"/>
      <c r="G1145" s="17"/>
      <c r="H1145" s="0"/>
      <c r="AB1145" s="17"/>
      <c r="AC1145" s="17"/>
    </row>
    <row r="1146" customFormat="false" ht="13.5" hidden="false" customHeight="false" outlineLevel="0" collapsed="false">
      <c r="C1146" s="17"/>
      <c r="D1146" s="17"/>
      <c r="E1146" s="17"/>
      <c r="F1146" s="17"/>
      <c r="G1146" s="17"/>
      <c r="H1146" s="0"/>
      <c r="AB1146" s="17"/>
      <c r="AC1146" s="17"/>
    </row>
    <row r="1147" customFormat="false" ht="13.5" hidden="false" customHeight="false" outlineLevel="0" collapsed="false">
      <c r="C1147" s="17"/>
      <c r="D1147" s="17"/>
      <c r="E1147" s="17"/>
      <c r="F1147" s="17"/>
      <c r="G1147" s="17"/>
      <c r="H1147" s="0"/>
      <c r="AB1147" s="17"/>
      <c r="AC1147" s="17"/>
    </row>
    <row r="1148" customFormat="false" ht="13.5" hidden="false" customHeight="false" outlineLevel="0" collapsed="false">
      <c r="C1148" s="17"/>
      <c r="D1148" s="17"/>
      <c r="E1148" s="17"/>
      <c r="F1148" s="17"/>
      <c r="G1148" s="17"/>
      <c r="H1148" s="0"/>
      <c r="AB1148" s="17"/>
      <c r="AC1148" s="17"/>
    </row>
    <row r="1149" customFormat="false" ht="13.5" hidden="false" customHeight="false" outlineLevel="0" collapsed="false">
      <c r="C1149" s="17"/>
      <c r="D1149" s="17"/>
      <c r="E1149" s="17"/>
      <c r="F1149" s="17"/>
      <c r="G1149" s="17"/>
      <c r="H1149" s="0"/>
      <c r="AB1149" s="17"/>
      <c r="AC1149" s="17"/>
    </row>
    <row r="1150" customFormat="false" ht="13.5" hidden="false" customHeight="false" outlineLevel="0" collapsed="false">
      <c r="C1150" s="17"/>
      <c r="D1150" s="17"/>
      <c r="E1150" s="17"/>
      <c r="F1150" s="17"/>
      <c r="G1150" s="17"/>
      <c r="H1150" s="0"/>
      <c r="AB1150" s="17"/>
      <c r="AC1150" s="17"/>
    </row>
    <row r="1151" customFormat="false" ht="13.5" hidden="false" customHeight="false" outlineLevel="0" collapsed="false">
      <c r="C1151" s="17"/>
      <c r="D1151" s="17"/>
      <c r="E1151" s="17"/>
      <c r="F1151" s="17"/>
      <c r="G1151" s="17"/>
      <c r="H1151" s="0"/>
      <c r="AB1151" s="17"/>
      <c r="AC1151" s="17"/>
    </row>
    <row r="1152" customFormat="false" ht="13.5" hidden="false" customHeight="false" outlineLevel="0" collapsed="false">
      <c r="C1152" s="17"/>
      <c r="D1152" s="17"/>
      <c r="E1152" s="17"/>
      <c r="F1152" s="17"/>
      <c r="G1152" s="17"/>
      <c r="H1152" s="0"/>
      <c r="AB1152" s="17"/>
      <c r="AC1152" s="17"/>
    </row>
    <row r="1153" customFormat="false" ht="13.5" hidden="false" customHeight="false" outlineLevel="0" collapsed="false">
      <c r="C1153" s="17"/>
      <c r="D1153" s="17"/>
      <c r="E1153" s="17"/>
      <c r="F1153" s="17"/>
      <c r="G1153" s="17"/>
      <c r="H1153" s="0"/>
      <c r="AB1153" s="17"/>
      <c r="AC1153" s="17"/>
    </row>
    <row r="1154" customFormat="false" ht="13.5" hidden="false" customHeight="false" outlineLevel="0" collapsed="false">
      <c r="C1154" s="17"/>
      <c r="D1154" s="17"/>
      <c r="E1154" s="17"/>
      <c r="F1154" s="17"/>
      <c r="G1154" s="17"/>
      <c r="H1154" s="0"/>
      <c r="AB1154" s="17"/>
      <c r="AC1154" s="17"/>
    </row>
    <row r="1155" customFormat="false" ht="13.5" hidden="false" customHeight="false" outlineLevel="0" collapsed="false">
      <c r="C1155" s="17"/>
      <c r="D1155" s="17"/>
      <c r="E1155" s="17"/>
      <c r="F1155" s="17"/>
      <c r="G1155" s="17"/>
      <c r="H1155" s="0"/>
      <c r="AB1155" s="17"/>
      <c r="AC1155" s="17"/>
    </row>
    <row r="1156" customFormat="false" ht="13.5" hidden="false" customHeight="false" outlineLevel="0" collapsed="false">
      <c r="C1156" s="17"/>
      <c r="D1156" s="17"/>
      <c r="E1156" s="17"/>
      <c r="F1156" s="17"/>
      <c r="G1156" s="17"/>
      <c r="H1156" s="0"/>
      <c r="AB1156" s="17"/>
      <c r="AC1156" s="17"/>
    </row>
    <row r="1157" customFormat="false" ht="13.5" hidden="false" customHeight="false" outlineLevel="0" collapsed="false">
      <c r="C1157" s="17"/>
      <c r="D1157" s="17"/>
      <c r="E1157" s="17"/>
      <c r="F1157" s="17"/>
      <c r="G1157" s="17"/>
      <c r="H1157" s="0"/>
      <c r="AB1157" s="17"/>
      <c r="AC1157" s="17"/>
    </row>
    <row r="1158" customFormat="false" ht="13.5" hidden="false" customHeight="false" outlineLevel="0" collapsed="false">
      <c r="C1158" s="17"/>
      <c r="D1158" s="17"/>
      <c r="E1158" s="17"/>
      <c r="F1158" s="17"/>
      <c r="G1158" s="17"/>
      <c r="H1158" s="0"/>
      <c r="AB1158" s="17"/>
      <c r="AC1158" s="17"/>
    </row>
    <row r="1159" customFormat="false" ht="13.5" hidden="false" customHeight="false" outlineLevel="0" collapsed="false">
      <c r="A1159" s="170"/>
      <c r="C1159" s="17"/>
      <c r="D1159" s="17"/>
      <c r="E1159" s="17"/>
      <c r="F1159" s="17"/>
      <c r="G1159" s="17"/>
      <c r="H1159" s="0"/>
      <c r="AB1159" s="17"/>
      <c r="AC1159" s="17"/>
    </row>
    <row r="1160" customFormat="false" ht="13.5" hidden="false" customHeight="false" outlineLevel="0" collapsed="false">
      <c r="A1160" s="171" t="s">
        <v>50</v>
      </c>
      <c r="C1160" s="17"/>
      <c r="D1160" s="17"/>
      <c r="E1160" s="17"/>
      <c r="F1160" s="17"/>
      <c r="G1160" s="17"/>
      <c r="H1160" s="0"/>
      <c r="AB1160" s="17"/>
      <c r="AC1160" s="17"/>
    </row>
    <row r="1161" customFormat="false" ht="13.5" hidden="false" customHeight="false" outlineLevel="0" collapsed="false">
      <c r="A1161" s="171" t="s">
        <v>51</v>
      </c>
      <c r="C1161" s="17"/>
      <c r="D1161" s="17"/>
      <c r="E1161" s="17"/>
      <c r="F1161" s="17"/>
      <c r="G1161" s="17"/>
      <c r="H1161" s="0"/>
      <c r="AB1161" s="17"/>
      <c r="AC1161" s="17"/>
    </row>
  </sheetData>
  <conditionalFormatting sqref="C7:D206,C1:G2,C4:G4">
    <cfRule type="cellIs" priority="2" operator="equal" aboveAverage="0" equalAverage="0" bottom="0" percent="0" rank="0" text="" dxfId="0">
      <formula>"H4"</formula>
    </cfRule>
    <cfRule type="cellIs" priority="3" operator="equal" aboveAverage="0" equalAverage="0" bottom="0" percent="0" rank="0" text="" dxfId="1">
      <formula>"H3"</formula>
    </cfRule>
    <cfRule type="cellIs" priority="4" operator="equal" aboveAverage="0" equalAverage="0" bottom="0" percent="0" rank="0" text="" dxfId="2">
      <formula>"H2"</formula>
    </cfRule>
    <cfRule type="cellIs" priority="5" operator="equal" aboveAverage="0" equalAverage="0" bottom="0" percent="0" rank="0" text="" dxfId="3">
      <formula>"H1"</formula>
    </cfRule>
    <cfRule type="cellIs" priority="6" operator="equal" aboveAverage="0" equalAverage="0" bottom="0" percent="0" rank="0" text="" dxfId="4">
      <formula>"SB"</formula>
    </cfRule>
    <cfRule type="cellIs" priority="7" operator="equal" aboveAverage="0" equalAverage="0" bottom="0" percent="0" rank="0" text="" dxfId="5">
      <formula>"SF"</formula>
    </cfRule>
    <cfRule type="cellIs" priority="8" operator="equal" aboveAverage="0" equalAverage="0" bottom="0" percent="0" rank="0" text="" dxfId="6">
      <formula>"WW"</formula>
    </cfRule>
  </conditionalFormatting>
  <conditionalFormatting sqref="F7:G206">
    <cfRule type="cellIs" priority="9" operator="equal" aboveAverage="0" equalAverage="0" bottom="0" percent="0" rank="0" text="" dxfId="7">
      <formula>"H4"</formula>
    </cfRule>
    <cfRule type="cellIs" priority="10" operator="equal" aboveAverage="0" equalAverage="0" bottom="0" percent="0" rank="0" text="" dxfId="8">
      <formula>"H3"</formula>
    </cfRule>
    <cfRule type="cellIs" priority="11" operator="equal" aboveAverage="0" equalAverage="0" bottom="0" percent="0" rank="0" text="" dxfId="9">
      <formula>"H2"</formula>
    </cfRule>
    <cfRule type="cellIs" priority="12" operator="equal" aboveAverage="0" equalAverage="0" bottom="0" percent="0" rank="0" text="" dxfId="10">
      <formula>"H1"</formula>
    </cfRule>
    <cfRule type="cellIs" priority="13" operator="equal" aboveAverage="0" equalAverage="0" bottom="0" percent="0" rank="0" text="" dxfId="11">
      <formula>"SB"</formula>
    </cfRule>
    <cfRule type="cellIs" priority="14" operator="equal" aboveAverage="0" equalAverage="0" bottom="0" percent="0" rank="0" text="" dxfId="12">
      <formula>"SF"</formula>
    </cfRule>
    <cfRule type="cellIs" priority="15" operator="equal" aboveAverage="0" equalAverage="0" bottom="0" percent="0" rank="0" text="" dxfId="13">
      <formula>"WW"</formula>
    </cfRule>
  </conditionalFormatting>
  <conditionalFormatting sqref="E7:E206">
    <cfRule type="cellIs" priority="16" operator="equal" aboveAverage="0" equalAverage="0" bottom="0" percent="0" rank="0" text="" dxfId="14">
      <formula>"H4"</formula>
    </cfRule>
    <cfRule type="cellIs" priority="17" operator="equal" aboveAverage="0" equalAverage="0" bottom="0" percent="0" rank="0" text="" dxfId="15">
      <formula>"H3"</formula>
    </cfRule>
    <cfRule type="cellIs" priority="18" operator="equal" aboveAverage="0" equalAverage="0" bottom="0" percent="0" rank="0" text="" dxfId="16">
      <formula>"H2"</formula>
    </cfRule>
    <cfRule type="cellIs" priority="19" operator="equal" aboveAverage="0" equalAverage="0" bottom="0" percent="0" rank="0" text="" dxfId="17">
      <formula>"H1"</formula>
    </cfRule>
    <cfRule type="cellIs" priority="20" operator="equal" aboveAverage="0" equalAverage="0" bottom="0" percent="0" rank="0" text="" dxfId="18">
      <formula>"SB"</formula>
    </cfRule>
    <cfRule type="cellIs" priority="21" operator="equal" aboveAverage="0" equalAverage="0" bottom="0" percent="0" rank="0" text="" dxfId="19">
      <formula>"SF"</formula>
    </cfRule>
    <cfRule type="cellIs" priority="22" operator="equal" aboveAverage="0" equalAverage="0" bottom="0" percent="0" rank="0" text="" dxfId="20">
      <formula>"WW"</formula>
    </cfRule>
  </conditionalFormatting>
  <conditionalFormatting sqref="C259:C1048576">
    <cfRule type="cellIs" priority="23" operator="equal" aboveAverage="0" equalAverage="0" bottom="0" percent="0" rank="0" text="" dxfId="21">
      <formula>"H1"</formula>
    </cfRule>
    <cfRule type="cellIs" priority="24" operator="equal" aboveAverage="0" equalAverage="0" bottom="0" percent="0" rank="0" text="" dxfId="22">
      <formula>"SM"</formula>
    </cfRule>
  </conditionalFormatting>
  <conditionalFormatting sqref="C207:H258">
    <cfRule type="cellIs" priority="25" operator="equal" aboveAverage="0" equalAverage="0" bottom="0" percent="0" rank="0" text="" dxfId="23">
      <formula>"H5"</formula>
    </cfRule>
    <cfRule type="cellIs" priority="26" operator="equal" aboveAverage="0" equalAverage="0" bottom="0" percent="0" rank="0" text="" dxfId="24">
      <formula>"H2"</formula>
    </cfRule>
    <cfRule type="cellIs" priority="27" operator="equal" aboveAverage="0" equalAverage="0" bottom="0" percent="0" rank="0" text="" dxfId="25">
      <formula>"H1"</formula>
    </cfRule>
  </conditionalFormatting>
  <conditionalFormatting sqref="C207:H258">
    <cfRule type="cellIs" priority="28" operator="equal" aboveAverage="0" equalAverage="0" bottom="0" percent="0" rank="0" text="" dxfId="26">
      <formula>"SM"</formula>
    </cfRule>
  </conditionalFormatting>
  <conditionalFormatting sqref="C259:C1048576,C207:H258">
    <cfRule type="cellIs" priority="29" operator="equal" aboveAverage="0" equalAverage="0" bottom="0" percent="0" rank="0" text="" dxfId="27">
      <formula>"RT"</formula>
    </cfRule>
    <cfRule type="cellIs" priority="30" operator="equal" aboveAverage="0" equalAverage="0" bottom="0" percent="0" rank="0" text="" dxfId="28">
      <formula>"BT"</formula>
    </cfRule>
    <cfRule type="cellIs" priority="31" operator="equal" aboveAverage="0" equalAverage="0" bottom="0" percent="0" rank="0" text="" dxfId="29">
      <formula>"BH"</formula>
    </cfRule>
    <cfRule type="cellIs" priority="32" operator="equal" aboveAverage="0" equalAverage="0" bottom="0" percent="0" rank="0" text="" dxfId="30">
      <formula>"GT"</formula>
    </cfRule>
    <cfRule type="cellIs" priority="33" operator="equal" aboveAverage="0" equalAverage="0" bottom="0" percent="0" rank="0" text="" dxfId="31">
      <formula>"GH"</formula>
    </cfRule>
    <cfRule type="cellIs" priority="34" operator="equal" aboveAverage="0" equalAverage="0" bottom="0" percent="0" rank="0" text="" dxfId="32">
      <formula>"RH"</formula>
    </cfRule>
    <cfRule type="cellIs" priority="35" operator="equal" aboveAverage="0" equalAverage="0" bottom="0" percent="0" rank="0" text="" dxfId="33">
      <formula>"WT"</formula>
    </cfRule>
  </conditionalFormatting>
  <conditionalFormatting sqref="D259:H1048576">
    <cfRule type="cellIs" priority="36" operator="equal" aboveAverage="0" equalAverage="0" bottom="0" percent="0" rank="0" text="" dxfId="34">
      <formula>"H1"</formula>
    </cfRule>
    <cfRule type="cellIs" priority="37" operator="equal" aboveAverage="0" equalAverage="0" bottom="0" percent="0" rank="0" text="" dxfId="35">
      <formula>"SM"</formula>
    </cfRule>
  </conditionalFormatting>
  <conditionalFormatting sqref="D259:H1048576">
    <cfRule type="cellIs" priority="38" operator="equal" aboveAverage="0" equalAverage="0" bottom="0" percent="0" rank="0" text="" dxfId="36">
      <formula>"RT"</formula>
    </cfRule>
    <cfRule type="cellIs" priority="39" operator="equal" aboveAverage="0" equalAverage="0" bottom="0" percent="0" rank="0" text="" dxfId="37">
      <formula>"BT"</formula>
    </cfRule>
    <cfRule type="cellIs" priority="40" operator="equal" aboveAverage="0" equalAverage="0" bottom="0" percent="0" rank="0" text="" dxfId="38">
      <formula>"BH"</formula>
    </cfRule>
    <cfRule type="cellIs" priority="41" operator="equal" aboveAverage="0" equalAverage="0" bottom="0" percent="0" rank="0" text="" dxfId="39">
      <formula>"GT"</formula>
    </cfRule>
    <cfRule type="cellIs" priority="42" operator="equal" aboveAverage="0" equalAverage="0" bottom="0" percent="0" rank="0" text="" dxfId="40">
      <formula>"GH"</formula>
    </cfRule>
    <cfRule type="cellIs" priority="43" operator="equal" aboveAverage="0" equalAverage="0" bottom="0" percent="0" rank="0" text="" dxfId="41">
      <formula>"RH"</formula>
    </cfRule>
    <cfRule type="cellIs" priority="44" operator="equal" aboveAverage="0" equalAverage="0" bottom="0" percent="0" rank="0" text="" dxfId="42">
      <formula>"WH"</formula>
    </cfRule>
  </conditionalFormatting>
  <conditionalFormatting sqref="C5:D6">
    <cfRule type="cellIs" priority="45" operator="equal" aboveAverage="0" equalAverage="0" bottom="0" percent="0" rank="0" text="" dxfId="43">
      <formula>"H4"</formula>
    </cfRule>
    <cfRule type="cellIs" priority="46" operator="equal" aboveAverage="0" equalAverage="0" bottom="0" percent="0" rank="0" text="" dxfId="44">
      <formula>"H3"</formula>
    </cfRule>
    <cfRule type="cellIs" priority="47" operator="equal" aboveAverage="0" equalAverage="0" bottom="0" percent="0" rank="0" text="" dxfId="45">
      <formula>"H2"</formula>
    </cfRule>
    <cfRule type="cellIs" priority="48" operator="equal" aboveAverage="0" equalAverage="0" bottom="0" percent="0" rank="0" text="" dxfId="46">
      <formula>"H1"</formula>
    </cfRule>
    <cfRule type="cellIs" priority="49" operator="equal" aboveAverage="0" equalAverage="0" bottom="0" percent="0" rank="0" text="" dxfId="47">
      <formula>"SB"</formula>
    </cfRule>
    <cfRule type="cellIs" priority="50" operator="equal" aboveAverage="0" equalAverage="0" bottom="0" percent="0" rank="0" text="" dxfId="48">
      <formula>"SF"</formula>
    </cfRule>
    <cfRule type="cellIs" priority="51" operator="equal" aboveAverage="0" equalAverage="0" bottom="0" percent="0" rank="0" text="" dxfId="49">
      <formula>"WW"</formula>
    </cfRule>
  </conditionalFormatting>
  <conditionalFormatting sqref="E5:E6">
    <cfRule type="cellIs" priority="52" operator="equal" aboveAverage="0" equalAverage="0" bottom="0" percent="0" rank="0" text="" dxfId="50">
      <formula>"H4"</formula>
    </cfRule>
    <cfRule type="cellIs" priority="53" operator="equal" aboveAverage="0" equalAverage="0" bottom="0" percent="0" rank="0" text="" dxfId="51">
      <formula>"H3"</formula>
    </cfRule>
    <cfRule type="cellIs" priority="54" operator="equal" aboveAverage="0" equalAverage="0" bottom="0" percent="0" rank="0" text="" dxfId="52">
      <formula>"H2"</formula>
    </cfRule>
    <cfRule type="cellIs" priority="55" operator="equal" aboveAverage="0" equalAverage="0" bottom="0" percent="0" rank="0" text="" dxfId="53">
      <formula>"H1"</formula>
    </cfRule>
    <cfRule type="cellIs" priority="56" operator="equal" aboveAverage="0" equalAverage="0" bottom="0" percent="0" rank="0" text="" dxfId="54">
      <formula>"SB"</formula>
    </cfRule>
    <cfRule type="cellIs" priority="57" operator="equal" aboveAverage="0" equalAverage="0" bottom="0" percent="0" rank="0" text="" dxfId="55">
      <formula>"SF"</formula>
    </cfRule>
    <cfRule type="cellIs" priority="58" operator="equal" aboveAverage="0" equalAverage="0" bottom="0" percent="0" rank="0" text="" dxfId="56">
      <formula>"WW"</formula>
    </cfRule>
  </conditionalFormatting>
  <conditionalFormatting sqref="F5:G6">
    <cfRule type="cellIs" priority="59" operator="equal" aboveAverage="0" equalAverage="0" bottom="0" percent="0" rank="0" text="" dxfId="57">
      <formula>"H4"</formula>
    </cfRule>
    <cfRule type="cellIs" priority="60" operator="equal" aboveAverage="0" equalAverage="0" bottom="0" percent="0" rank="0" text="" dxfId="58">
      <formula>"H3"</formula>
    </cfRule>
    <cfRule type="cellIs" priority="61" operator="equal" aboveAverage="0" equalAverage="0" bottom="0" percent="0" rank="0" text="" dxfId="59">
      <formula>"H2"</formula>
    </cfRule>
    <cfRule type="cellIs" priority="62" operator="equal" aboveAverage="0" equalAverage="0" bottom="0" percent="0" rank="0" text="" dxfId="60">
      <formula>"H1"</formula>
    </cfRule>
    <cfRule type="cellIs" priority="63" operator="equal" aboveAverage="0" equalAverage="0" bottom="0" percent="0" rank="0" text="" dxfId="61">
      <formula>"SB"</formula>
    </cfRule>
    <cfRule type="cellIs" priority="64" operator="equal" aboveAverage="0" equalAverage="0" bottom="0" percent="0" rank="0" text="" dxfId="62">
      <formula>"SF"</formula>
    </cfRule>
    <cfRule type="cellIs" priority="65" operator="equal" aboveAverage="0" equalAverage="0" bottom="0" percent="0" rank="0" text="" dxfId="63">
      <formula>"WW"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O1161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7" activeCellId="1" sqref="G1:G3 C7"/>
    </sheetView>
  </sheetViews>
  <sheetFormatPr defaultRowHeight="13.5"/>
  <cols>
    <col collapsed="false" hidden="false" max="1" min="1" style="27" width="10.093023255814"/>
    <col collapsed="false" hidden="false" max="2" min="2" style="28" width="10.3395348837209"/>
    <col collapsed="false" hidden="false" max="7" min="3" style="29" width="8.61395348837209"/>
    <col collapsed="false" hidden="false" max="8" min="8" style="30" width="8.61395348837209"/>
    <col collapsed="false" hidden="false" max="9" min="9" style="0" width="9.84651162790698"/>
    <col collapsed="false" hidden="false" max="10" min="10" style="0" width="10.2139534883721"/>
    <col collapsed="false" hidden="false" max="11" min="11" style="0" width="12.8"/>
    <col collapsed="false" hidden="false" max="12" min="12" style="0" width="10.706976744186"/>
    <col collapsed="false" hidden="false" max="13" min="13" style="0" width="12.8"/>
    <col collapsed="false" hidden="false" max="14" min="14" style="0" width="11.9348837209302"/>
    <col collapsed="false" hidden="false" max="15" min="15" style="0" width="13.4139534883721"/>
    <col collapsed="false" hidden="false" max="16" min="16" style="0" width="12.306976744186"/>
    <col collapsed="false" hidden="false" max="17" min="17" style="0" width="13.4139534883721"/>
    <col collapsed="false" hidden="false" max="18" min="18" style="0" width="18.5813953488372"/>
    <col collapsed="false" hidden="false" max="19" min="19" style="0" width="10.5813953488372"/>
    <col collapsed="false" hidden="false" max="21" min="20" style="0" width="17.353488372093"/>
    <col collapsed="false" hidden="false" max="22" min="22" style="0" width="16"/>
    <col collapsed="false" hidden="false" max="23" min="23" style="0" width="17.353488372093"/>
    <col collapsed="false" hidden="false" max="24" min="24" style="0" width="12.0604651162791"/>
    <col collapsed="false" hidden="false" max="25" min="25" style="0" width="14.8883720930233"/>
    <col collapsed="false" hidden="false" max="26" min="26" style="0" width="17.353488372093"/>
    <col collapsed="false" hidden="false" max="27" min="27" style="0" width="10.8279069767442"/>
    <col collapsed="false" hidden="false" max="28" min="28" style="0" width="12.0604651162791"/>
    <col collapsed="false" hidden="false" max="29" min="29" style="0" width="10.8279069767442"/>
    <col collapsed="false" hidden="false" max="1025" min="30" style="0" width="9.84651162790698"/>
  </cols>
  <sheetData>
    <row r="1" customFormat="false" ht="13.5" hidden="false" customHeight="false" outlineLevel="0" collapsed="false">
      <c r="A1" s="31"/>
      <c r="B1" s="32"/>
      <c r="C1" s="33"/>
      <c r="D1" s="34"/>
      <c r="E1" s="34"/>
      <c r="F1" s="34"/>
      <c r="G1" s="35"/>
      <c r="H1" s="31"/>
      <c r="I1" s="2" t="s">
        <v>4</v>
      </c>
      <c r="J1" s="36" t="n">
        <f aca="false">W58</f>
        <v>9.11110318863449</v>
      </c>
      <c r="L1" s="37" t="s">
        <v>11</v>
      </c>
      <c r="M1" s="38" t="n">
        <f aca="false">(O58)/O20</f>
        <v>4.18496561353043</v>
      </c>
      <c r="O1" s="2" t="s">
        <v>12</v>
      </c>
      <c r="P1" s="0" t="n">
        <f aca="false">[1]Summary!$B$2</f>
        <v>100</v>
      </c>
    </row>
    <row r="2" customFormat="false" ht="13.5" hidden="false" customHeight="false" outlineLevel="0" collapsed="false">
      <c r="A2" s="31"/>
      <c r="B2" s="32"/>
      <c r="C2" s="33"/>
      <c r="D2" s="34"/>
      <c r="E2" s="34"/>
      <c r="F2" s="34"/>
      <c r="G2" s="35"/>
      <c r="H2" s="31"/>
      <c r="I2" s="39" t="s">
        <v>13</v>
      </c>
      <c r="J2" s="36" t="n">
        <f aca="false">W57</f>
        <v>0.127480134441176</v>
      </c>
      <c r="L2" s="37" t="s">
        <v>14</v>
      </c>
      <c r="M2" s="38" t="n">
        <f aca="false">O20/O57</f>
        <v>56.0446913580247</v>
      </c>
      <c r="O2" s="40" t="s">
        <v>15</v>
      </c>
      <c r="P2" s="41" t="n">
        <v>3</v>
      </c>
      <c r="X2" s="17"/>
      <c r="Y2" s="17"/>
    </row>
    <row r="3" customFormat="false" ht="13.5" hidden="false" customHeight="false" outlineLevel="0" collapsed="false">
      <c r="A3" s="31"/>
      <c r="B3" s="0"/>
      <c r="C3" s="28"/>
      <c r="D3" s="0"/>
      <c r="E3" s="0"/>
      <c r="F3" s="0"/>
      <c r="G3" s="30"/>
      <c r="H3" s="31"/>
      <c r="X3" s="17"/>
      <c r="Y3" s="17"/>
    </row>
    <row r="4" customFormat="false" ht="14.25" hidden="false" customHeight="false" outlineLevel="0" collapsed="false">
      <c r="A4" s="31"/>
      <c r="B4" s="42" t="s">
        <v>16</v>
      </c>
      <c r="C4" s="42" t="s">
        <v>17</v>
      </c>
      <c r="D4" s="43" t="s">
        <v>18</v>
      </c>
      <c r="E4" s="43" t="s">
        <v>19</v>
      </c>
      <c r="F4" s="43" t="s">
        <v>20</v>
      </c>
      <c r="G4" s="44" t="s">
        <v>21</v>
      </c>
      <c r="H4" s="31"/>
      <c r="I4" s="45" t="s">
        <v>22</v>
      </c>
      <c r="K4" s="46"/>
      <c r="L4" s="47" t="s">
        <v>23</v>
      </c>
      <c r="M4" s="46"/>
      <c r="Q4" s="48"/>
      <c r="R4" s="47"/>
      <c r="S4" s="47" t="s">
        <v>24</v>
      </c>
      <c r="T4" s="48"/>
      <c r="U4" s="47"/>
      <c r="X4" s="49"/>
      <c r="Y4" s="50"/>
    </row>
    <row r="5" customFormat="false" ht="14.25" hidden="false" customHeight="false" outlineLevel="0" collapsed="false">
      <c r="A5" s="31"/>
      <c r="B5" s="51" t="n">
        <f aca="false">COUNTA(C$9:C$261)-1</f>
        <v>58</v>
      </c>
      <c r="C5" s="52" t="str">
        <f aca="false">LOOKUP(J$20-2,$B$7:$B$259,C$7:C$259)</f>
        <v>LN</v>
      </c>
      <c r="D5" s="53" t="str">
        <f aca="false">LOOKUP(K$20-2,$B$7:$B$259,D$7:D$259)</f>
        <v>LN</v>
      </c>
      <c r="E5" s="53" t="str">
        <f aca="false">LOOKUP(L$20-2,$B$7:$B$259,E$7:E$259)</f>
        <v>H4</v>
      </c>
      <c r="F5" s="53" t="str">
        <f aca="false">LOOKUP(M$20-2,$B$7:$B$259,F$7:F$259)</f>
        <v>LN</v>
      </c>
      <c r="G5" s="54" t="str">
        <f aca="false">LOOKUP(N$20-2,$B$7:$B$259,G$7:G$259)</f>
        <v>LK</v>
      </c>
      <c r="H5" s="31"/>
      <c r="I5" s="55"/>
      <c r="J5" s="56" t="n">
        <v>1</v>
      </c>
      <c r="K5" s="56" t="n">
        <v>2</v>
      </c>
      <c r="L5" s="56" t="n">
        <v>3</v>
      </c>
      <c r="M5" s="56" t="n">
        <v>4</v>
      </c>
      <c r="N5" s="56" t="n">
        <v>5</v>
      </c>
      <c r="O5" s="56"/>
      <c r="Q5" s="47"/>
      <c r="R5" s="27" t="n">
        <v>1</v>
      </c>
      <c r="S5" s="47" t="n">
        <v>2</v>
      </c>
      <c r="T5" s="47" t="n">
        <v>3</v>
      </c>
      <c r="U5" s="47" t="n">
        <v>4</v>
      </c>
      <c r="V5" s="47" t="n">
        <v>5</v>
      </c>
      <c r="W5" s="47"/>
      <c r="X5" s="57"/>
      <c r="Y5" s="57"/>
    </row>
    <row r="6" customFormat="false" ht="14.25" hidden="false" customHeight="false" outlineLevel="0" collapsed="false">
      <c r="A6" s="31"/>
      <c r="B6" s="51" t="n">
        <f aca="false">COUNTA(C$9:C$261)</f>
        <v>59</v>
      </c>
      <c r="C6" s="52" t="str">
        <f aca="false">LOOKUP(J$20-1,$B$7:$B$259,C$7:C$259)</f>
        <v>H4</v>
      </c>
      <c r="D6" s="53" t="str">
        <f aca="false">LOOKUP(K$20-1,$B$7:$B$259,D$7:D$259)</f>
        <v>H4</v>
      </c>
      <c r="E6" s="53" t="str">
        <f aca="false">LOOKUP(L$20-1,$B$7:$B$259,E$7:E$259)</f>
        <v>H4</v>
      </c>
      <c r="F6" s="53" t="str">
        <f aca="false">LOOKUP(M$20-1,$B$7:$B$259,F$7:F$259)</f>
        <v>H4</v>
      </c>
      <c r="G6" s="54" t="str">
        <f aca="false">LOOKUP(N$20-1,$B$7:$B$259,G$7:G$259)</f>
        <v>H4</v>
      </c>
      <c r="H6" s="31"/>
      <c r="I6" s="58" t="s">
        <v>25</v>
      </c>
      <c r="J6" s="59" t="n">
        <f aca="false">COUNTIF(C$7:C$160,$I6)</f>
        <v>0</v>
      </c>
      <c r="K6" s="60" t="n">
        <f aca="false">COUNTIF(D$7:D$160,$I6)</f>
        <v>4</v>
      </c>
      <c r="L6" s="60" t="n">
        <f aca="false">COUNTIF(E$7:E$160,$I6)</f>
        <v>3</v>
      </c>
      <c r="M6" s="60" t="n">
        <f aca="false">COUNTIF(F$7:F$160,$I6)</f>
        <v>4</v>
      </c>
      <c r="N6" s="61" t="n">
        <f aca="false">COUNTIF(G$7:G$160,$I6)</f>
        <v>0</v>
      </c>
      <c r="O6" s="62" t="n">
        <f aca="false">SUM(J6:L6)</f>
        <v>7</v>
      </c>
      <c r="P6" s="1"/>
      <c r="Q6" s="58" t="str">
        <f aca="false">I6</f>
        <v>WW</v>
      </c>
      <c r="R6" s="59"/>
      <c r="S6" s="60"/>
      <c r="T6" s="60"/>
      <c r="U6" s="60"/>
      <c r="V6" s="61"/>
      <c r="W6" s="17"/>
      <c r="X6" s="63" t="n">
        <f aca="false">V6*40/50</f>
        <v>0</v>
      </c>
      <c r="Y6" s="63"/>
    </row>
    <row r="7" customFormat="false" ht="14.25" hidden="false" customHeight="false" outlineLevel="0" collapsed="false">
      <c r="A7" s="31"/>
      <c r="B7" s="64" t="n">
        <v>0</v>
      </c>
      <c r="C7" s="65" t="s">
        <v>33</v>
      </c>
      <c r="D7" s="66" t="s">
        <v>33</v>
      </c>
      <c r="E7" s="66" t="s">
        <v>33</v>
      </c>
      <c r="F7" s="66" t="s">
        <v>28</v>
      </c>
      <c r="G7" s="67" t="s">
        <v>33</v>
      </c>
      <c r="H7" s="68"/>
      <c r="I7" s="58" t="s">
        <v>26</v>
      </c>
      <c r="J7" s="69" t="n">
        <f aca="false">COUNTIF(C$7:C$160,$I7)</f>
        <v>0</v>
      </c>
      <c r="K7" s="62" t="n">
        <f aca="false">COUNTIF(D$7:D$160,$I7)</f>
        <v>0</v>
      </c>
      <c r="L7" s="62" t="n">
        <f aca="false">COUNTIF(E$7:E$160,$I7)</f>
        <v>0</v>
      </c>
      <c r="M7" s="62" t="n">
        <f aca="false">COUNTIF(F$7:F$160,$I7)</f>
        <v>0</v>
      </c>
      <c r="N7" s="70" t="n">
        <f aca="false">COUNTIF(G$7:G$160,$I7)</f>
        <v>0</v>
      </c>
      <c r="O7" s="62" t="n">
        <f aca="false">SUM(J7:L7)</f>
        <v>0</v>
      </c>
      <c r="Q7" s="58" t="str">
        <f aca="false">I7</f>
        <v>H1</v>
      </c>
      <c r="R7" s="69"/>
      <c r="S7" s="62"/>
      <c r="T7" s="62" t="n">
        <f aca="false">[1]PayTable!E6</f>
        <v>100</v>
      </c>
      <c r="U7" s="62" t="n">
        <f aca="false">[1]PayTable!F6</f>
        <v>200</v>
      </c>
      <c r="V7" s="70" t="n">
        <f aca="false">[1]PayTable!G6</f>
        <v>1000</v>
      </c>
      <c r="W7" s="17"/>
      <c r="X7" s="49"/>
      <c r="Y7" s="49"/>
    </row>
    <row r="8" customFormat="false" ht="14.25" hidden="false" customHeight="false" outlineLevel="0" collapsed="false">
      <c r="A8" s="31"/>
      <c r="B8" s="33" t="n">
        <v>1</v>
      </c>
      <c r="C8" s="33" t="s">
        <v>27</v>
      </c>
      <c r="D8" s="71" t="s">
        <v>28</v>
      </c>
      <c r="E8" s="71" t="s">
        <v>33</v>
      </c>
      <c r="F8" s="71" t="s">
        <v>33</v>
      </c>
      <c r="G8" s="72" t="s">
        <v>33</v>
      </c>
      <c r="H8" s="73"/>
      <c r="I8" s="58" t="s">
        <v>31</v>
      </c>
      <c r="J8" s="69" t="n">
        <f aca="false">COUNTIF(C$7:C$160,$I8)</f>
        <v>0</v>
      </c>
      <c r="K8" s="62" t="n">
        <f aca="false">COUNTIF(D$7:D$160,$I8)</f>
        <v>0</v>
      </c>
      <c r="L8" s="62" t="n">
        <f aca="false">COUNTIF(E$7:E$160,$I8)</f>
        <v>0</v>
      </c>
      <c r="M8" s="62" t="n">
        <f aca="false">COUNTIF(F$7:F$160,$I8)</f>
        <v>0</v>
      </c>
      <c r="N8" s="70" t="n">
        <f aca="false">COUNTIF(G$7:G$160,$I8)</f>
        <v>0</v>
      </c>
      <c r="O8" s="62" t="n">
        <f aca="false">SUM(J8:L8)</f>
        <v>0</v>
      </c>
      <c r="Q8" s="58" t="str">
        <f aca="false">I8</f>
        <v>H2</v>
      </c>
      <c r="R8" s="69"/>
      <c r="S8" s="62"/>
      <c r="T8" s="62" t="n">
        <f aca="false">[1]PayTable!E7</f>
        <v>50</v>
      </c>
      <c r="U8" s="62" t="n">
        <f aca="false">[1]PayTable!F7</f>
        <v>100</v>
      </c>
      <c r="V8" s="70" t="n">
        <f aca="false">[1]PayTable!G7</f>
        <v>500</v>
      </c>
      <c r="W8" s="17"/>
      <c r="X8" s="49"/>
      <c r="Y8" s="49"/>
    </row>
    <row r="9" customFormat="false" ht="14.25" hidden="false" customHeight="false" outlineLevel="0" collapsed="false">
      <c r="A9" s="31"/>
      <c r="B9" s="33" t="n">
        <v>2</v>
      </c>
      <c r="C9" s="33" t="s">
        <v>27</v>
      </c>
      <c r="D9" s="71" t="s">
        <v>28</v>
      </c>
      <c r="E9" s="71" t="s">
        <v>29</v>
      </c>
      <c r="F9" s="71" t="s">
        <v>28</v>
      </c>
      <c r="G9" s="72" t="s">
        <v>28</v>
      </c>
      <c r="H9" s="73"/>
      <c r="I9" s="58" t="s">
        <v>32</v>
      </c>
      <c r="J9" s="69" t="n">
        <f aca="false">COUNTIF(C$7:C$160,$I9)</f>
        <v>0</v>
      </c>
      <c r="K9" s="62" t="n">
        <f aca="false">COUNTIF(D$7:D$160,$I9)</f>
        <v>0</v>
      </c>
      <c r="L9" s="62" t="n">
        <f aca="false">COUNTIF(E$7:E$160,$I9)</f>
        <v>0</v>
      </c>
      <c r="M9" s="62" t="n">
        <f aca="false">COUNTIF(F$7:F$160,$I9)</f>
        <v>0</v>
      </c>
      <c r="N9" s="70" t="n">
        <f aca="false">COUNTIF(G$7:G$160,$I9)</f>
        <v>0</v>
      </c>
      <c r="O9" s="62" t="n">
        <f aca="false">SUM(J9:L9)</f>
        <v>0</v>
      </c>
      <c r="Q9" s="58" t="str">
        <f aca="false">I9</f>
        <v>H3</v>
      </c>
      <c r="R9" s="69"/>
      <c r="S9" s="62"/>
      <c r="T9" s="62" t="n">
        <f aca="false">[1]PayTable!E8</f>
        <v>40</v>
      </c>
      <c r="U9" s="62" t="n">
        <f aca="false">[1]PayTable!F8</f>
        <v>80</v>
      </c>
      <c r="V9" s="70" t="n">
        <f aca="false">[1]PayTable!G8</f>
        <v>400</v>
      </c>
      <c r="W9" s="17"/>
      <c r="X9" s="49"/>
      <c r="Y9" s="49"/>
    </row>
    <row r="10" customFormat="false" ht="14.25" hidden="false" customHeight="false" outlineLevel="0" collapsed="false">
      <c r="A10" s="31"/>
      <c r="B10" s="33" t="n">
        <v>3</v>
      </c>
      <c r="C10" s="75" t="s">
        <v>36</v>
      </c>
      <c r="D10" s="71" t="s">
        <v>33</v>
      </c>
      <c r="E10" s="71" t="s">
        <v>25</v>
      </c>
      <c r="F10" s="71" t="s">
        <v>28</v>
      </c>
      <c r="G10" s="72" t="s">
        <v>33</v>
      </c>
      <c r="H10" s="73"/>
      <c r="I10" s="74" t="s">
        <v>33</v>
      </c>
      <c r="J10" s="69" t="n">
        <f aca="false">COUNTIF(C$7:C$160,$I10)</f>
        <v>23</v>
      </c>
      <c r="K10" s="62" t="n">
        <f aca="false">COUNTIF(D$7:D$160,$I10)</f>
        <v>23</v>
      </c>
      <c r="L10" s="62" t="n">
        <f aca="false">COUNTIF(E$7:E$160,$I10)</f>
        <v>24</v>
      </c>
      <c r="M10" s="62" t="n">
        <f aca="false">COUNTIF(F$7:F$160,$I10)</f>
        <v>23</v>
      </c>
      <c r="N10" s="70" t="n">
        <f aca="false">COUNTIF(G$7:G$160,$I10)</f>
        <v>27</v>
      </c>
      <c r="O10" s="62" t="n">
        <f aca="false">SUM(J10:L10)</f>
        <v>70</v>
      </c>
      <c r="Q10" s="58" t="str">
        <f aca="false">I10</f>
        <v>H4</v>
      </c>
      <c r="R10" s="69"/>
      <c r="S10" s="62"/>
      <c r="T10" s="62" t="n">
        <f aca="false">[1]PayTable!E9</f>
        <v>25</v>
      </c>
      <c r="U10" s="62" t="n">
        <f aca="false">[1]PayTable!F9</f>
        <v>50</v>
      </c>
      <c r="V10" s="70" t="n">
        <f aca="false">[1]PayTable!G9</f>
        <v>250</v>
      </c>
      <c r="W10" s="17"/>
      <c r="X10" s="49"/>
      <c r="Y10" s="49"/>
    </row>
    <row r="11" customFormat="false" ht="14.25" hidden="false" customHeight="false" outlineLevel="0" collapsed="false">
      <c r="A11" s="31"/>
      <c r="B11" s="33" t="n">
        <v>4</v>
      </c>
      <c r="C11" s="75" t="s">
        <v>30</v>
      </c>
      <c r="D11" s="71" t="s">
        <v>29</v>
      </c>
      <c r="E11" s="71" t="s">
        <v>29</v>
      </c>
      <c r="F11" s="71" t="s">
        <v>33</v>
      </c>
      <c r="G11" s="72" t="s">
        <v>33</v>
      </c>
      <c r="H11" s="31"/>
      <c r="I11" s="74" t="s">
        <v>35</v>
      </c>
      <c r="J11" s="69" t="n">
        <f aca="false">COUNTIF(C$7:C$160,$I11)</f>
        <v>0</v>
      </c>
      <c r="K11" s="62" t="n">
        <f aca="false">COUNTIF(D$7:D$160,$I11)</f>
        <v>0</v>
      </c>
      <c r="L11" s="62" t="n">
        <f aca="false">COUNTIF(E$7:E$160,$I11)</f>
        <v>0</v>
      </c>
      <c r="M11" s="62" t="n">
        <f aca="false">COUNTIF(F$7:F$160,$I11)</f>
        <v>0</v>
      </c>
      <c r="N11" s="70" t="n">
        <f aca="false">COUNTIF(G$7:G$160,$I11)</f>
        <v>0</v>
      </c>
      <c r="O11" s="62" t="n">
        <f aca="false">SUM(J11:L11)</f>
        <v>0</v>
      </c>
      <c r="Q11" s="58" t="str">
        <f aca="false">I11</f>
        <v>H5</v>
      </c>
      <c r="R11" s="69"/>
      <c r="S11" s="62"/>
      <c r="T11" s="62" t="n">
        <f aca="false">[1]PayTable!E10</f>
        <v>10</v>
      </c>
      <c r="U11" s="62" t="n">
        <f aca="false">[1]PayTable!F10</f>
        <v>20</v>
      </c>
      <c r="V11" s="70" t="n">
        <f aca="false">[1]PayTable!G10</f>
        <v>100</v>
      </c>
      <c r="W11" s="17"/>
      <c r="X11" s="17"/>
      <c r="Y11" s="17"/>
    </row>
    <row r="12" customFormat="false" ht="14.25" hidden="false" customHeight="false" outlineLevel="0" collapsed="false">
      <c r="A12" s="31"/>
      <c r="B12" s="33" t="n">
        <v>5</v>
      </c>
      <c r="C12" s="75" t="s">
        <v>30</v>
      </c>
      <c r="D12" s="71" t="s">
        <v>25</v>
      </c>
      <c r="E12" s="71" t="s">
        <v>33</v>
      </c>
      <c r="F12" s="71" t="s">
        <v>33</v>
      </c>
      <c r="G12" s="72" t="s">
        <v>28</v>
      </c>
      <c r="H12" s="31"/>
      <c r="I12" s="58" t="s">
        <v>34</v>
      </c>
      <c r="J12" s="69" t="n">
        <f aca="false">COUNTIF(C$7:C$160,$I12)</f>
        <v>5</v>
      </c>
      <c r="K12" s="62" t="n">
        <f aca="false">COUNTIF(D$7:D$160,$I12)</f>
        <v>5</v>
      </c>
      <c r="L12" s="62" t="n">
        <f aca="false">COUNTIF(E$7:E$160,$I12)</f>
        <v>2</v>
      </c>
      <c r="M12" s="62" t="n">
        <f aca="false">COUNTIF(F$7:F$160,$I12)</f>
        <v>8</v>
      </c>
      <c r="N12" s="70" t="n">
        <f aca="false">COUNTIF(G$7:G$160,$I12)</f>
        <v>5</v>
      </c>
      <c r="O12" s="62" t="n">
        <f aca="false">SUM(J12:L12)</f>
        <v>12</v>
      </c>
      <c r="Q12" s="58" t="str">
        <f aca="false">I12</f>
        <v>LA</v>
      </c>
      <c r="R12" s="69"/>
      <c r="S12" s="62"/>
      <c r="T12" s="62" t="n">
        <f aca="false">[1]PayTable!E11</f>
        <v>5</v>
      </c>
      <c r="U12" s="62" t="n">
        <f aca="false">[1]PayTable!F11</f>
        <v>10</v>
      </c>
      <c r="V12" s="70" t="n">
        <f aca="false">[1]PayTable!G11</f>
        <v>50</v>
      </c>
      <c r="W12" s="17"/>
      <c r="X12" s="17"/>
      <c r="Y12" s="17"/>
    </row>
    <row r="13" customFormat="false" ht="14.25" hidden="false" customHeight="false" outlineLevel="0" collapsed="false">
      <c r="A13" s="31"/>
      <c r="B13" s="33" t="n">
        <v>6</v>
      </c>
      <c r="C13" s="75" t="s">
        <v>33</v>
      </c>
      <c r="D13" s="71" t="s">
        <v>29</v>
      </c>
      <c r="E13" s="71" t="s">
        <v>30</v>
      </c>
      <c r="F13" s="71" t="s">
        <v>33</v>
      </c>
      <c r="G13" s="72" t="s">
        <v>33</v>
      </c>
      <c r="H13" s="31"/>
      <c r="I13" s="58" t="s">
        <v>29</v>
      </c>
      <c r="J13" s="69" t="n">
        <f aca="false">COUNTIF(C$7:C$160,$I13)</f>
        <v>3</v>
      </c>
      <c r="K13" s="62" t="n">
        <f aca="false">COUNTIF(D$7:D$160,$I13)</f>
        <v>8</v>
      </c>
      <c r="L13" s="62" t="n">
        <f aca="false">COUNTIF(E$7:E$160,$I13)</f>
        <v>6</v>
      </c>
      <c r="M13" s="62" t="n">
        <f aca="false">COUNTIF(F$7:F$160,$I13)</f>
        <v>5</v>
      </c>
      <c r="N13" s="70" t="n">
        <f aca="false">COUNTIF(G$7:G$160,$I13)</f>
        <v>6</v>
      </c>
      <c r="O13" s="62" t="n">
        <f aca="false">SUM(J13:L13)</f>
        <v>17</v>
      </c>
      <c r="P13" s="76"/>
      <c r="Q13" s="58" t="str">
        <f aca="false">I13</f>
        <v>LK</v>
      </c>
      <c r="R13" s="69"/>
      <c r="S13" s="62"/>
      <c r="T13" s="62" t="n">
        <f aca="false">[1]PayTable!E12</f>
        <v>5</v>
      </c>
      <c r="U13" s="62" t="n">
        <f aca="false">[1]PayTable!F12</f>
        <v>10</v>
      </c>
      <c r="V13" s="70" t="n">
        <f aca="false">[1]PayTable!G12</f>
        <v>50</v>
      </c>
      <c r="W13" s="17"/>
    </row>
    <row r="14" customFormat="false" ht="14.25" hidden="false" customHeight="false" outlineLevel="0" collapsed="false">
      <c r="A14" s="31"/>
      <c r="B14" s="33" t="n">
        <v>7</v>
      </c>
      <c r="C14" s="33" t="s">
        <v>33</v>
      </c>
      <c r="D14" s="71" t="s">
        <v>29</v>
      </c>
      <c r="E14" s="71" t="s">
        <v>30</v>
      </c>
      <c r="F14" s="71" t="s">
        <v>30</v>
      </c>
      <c r="G14" s="72" t="s">
        <v>27</v>
      </c>
      <c r="H14" s="31"/>
      <c r="I14" s="58" t="s">
        <v>30</v>
      </c>
      <c r="J14" s="69" t="n">
        <f aca="false">COUNTIF(C$7:C$160,$I14)</f>
        <v>8</v>
      </c>
      <c r="K14" s="62" t="n">
        <f aca="false">COUNTIF(D$7:D$160,$I14)</f>
        <v>4</v>
      </c>
      <c r="L14" s="62" t="n">
        <f aca="false">COUNTIF(E$7:E$160,$I14)</f>
        <v>6</v>
      </c>
      <c r="M14" s="62" t="n">
        <f aca="false">COUNTIF(F$7:F$160,$I14)</f>
        <v>5</v>
      </c>
      <c r="N14" s="70" t="n">
        <f aca="false">COUNTIF(G$7:G$160,$I14)</f>
        <v>6</v>
      </c>
      <c r="O14" s="62" t="n">
        <f aca="false">SUM(J14:L14)</f>
        <v>18</v>
      </c>
      <c r="Q14" s="58" t="str">
        <f aca="false">I14</f>
        <v>LQ</v>
      </c>
      <c r="R14" s="69"/>
      <c r="S14" s="62"/>
      <c r="T14" s="62" t="n">
        <f aca="false">[1]PayTable!E13</f>
        <v>5</v>
      </c>
      <c r="U14" s="62" t="n">
        <f aca="false">[1]PayTable!F13</f>
        <v>10</v>
      </c>
      <c r="V14" s="70" t="n">
        <f aca="false">[1]PayTable!G13</f>
        <v>50</v>
      </c>
      <c r="W14" s="17"/>
    </row>
    <row r="15" customFormat="false" ht="14.25" hidden="false" customHeight="false" outlineLevel="0" collapsed="false">
      <c r="A15" s="31"/>
      <c r="B15" s="33" t="n">
        <v>8</v>
      </c>
      <c r="C15" s="33" t="s">
        <v>37</v>
      </c>
      <c r="D15" s="71" t="s">
        <v>33</v>
      </c>
      <c r="E15" s="71" t="s">
        <v>33</v>
      </c>
      <c r="F15" s="71" t="s">
        <v>30</v>
      </c>
      <c r="G15" s="72" t="s">
        <v>27</v>
      </c>
      <c r="H15" s="31"/>
      <c r="I15" s="58" t="s">
        <v>27</v>
      </c>
      <c r="J15" s="69" t="n">
        <f aca="false">COUNTIF(C$7:C$160,$I15)</f>
        <v>5</v>
      </c>
      <c r="K15" s="62" t="n">
        <f aca="false">COUNTIF(D$7:D$160,$I15)</f>
        <v>4</v>
      </c>
      <c r="L15" s="62" t="n">
        <f aca="false">COUNTIF(E$7:E$160,$I15)</f>
        <v>6</v>
      </c>
      <c r="M15" s="62" t="n">
        <f aca="false">COUNTIF(F$7:F$160,$I15)</f>
        <v>6</v>
      </c>
      <c r="N15" s="70" t="n">
        <f aca="false">COUNTIF(G$7:G$160,$I15)</f>
        <v>4</v>
      </c>
      <c r="O15" s="62" t="n">
        <f aca="false">SUM(J15:L15)</f>
        <v>15</v>
      </c>
      <c r="Q15" s="58" t="str">
        <f aca="false">I15</f>
        <v>LJ</v>
      </c>
      <c r="R15" s="69"/>
      <c r="S15" s="62"/>
      <c r="T15" s="62" t="n">
        <f aca="false">[1]PayTable!E14</f>
        <v>5</v>
      </c>
      <c r="U15" s="62" t="n">
        <f aca="false">[1]PayTable!F14</f>
        <v>10</v>
      </c>
      <c r="V15" s="70" t="n">
        <f aca="false">[1]PayTable!G14</f>
        <v>50</v>
      </c>
      <c r="W15" s="17"/>
    </row>
    <row r="16" customFormat="false" ht="14.25" hidden="false" customHeight="false" outlineLevel="0" collapsed="false">
      <c r="A16" s="31"/>
      <c r="B16" s="33" t="n">
        <v>9</v>
      </c>
      <c r="C16" s="75" t="s">
        <v>37</v>
      </c>
      <c r="D16" s="71" t="s">
        <v>30</v>
      </c>
      <c r="E16" s="71" t="s">
        <v>28</v>
      </c>
      <c r="F16" s="71" t="s">
        <v>33</v>
      </c>
      <c r="G16" s="72" t="s">
        <v>33</v>
      </c>
      <c r="H16" s="31"/>
      <c r="I16" s="77" t="s">
        <v>28</v>
      </c>
      <c r="J16" s="69" t="n">
        <f aca="false">COUNTIF(C$7:C$160,$I16)</f>
        <v>4</v>
      </c>
      <c r="K16" s="62" t="n">
        <f aca="false">COUNTIF(D$7:D$160,$I16)</f>
        <v>5</v>
      </c>
      <c r="L16" s="62" t="n">
        <f aca="false">COUNTIF(E$7:E$160,$I16)</f>
        <v>6</v>
      </c>
      <c r="M16" s="62" t="n">
        <f aca="false">COUNTIF(F$7:F$160,$I16)</f>
        <v>5</v>
      </c>
      <c r="N16" s="70" t="n">
        <f aca="false">COUNTIF(G$7:G$160,$I16)</f>
        <v>3</v>
      </c>
      <c r="O16" s="62" t="n">
        <f aca="false">SUM(J16:L16)</f>
        <v>15</v>
      </c>
      <c r="Q16" s="58" t="str">
        <f aca="false">I16</f>
        <v>LT</v>
      </c>
      <c r="R16" s="69"/>
      <c r="S16" s="62"/>
      <c r="T16" s="62" t="n">
        <f aca="false">[1]PayTable!E15</f>
        <v>5</v>
      </c>
      <c r="U16" s="62" t="n">
        <f aca="false">[1]PayTable!F15</f>
        <v>10</v>
      </c>
      <c r="V16" s="70" t="n">
        <f aca="false">[1]PayTable!G15</f>
        <v>50</v>
      </c>
      <c r="W16" s="17"/>
    </row>
    <row r="17" customFormat="false" ht="14.25" hidden="false" customHeight="false" outlineLevel="0" collapsed="false">
      <c r="A17" s="31"/>
      <c r="B17" s="33" t="n">
        <v>10</v>
      </c>
      <c r="C17" s="33" t="s">
        <v>33</v>
      </c>
      <c r="D17" s="71" t="s">
        <v>30</v>
      </c>
      <c r="E17" s="71" t="s">
        <v>28</v>
      </c>
      <c r="F17" s="71" t="s">
        <v>33</v>
      </c>
      <c r="G17" s="72" t="s">
        <v>33</v>
      </c>
      <c r="H17" s="31"/>
      <c r="I17" s="77" t="s">
        <v>37</v>
      </c>
      <c r="J17" s="69" t="n">
        <f aca="false">COUNTIF(C$7:C$160,$I17)</f>
        <v>8</v>
      </c>
      <c r="K17" s="62" t="n">
        <f aca="false">COUNTIF(D$7:D$160,$I17)</f>
        <v>6</v>
      </c>
      <c r="L17" s="62" t="n">
        <f aca="false">COUNTIF(E$7:E$160,$I17)</f>
        <v>6</v>
      </c>
      <c r="M17" s="62" t="n">
        <f aca="false">COUNTIF(F$7:F$160,$I17)</f>
        <v>5</v>
      </c>
      <c r="N17" s="70" t="n">
        <f aca="false">COUNTIF(G$7:G$160,$I17)</f>
        <v>7</v>
      </c>
      <c r="O17" s="62" t="n">
        <f aca="false">SUM(J17:L17)</f>
        <v>20</v>
      </c>
      <c r="Q17" s="58" t="str">
        <f aca="false">I17</f>
        <v>LN</v>
      </c>
      <c r="R17" s="69"/>
      <c r="S17" s="62"/>
      <c r="T17" s="62" t="n">
        <f aca="false">[1]PayTable!E16</f>
        <v>5</v>
      </c>
      <c r="U17" s="62" t="n">
        <f aca="false">[1]PayTable!F16</f>
        <v>10</v>
      </c>
      <c r="V17" s="70" t="n">
        <f aca="false">[1]PayTable!G16</f>
        <v>50</v>
      </c>
      <c r="W17" s="17"/>
    </row>
    <row r="18" customFormat="false" ht="14.25" hidden="false" customHeight="false" outlineLevel="0" collapsed="false">
      <c r="A18" s="31"/>
      <c r="B18" s="33" t="n">
        <v>11</v>
      </c>
      <c r="C18" s="75" t="s">
        <v>33</v>
      </c>
      <c r="D18" s="71" t="s">
        <v>33</v>
      </c>
      <c r="E18" s="71" t="s">
        <v>33</v>
      </c>
      <c r="F18" s="71" t="s">
        <v>33</v>
      </c>
      <c r="G18" s="72" t="s">
        <v>37</v>
      </c>
      <c r="H18" s="31"/>
      <c r="I18" s="78" t="s">
        <v>38</v>
      </c>
      <c r="J18" s="79" t="n">
        <f aca="false">COUNTIF(C$7:C$160,$I18)</f>
        <v>0</v>
      </c>
      <c r="K18" s="76" t="n">
        <f aca="false">COUNTIF(D$7:D$160,$I18)</f>
        <v>0</v>
      </c>
      <c r="L18" s="76" t="n">
        <f aca="false">COUNTIF(E$7:E$160,$I18)</f>
        <v>0</v>
      </c>
      <c r="M18" s="76" t="n">
        <f aca="false">COUNTIF(F$7:F$160,$I18)</f>
        <v>0</v>
      </c>
      <c r="N18" s="80" t="n">
        <f aca="false">COUNTIF(G$7:G$160,$I18)</f>
        <v>0</v>
      </c>
      <c r="O18" s="76" t="n">
        <f aca="false">SUM(J18:L18)</f>
        <v>0</v>
      </c>
      <c r="Q18" s="78" t="str">
        <f aca="false">I18</f>
        <v>ST</v>
      </c>
      <c r="R18" s="69"/>
      <c r="S18" s="62"/>
      <c r="T18" s="62" t="n">
        <f aca="false">[1]PayTable!E17</f>
        <v>0</v>
      </c>
      <c r="U18" s="62" t="n">
        <f aca="false">[1]PayTable!F17</f>
        <v>0</v>
      </c>
      <c r="V18" s="70" t="n">
        <f aca="false">[1]PayTable!G17</f>
        <v>0</v>
      </c>
    </row>
    <row r="19" customFormat="false" ht="14.25" hidden="false" customHeight="false" outlineLevel="0" collapsed="false">
      <c r="A19" s="31"/>
      <c r="B19" s="33" t="n">
        <v>12</v>
      </c>
      <c r="C19" s="75" t="s">
        <v>34</v>
      </c>
      <c r="D19" s="71" t="s">
        <v>37</v>
      </c>
      <c r="E19" s="71" t="s">
        <v>28</v>
      </c>
      <c r="F19" s="71" t="s">
        <v>29</v>
      </c>
      <c r="G19" s="72" t="s">
        <v>37</v>
      </c>
      <c r="H19" s="31"/>
      <c r="I19" s="77" t="s">
        <v>36</v>
      </c>
      <c r="J19" s="81" t="n">
        <f aca="false">COUNTIF(C$7:C$160,$I19)</f>
        <v>5</v>
      </c>
      <c r="K19" s="82" t="n">
        <f aca="false">COUNTIF(D$7:D$160,$I19)</f>
        <v>2</v>
      </c>
      <c r="L19" s="82" t="n">
        <f aca="false">COUNTIF(E$7:E$160,$I19)</f>
        <v>2</v>
      </c>
      <c r="M19" s="82" t="n">
        <f aca="false">COUNTIF(F$7:F$160,$I19)</f>
        <v>0</v>
      </c>
      <c r="N19" s="83" t="n">
        <f aca="false">COUNTIF(G$7:G$160,$I19)</f>
        <v>3</v>
      </c>
      <c r="O19" s="62"/>
      <c r="Q19" s="58" t="str">
        <f aca="false">I19</f>
        <v>SF</v>
      </c>
      <c r="R19" s="81"/>
      <c r="S19" s="82"/>
      <c r="T19" s="82" t="n">
        <f aca="false">[1]PayTable!E18</f>
        <v>5</v>
      </c>
      <c r="U19" s="82" t="n">
        <f aca="false">[1]PayTable!F18</f>
        <v>10</v>
      </c>
      <c r="V19" s="83" t="n">
        <f aca="false">[1]PayTable!G18</f>
        <v>50</v>
      </c>
      <c r="W19" s="17"/>
    </row>
    <row r="20" customFormat="false" ht="14.25" hidden="false" customHeight="false" outlineLevel="0" collapsed="false">
      <c r="A20" s="31"/>
      <c r="B20" s="33" t="n">
        <v>13</v>
      </c>
      <c r="C20" s="75" t="s">
        <v>34</v>
      </c>
      <c r="D20" s="71" t="s">
        <v>37</v>
      </c>
      <c r="E20" s="71" t="s">
        <v>28</v>
      </c>
      <c r="F20" s="71" t="s">
        <v>25</v>
      </c>
      <c r="G20" s="72" t="s">
        <v>36</v>
      </c>
      <c r="H20" s="31"/>
      <c r="I20" s="58"/>
      <c r="J20" s="56" t="n">
        <f aca="false">SUM(J6:J19)</f>
        <v>61</v>
      </c>
      <c r="K20" s="56" t="n">
        <f aca="false">SUM(K6:K19)</f>
        <v>61</v>
      </c>
      <c r="L20" s="56" t="n">
        <f aca="false">SUM(L6:L19)</f>
        <v>61</v>
      </c>
      <c r="M20" s="56" t="n">
        <f aca="false">SUM(M6:M19)</f>
        <v>61</v>
      </c>
      <c r="N20" s="56" t="n">
        <f aca="false">SUM(N6:N19)</f>
        <v>61</v>
      </c>
      <c r="O20" s="84" t="n">
        <f aca="false">PRODUCT(J20:N20)</f>
        <v>844596301</v>
      </c>
      <c r="Q20" s="58"/>
      <c r="R20" s="62"/>
      <c r="S20" s="62"/>
      <c r="T20" s="62"/>
      <c r="U20" s="62"/>
      <c r="V20" s="62"/>
      <c r="W20" s="17"/>
    </row>
    <row r="21" customFormat="false" ht="14.25" hidden="false" customHeight="false" outlineLevel="0" collapsed="false">
      <c r="A21" s="31"/>
      <c r="B21" s="33" t="n">
        <v>14</v>
      </c>
      <c r="C21" s="75" t="s">
        <v>33</v>
      </c>
      <c r="D21" s="71" t="s">
        <v>25</v>
      </c>
      <c r="E21" s="71" t="s">
        <v>33</v>
      </c>
      <c r="F21" s="71" t="s">
        <v>29</v>
      </c>
      <c r="G21" s="72" t="s">
        <v>29</v>
      </c>
      <c r="H21" s="31"/>
      <c r="I21" s="58"/>
      <c r="J21" s="62" t="n">
        <f aca="false">J20*3</f>
        <v>183</v>
      </c>
      <c r="K21" s="62" t="n">
        <f aca="false">K20*3</f>
        <v>183</v>
      </c>
      <c r="L21" s="62" t="n">
        <f aca="false">L20*3</f>
        <v>183</v>
      </c>
      <c r="M21" s="62" t="n">
        <f aca="false">M20*3</f>
        <v>183</v>
      </c>
      <c r="N21" s="62" t="n">
        <f aca="false">N20*3</f>
        <v>183</v>
      </c>
      <c r="Q21" s="58"/>
      <c r="R21" s="85" t="str">
        <f aca="false">IF(R22=0,$I6,INDEX($I6:$I19,MATCH(R22,R6:R19,0),1))</f>
        <v>WW</v>
      </c>
      <c r="S21" s="85" t="str">
        <f aca="false">IF(S22=0,$I6,INDEX($I6:$I19,MATCH(S22,S6:S19,0),1))</f>
        <v>WW</v>
      </c>
      <c r="T21" s="85" t="str">
        <f aca="false">IF(T22=0,$I6,INDEX($I6:$I19,MATCH(T22,T6:T19,0),1))</f>
        <v>H1</v>
      </c>
      <c r="U21" s="85" t="str">
        <f aca="false">IF(U22=0,$I6,INDEX($I6:$I19,MATCH(U22,U6:U19,0),1))</f>
        <v>H1</v>
      </c>
      <c r="V21" s="85" t="str">
        <f aca="false">IF(V22=0,$I6,INDEX($I6:$I19,MATCH(V22,V6:V19,0),1))</f>
        <v>H1</v>
      </c>
      <c r="W21" s="17"/>
    </row>
    <row r="22" customFormat="false" ht="14.25" hidden="false" customHeight="false" outlineLevel="0" collapsed="false">
      <c r="A22" s="31"/>
      <c r="B22" s="33" t="n">
        <v>15</v>
      </c>
      <c r="C22" s="75" t="s">
        <v>30</v>
      </c>
      <c r="D22" s="71" t="s">
        <v>27</v>
      </c>
      <c r="E22" s="71" t="s">
        <v>33</v>
      </c>
      <c r="F22" s="71" t="s">
        <v>29</v>
      </c>
      <c r="G22" s="72" t="s">
        <v>29</v>
      </c>
      <c r="H22" s="31"/>
      <c r="I22" s="58"/>
      <c r="Q22" s="58"/>
      <c r="R22" s="85" t="n">
        <f aca="false">MAX(R6:R19)</f>
        <v>0</v>
      </c>
      <c r="S22" s="85" t="n">
        <f aca="false">MAX(S6:S19)</f>
        <v>0</v>
      </c>
      <c r="T22" s="85" t="n">
        <f aca="false">MAX(T6:T19)</f>
        <v>100</v>
      </c>
      <c r="U22" s="85" t="n">
        <f aca="false">MAX(U6:U19)</f>
        <v>200</v>
      </c>
      <c r="V22" s="85" t="n">
        <f aca="false">MAX(V6:V19)</f>
        <v>1000</v>
      </c>
    </row>
    <row r="23" customFormat="false" ht="14.25" hidden="false" customHeight="false" outlineLevel="0" collapsed="false">
      <c r="A23" s="31"/>
      <c r="B23" s="33" t="n">
        <v>16</v>
      </c>
      <c r="C23" s="75" t="s">
        <v>30</v>
      </c>
      <c r="D23" s="71" t="s">
        <v>27</v>
      </c>
      <c r="E23" s="71" t="s">
        <v>37</v>
      </c>
      <c r="F23" s="71" t="s">
        <v>33</v>
      </c>
      <c r="G23" s="72" t="s">
        <v>33</v>
      </c>
      <c r="H23" s="31"/>
      <c r="I23" s="56" t="s">
        <v>39</v>
      </c>
      <c r="Q23" s="56" t="s">
        <v>40</v>
      </c>
      <c r="W23" s="85"/>
    </row>
    <row r="24" customFormat="false" ht="13.5" hidden="false" customHeight="false" outlineLevel="0" collapsed="false">
      <c r="A24" s="31"/>
      <c r="B24" s="33" t="n">
        <v>17</v>
      </c>
      <c r="C24" s="75" t="s">
        <v>36</v>
      </c>
      <c r="D24" s="71" t="s">
        <v>33</v>
      </c>
      <c r="E24" s="71" t="s">
        <v>33</v>
      </c>
      <c r="F24" s="71" t="s">
        <v>33</v>
      </c>
      <c r="G24" s="72" t="s">
        <v>33</v>
      </c>
      <c r="H24" s="31"/>
      <c r="J24" s="27" t="n">
        <v>1</v>
      </c>
      <c r="K24" s="27" t="n">
        <v>2</v>
      </c>
      <c r="L24" s="27" t="n">
        <v>3</v>
      </c>
      <c r="M24" s="27" t="n">
        <v>4</v>
      </c>
      <c r="N24" s="27" t="n">
        <v>5</v>
      </c>
      <c r="O24" s="27"/>
      <c r="R24" s="27" t="n">
        <v>1</v>
      </c>
      <c r="S24" s="27" t="n">
        <v>2</v>
      </c>
      <c r="T24" s="27" t="n">
        <v>3</v>
      </c>
      <c r="U24" s="27" t="n">
        <v>4</v>
      </c>
      <c r="V24" s="27" t="n">
        <v>5</v>
      </c>
      <c r="W24" s="85"/>
    </row>
    <row r="25" customFormat="false" ht="14.25" hidden="false" customHeight="false" outlineLevel="0" collapsed="false">
      <c r="A25" s="31"/>
      <c r="B25" s="33" t="n">
        <v>18</v>
      </c>
      <c r="C25" s="75" t="s">
        <v>30</v>
      </c>
      <c r="D25" s="71" t="s">
        <v>33</v>
      </c>
      <c r="E25" s="71" t="s">
        <v>27</v>
      </c>
      <c r="F25" s="71" t="s">
        <v>37</v>
      </c>
      <c r="G25" s="72" t="s">
        <v>28</v>
      </c>
      <c r="H25" s="31"/>
      <c r="I25" s="56" t="str">
        <f aca="false">I6</f>
        <v>WW</v>
      </c>
      <c r="J25" s="86" t="n">
        <f aca="false" t="array" ref="J25:J25">SUM(IF(ISBLANK(C$5:C$95),0,1)*IF(ISBLANK(C$6:C$96),0,1)*IF(ISBLANK(C$7:C$97),0,1)*      (IF(C$5:C$95=$I$25,1,0)+IF(C$6:C$96=$I$25,1,0)+IF(C$7:C$97=$I$25,1,0)))</f>
        <v>0</v>
      </c>
      <c r="K25" s="87" t="n">
        <f aca="false" t="array" ref="K25:K25">SUM(IF(ISBLANK(D$5:D$95),0,1)*IF(ISBLANK(D$6:D$96),0,1)*IF(ISBLANK(D$7:D$97),0,1)*      (IF(D$5:D$95=$I$25,1,0)+IF(D$6:D$96=$I$25,1,0)+IF(D$7:D$97=$I$25,1,0)))</f>
        <v>12</v>
      </c>
      <c r="L25" s="87" t="n">
        <f aca="false" t="array" ref="L25:L25">SUM(IF(ISBLANK(E$5:E$95),0,1)*IF(ISBLANK(E$6:E$96),0,1)*IF(ISBLANK(E$7:E$97),0,1)*      (IF(E$5:E$95=$I$25,1,0)+IF(E$6:E$96=$I$25,1,0)+IF(E$7:E$97=$I$25,1,0)))</f>
        <v>9</v>
      </c>
      <c r="M25" s="87" t="n">
        <f aca="false" t="array" ref="M25:M25">SUM(IF(ISBLANK(F$5:F$95),0,1)*IF(ISBLANK(F$6:F$96),0,1)*IF(ISBLANK(F$7:F$97),0,1)*      (IF(F$5:F$95=$I$25,1,0)+IF(F$6:F$96=$I$25,1,0)+IF(F$7:F$97=$I$25,1,0)))</f>
        <v>12</v>
      </c>
      <c r="N25" s="88" t="n">
        <f aca="false" t="array" ref="N25:N25">SUM(IF(ISBLANK(G$5:G$95),0,1)*IF(ISBLANK(G$6:G$96),0,1)*IF(ISBLANK(G$7:G$97),0,1)*      (IF(G$5:G$95=$I$25,1,0)+IF(G$6:G$96=$I$25,1,0)+IF(G$7:G$97=$I$25,1,0)))</f>
        <v>0</v>
      </c>
      <c r="Q25" s="56" t="str">
        <f aca="false">Q6</f>
        <v>WW</v>
      </c>
      <c r="R25" s="86" t="n">
        <f aca="false" t="array" ref="R25:R25">SUM(IF(ISBLANK(C$5:C$95),0,1)*IF(ISBLANK(C$6:C$96),0,1)*IF(ISBLANK(C$7:C$97),0,1)*      (IF(C$5:C$95=$I$25,0,1)*IF(C$6:C$96=$I$25,0,1)*IF(C$7:C$97=$I$25,0,1)*IF(C$5:C$95=$I25,0,1)*IF(C$6:C$96=$I25,0,1)*IF(C$7:C$97=$I25,0,1)))</f>
        <v>61</v>
      </c>
      <c r="S25" s="87" t="n">
        <f aca="false" t="array" ref="S25:S25">SUM(IF(ISBLANK(D$5:D$95),0,1)*IF(ISBLANK(D$6:D$96),0,1)*IF(ISBLANK(D$7:D$97),0,1)*      (IF(D$5:D$95=$I$25,0,1)*IF(D$6:D$96=$I$25,0,1)*IF(D$7:D$97=$I$25,0,1)*IF(D$5:D$95=$I25,0,1)*IF(D$6:D$96=$I25,0,1)*IF(D$7:D$97=$I25,0,1)))</f>
        <v>49</v>
      </c>
      <c r="T25" s="87" t="n">
        <f aca="false" t="array" ref="T25:T25">SUM(IF(ISBLANK(E$5:E$95),0,1)*IF(ISBLANK(E$6:E$96),0,1)*IF(ISBLANK(E$7:E$97),0,1)*      (IF(E$5:E$95=$I$25,0,1)*IF(E$6:E$96=$I$25,0,1)*IF(E$7:E$97=$I$25,0,1)*IF(E$5:E$95=$I25,0,1)*IF(E$6:E$96=$I25,0,1)*IF(E$7:E$97=$I25,0,1)))</f>
        <v>52</v>
      </c>
      <c r="U25" s="87" t="n">
        <f aca="false" t="array" ref="U25:U25">SUM(IF(ISBLANK(F$5:F$95),0,1)*IF(ISBLANK(F$6:F$96),0,1)*IF(ISBLANK(F$7:F$97),0,1)*      (IF(F$5:F$95=$I$25,0,1)*IF(F$6:F$96=$I$25,0,1)*IF(F$7:F$97=$I$25,0,1)*IF(F$5:F$95=$I25,0,1)*IF(F$6:F$96=$I25,0,1)*IF(F$7:F$97=$I25,0,1)))</f>
        <v>49</v>
      </c>
      <c r="V25" s="88" t="n">
        <f aca="false" t="array" ref="V25:V25">SUM(IF(ISBLANK(G$5:G$95),0,1)*IF(ISBLANK(G$6:G$96),0,1)*IF(ISBLANK(G$7:G$97),0,1)*      (IF(G$5:G$95=$I$25,0,1)*IF(G$6:G$96=$I$25,0,1)*IF(G$7:G$97=$I$25,0,1)*IF(G$5:G$95=$I25,0,1)*IF(G$6:G$96=$I25,0,1)*IF(G$7:G$97=$I25,0,1)))</f>
        <v>61</v>
      </c>
    </row>
    <row r="26" customFormat="false" ht="14.25" hidden="false" customHeight="false" outlineLevel="0" collapsed="false">
      <c r="A26" s="31"/>
      <c r="B26" s="33" t="n">
        <v>19</v>
      </c>
      <c r="C26" s="75" t="s">
        <v>30</v>
      </c>
      <c r="D26" s="71" t="s">
        <v>28</v>
      </c>
      <c r="E26" s="71" t="s">
        <v>27</v>
      </c>
      <c r="F26" s="71" t="s">
        <v>37</v>
      </c>
      <c r="G26" s="72" t="s">
        <v>33</v>
      </c>
      <c r="H26" s="31"/>
      <c r="I26" s="56" t="str">
        <f aca="false">I7</f>
        <v>H1</v>
      </c>
      <c r="J26" s="89" t="n">
        <f aca="false" t="array" ref="J26:J26">SUM(IF(ISBLANK(C$5:C$95),0,1)*IF(ISBLANK(C$6:C$96),0,1)*IF(ISBLANK(C$7:C$97),0,1)*      (IF(C$5:C$95=$I26,1,0)+IF(C$6:C$96=$I26,1,0)+IF(C$7:C$97=$I26,1,0)))</f>
        <v>0</v>
      </c>
      <c r="K26" s="14" t="n">
        <f aca="false" t="array" ref="K26:K26">SUM(IF(ISBLANK(D$5:D$95),0,1)*IF(ISBLANK(D$6:D$96),0,1)*IF(ISBLANK(D$7:D$97),0,1)*      (IF(D$5:D$95=$I26,1,0)+IF(D$6:D$96=$I26,1,0)+IF(D$7:D$97=$I26,1,0)))</f>
        <v>0</v>
      </c>
      <c r="L26" s="14" t="n">
        <f aca="false" t="array" ref="L26:L26">SUM(IF(ISBLANK(E$5:E$95),0,1)*IF(ISBLANK(E$6:E$96),0,1)*IF(ISBLANK(E$7:E$97),0,1)*      (IF(E$5:E$95=$I26,1,0)+IF(E$6:E$96=$I26,1,0)+IF(E$7:E$97=$I26,1,0)))</f>
        <v>0</v>
      </c>
      <c r="M26" s="14" t="n">
        <f aca="false" t="array" ref="M26:M26">SUM(IF(ISBLANK(F$5:F$95),0,1)*IF(ISBLANK(F$6:F$96),0,1)*IF(ISBLANK(F$7:F$97),0,1)*      (IF(F$5:F$95=$I26,1,0)+IF(F$6:F$96=$I26,1,0)+IF(F$7:F$97=$I26,1,0)))</f>
        <v>0</v>
      </c>
      <c r="N26" s="90" t="n">
        <f aca="false" t="array" ref="N26:N26">SUM(IF(ISBLANK(G$5:G$95),0,1)*IF(ISBLANK(G$6:G$96),0,1)*IF(ISBLANK(G$7:G$97),0,1)*      (IF(G$5:G$95=$I26,1,0)+IF(G$6:G$96=$I26,1,0)+IF(G$7:G$97=$I26,1,0)))</f>
        <v>0</v>
      </c>
      <c r="Q26" s="56" t="str">
        <f aca="false">Q7</f>
        <v>H1</v>
      </c>
      <c r="R26" s="89" t="n">
        <f aca="false" t="array" ref="R26:R26">SUM(IF(ISBLANK(C$5:C$95),0,1)*IF(ISBLANK(C$6:C$96),0,1)*IF(ISBLANK(C$7:C$97),0,1)*      (IF(C$5:C$95=$I$25,0,1)*IF(C$6:C$96=$I$25,0,1)*IF(C$7:C$97=$I$25,0,1)*IF(C$5:C$95=$I26,0,1)*IF(C$6:C$96=$I26,0,1)*IF(C$7:C$97=$I26,0,1)))</f>
        <v>61</v>
      </c>
      <c r="S26" s="14" t="n">
        <f aca="false" t="array" ref="S26:S26">SUM(IF(ISBLANK(D$5:D$95),0,1)*IF(ISBLANK(D$6:D$96),0,1)*IF(ISBLANK(D$7:D$97),0,1)*      (IF(D$5:D$95=$I$25,0,1)*IF(D$6:D$96=$I$25,0,1)*IF(D$7:D$97=$I$25,0,1)*IF(D$5:D$95=$I26,0,1)*IF(D$6:D$96=$I26,0,1)*IF(D$7:D$97=$I26,0,1)))</f>
        <v>49</v>
      </c>
      <c r="T26" s="14" t="n">
        <f aca="false" t="array" ref="T26:T26">SUM(IF(ISBLANK(E$5:E$95),0,1)*IF(ISBLANK(E$6:E$96),0,1)*IF(ISBLANK(E$7:E$97),0,1)*      (IF(E$5:E$95=$I$25,0,1)*IF(E$6:E$96=$I$25,0,1)*IF(E$7:E$97=$I$25,0,1)*IF(E$5:E$95=$I26,0,1)*IF(E$6:E$96=$I26,0,1)*IF(E$7:E$97=$I26,0,1)))</f>
        <v>52</v>
      </c>
      <c r="U26" s="14" t="n">
        <f aca="false" t="array" ref="U26:U26">SUM(IF(ISBLANK(F$5:F$95),0,1)*IF(ISBLANK(F$6:F$96),0,1)*IF(ISBLANK(F$7:F$97),0,1)*      (IF(F$5:F$95=$I$25,0,1)*IF(F$6:F$96=$I$25,0,1)*IF(F$7:F$97=$I$25,0,1)*IF(F$5:F$95=$I26,0,1)*IF(F$6:F$96=$I26,0,1)*IF(F$7:F$97=$I26,0,1)))</f>
        <v>49</v>
      </c>
      <c r="V26" s="90" t="n">
        <f aca="false" t="array" ref="V26:V26">SUM(IF(ISBLANK(G$5:G$95),0,1)*IF(ISBLANK(G$6:G$96),0,1)*IF(ISBLANK(G$7:G$97),0,1)*      (IF(G$5:G$95=$I$25,0,1)*IF(G$6:G$96=$I$25,0,1)*IF(G$7:G$97=$I$25,0,1)*IF(G$5:G$95=$I26,0,1)*IF(G$6:G$96=$I26,0,1)*IF(G$7:G$97=$I26,0,1)))</f>
        <v>61</v>
      </c>
    </row>
    <row r="27" customFormat="false" ht="14.25" hidden="false" customHeight="false" outlineLevel="0" collapsed="false">
      <c r="A27" s="31"/>
      <c r="B27" s="33" t="n">
        <v>20</v>
      </c>
      <c r="C27" s="75" t="s">
        <v>33</v>
      </c>
      <c r="D27" s="71" t="s">
        <v>33</v>
      </c>
      <c r="E27" s="71" t="s">
        <v>25</v>
      </c>
      <c r="F27" s="71" t="s">
        <v>33</v>
      </c>
      <c r="G27" s="72" t="s">
        <v>30</v>
      </c>
      <c r="H27" s="31"/>
      <c r="I27" s="56" t="str">
        <f aca="false">I8</f>
        <v>H2</v>
      </c>
      <c r="J27" s="89" t="n">
        <f aca="false" t="array" ref="J27:J27">SUM(IF(ISBLANK(C$5:C$95),0,1)*IF(ISBLANK(C$6:C$96),0,1)*IF(ISBLANK(C$7:C$97),0,1)*      (IF(C$5:C$95=$I27,1,0)+IF(C$6:C$96=$I27,1,0)+IF(C$7:C$97=$I27,1,0)))</f>
        <v>0</v>
      </c>
      <c r="K27" s="14" t="n">
        <f aca="false" t="array" ref="K27:K27">SUM(IF(ISBLANK(D$5:D$95),0,1)*IF(ISBLANK(D$6:D$96),0,1)*IF(ISBLANK(D$7:D$97),0,1)*      (IF(D$5:D$95=$I27,1,0)+IF(D$6:D$96=$I27,1,0)+IF(D$7:D$97=$I27,1,0)))</f>
        <v>0</v>
      </c>
      <c r="L27" s="14" t="n">
        <f aca="false" t="array" ref="L27:L27">SUM(IF(ISBLANK(E$5:E$95),0,1)*IF(ISBLANK(E$6:E$96),0,1)*IF(ISBLANK(E$7:E$97),0,1)*      (IF(E$5:E$95=$I27,1,0)+IF(E$6:E$96=$I27,1,0)+IF(E$7:E$97=$I27,1,0)))</f>
        <v>0</v>
      </c>
      <c r="M27" s="14" t="n">
        <f aca="false" t="array" ref="M27:M27">SUM(IF(ISBLANK(F$5:F$95),0,1)*IF(ISBLANK(F$6:F$96),0,1)*IF(ISBLANK(F$7:F$97),0,1)*      (IF(F$5:F$95=$I27,1,0)+IF(F$6:F$96=$I27,1,0)+IF(F$7:F$97=$I27,1,0)))</f>
        <v>0</v>
      </c>
      <c r="N27" s="90" t="n">
        <f aca="false" t="array" ref="N27:N27">SUM(IF(ISBLANK(G$5:G$95),0,1)*IF(ISBLANK(G$6:G$96),0,1)*IF(ISBLANK(G$7:G$97),0,1)*      (IF(G$5:G$95=$I27,1,0)+IF(G$6:G$96=$I27,1,0)+IF(G$7:G$97=$I27,1,0)))</f>
        <v>0</v>
      </c>
      <c r="Q27" s="56" t="str">
        <f aca="false">Q8</f>
        <v>H2</v>
      </c>
      <c r="R27" s="89" t="n">
        <f aca="false" t="array" ref="R27:R27">SUM(IF(ISBLANK(C$5:C$95),0,1)*IF(ISBLANK(C$6:C$96),0,1)*IF(ISBLANK(C$7:C$97),0,1)*      (IF(C$5:C$95=$I$25,0,1)*IF(C$6:C$96=$I$25,0,1)*IF(C$7:C$97=$I$25,0,1)*IF(C$5:C$95=$I27,0,1)*IF(C$6:C$96=$I27,0,1)*IF(C$7:C$97=$I27,0,1)))</f>
        <v>61</v>
      </c>
      <c r="S27" s="14" t="n">
        <f aca="false" t="array" ref="S27:S27">SUM(IF(ISBLANK(D$5:D$95),0,1)*IF(ISBLANK(D$6:D$96),0,1)*IF(ISBLANK(D$7:D$97),0,1)*      (IF(D$5:D$95=$I$25,0,1)*IF(D$6:D$96=$I$25,0,1)*IF(D$7:D$97=$I$25,0,1)*IF(D$5:D$95=$I27,0,1)*IF(D$6:D$96=$I27,0,1)*IF(D$7:D$97=$I27,0,1)))</f>
        <v>49</v>
      </c>
      <c r="T27" s="14" t="n">
        <f aca="false" t="array" ref="T27:T27">SUM(IF(ISBLANK(E$5:E$95),0,1)*IF(ISBLANK(E$6:E$96),0,1)*IF(ISBLANK(E$7:E$97),0,1)*      (IF(E$5:E$95=$I$25,0,1)*IF(E$6:E$96=$I$25,0,1)*IF(E$7:E$97=$I$25,0,1)*IF(E$5:E$95=$I27,0,1)*IF(E$6:E$96=$I27,0,1)*IF(E$7:E$97=$I27,0,1)))</f>
        <v>52</v>
      </c>
      <c r="U27" s="14" t="n">
        <f aca="false" t="array" ref="U27:U27">SUM(IF(ISBLANK(F$5:F$95),0,1)*IF(ISBLANK(F$6:F$96),0,1)*IF(ISBLANK(F$7:F$97),0,1)*      (IF(F$5:F$95=$I$25,0,1)*IF(F$6:F$96=$I$25,0,1)*IF(F$7:F$97=$I$25,0,1)*IF(F$5:F$95=$I27,0,1)*IF(F$6:F$96=$I27,0,1)*IF(F$7:F$97=$I27,0,1)))</f>
        <v>49</v>
      </c>
      <c r="V27" s="90" t="n">
        <f aca="false" t="array" ref="V27:V27">SUM(IF(ISBLANK(G$5:G$95),0,1)*IF(ISBLANK(G$6:G$96),0,1)*IF(ISBLANK(G$7:G$97),0,1)*      (IF(G$5:G$95=$I$25,0,1)*IF(G$6:G$96=$I$25,0,1)*IF(G$7:G$97=$I$25,0,1)*IF(G$5:G$95=$I27,0,1)*IF(G$6:G$96=$I27,0,1)*IF(G$7:G$97=$I27,0,1)))</f>
        <v>61</v>
      </c>
    </row>
    <row r="28" customFormat="false" ht="14.25" hidden="false" customHeight="false" outlineLevel="0" collapsed="false">
      <c r="A28" s="31"/>
      <c r="B28" s="33" t="n">
        <v>21</v>
      </c>
      <c r="C28" s="75" t="s">
        <v>37</v>
      </c>
      <c r="D28" s="71" t="s">
        <v>27</v>
      </c>
      <c r="E28" s="71" t="s">
        <v>34</v>
      </c>
      <c r="F28" s="71" t="s">
        <v>30</v>
      </c>
      <c r="G28" s="72" t="s">
        <v>30</v>
      </c>
      <c r="H28" s="31"/>
      <c r="I28" s="56" t="str">
        <f aca="false">I9</f>
        <v>H3</v>
      </c>
      <c r="J28" s="89" t="n">
        <f aca="false" t="array" ref="J28:J28">SUM(IF(ISBLANK(C$5:C$95),0,1)*IF(ISBLANK(C$6:C$96),0,1)*IF(ISBLANK(C$7:C$97),0,1)*      (IF(C$5:C$95=$I28,1,0)+IF(C$6:C$96=$I28,1,0)+IF(C$7:C$97=$I28,1,0)))</f>
        <v>0</v>
      </c>
      <c r="K28" s="14" t="n">
        <f aca="false" t="array" ref="K28:K28">SUM(IF(ISBLANK(D$5:D$95),0,1)*IF(ISBLANK(D$6:D$96),0,1)*IF(ISBLANK(D$7:D$97),0,1)*      (IF(D$5:D$95=$I28,1,0)+IF(D$6:D$96=$I28,1,0)+IF(D$7:D$97=$I28,1,0)))</f>
        <v>0</v>
      </c>
      <c r="L28" s="14" t="n">
        <f aca="false" t="array" ref="L28:L28">SUM(IF(ISBLANK(E$5:E$95),0,1)*IF(ISBLANK(E$6:E$96),0,1)*IF(ISBLANK(E$7:E$97),0,1)*      (IF(E$5:E$95=$I28,1,0)+IF(E$6:E$96=$I28,1,0)+IF(E$7:E$97=$I28,1,0)))</f>
        <v>0</v>
      </c>
      <c r="M28" s="14" t="n">
        <f aca="false" t="array" ref="M28:M28">SUM(IF(ISBLANK(F$5:F$95),0,1)*IF(ISBLANK(F$6:F$96),0,1)*IF(ISBLANK(F$7:F$97),0,1)*      (IF(F$5:F$95=$I28,1,0)+IF(F$6:F$96=$I28,1,0)+IF(F$7:F$97=$I28,1,0)))</f>
        <v>0</v>
      </c>
      <c r="N28" s="90" t="n">
        <f aca="false" t="array" ref="N28:N28">SUM(IF(ISBLANK(G$5:G$95),0,1)*IF(ISBLANK(G$6:G$96),0,1)*IF(ISBLANK(G$7:G$97),0,1)*      (IF(G$5:G$95=$I28,1,0)+IF(G$6:G$96=$I28,1,0)+IF(G$7:G$97=$I28,1,0)))</f>
        <v>0</v>
      </c>
      <c r="Q28" s="56" t="str">
        <f aca="false">Q9</f>
        <v>H3</v>
      </c>
      <c r="R28" s="89" t="n">
        <f aca="false" t="array" ref="R28:R28">SUM(IF(ISBLANK(C$5:C$95),0,1)*IF(ISBLANK(C$6:C$96),0,1)*IF(ISBLANK(C$7:C$97),0,1)*      (IF(C$5:C$95=$I$25,0,1)*IF(C$6:C$96=$I$25,0,1)*IF(C$7:C$97=$I$25,0,1)*IF(C$5:C$95=$I28,0,1)*IF(C$6:C$96=$I28,0,1)*IF(C$7:C$97=$I28,0,1)))</f>
        <v>61</v>
      </c>
      <c r="S28" s="14" t="n">
        <f aca="false" t="array" ref="S28:S28">SUM(IF(ISBLANK(D$5:D$95),0,1)*IF(ISBLANK(D$6:D$96),0,1)*IF(ISBLANK(D$7:D$97),0,1)*      (IF(D$5:D$95=$I$25,0,1)*IF(D$6:D$96=$I$25,0,1)*IF(D$7:D$97=$I$25,0,1)*IF(D$5:D$95=$I28,0,1)*IF(D$6:D$96=$I28,0,1)*IF(D$7:D$97=$I28,0,1)))</f>
        <v>49</v>
      </c>
      <c r="T28" s="14" t="n">
        <f aca="false" t="array" ref="T28:T28">SUM(IF(ISBLANK(E$5:E$95),0,1)*IF(ISBLANK(E$6:E$96),0,1)*IF(ISBLANK(E$7:E$97),0,1)*      (IF(E$5:E$95=$I$25,0,1)*IF(E$6:E$96=$I$25,0,1)*IF(E$7:E$97=$I$25,0,1)*IF(E$5:E$95=$I28,0,1)*IF(E$6:E$96=$I28,0,1)*IF(E$7:E$97=$I28,0,1)))</f>
        <v>52</v>
      </c>
      <c r="U28" s="14" t="n">
        <f aca="false" t="array" ref="U28:U28">SUM(IF(ISBLANK(F$5:F$95),0,1)*IF(ISBLANK(F$6:F$96),0,1)*IF(ISBLANK(F$7:F$97),0,1)*      (IF(F$5:F$95=$I$25,0,1)*IF(F$6:F$96=$I$25,0,1)*IF(F$7:F$97=$I$25,0,1)*IF(F$5:F$95=$I28,0,1)*IF(F$6:F$96=$I28,0,1)*IF(F$7:F$97=$I28,0,1)))</f>
        <v>49</v>
      </c>
      <c r="V28" s="90" t="n">
        <f aca="false" t="array" ref="V28:V28">SUM(IF(ISBLANK(G$5:G$95),0,1)*IF(ISBLANK(G$6:G$96),0,1)*IF(ISBLANK(G$7:G$97),0,1)*      (IF(G$5:G$95=$I$25,0,1)*IF(G$6:G$96=$I$25,0,1)*IF(G$7:G$97=$I$25,0,1)*IF(G$5:G$95=$I28,0,1)*IF(G$6:G$96=$I28,0,1)*IF(G$7:G$97=$I28,0,1)))</f>
        <v>61</v>
      </c>
    </row>
    <row r="29" customFormat="false" ht="14.25" hidden="false" customHeight="false" outlineLevel="0" collapsed="false">
      <c r="A29" s="31"/>
      <c r="B29" s="33" t="n">
        <v>22</v>
      </c>
      <c r="C29" s="75" t="s">
        <v>37</v>
      </c>
      <c r="D29" s="71" t="s">
        <v>27</v>
      </c>
      <c r="E29" s="71" t="s">
        <v>34</v>
      </c>
      <c r="F29" s="71" t="s">
        <v>33</v>
      </c>
      <c r="G29" s="72" t="s">
        <v>33</v>
      </c>
      <c r="H29" s="31"/>
      <c r="I29" s="56" t="str">
        <f aca="false">I10</f>
        <v>H4</v>
      </c>
      <c r="J29" s="89" t="n">
        <f aca="false" t="array" ref="J29:J29">SUM(IF(ISBLANK(C$5:C$95),0,1)*IF(ISBLANK(C$6:C$96),0,1)*IF(ISBLANK(C$7:C$97),0,1)*      (IF(C$5:C$95=$I29,1,0)+IF(C$6:C$96=$I29,1,0)+IF(C$7:C$97=$I29,1,0)))</f>
        <v>69</v>
      </c>
      <c r="K29" s="14" t="n">
        <f aca="false" t="array" ref="K29:K29">SUM(IF(ISBLANK(D$5:D$95),0,1)*IF(ISBLANK(D$6:D$96),0,1)*IF(ISBLANK(D$7:D$97),0,1)*      (IF(D$5:D$95=$I29,1,0)+IF(D$6:D$96=$I29,1,0)+IF(D$7:D$97=$I29,1,0)))</f>
        <v>69</v>
      </c>
      <c r="L29" s="14" t="n">
        <f aca="false" t="array" ref="L29:L29">SUM(IF(ISBLANK(E$5:E$95),0,1)*IF(ISBLANK(E$6:E$96),0,1)*IF(ISBLANK(E$7:E$97),0,1)*      (IF(E$5:E$95=$I29,1,0)+IF(E$6:E$96=$I29,1,0)+IF(E$7:E$97=$I29,1,0)))</f>
        <v>72</v>
      </c>
      <c r="M29" s="14" t="n">
        <f aca="false" t="array" ref="M29:M29">SUM(IF(ISBLANK(F$5:F$95),0,1)*IF(ISBLANK(F$6:F$96),0,1)*IF(ISBLANK(F$7:F$97),0,1)*      (IF(F$5:F$95=$I29,1,0)+IF(F$6:F$96=$I29,1,0)+IF(F$7:F$97=$I29,1,0)))</f>
        <v>69</v>
      </c>
      <c r="N29" s="90" t="n">
        <f aca="false" t="array" ref="N29:N29">SUM(IF(ISBLANK(G$5:G$95),0,1)*IF(ISBLANK(G$6:G$96),0,1)*IF(ISBLANK(G$7:G$97),0,1)*      (IF(G$5:G$95=$I29,1,0)+IF(G$6:G$96=$I29,1,0)+IF(G$7:G$97=$I29,1,0)))</f>
        <v>81</v>
      </c>
      <c r="Q29" s="56" t="str">
        <f aca="false">Q10</f>
        <v>H4</v>
      </c>
      <c r="R29" s="89" t="n">
        <f aca="false" t="array" ref="R29:R29">SUM(IF(ISBLANK(C$5:C$95),0,1)*IF(ISBLANK(C$6:C$96),0,1)*IF(ISBLANK(C$7:C$97),0,1)*      (IF(C$5:C$95=$I$25,0,1)*IF(C$6:C$96=$I$25,0,1)*IF(C$7:C$97=$I$25,0,1)*IF(C$5:C$95=$I29,0,1)*IF(C$6:C$96=$I29,0,1)*IF(C$7:C$97=$I29,0,1)))</f>
        <v>14</v>
      </c>
      <c r="S29" s="14" t="n">
        <f aca="false" t="array" ref="S29:S29">SUM(IF(ISBLANK(D$5:D$95),0,1)*IF(ISBLANK(D$6:D$96),0,1)*IF(ISBLANK(D$7:D$97),0,1)*      (IF(D$5:D$95=$I$25,0,1)*IF(D$6:D$96=$I$25,0,1)*IF(D$7:D$97=$I$25,0,1)*IF(D$5:D$95=$I29,0,1)*IF(D$6:D$96=$I29,0,1)*IF(D$7:D$97=$I29,0,1)))</f>
        <v>0</v>
      </c>
      <c r="T29" s="14" t="n">
        <f aca="false" t="array" ref="T29:T29">SUM(IF(ISBLANK(E$5:E$95),0,1)*IF(ISBLANK(E$6:E$96),0,1)*IF(ISBLANK(E$7:E$97),0,1)*      (IF(E$5:E$95=$I$25,0,1)*IF(E$6:E$96=$I$25,0,1)*IF(E$7:E$97=$I$25,0,1)*IF(E$5:E$95=$I29,0,1)*IF(E$6:E$96=$I29,0,1)*IF(E$7:E$97=$I29,0,1)))</f>
        <v>4</v>
      </c>
      <c r="U29" s="14" t="n">
        <f aca="false" t="array" ref="U29:U29">SUM(IF(ISBLANK(F$5:F$95),0,1)*IF(ISBLANK(F$6:F$96),0,1)*IF(ISBLANK(F$7:F$97),0,1)*      (IF(F$5:F$95=$I$25,0,1)*IF(F$6:F$96=$I$25,0,1)*IF(F$7:F$97=$I$25,0,1)*IF(F$5:F$95=$I29,0,1)*IF(F$6:F$96=$I29,0,1)*IF(F$7:F$97=$I29,0,1)))</f>
        <v>0</v>
      </c>
      <c r="V29" s="90" t="n">
        <f aca="false" t="array" ref="V29:V29">SUM(IF(ISBLANK(G$5:G$95),0,1)*IF(ISBLANK(G$6:G$96),0,1)*IF(ISBLANK(G$7:G$97),0,1)*      (IF(G$5:G$95=$I$25,0,1)*IF(G$6:G$96=$I$25,0,1)*IF(G$7:G$97=$I$25,0,1)*IF(G$5:G$95=$I29,0,1)*IF(G$6:G$96=$I29,0,1)*IF(G$7:G$97=$I29,0,1)))</f>
        <v>7</v>
      </c>
    </row>
    <row r="30" customFormat="false" ht="14.25" hidden="false" customHeight="false" outlineLevel="0" collapsed="false">
      <c r="A30" s="31"/>
      <c r="B30" s="33" t="n">
        <v>23</v>
      </c>
      <c r="C30" s="33" t="s">
        <v>33</v>
      </c>
      <c r="D30" s="71" t="s">
        <v>33</v>
      </c>
      <c r="E30" s="71" t="s">
        <v>33</v>
      </c>
      <c r="F30" s="71" t="s">
        <v>33</v>
      </c>
      <c r="G30" s="72" t="s">
        <v>33</v>
      </c>
      <c r="H30" s="31"/>
      <c r="I30" s="56" t="str">
        <f aca="false">I11</f>
        <v>H5</v>
      </c>
      <c r="J30" s="89" t="n">
        <f aca="false" t="array" ref="J30:J30">SUM(IF(ISBLANK(C$5:C$95),0,1)*IF(ISBLANK(C$6:C$96),0,1)*IF(ISBLANK(C$7:C$97),0,1)*      (IF(C$5:C$95=$I30,1,0)+IF(C$6:C$96=$I30,1,0)+IF(C$7:C$97=$I30,1,0)))</f>
        <v>0</v>
      </c>
      <c r="K30" s="14" t="n">
        <f aca="false" t="array" ref="K30:K30">SUM(IF(ISBLANK(D$5:D$95),0,1)*IF(ISBLANK(D$6:D$96),0,1)*IF(ISBLANK(D$7:D$97),0,1)*      (IF(D$5:D$95=$I30,1,0)+IF(D$6:D$96=$I30,1,0)+IF(D$7:D$97=$I30,1,0)))</f>
        <v>0</v>
      </c>
      <c r="L30" s="14" t="n">
        <f aca="false" t="array" ref="L30:L30">SUM(IF(ISBLANK(E$5:E$95),0,1)*IF(ISBLANK(E$6:E$96),0,1)*IF(ISBLANK(E$7:E$97),0,1)*      (IF(E$5:E$95=$I30,1,0)+IF(E$6:E$96=$I30,1,0)+IF(E$7:E$97=$I30,1,0)))</f>
        <v>0</v>
      </c>
      <c r="M30" s="14" t="n">
        <f aca="false" t="array" ref="M30:M30">SUM(IF(ISBLANK(F$5:F$95),0,1)*IF(ISBLANK(F$6:F$96),0,1)*IF(ISBLANK(F$7:F$97),0,1)*      (IF(F$5:F$95=$I30,1,0)+IF(F$6:F$96=$I30,1,0)+IF(F$7:F$97=$I30,1,0)))</f>
        <v>0</v>
      </c>
      <c r="N30" s="90" t="n">
        <f aca="false" t="array" ref="N30:N30">SUM(IF(ISBLANK(G$5:G$95),0,1)*IF(ISBLANK(G$6:G$96),0,1)*IF(ISBLANK(G$7:G$97),0,1)*      (IF(G$5:G$95=$I30,1,0)+IF(G$6:G$96=$I30,1,0)+IF(G$7:G$97=$I30,1,0)))</f>
        <v>0</v>
      </c>
      <c r="Q30" s="56" t="str">
        <f aca="false">Q11</f>
        <v>H5</v>
      </c>
      <c r="R30" s="89" t="n">
        <f aca="false" t="array" ref="R30:R30">SUM(IF(ISBLANK(C$5:C$95),0,1)*IF(ISBLANK(C$6:C$96),0,1)*IF(ISBLANK(C$7:C$97),0,1)*      (IF(C$5:C$95=$I$25,0,1)*IF(C$6:C$96=$I$25,0,1)*IF(C$7:C$97=$I$25,0,1)*IF(C$5:C$95=$I30,0,1)*IF(C$6:C$96=$I30,0,1)*IF(C$7:C$97=$I30,0,1)))</f>
        <v>61</v>
      </c>
      <c r="S30" s="14" t="n">
        <f aca="false" t="array" ref="S30:S30">SUM(IF(ISBLANK(D$5:D$95),0,1)*IF(ISBLANK(D$6:D$96),0,1)*IF(ISBLANK(D$7:D$97),0,1)*      (IF(D$5:D$95=$I$25,0,1)*IF(D$6:D$96=$I$25,0,1)*IF(D$7:D$97=$I$25,0,1)*IF(D$5:D$95=$I30,0,1)*IF(D$6:D$96=$I30,0,1)*IF(D$7:D$97=$I30,0,1)))</f>
        <v>49</v>
      </c>
      <c r="T30" s="14" t="n">
        <f aca="false" t="array" ref="T30:T30">SUM(IF(ISBLANK(E$5:E$95),0,1)*IF(ISBLANK(E$6:E$96),0,1)*IF(ISBLANK(E$7:E$97),0,1)*      (IF(E$5:E$95=$I$25,0,1)*IF(E$6:E$96=$I$25,0,1)*IF(E$7:E$97=$I$25,0,1)*IF(E$5:E$95=$I30,0,1)*IF(E$6:E$96=$I30,0,1)*IF(E$7:E$97=$I30,0,1)))</f>
        <v>52</v>
      </c>
      <c r="U30" s="14" t="n">
        <f aca="false" t="array" ref="U30:U30">SUM(IF(ISBLANK(F$5:F$95),0,1)*IF(ISBLANK(F$6:F$96),0,1)*IF(ISBLANK(F$7:F$97),0,1)*      (IF(F$5:F$95=$I$25,0,1)*IF(F$6:F$96=$I$25,0,1)*IF(F$7:F$97=$I$25,0,1)*IF(F$5:F$95=$I30,0,1)*IF(F$6:F$96=$I30,0,1)*IF(F$7:F$97=$I30,0,1)))</f>
        <v>49</v>
      </c>
      <c r="V30" s="90" t="n">
        <f aca="false" t="array" ref="V30:V30">SUM(IF(ISBLANK(G$5:G$95),0,1)*IF(ISBLANK(G$6:G$96),0,1)*IF(ISBLANK(G$7:G$97),0,1)*      (IF(G$5:G$95=$I$25,0,1)*IF(G$6:G$96=$I$25,0,1)*IF(G$7:G$97=$I$25,0,1)*IF(G$5:G$95=$I30,0,1)*IF(G$6:G$96=$I30,0,1)*IF(G$7:G$97=$I30,0,1)))</f>
        <v>61</v>
      </c>
    </row>
    <row r="31" customFormat="false" ht="14.25" hidden="false" customHeight="false" outlineLevel="0" collapsed="false">
      <c r="A31" s="31"/>
      <c r="B31" s="33" t="n">
        <v>24</v>
      </c>
      <c r="C31" s="75" t="s">
        <v>33</v>
      </c>
      <c r="D31" s="71" t="s">
        <v>34</v>
      </c>
      <c r="E31" s="71" t="s">
        <v>37</v>
      </c>
      <c r="F31" s="71" t="s">
        <v>30</v>
      </c>
      <c r="G31" s="72" t="s">
        <v>27</v>
      </c>
      <c r="H31" s="31"/>
      <c r="I31" s="56" t="str">
        <f aca="false">I12</f>
        <v>LA</v>
      </c>
      <c r="J31" s="89" t="n">
        <f aca="false" t="array" ref="J31:J31">SUM(IF(ISBLANK(C$5:C$95),0,1)*IF(ISBLANK(C$6:C$96),0,1)*IF(ISBLANK(C$7:C$97),0,1)*      (IF(C$5:C$95=$I31,1,0)+IF(C$6:C$96=$I31,1,0)+IF(C$7:C$97=$I31,1,0)))</f>
        <v>15</v>
      </c>
      <c r="K31" s="14" t="n">
        <f aca="false" t="array" ref="K31:K31">SUM(IF(ISBLANK(D$5:D$95),0,1)*IF(ISBLANK(D$6:D$96),0,1)*IF(ISBLANK(D$7:D$97),0,1)*      (IF(D$5:D$95=$I31,1,0)+IF(D$6:D$96=$I31,1,0)+IF(D$7:D$97=$I31,1,0)))</f>
        <v>15</v>
      </c>
      <c r="L31" s="14" t="n">
        <f aca="false" t="array" ref="L31:L31">SUM(IF(ISBLANK(E$5:E$95),0,1)*IF(ISBLANK(E$6:E$96),0,1)*IF(ISBLANK(E$7:E$97),0,1)*      (IF(E$5:E$95=$I31,1,0)+IF(E$6:E$96=$I31,1,0)+IF(E$7:E$97=$I31,1,0)))</f>
        <v>6</v>
      </c>
      <c r="M31" s="14" t="n">
        <f aca="false" t="array" ref="M31:M31">SUM(IF(ISBLANK(F$5:F$95),0,1)*IF(ISBLANK(F$6:F$96),0,1)*IF(ISBLANK(F$7:F$97),0,1)*      (IF(F$5:F$95=$I31,1,0)+IF(F$6:F$96=$I31,1,0)+IF(F$7:F$97=$I31,1,0)))</f>
        <v>24</v>
      </c>
      <c r="N31" s="90" t="n">
        <f aca="false" t="array" ref="N31:N31">SUM(IF(ISBLANK(G$5:G$95),0,1)*IF(ISBLANK(G$6:G$96),0,1)*IF(ISBLANK(G$7:G$97),0,1)*      (IF(G$5:G$95=$I31,1,0)+IF(G$6:G$96=$I31,1,0)+IF(G$7:G$97=$I31,1,0)))</f>
        <v>15</v>
      </c>
      <c r="Q31" s="56" t="str">
        <f aca="false">Q12</f>
        <v>LA</v>
      </c>
      <c r="R31" s="89" t="n">
        <f aca="false" t="array" ref="R31:R31">SUM(IF(ISBLANK(C$5:C$95),0,1)*IF(ISBLANK(C$6:C$96),0,1)*IF(ISBLANK(C$7:C$97),0,1)*      (IF(C$5:C$95=$I$25,0,1)*IF(C$6:C$96=$I$25,0,1)*IF(C$7:C$97=$I$25,0,1)*IF(C$5:C$95=$I31,0,1)*IF(C$6:C$96=$I31,0,1)*IF(C$7:C$97=$I31,0,1)))</f>
        <v>50</v>
      </c>
      <c r="S31" s="14" t="n">
        <f aca="false" t="array" ref="S31:S31">SUM(IF(ISBLANK(D$5:D$95),0,1)*IF(ISBLANK(D$6:D$96),0,1)*IF(ISBLANK(D$7:D$97),0,1)*      (IF(D$5:D$95=$I$25,0,1)*IF(D$6:D$96=$I$25,0,1)*IF(D$7:D$97=$I$25,0,1)*IF(D$5:D$95=$I31,0,1)*IF(D$6:D$96=$I31,0,1)*IF(D$7:D$97=$I31,0,1)))</f>
        <v>39</v>
      </c>
      <c r="T31" s="14" t="n">
        <f aca="false" t="array" ref="T31:T31">SUM(IF(ISBLANK(E$5:E$95),0,1)*IF(ISBLANK(E$6:E$96),0,1)*IF(ISBLANK(E$7:E$97),0,1)*      (IF(E$5:E$95=$I$25,0,1)*IF(E$6:E$96=$I$25,0,1)*IF(E$7:E$97=$I$25,0,1)*IF(E$5:E$95=$I31,0,1)*IF(E$6:E$96=$I31,0,1)*IF(E$7:E$97=$I31,0,1)))</f>
        <v>50</v>
      </c>
      <c r="U31" s="14" t="n">
        <f aca="false" t="array" ref="U31:U31">SUM(IF(ISBLANK(F$5:F$95),0,1)*IF(ISBLANK(F$6:F$96),0,1)*IF(ISBLANK(F$7:F$97),0,1)*      (IF(F$5:F$95=$I$25,0,1)*IF(F$6:F$96=$I$25,0,1)*IF(F$7:F$97=$I$25,0,1)*IF(F$5:F$95=$I31,0,1)*IF(F$6:F$96=$I31,0,1)*IF(F$7:F$97=$I31,0,1)))</f>
        <v>37</v>
      </c>
      <c r="V31" s="90" t="n">
        <f aca="false" t="array" ref="V31:V31">SUM(IF(ISBLANK(G$5:G$95),0,1)*IF(ISBLANK(G$6:G$96),0,1)*IF(ISBLANK(G$7:G$97),0,1)*      (IF(G$5:G$95=$I$25,0,1)*IF(G$6:G$96=$I$25,0,1)*IF(G$7:G$97=$I$25,0,1)*IF(G$5:G$95=$I31,0,1)*IF(G$6:G$96=$I31,0,1)*IF(G$7:G$97=$I31,0,1)))</f>
        <v>50</v>
      </c>
    </row>
    <row r="32" customFormat="false" ht="14.25" hidden="false" customHeight="false" outlineLevel="0" collapsed="false">
      <c r="A32" s="31"/>
      <c r="B32" s="33" t="n">
        <v>25</v>
      </c>
      <c r="C32" s="75" t="s">
        <v>33</v>
      </c>
      <c r="D32" s="71" t="s">
        <v>34</v>
      </c>
      <c r="E32" s="71" t="s">
        <v>33</v>
      </c>
      <c r="F32" s="71" t="s">
        <v>30</v>
      </c>
      <c r="G32" s="72" t="s">
        <v>36</v>
      </c>
      <c r="H32" s="31"/>
      <c r="I32" s="56" t="str">
        <f aca="false">I13</f>
        <v>LK</v>
      </c>
      <c r="J32" s="89" t="n">
        <f aca="false" t="array" ref="J32:J32">SUM(IF(ISBLANK(C$5:C$95),0,1)*IF(ISBLANK(C$6:C$96),0,1)*IF(ISBLANK(C$7:C$97),0,1)*      (IF(C$5:C$95=$I32,1,0)+IF(C$6:C$96=$I32,1,0)+IF(C$7:C$97=$I32,1,0)))</f>
        <v>9</v>
      </c>
      <c r="K32" s="14" t="n">
        <f aca="false" t="array" ref="K32:K32">SUM(IF(ISBLANK(D$5:D$95),0,1)*IF(ISBLANK(D$6:D$96),0,1)*IF(ISBLANK(D$7:D$97),0,1)*      (IF(D$5:D$95=$I32,1,0)+IF(D$6:D$96=$I32,1,0)+IF(D$7:D$97=$I32,1,0)))</f>
        <v>24</v>
      </c>
      <c r="L32" s="14" t="n">
        <f aca="false" t="array" ref="L32:L32">SUM(IF(ISBLANK(E$5:E$95),0,1)*IF(ISBLANK(E$6:E$96),0,1)*IF(ISBLANK(E$7:E$97),0,1)*      (IF(E$5:E$95=$I32,1,0)+IF(E$6:E$96=$I32,1,0)+IF(E$7:E$97=$I32,1,0)))</f>
        <v>18</v>
      </c>
      <c r="M32" s="14" t="n">
        <f aca="false" t="array" ref="M32:M32">SUM(IF(ISBLANK(F$5:F$95),0,1)*IF(ISBLANK(F$6:F$96),0,1)*IF(ISBLANK(F$7:F$97),0,1)*      (IF(F$5:F$95=$I32,1,0)+IF(F$6:F$96=$I32,1,0)+IF(F$7:F$97=$I32,1,0)))</f>
        <v>15</v>
      </c>
      <c r="N32" s="90" t="n">
        <f aca="false" t="array" ref="N32:N32">SUM(IF(ISBLANK(G$5:G$95),0,1)*IF(ISBLANK(G$6:G$96),0,1)*IF(ISBLANK(G$7:G$97),0,1)*      (IF(G$5:G$95=$I32,1,0)+IF(G$6:G$96=$I32,1,0)+IF(G$7:G$97=$I32,1,0)))</f>
        <v>18</v>
      </c>
      <c r="Q32" s="56" t="str">
        <f aca="false">Q13</f>
        <v>LK</v>
      </c>
      <c r="R32" s="89" t="n">
        <f aca="false" t="array" ref="R32:R32">SUM(IF(ISBLANK(C$5:C$95),0,1)*IF(ISBLANK(C$6:C$96),0,1)*IF(ISBLANK(C$7:C$97),0,1)*      (IF(C$5:C$95=$I$25,0,1)*IF(C$6:C$96=$I$25,0,1)*IF(C$7:C$97=$I$25,0,1)*IF(C$5:C$95=$I32,0,1)*IF(C$6:C$96=$I32,0,1)*IF(C$7:C$97=$I32,0,1)))</f>
        <v>54</v>
      </c>
      <c r="S32" s="14" t="n">
        <f aca="false" t="array" ref="S32:S32">SUM(IF(ISBLANK(D$5:D$95),0,1)*IF(ISBLANK(D$6:D$96),0,1)*IF(ISBLANK(D$7:D$97),0,1)*      (IF(D$5:D$95=$I$25,0,1)*IF(D$6:D$96=$I$25,0,1)*IF(D$7:D$97=$I$25,0,1)*IF(D$5:D$95=$I32,0,1)*IF(D$6:D$96=$I32,0,1)*IF(D$7:D$97=$I32,0,1)))</f>
        <v>37</v>
      </c>
      <c r="T32" s="14" t="n">
        <f aca="false" t="array" ref="T32:T32">SUM(IF(ISBLANK(E$5:E$95),0,1)*IF(ISBLANK(E$6:E$96),0,1)*IF(ISBLANK(E$7:E$97),0,1)*      (IF(E$5:E$95=$I$25,0,1)*IF(E$6:E$96=$I$25,0,1)*IF(E$7:E$97=$I$25,0,1)*IF(E$5:E$95=$I32,0,1)*IF(E$6:E$96=$I32,0,1)*IF(E$7:E$97=$I32,0,1)))</f>
        <v>42</v>
      </c>
      <c r="U32" s="14" t="n">
        <f aca="false" t="array" ref="U32:U32">SUM(IF(ISBLANK(F$5:F$95),0,1)*IF(ISBLANK(F$6:F$96),0,1)*IF(ISBLANK(F$7:F$97),0,1)*      (IF(F$5:F$95=$I$25,0,1)*IF(F$6:F$96=$I$25,0,1)*IF(F$7:F$97=$I$25,0,1)*IF(F$5:F$95=$I32,0,1)*IF(F$6:F$96=$I32,0,1)*IF(F$7:F$97=$I32,0,1)))</f>
        <v>44</v>
      </c>
      <c r="V32" s="90" t="n">
        <f aca="false" t="array" ref="V32:V32">SUM(IF(ISBLANK(G$5:G$95),0,1)*IF(ISBLANK(G$6:G$96),0,1)*IF(ISBLANK(G$7:G$97),0,1)*      (IF(G$5:G$95=$I$25,0,1)*IF(G$6:G$96=$I$25,0,1)*IF(G$7:G$97=$I$25,0,1)*IF(G$5:G$95=$I32,0,1)*IF(G$6:G$96=$I32,0,1)*IF(G$7:G$97=$I32,0,1)))</f>
        <v>49</v>
      </c>
    </row>
    <row r="33" customFormat="false" ht="14.25" hidden="false" customHeight="false" outlineLevel="0" collapsed="false">
      <c r="A33" s="31"/>
      <c r="B33" s="33" t="n">
        <v>26</v>
      </c>
      <c r="C33" s="75" t="s">
        <v>30</v>
      </c>
      <c r="D33" s="71" t="s">
        <v>33</v>
      </c>
      <c r="E33" s="71" t="s">
        <v>37</v>
      </c>
      <c r="F33" s="71" t="s">
        <v>25</v>
      </c>
      <c r="G33" s="72" t="s">
        <v>29</v>
      </c>
      <c r="H33" s="31"/>
      <c r="I33" s="56" t="str">
        <f aca="false">I14</f>
        <v>LQ</v>
      </c>
      <c r="J33" s="89" t="n">
        <f aca="false" t="array" ref="J33:J33">SUM(IF(ISBLANK(C$5:C$95),0,1)*IF(ISBLANK(C$6:C$96),0,1)*IF(ISBLANK(C$7:C$97),0,1)*      (IF(C$5:C$95=$I33,1,0)+IF(C$6:C$96=$I33,1,0)+IF(C$7:C$97=$I33,1,0)))</f>
        <v>24</v>
      </c>
      <c r="K33" s="14" t="n">
        <f aca="false" t="array" ref="K33:K33">SUM(IF(ISBLANK(D$5:D$95),0,1)*IF(ISBLANK(D$6:D$96),0,1)*IF(ISBLANK(D$7:D$97),0,1)*      (IF(D$5:D$95=$I33,1,0)+IF(D$6:D$96=$I33,1,0)+IF(D$7:D$97=$I33,1,0)))</f>
        <v>12</v>
      </c>
      <c r="L33" s="14" t="n">
        <f aca="false" t="array" ref="L33:L33">SUM(IF(ISBLANK(E$5:E$95),0,1)*IF(ISBLANK(E$6:E$96),0,1)*IF(ISBLANK(E$7:E$97),0,1)*      (IF(E$5:E$95=$I33,1,0)+IF(E$6:E$96=$I33,1,0)+IF(E$7:E$97=$I33,1,0)))</f>
        <v>18</v>
      </c>
      <c r="M33" s="14" t="n">
        <f aca="false" t="array" ref="M33:M33">SUM(IF(ISBLANK(F$5:F$95),0,1)*IF(ISBLANK(F$6:F$96),0,1)*IF(ISBLANK(F$7:F$97),0,1)*      (IF(F$5:F$95=$I33,1,0)+IF(F$6:F$96=$I33,1,0)+IF(F$7:F$97=$I33,1,0)))</f>
        <v>15</v>
      </c>
      <c r="N33" s="90" t="n">
        <f aca="false" t="array" ref="N33:N33">SUM(IF(ISBLANK(G$5:G$95),0,1)*IF(ISBLANK(G$6:G$96),0,1)*IF(ISBLANK(G$7:G$97),0,1)*      (IF(G$5:G$95=$I33,1,0)+IF(G$6:G$96=$I33,1,0)+IF(G$7:G$97=$I33,1,0)))</f>
        <v>18</v>
      </c>
      <c r="Q33" s="56" t="str">
        <f aca="false">Q14</f>
        <v>LQ</v>
      </c>
      <c r="R33" s="89" t="n">
        <f aca="false" t="array" ref="R33:R33">SUM(IF(ISBLANK(C$5:C$95),0,1)*IF(ISBLANK(C$6:C$96),0,1)*IF(ISBLANK(C$7:C$97),0,1)*      (IF(C$5:C$95=$I$25,0,1)*IF(C$6:C$96=$I$25,0,1)*IF(C$7:C$97=$I$25,0,1)*IF(C$5:C$95=$I33,0,1)*IF(C$6:C$96=$I33,0,1)*IF(C$7:C$97=$I33,0,1)))</f>
        <v>46</v>
      </c>
      <c r="S33" s="14" t="n">
        <f aca="false" t="array" ref="S33:S33">SUM(IF(ISBLANK(D$5:D$95),0,1)*IF(ISBLANK(D$6:D$96),0,1)*IF(ISBLANK(D$7:D$97),0,1)*      (IF(D$5:D$95=$I$25,0,1)*IF(D$6:D$96=$I$25,0,1)*IF(D$7:D$97=$I$25,0,1)*IF(D$5:D$95=$I33,0,1)*IF(D$6:D$96=$I33,0,1)*IF(D$7:D$97=$I33,0,1)))</f>
        <v>43</v>
      </c>
      <c r="T33" s="14" t="n">
        <f aca="false" t="array" ref="T33:T33">SUM(IF(ISBLANK(E$5:E$95),0,1)*IF(ISBLANK(E$6:E$96),0,1)*IF(ISBLANK(E$7:E$97),0,1)*      (IF(E$5:E$95=$I$25,0,1)*IF(E$6:E$96=$I$25,0,1)*IF(E$7:E$97=$I$25,0,1)*IF(E$5:E$95=$I33,0,1)*IF(E$6:E$96=$I33,0,1)*IF(E$7:E$97=$I33,0,1)))</f>
        <v>44</v>
      </c>
      <c r="U33" s="14" t="n">
        <f aca="false" t="array" ref="U33:U33">SUM(IF(ISBLANK(F$5:F$95),0,1)*IF(ISBLANK(F$6:F$96),0,1)*IF(ISBLANK(F$7:F$97),0,1)*      (IF(F$5:F$95=$I$25,0,1)*IF(F$6:F$96=$I$25,0,1)*IF(F$7:F$97=$I$25,0,1)*IF(F$5:F$95=$I33,0,1)*IF(F$6:F$96=$I33,0,1)*IF(F$7:F$97=$I33,0,1)))</f>
        <v>40</v>
      </c>
      <c r="V33" s="90" t="n">
        <f aca="false" t="array" ref="V33:V33">SUM(IF(ISBLANK(G$5:G$95),0,1)*IF(ISBLANK(G$6:G$96),0,1)*IF(ISBLANK(G$7:G$97),0,1)*      (IF(G$5:G$95=$I$25,0,1)*IF(G$6:G$96=$I$25,0,1)*IF(G$7:G$97=$I$25,0,1)*IF(G$5:G$95=$I33,0,1)*IF(G$6:G$96=$I33,0,1)*IF(G$7:G$97=$I33,0,1)))</f>
        <v>49</v>
      </c>
    </row>
    <row r="34" customFormat="false" ht="14.25" hidden="false" customHeight="false" outlineLevel="0" collapsed="false">
      <c r="A34" s="31"/>
      <c r="B34" s="33" t="n">
        <v>27</v>
      </c>
      <c r="C34" s="75" t="s">
        <v>30</v>
      </c>
      <c r="D34" s="71" t="s">
        <v>34</v>
      </c>
      <c r="E34" s="71" t="s">
        <v>33</v>
      </c>
      <c r="F34" s="71" t="s">
        <v>34</v>
      </c>
      <c r="G34" s="72" t="s">
        <v>29</v>
      </c>
      <c r="H34" s="31"/>
      <c r="I34" s="56" t="str">
        <f aca="false">I15</f>
        <v>LJ</v>
      </c>
      <c r="J34" s="89" t="n">
        <f aca="false" t="array" ref="J34:J34">SUM(IF(ISBLANK(C$5:C$95),0,1)*IF(ISBLANK(C$6:C$96),0,1)*IF(ISBLANK(C$7:C$97),0,1)*      (IF(C$5:C$95=$I34,1,0)+IF(C$6:C$96=$I34,1,0)+IF(C$7:C$97=$I34,1,0)))</f>
        <v>15</v>
      </c>
      <c r="K34" s="14" t="n">
        <f aca="false" t="array" ref="K34:K34">SUM(IF(ISBLANK(D$5:D$95),0,1)*IF(ISBLANK(D$6:D$96),0,1)*IF(ISBLANK(D$7:D$97),0,1)*      (IF(D$5:D$95=$I34,1,0)+IF(D$6:D$96=$I34,1,0)+IF(D$7:D$97=$I34,1,0)))</f>
        <v>12</v>
      </c>
      <c r="L34" s="14" t="n">
        <f aca="false" t="array" ref="L34:L34">SUM(IF(ISBLANK(E$5:E$95),0,1)*IF(ISBLANK(E$6:E$96),0,1)*IF(ISBLANK(E$7:E$97),0,1)*      (IF(E$5:E$95=$I34,1,0)+IF(E$6:E$96=$I34,1,0)+IF(E$7:E$97=$I34,1,0)))</f>
        <v>18</v>
      </c>
      <c r="M34" s="14" t="n">
        <f aca="false" t="array" ref="M34:M34">SUM(IF(ISBLANK(F$5:F$95),0,1)*IF(ISBLANK(F$6:F$96),0,1)*IF(ISBLANK(F$7:F$97),0,1)*      (IF(F$5:F$95=$I34,1,0)+IF(F$6:F$96=$I34,1,0)+IF(F$7:F$97=$I34,1,0)))</f>
        <v>18</v>
      </c>
      <c r="N34" s="90" t="n">
        <f aca="false" t="array" ref="N34:N34">SUM(IF(ISBLANK(G$5:G$95),0,1)*IF(ISBLANK(G$6:G$96),0,1)*IF(ISBLANK(G$7:G$97),0,1)*      (IF(G$5:G$95=$I34,1,0)+IF(G$6:G$96=$I34,1,0)+IF(G$7:G$97=$I34,1,0)))</f>
        <v>12</v>
      </c>
      <c r="Q34" s="56" t="str">
        <f aca="false">Q15</f>
        <v>LJ</v>
      </c>
      <c r="R34" s="89" t="n">
        <f aca="false" t="array" ref="R34:R34">SUM(IF(ISBLANK(C$5:C$95),0,1)*IF(ISBLANK(C$6:C$96),0,1)*IF(ISBLANK(C$7:C$97),0,1)*      (IF(C$5:C$95=$I$25,0,1)*IF(C$6:C$96=$I$25,0,1)*IF(C$7:C$97=$I$25,0,1)*IF(C$5:C$95=$I34,0,1)*IF(C$6:C$96=$I34,0,1)*IF(C$7:C$97=$I34,0,1)))</f>
        <v>50</v>
      </c>
      <c r="S34" s="14" t="n">
        <f aca="false" t="array" ref="S34:S34">SUM(IF(ISBLANK(D$5:D$95),0,1)*IF(ISBLANK(D$6:D$96),0,1)*IF(ISBLANK(D$7:D$97),0,1)*      (IF(D$5:D$95=$I$25,0,1)*IF(D$6:D$96=$I$25,0,1)*IF(D$7:D$97=$I$25,0,1)*IF(D$5:D$95=$I34,0,1)*IF(D$6:D$96=$I34,0,1)*IF(D$7:D$97=$I34,0,1)))</f>
        <v>43</v>
      </c>
      <c r="T34" s="14" t="n">
        <f aca="false" t="array" ref="T34:T34">SUM(IF(ISBLANK(E$5:E$95),0,1)*IF(ISBLANK(E$6:E$96),0,1)*IF(ISBLANK(E$7:E$97),0,1)*      (IF(E$5:E$95=$I$25,0,1)*IF(E$6:E$96=$I$25,0,1)*IF(E$7:E$97=$I$25,0,1)*IF(E$5:E$95=$I34,0,1)*IF(E$6:E$96=$I34,0,1)*IF(E$7:E$97=$I34,0,1)))</f>
        <v>42</v>
      </c>
      <c r="U34" s="14" t="n">
        <f aca="false" t="array" ref="U34:U34">SUM(IF(ISBLANK(F$5:F$95),0,1)*IF(ISBLANK(F$6:F$96),0,1)*IF(ISBLANK(F$7:F$97),0,1)*      (IF(F$5:F$95=$I$25,0,1)*IF(F$6:F$96=$I$25,0,1)*IF(F$7:F$97=$I$25,0,1)*IF(F$5:F$95=$I34,0,1)*IF(F$6:F$96=$I34,0,1)*IF(F$7:F$97=$I34,0,1)))</f>
        <v>39</v>
      </c>
      <c r="V34" s="90" t="n">
        <f aca="false" t="array" ref="V34:V34">SUM(IF(ISBLANK(G$5:G$95),0,1)*IF(ISBLANK(G$6:G$96),0,1)*IF(ISBLANK(G$7:G$97),0,1)*      (IF(G$5:G$95=$I$25,0,1)*IF(G$6:G$96=$I$25,0,1)*IF(G$7:G$97=$I$25,0,1)*IF(G$5:G$95=$I34,0,1)*IF(G$6:G$96=$I34,0,1)*IF(G$7:G$97=$I34,0,1)))</f>
        <v>51</v>
      </c>
    </row>
    <row r="35" customFormat="false" ht="14.25" hidden="false" customHeight="false" outlineLevel="0" collapsed="false">
      <c r="A35" s="31"/>
      <c r="B35" s="33" t="n">
        <v>28</v>
      </c>
      <c r="C35" s="75" t="s">
        <v>36</v>
      </c>
      <c r="D35" s="71" t="s">
        <v>36</v>
      </c>
      <c r="E35" s="71" t="s">
        <v>29</v>
      </c>
      <c r="F35" s="71" t="s">
        <v>34</v>
      </c>
      <c r="G35" s="72" t="s">
        <v>33</v>
      </c>
      <c r="H35" s="31"/>
      <c r="I35" s="56" t="str">
        <f aca="false">I16</f>
        <v>LT</v>
      </c>
      <c r="J35" s="89" t="n">
        <f aca="false" t="array" ref="J35:J35">SUM(IF(ISBLANK(C$5:C$95),0,1)*IF(ISBLANK(C$6:C$96),0,1)*IF(ISBLANK(C$7:C$97),0,1)*      (IF(C$5:C$95=$I35,1,0)+IF(C$6:C$96=$I35,1,0)+IF(C$7:C$97=$I35,1,0)))</f>
        <v>12</v>
      </c>
      <c r="K35" s="14" t="n">
        <f aca="false" t="array" ref="K35:K35">SUM(IF(ISBLANK(D$5:D$95),0,1)*IF(ISBLANK(D$6:D$96),0,1)*IF(ISBLANK(D$7:D$97),0,1)*      (IF(D$5:D$95=$I35,1,0)+IF(D$6:D$96=$I35,1,0)+IF(D$7:D$97=$I35,1,0)))</f>
        <v>15</v>
      </c>
      <c r="L35" s="14" t="n">
        <f aca="false" t="array" ref="L35:L35">SUM(IF(ISBLANK(E$5:E$95),0,1)*IF(ISBLANK(E$6:E$96),0,1)*IF(ISBLANK(E$7:E$97),0,1)*      (IF(E$5:E$95=$I35,1,0)+IF(E$6:E$96=$I35,1,0)+IF(E$7:E$97=$I35,1,0)))</f>
        <v>18</v>
      </c>
      <c r="M35" s="14" t="n">
        <f aca="false" t="array" ref="M35:M35">SUM(IF(ISBLANK(F$5:F$95),0,1)*IF(ISBLANK(F$6:F$96),0,1)*IF(ISBLANK(F$7:F$97),0,1)*      (IF(F$5:F$95=$I35,1,0)+IF(F$6:F$96=$I35,1,0)+IF(F$7:F$97=$I35,1,0)))</f>
        <v>15</v>
      </c>
      <c r="N35" s="90" t="n">
        <f aca="false" t="array" ref="N35:N35">SUM(IF(ISBLANK(G$5:G$95),0,1)*IF(ISBLANK(G$6:G$96),0,1)*IF(ISBLANK(G$7:G$97),0,1)*      (IF(G$5:G$95=$I35,1,0)+IF(G$6:G$96=$I35,1,0)+IF(G$7:G$97=$I35,1,0)))</f>
        <v>9</v>
      </c>
      <c r="Q35" s="56" t="str">
        <f aca="false">Q16</f>
        <v>LT</v>
      </c>
      <c r="R35" s="89" t="n">
        <f aca="false" t="array" ref="R35:R35">SUM(IF(ISBLANK(C$5:C$95),0,1)*IF(ISBLANK(C$6:C$96),0,1)*IF(ISBLANK(C$7:C$97),0,1)*      (IF(C$5:C$95=$I$25,0,1)*IF(C$6:C$96=$I$25,0,1)*IF(C$7:C$97=$I$25,0,1)*IF(C$5:C$95=$I35,0,1)*IF(C$6:C$96=$I35,0,1)*IF(C$7:C$97=$I35,0,1)))</f>
        <v>53</v>
      </c>
      <c r="S35" s="14" t="n">
        <f aca="false" t="array" ref="S35:S35">SUM(IF(ISBLANK(D$5:D$95),0,1)*IF(ISBLANK(D$6:D$96),0,1)*IF(ISBLANK(D$7:D$97),0,1)*      (IF(D$5:D$95=$I$25,0,1)*IF(D$6:D$96=$I$25,0,1)*IF(D$7:D$97=$I$25,0,1)*IF(D$5:D$95=$I35,0,1)*IF(D$6:D$96=$I35,0,1)*IF(D$7:D$97=$I35,0,1)))</f>
        <v>38</v>
      </c>
      <c r="T35" s="14" t="n">
        <f aca="false" t="array" ref="T35:T35">SUM(IF(ISBLANK(E$5:E$95),0,1)*IF(ISBLANK(E$6:E$96),0,1)*IF(ISBLANK(E$7:E$97),0,1)*      (IF(E$5:E$95=$I$25,0,1)*IF(E$6:E$96=$I$25,0,1)*IF(E$7:E$97=$I$25,0,1)*IF(E$5:E$95=$I35,0,1)*IF(E$6:E$96=$I35,0,1)*IF(E$7:E$97=$I35,0,1)))</f>
        <v>41</v>
      </c>
      <c r="U35" s="14" t="n">
        <f aca="false" t="array" ref="U35:U35">SUM(IF(ISBLANK(F$5:F$95),0,1)*IF(ISBLANK(F$6:F$96),0,1)*IF(ISBLANK(F$7:F$97),0,1)*      (IF(F$5:F$95=$I$25,0,1)*IF(F$6:F$96=$I$25,0,1)*IF(F$7:F$97=$I$25,0,1)*IF(F$5:F$95=$I35,0,1)*IF(F$6:F$96=$I35,0,1)*IF(F$7:F$97=$I35,0,1)))</f>
        <v>39</v>
      </c>
      <c r="V35" s="90" t="n">
        <f aca="false" t="array" ref="V35:V35">SUM(IF(ISBLANK(G$5:G$95),0,1)*IF(ISBLANK(G$6:G$96),0,1)*IF(ISBLANK(G$7:G$97),0,1)*      (IF(G$5:G$95=$I$25,0,1)*IF(G$6:G$96=$I$25,0,1)*IF(G$7:G$97=$I$25,0,1)*IF(G$5:G$95=$I35,0,1)*IF(G$6:G$96=$I35,0,1)*IF(G$7:G$97=$I35,0,1)))</f>
        <v>52</v>
      </c>
    </row>
    <row r="36" customFormat="false" ht="14.25" hidden="false" customHeight="false" outlineLevel="0" collapsed="false">
      <c r="A36" s="31"/>
      <c r="B36" s="33" t="n">
        <v>29</v>
      </c>
      <c r="C36" s="75" t="s">
        <v>28</v>
      </c>
      <c r="D36" s="71" t="s">
        <v>33</v>
      </c>
      <c r="E36" s="71" t="s">
        <v>29</v>
      </c>
      <c r="F36" s="71" t="s">
        <v>33</v>
      </c>
      <c r="G36" s="72" t="s">
        <v>33</v>
      </c>
      <c r="H36" s="31"/>
      <c r="I36" s="56" t="str">
        <f aca="false">I17</f>
        <v>LN</v>
      </c>
      <c r="J36" s="89" t="n">
        <f aca="false" t="array" ref="J36:J36">SUM(IF(ISBLANK(C$5:C$95),0,1)*IF(ISBLANK(C$6:C$96),0,1)*IF(ISBLANK(C$7:C$97),0,1)*      (IF(C$5:C$95=$I36,1,0)+IF(C$6:C$96=$I36,1,0)+IF(C$7:C$97=$I36,1,0)))</f>
        <v>24</v>
      </c>
      <c r="K36" s="14" t="n">
        <f aca="false" t="array" ref="K36:K36">SUM(IF(ISBLANK(D$5:D$95),0,1)*IF(ISBLANK(D$6:D$96),0,1)*IF(ISBLANK(D$7:D$97),0,1)*      (IF(D$5:D$95=$I36,1,0)+IF(D$6:D$96=$I36,1,0)+IF(D$7:D$97=$I36,1,0)))</f>
        <v>18</v>
      </c>
      <c r="L36" s="14" t="n">
        <f aca="false" t="array" ref="L36:L36">SUM(IF(ISBLANK(E$5:E$95),0,1)*IF(ISBLANK(E$6:E$96),0,1)*IF(ISBLANK(E$7:E$97),0,1)*      (IF(E$5:E$95=$I36,1,0)+IF(E$6:E$96=$I36,1,0)+IF(E$7:E$97=$I36,1,0)))</f>
        <v>18</v>
      </c>
      <c r="M36" s="14" t="n">
        <f aca="false" t="array" ref="M36:M36">SUM(IF(ISBLANK(F$5:F$95),0,1)*IF(ISBLANK(F$6:F$96),0,1)*IF(ISBLANK(F$7:F$97),0,1)*      (IF(F$5:F$95=$I36,1,0)+IF(F$6:F$96=$I36,1,0)+IF(F$7:F$97=$I36,1,0)))</f>
        <v>15</v>
      </c>
      <c r="N36" s="90" t="n">
        <f aca="false" t="array" ref="N36:N36">SUM(IF(ISBLANK(G$5:G$95),0,1)*IF(ISBLANK(G$6:G$96),0,1)*IF(ISBLANK(G$7:G$97),0,1)*      (IF(G$5:G$95=$I36,1,0)+IF(G$6:G$96=$I36,1,0)+IF(G$7:G$97=$I36,1,0)))</f>
        <v>21</v>
      </c>
      <c r="Q36" s="56" t="str">
        <f aca="false">Q17</f>
        <v>LN</v>
      </c>
      <c r="R36" s="89" t="n">
        <f aca="false" t="array" ref="R36:R36">SUM(IF(ISBLANK(C$5:C$95),0,1)*IF(ISBLANK(C$6:C$96),0,1)*IF(ISBLANK(C$7:C$97),0,1)*      (IF(C$5:C$95=$I$25,0,1)*IF(C$6:C$96=$I$25,0,1)*IF(C$7:C$97=$I$25,0,1)*IF(C$5:C$95=$I36,0,1)*IF(C$6:C$96=$I36,0,1)*IF(C$7:C$97=$I36,0,1)))</f>
        <v>44</v>
      </c>
      <c r="S36" s="14" t="n">
        <f aca="false" t="array" ref="S36:S36">SUM(IF(ISBLANK(D$5:D$95),0,1)*IF(ISBLANK(D$6:D$96),0,1)*IF(ISBLANK(D$7:D$97),0,1)*      (IF(D$5:D$95=$I$25,0,1)*IF(D$6:D$96=$I$25,0,1)*IF(D$7:D$97=$I$25,0,1)*IF(D$5:D$95=$I36,0,1)*IF(D$6:D$96=$I36,0,1)*IF(D$7:D$97=$I36,0,1)))</f>
        <v>39</v>
      </c>
      <c r="T36" s="14" t="n">
        <f aca="false" t="array" ref="T36:T36">SUM(IF(ISBLANK(E$5:E$95),0,1)*IF(ISBLANK(E$6:E$96),0,1)*IF(ISBLANK(E$7:E$97),0,1)*      (IF(E$5:E$95=$I$25,0,1)*IF(E$6:E$96=$I$25,0,1)*IF(E$7:E$97=$I$25,0,1)*IF(E$5:E$95=$I36,0,1)*IF(E$6:E$96=$I36,0,1)*IF(E$7:E$97=$I36,0,1)))</f>
        <v>37</v>
      </c>
      <c r="U36" s="14" t="n">
        <f aca="false" t="array" ref="U36:U36">SUM(IF(ISBLANK(F$5:F$95),0,1)*IF(ISBLANK(F$6:F$96),0,1)*IF(ISBLANK(F$7:F$97),0,1)*      (IF(F$5:F$95=$I$25,0,1)*IF(F$6:F$96=$I$25,0,1)*IF(F$7:F$97=$I$25,0,1)*IF(F$5:F$95=$I36,0,1)*IF(F$6:F$96=$I36,0,1)*IF(F$7:F$97=$I36,0,1)))</f>
        <v>40</v>
      </c>
      <c r="V36" s="90" t="n">
        <f aca="false" t="array" ref="V36:V36">SUM(IF(ISBLANK(G$5:G$95),0,1)*IF(ISBLANK(G$6:G$96),0,1)*IF(ISBLANK(G$7:G$97),0,1)*      (IF(G$5:G$95=$I$25,0,1)*IF(G$6:G$96=$I$25,0,1)*IF(G$7:G$97=$I$25,0,1)*IF(G$5:G$95=$I36,0,1)*IF(G$6:G$96=$I36,0,1)*IF(G$7:G$97=$I36,0,1)))</f>
        <v>46</v>
      </c>
    </row>
    <row r="37" customFormat="false" ht="14.25" hidden="false" customHeight="false" outlineLevel="0" collapsed="false">
      <c r="A37" s="31"/>
      <c r="B37" s="33" t="n">
        <v>30</v>
      </c>
      <c r="C37" s="75" t="s">
        <v>28</v>
      </c>
      <c r="D37" s="71" t="s">
        <v>37</v>
      </c>
      <c r="E37" s="71" t="s">
        <v>33</v>
      </c>
      <c r="F37" s="71" t="s">
        <v>33</v>
      </c>
      <c r="G37" s="72" t="s">
        <v>27</v>
      </c>
      <c r="H37" s="31"/>
      <c r="I37" s="56" t="str">
        <f aca="false">I18</f>
        <v>ST</v>
      </c>
      <c r="J37" s="89" t="n">
        <f aca="false" t="array" ref="J37:J37">SUM(IF(ISBLANK(C$5:C$95),0,1)*IF(ISBLANK(C$6:C$96),0,1)*IF(ISBLANK(C$7:C$97),0,1)*      (IF(C$5:C$95=$I37,1,0)+IF(C$6:C$96=$I37,1,0)+IF(C$7:C$97=$I37,1,0)))</f>
        <v>0</v>
      </c>
      <c r="K37" s="14" t="n">
        <f aca="false" t="array" ref="K37:K37">SUM(IF(ISBLANK(D$5:D$95),0,1)*IF(ISBLANK(D$6:D$96),0,1)*IF(ISBLANK(D$7:D$97),0,1)*      (IF(D$5:D$95=$I37,1,0)+IF(D$6:D$96=$I37,1,0)+IF(D$7:D$97=$I37,1,0)))</f>
        <v>0</v>
      </c>
      <c r="L37" s="14" t="n">
        <f aca="false" t="array" ref="L37:L37">SUM(IF(ISBLANK(E$5:E$95),0,1)*IF(ISBLANK(E$6:E$96),0,1)*IF(ISBLANK(E$7:E$97),0,1)*      (IF(E$5:E$95=$I37,1,0)+IF(E$6:E$96=$I37,1,0)+IF(E$7:E$97=$I37,1,0)))</f>
        <v>0</v>
      </c>
      <c r="M37" s="14" t="n">
        <f aca="false" t="array" ref="M37:M37">SUM(IF(ISBLANK(F$5:F$95),0,1)*IF(ISBLANK(F$6:F$96),0,1)*IF(ISBLANK(F$7:F$97),0,1)*      (IF(F$5:F$95=$I37,1,0)+IF(F$6:F$96=$I37,1,0)+IF(F$7:F$97=$I37,1,0)))</f>
        <v>0</v>
      </c>
      <c r="N37" s="90" t="n">
        <f aca="false" t="array" ref="N37:N37">SUM(IF(ISBLANK(G$5:G$95),0,1)*IF(ISBLANK(G$6:G$96),0,1)*IF(ISBLANK(G$7:G$97),0,1)*      (IF(G$5:G$95=$I37,1,0)+IF(G$6:G$96=$I37,1,0)+IF(G$7:G$97=$I37,1,0)))</f>
        <v>0</v>
      </c>
      <c r="Q37" s="56" t="str">
        <f aca="false">Q18</f>
        <v>ST</v>
      </c>
      <c r="R37" s="89" t="n">
        <f aca="false" t="array" ref="R37:R37">SUM(IF(ISBLANK(C$5:C$95),0,1)*IF(ISBLANK(C$6:C$96),0,1)*IF(ISBLANK(C$7:C$97),0,1)*      (IF(C$5:C$95=$I$25,0,1)*IF(C$6:C$96=$I$25,0,1)*IF(C$7:C$97=$I$25,0,1)*IF(C$5:C$95=$I37,0,1)*IF(C$6:C$96=$I37,0,1)*IF(C$7:C$97=$I37,0,1)))</f>
        <v>61</v>
      </c>
      <c r="S37" s="14" t="n">
        <f aca="false" t="array" ref="S37:S37">SUM(IF(ISBLANK(D$5:D$95),0,1)*IF(ISBLANK(D$6:D$96),0,1)*IF(ISBLANK(D$7:D$97),0,1)*      (IF(D$5:D$95=$I$25,0,1)*IF(D$6:D$96=$I$25,0,1)*IF(D$7:D$97=$I$25,0,1)*IF(D$5:D$95=$I37,0,1)*IF(D$6:D$96=$I37,0,1)*IF(D$7:D$97=$I37,0,1)))</f>
        <v>49</v>
      </c>
      <c r="T37" s="14" t="n">
        <f aca="false" t="array" ref="T37:T37">SUM(IF(ISBLANK(E$5:E$95),0,1)*IF(ISBLANK(E$6:E$96),0,1)*IF(ISBLANK(E$7:E$97),0,1)*      (IF(E$5:E$95=$I$25,0,1)*IF(E$6:E$96=$I$25,0,1)*IF(E$7:E$97=$I$25,0,1)*IF(E$5:E$95=$I37,0,1)*IF(E$6:E$96=$I37,0,1)*IF(E$7:E$97=$I37,0,1)))</f>
        <v>52</v>
      </c>
      <c r="U37" s="14" t="n">
        <f aca="false" t="array" ref="U37:U37">SUM(IF(ISBLANK(F$5:F$95),0,1)*IF(ISBLANK(F$6:F$96),0,1)*IF(ISBLANK(F$7:F$97),0,1)*      (IF(F$5:F$95=$I$25,0,1)*IF(F$6:F$96=$I$25,0,1)*IF(F$7:F$97=$I$25,0,1)*IF(F$5:F$95=$I37,0,1)*IF(F$6:F$96=$I37,0,1)*IF(F$7:F$97=$I37,0,1)))</f>
        <v>49</v>
      </c>
      <c r="V37" s="90" t="n">
        <f aca="false" t="array" ref="V37:V37">SUM(IF(ISBLANK(G$5:G$95),0,1)*IF(ISBLANK(G$6:G$96),0,1)*IF(ISBLANK(G$7:G$97),0,1)*      (IF(G$5:G$95=$I$25,0,1)*IF(G$6:G$96=$I$25,0,1)*IF(G$7:G$97=$I$25,0,1)*IF(G$5:G$95=$I37,0,1)*IF(G$6:G$96=$I37,0,1)*IF(G$7:G$97=$I37,0,1)))</f>
        <v>61</v>
      </c>
    </row>
    <row r="38" customFormat="false" ht="14.25" hidden="false" customHeight="false" outlineLevel="0" collapsed="false">
      <c r="A38" s="31"/>
      <c r="B38" s="33" t="n">
        <v>31</v>
      </c>
      <c r="C38" s="75" t="s">
        <v>33</v>
      </c>
      <c r="D38" s="71" t="s">
        <v>33</v>
      </c>
      <c r="E38" s="71" t="s">
        <v>37</v>
      </c>
      <c r="F38" s="71" t="s">
        <v>28</v>
      </c>
      <c r="G38" s="72" t="s">
        <v>33</v>
      </c>
      <c r="H38" s="31"/>
      <c r="I38" s="56" t="str">
        <f aca="false">I19</f>
        <v>SF</v>
      </c>
      <c r="J38" s="91" t="n">
        <f aca="false" t="array" ref="J38:J38">SUM(IF(ISBLANK(C$5:C$95),0,1)*IF(ISBLANK(C$6:C$96),0,1)*IF(ISBLANK(C$7:C$97),0,1)*      (IF(C$5:C$95=$I38,1,0)+IF(C$6:C$96=$I38,1,0)+IF(C$7:C$97=$I38,1,0)))</f>
        <v>15</v>
      </c>
      <c r="K38" s="92" t="n">
        <f aca="false" t="array" ref="K38:K38">SUM(IF(ISBLANK(D$5:D$95),0,1)*IF(ISBLANK(D$6:D$96),0,1)*IF(ISBLANK(D$7:D$97),0,1)*      (IF(D$5:D$95=$I38,1,0)+IF(D$6:D$96=$I38,1,0)+IF(D$7:D$97=$I38,1,0)))</f>
        <v>6</v>
      </c>
      <c r="L38" s="92" t="n">
        <f aca="false" t="array" ref="L38:L38">SUM(IF(ISBLANK(E$5:E$95),0,1)*IF(ISBLANK(E$6:E$96),0,1)*IF(ISBLANK(E$7:E$97),0,1)*      (IF(E$5:E$95=$I38,1,0)+IF(E$6:E$96=$I38,1,0)+IF(E$7:E$97=$I38,1,0)))</f>
        <v>6</v>
      </c>
      <c r="M38" s="92" t="n">
        <f aca="false" t="array" ref="M38:M38">SUM(IF(ISBLANK(F$5:F$95),0,1)*IF(ISBLANK(F$6:F$96),0,1)*IF(ISBLANK(F$7:F$97),0,1)*      (IF(F$5:F$95=$I38,1,0)+IF(F$6:F$96=$I38,1,0)+IF(F$7:F$97=$I38,1,0)))</f>
        <v>0</v>
      </c>
      <c r="N38" s="93" t="n">
        <f aca="false" t="array" ref="N38:N38">SUM(IF(ISBLANK(G$5:G$95),0,1)*IF(ISBLANK(G$6:G$96),0,1)*IF(ISBLANK(G$7:G$97),0,1)*      (IF(G$5:G$95=$I38,1,0)+IF(G$6:G$96=$I38,1,0)+IF(G$7:G$97=$I38,1,0)))</f>
        <v>9</v>
      </c>
      <c r="Q38" s="56" t="str">
        <f aca="false">Q19</f>
        <v>SF</v>
      </c>
      <c r="R38" s="91" t="n">
        <f aca="false" t="array" ref="R38:R38">SUM(IF(ISBLANK(C$5:C$95),0,1)*IF(ISBLANK(C$6:C$96),0,1)*IF(ISBLANK(C$7:C$97),0,1)*      (IF(C$5:C$95=$I$25,0,1)*IF(C$6:C$96=$I$25,0,1)*IF(C$7:C$97=$I$25,0,1)*IF(C$5:C$95=$I38,0,1)*IF(C$6:C$96=$I38,0,1)*IF(C$7:C$97=$I38,0,1)))</f>
        <v>46</v>
      </c>
      <c r="S38" s="92" t="n">
        <f aca="false" t="array" ref="S38:S38">SUM(IF(ISBLANK(D$5:D$95),0,1)*IF(ISBLANK(D$6:D$96),0,1)*IF(ISBLANK(D$7:D$97),0,1)*      (IF(D$5:D$95=$I$25,0,1)*IF(D$6:D$96=$I$25,0,1)*IF(D$7:D$97=$I$25,0,1)*IF(D$5:D$95=$I38,0,1)*IF(D$6:D$96=$I38,0,1)*IF(D$7:D$97=$I38,0,1)))</f>
        <v>43</v>
      </c>
      <c r="T38" s="92" t="n">
        <f aca="false" t="array" ref="T38:T38">SUM(IF(ISBLANK(E$5:E$95),0,1)*IF(ISBLANK(E$6:E$96),0,1)*IF(ISBLANK(E$7:E$97),0,1)*      (IF(E$5:E$95=$I$25,0,1)*IF(E$6:E$96=$I$25,0,1)*IF(E$7:E$97=$I$25,0,1)*IF(E$5:E$95=$I38,0,1)*IF(E$6:E$96=$I38,0,1)*IF(E$7:E$97=$I38,0,1)))</f>
        <v>46</v>
      </c>
      <c r="U38" s="92" t="n">
        <f aca="false" t="array" ref="U38:U38">SUM(IF(ISBLANK(F$5:F$95),0,1)*IF(ISBLANK(F$6:F$96),0,1)*IF(ISBLANK(F$7:F$97),0,1)*      (IF(F$5:F$95=$I$25,0,1)*IF(F$6:F$96=$I$25,0,1)*IF(F$7:F$97=$I$25,0,1)*IF(F$5:F$95=$I38,0,1)*IF(F$6:F$96=$I38,0,1)*IF(F$7:F$97=$I38,0,1)))</f>
        <v>49</v>
      </c>
      <c r="V38" s="93" t="n">
        <f aca="false" t="array" ref="V38:V38">SUM(IF(ISBLANK(G$5:G$95),0,1)*IF(ISBLANK(G$6:G$96),0,1)*IF(ISBLANK(G$7:G$97),0,1)*      (IF(G$5:G$95=$I$25,0,1)*IF(G$6:G$96=$I$25,0,1)*IF(G$7:G$97=$I$25,0,1)*IF(G$5:G$95=$I38,0,1)*IF(G$6:G$96=$I38,0,1)*IF(G$7:G$97=$I38,0,1)))</f>
        <v>52</v>
      </c>
    </row>
    <row r="39" customFormat="false" ht="13.5" hidden="false" customHeight="false" outlineLevel="0" collapsed="false">
      <c r="A39" s="31"/>
      <c r="B39" s="33" t="n">
        <v>32</v>
      </c>
      <c r="C39" s="75" t="s">
        <v>29</v>
      </c>
      <c r="D39" s="71" t="s">
        <v>30</v>
      </c>
      <c r="E39" s="71" t="s">
        <v>37</v>
      </c>
      <c r="F39" s="71" t="s">
        <v>28</v>
      </c>
      <c r="G39" s="72" t="s">
        <v>33</v>
      </c>
      <c r="H39" s="31"/>
      <c r="J39" s="1" t="n">
        <f aca="false">SUM(J25:J38)</f>
        <v>183</v>
      </c>
      <c r="K39" s="1" t="n">
        <f aca="false">SUM(K25:K38)</f>
        <v>183</v>
      </c>
      <c r="L39" s="1" t="n">
        <f aca="false">SUM(L25:L38)</f>
        <v>183</v>
      </c>
      <c r="M39" s="1" t="n">
        <f aca="false">SUM(M25:M38)</f>
        <v>183</v>
      </c>
      <c r="N39" s="1" t="n">
        <f aca="false">SUM(N25:N38)</f>
        <v>183</v>
      </c>
      <c r="R39" s="1" t="n">
        <f aca="false">SUM(R25:R38)</f>
        <v>723</v>
      </c>
      <c r="S39" s="1" t="n">
        <f aca="false">SUM(S25:S38)</f>
        <v>576</v>
      </c>
      <c r="T39" s="1" t="n">
        <f aca="false">SUM(T25:T38)</f>
        <v>618</v>
      </c>
      <c r="U39" s="1" t="n">
        <f aca="false">SUM(U25:U38)</f>
        <v>582</v>
      </c>
      <c r="V39" s="1" t="n">
        <f aca="false">SUM(V25:V38)</f>
        <v>722</v>
      </c>
    </row>
    <row r="40" customFormat="false" ht="13.5" hidden="false" customHeight="false" outlineLevel="0" collapsed="false">
      <c r="A40" s="31"/>
      <c r="B40" s="33" t="n">
        <v>33</v>
      </c>
      <c r="C40" s="75" t="s">
        <v>33</v>
      </c>
      <c r="D40" s="71" t="s">
        <v>30</v>
      </c>
      <c r="E40" s="71" t="s">
        <v>36</v>
      </c>
      <c r="F40" s="71" t="s">
        <v>33</v>
      </c>
      <c r="G40" s="72" t="s">
        <v>33</v>
      </c>
      <c r="H40" s="31"/>
    </row>
    <row r="41" customFormat="false" ht="13.5" hidden="false" customHeight="false" outlineLevel="0" collapsed="false">
      <c r="A41" s="31"/>
      <c r="B41" s="33" t="n">
        <v>34</v>
      </c>
      <c r="C41" s="75" t="s">
        <v>33</v>
      </c>
      <c r="D41" s="71" t="s">
        <v>25</v>
      </c>
      <c r="E41" s="71" t="s">
        <v>33</v>
      </c>
      <c r="F41" s="71" t="s">
        <v>27</v>
      </c>
      <c r="G41" s="72" t="s">
        <v>34</v>
      </c>
      <c r="H41" s="31"/>
    </row>
    <row r="42" customFormat="false" ht="13.5" hidden="false" customHeight="false" outlineLevel="0" collapsed="false">
      <c r="A42" s="31"/>
      <c r="B42" s="33" t="n">
        <v>35</v>
      </c>
      <c r="C42" s="75" t="s">
        <v>34</v>
      </c>
      <c r="D42" s="71" t="s">
        <v>29</v>
      </c>
      <c r="E42" s="71" t="s">
        <v>37</v>
      </c>
      <c r="F42" s="71" t="s">
        <v>27</v>
      </c>
      <c r="G42" s="72" t="s">
        <v>34</v>
      </c>
      <c r="H42" s="31"/>
      <c r="I42" s="1" t="s">
        <v>41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3</v>
      </c>
      <c r="Q42" s="2" t="s">
        <v>42</v>
      </c>
      <c r="Z42" s="94"/>
      <c r="AA42" s="94"/>
    </row>
    <row r="43" customFormat="false" ht="13.5" hidden="false" customHeight="false" outlineLevel="0" collapsed="false">
      <c r="A43" s="31"/>
      <c r="B43" s="33" t="n">
        <v>36</v>
      </c>
      <c r="C43" s="75" t="s">
        <v>33</v>
      </c>
      <c r="D43" s="71" t="s">
        <v>33</v>
      </c>
      <c r="E43" s="71" t="s">
        <v>33</v>
      </c>
      <c r="F43" s="71" t="s">
        <v>25</v>
      </c>
      <c r="G43" s="72" t="s">
        <v>33</v>
      </c>
      <c r="H43" s="31"/>
      <c r="L43" s="1" t="s">
        <v>43</v>
      </c>
      <c r="M43" s="1" t="s">
        <v>44</v>
      </c>
      <c r="N43" s="1" t="s">
        <v>45</v>
      </c>
      <c r="X43" s="94"/>
      <c r="Y43" s="94"/>
      <c r="Z43" s="94"/>
      <c r="AA43" s="94"/>
    </row>
    <row r="44" customFormat="false" ht="13.5" hidden="false" customHeight="false" outlineLevel="0" collapsed="false">
      <c r="A44" s="31"/>
      <c r="B44" s="33" t="n">
        <v>37</v>
      </c>
      <c r="C44" s="33" t="s">
        <v>33</v>
      </c>
      <c r="D44" s="71" t="s">
        <v>33</v>
      </c>
      <c r="E44" s="71" t="s">
        <v>28</v>
      </c>
      <c r="F44" s="71" t="s">
        <v>37</v>
      </c>
      <c r="G44" s="72" t="s">
        <v>37</v>
      </c>
      <c r="H44" s="31"/>
      <c r="I44" s="47" t="str">
        <f aca="false">I6</f>
        <v>WW</v>
      </c>
      <c r="J44" s="95"/>
      <c r="K44" s="96"/>
      <c r="L44" s="96" t="n">
        <f aca="false" t="array" ref="L44:L44">IF(T6=0,0,#REF!+IF(T6&gt;R$22,#REF!,0)+IF(T6&gt;S$22,R64,0)+IF(T$21=I44,SUM(IF(U$6:V$19&gt;T$22,0,U$64:V$76)),0))</f>
        <v>0</v>
      </c>
      <c r="M44" s="96" t="n">
        <f aca="false" t="array" ref="M44:M44">IF(U6=0,0,#REF!+IF(U6&gt;R$22,#REF!,0)+IF(U6&gt;S$22,S64,0)+IF(U6&gt;T$22,U64)+IF(U$21=I44,SUM(IF(V$6:V$19&gt;U$22,0,W$64:W$76)),0))</f>
        <v>0</v>
      </c>
      <c r="N44" s="97" t="n">
        <f aca="false">IF(V6=0,0,#REF!+IF(V6&gt;R$22,Q64,0)+IF(V6&gt;S$22,T64,0)+IF(V6&gt;T$22,V64,0)+IF(V6&gt;U$22,W64)+IF(V$21=I44,X62,0))</f>
        <v>0</v>
      </c>
      <c r="O44" s="98" t="n">
        <f aca="false">SUM(J44:N44)</f>
        <v>0</v>
      </c>
      <c r="P44" s="99"/>
      <c r="Q44" s="1" t="str">
        <f aca="false">I44</f>
        <v>WW</v>
      </c>
      <c r="R44" s="100"/>
      <c r="S44" s="101"/>
      <c r="T44" s="102" t="n">
        <f aca="false">L44*T6</f>
        <v>0</v>
      </c>
      <c r="U44" s="102" t="n">
        <f aca="false">M44*U6</f>
        <v>0</v>
      </c>
      <c r="V44" s="103" t="n">
        <f aca="false">N44*V6</f>
        <v>0</v>
      </c>
      <c r="W44" s="104" t="n">
        <f aca="false">SUM(R44:V44)</f>
        <v>0</v>
      </c>
      <c r="X44" s="94"/>
      <c r="Y44" s="94"/>
      <c r="Z44" s="94"/>
      <c r="AA44" s="94"/>
    </row>
    <row r="45" customFormat="false" ht="13.5" hidden="false" customHeight="false" outlineLevel="0" collapsed="false">
      <c r="A45" s="31"/>
      <c r="B45" s="33" t="n">
        <v>38</v>
      </c>
      <c r="C45" s="75" t="s">
        <v>28</v>
      </c>
      <c r="D45" s="71" t="s">
        <v>33</v>
      </c>
      <c r="E45" s="71" t="s">
        <v>28</v>
      </c>
      <c r="F45" s="71" t="s">
        <v>37</v>
      </c>
      <c r="G45" s="72" t="s">
        <v>37</v>
      </c>
      <c r="H45" s="31"/>
      <c r="I45" s="47" t="str">
        <f aca="false">I7</f>
        <v>H1</v>
      </c>
      <c r="J45" s="105"/>
      <c r="K45" s="57"/>
      <c r="L45" s="57" t="n">
        <f aca="false">SUMPRODUCT($J$25+J26,$K$25+K26,$L$25+L26,U26,$N$20)</f>
        <v>0</v>
      </c>
      <c r="M45" s="57" t="n">
        <f aca="false">SUMPRODUCT($J$25+J26,$K$25+K26,$L$25+L26,$M$25+M26,V26)</f>
        <v>0</v>
      </c>
      <c r="N45" s="106" t="n">
        <f aca="false">SUMPRODUCT($J$25+J26,$K$25+K26,$L$25+L26,$M$25+M26,$N$25+N26)</f>
        <v>0</v>
      </c>
      <c r="O45" s="98" t="n">
        <f aca="false">SUM(J45:N45)</f>
        <v>0</v>
      </c>
      <c r="P45" s="99"/>
      <c r="Q45" s="1" t="str">
        <f aca="false">I45</f>
        <v>H1</v>
      </c>
      <c r="R45" s="107"/>
      <c r="S45" s="108"/>
      <c r="T45" s="109" t="n">
        <f aca="false">L45*T7/$P$1/$O$20</f>
        <v>0</v>
      </c>
      <c r="U45" s="109" t="n">
        <f aca="false">M45*U7/$P$1/$O$20</f>
        <v>0</v>
      </c>
      <c r="V45" s="110" t="n">
        <f aca="false">N45*V7/$P$1/$O$20</f>
        <v>0</v>
      </c>
      <c r="W45" s="104" t="n">
        <f aca="false">SUM(R45:V45)</f>
        <v>0</v>
      </c>
      <c r="X45" s="94"/>
      <c r="Y45" s="94"/>
      <c r="Z45" s="94"/>
      <c r="AA45" s="94"/>
      <c r="AB45" s="94"/>
      <c r="AC45" s="94"/>
    </row>
    <row r="46" customFormat="false" ht="13.5" hidden="false" customHeight="false" outlineLevel="0" collapsed="false">
      <c r="A46" s="31"/>
      <c r="B46" s="33" t="n">
        <v>39</v>
      </c>
      <c r="C46" s="33" t="s">
        <v>28</v>
      </c>
      <c r="D46" s="71" t="s">
        <v>29</v>
      </c>
      <c r="E46" s="71" t="s">
        <v>36</v>
      </c>
      <c r="F46" s="71" t="s">
        <v>33</v>
      </c>
      <c r="G46" s="72" t="s">
        <v>33</v>
      </c>
      <c r="H46" s="31"/>
      <c r="I46" s="47" t="str">
        <f aca="false">I8</f>
        <v>H2</v>
      </c>
      <c r="J46" s="105"/>
      <c r="K46" s="57"/>
      <c r="L46" s="57" t="n">
        <f aca="false">SUMPRODUCT($J$25+J27,$K$25+K27,$L$25+L27,U27,$N$20)</f>
        <v>0</v>
      </c>
      <c r="M46" s="57" t="n">
        <f aca="false">SUMPRODUCT($J$25+J27,$K$25+K27,$L$25+L27,$M$25+M27,V27)</f>
        <v>0</v>
      </c>
      <c r="N46" s="106" t="n">
        <f aca="false">SUMPRODUCT($J$25+J27,$K$25+K27,$L$25+L27,$M$25+M27,$N$25+N27)</f>
        <v>0</v>
      </c>
      <c r="O46" s="98" t="n">
        <f aca="false">SUM(J46:N46)</f>
        <v>0</v>
      </c>
      <c r="P46" s="99"/>
      <c r="Q46" s="1" t="str">
        <f aca="false">I46</f>
        <v>H2</v>
      </c>
      <c r="R46" s="107"/>
      <c r="S46" s="108"/>
      <c r="T46" s="109" t="n">
        <f aca="false">L46*T8/$P$1/$O$20</f>
        <v>0</v>
      </c>
      <c r="U46" s="109" t="n">
        <f aca="false">M46*U8/$P$1/$O$20</f>
        <v>0</v>
      </c>
      <c r="V46" s="110" t="n">
        <f aca="false">N46*V8/$P$1/$O$20</f>
        <v>0</v>
      </c>
      <c r="W46" s="104" t="n">
        <f aca="false">SUM(R46:V46)</f>
        <v>0</v>
      </c>
      <c r="X46" s="94"/>
      <c r="Y46" s="94"/>
      <c r="Z46" s="94"/>
      <c r="AA46" s="94"/>
      <c r="AB46" s="94"/>
      <c r="AC46" s="94"/>
    </row>
    <row r="47" customFormat="false" ht="13.5" hidden="false" customHeight="false" outlineLevel="0" collapsed="false">
      <c r="A47" s="31"/>
      <c r="B47" s="33" t="n">
        <v>40</v>
      </c>
      <c r="C47" s="75" t="s">
        <v>36</v>
      </c>
      <c r="D47" s="71" t="s">
        <v>29</v>
      </c>
      <c r="E47" s="71" t="s">
        <v>27</v>
      </c>
      <c r="F47" s="71" t="s">
        <v>34</v>
      </c>
      <c r="G47" s="72" t="s">
        <v>33</v>
      </c>
      <c r="H47" s="31"/>
      <c r="I47" s="47" t="str">
        <f aca="false">I9</f>
        <v>H3</v>
      </c>
      <c r="J47" s="105"/>
      <c r="K47" s="57"/>
      <c r="L47" s="57" t="n">
        <f aca="false">SUMPRODUCT($J$25+J28,$K$25+K28,$L$25+L28,U28,$N$20)</f>
        <v>0</v>
      </c>
      <c r="M47" s="57" t="n">
        <f aca="false">SUMPRODUCT($J$25+J28,$K$25+K28,$L$25+L28,$M$25+M28,V28)</f>
        <v>0</v>
      </c>
      <c r="N47" s="106" t="n">
        <f aca="false">SUMPRODUCT($J$25+J28,$K$25+K28,$L$25+L28,$M$25+M28,$N$25+N28)</f>
        <v>0</v>
      </c>
      <c r="O47" s="98" t="n">
        <f aca="false">SUM(J47:N47)</f>
        <v>0</v>
      </c>
      <c r="P47" s="99"/>
      <c r="Q47" s="1" t="str">
        <f aca="false">I47</f>
        <v>H3</v>
      </c>
      <c r="R47" s="107"/>
      <c r="S47" s="108"/>
      <c r="T47" s="109" t="n">
        <f aca="false">L47*T9/$P$1/$O$20</f>
        <v>0</v>
      </c>
      <c r="U47" s="109" t="n">
        <f aca="false">M47*U9/$P$1/$O$20</f>
        <v>0</v>
      </c>
      <c r="V47" s="110" t="n">
        <f aca="false">N47*V9/$P$1/$O$20</f>
        <v>0</v>
      </c>
      <c r="W47" s="104" t="n">
        <f aca="false">SUM(R47:V47)</f>
        <v>0</v>
      </c>
      <c r="X47" s="94"/>
      <c r="Y47" s="94"/>
      <c r="Z47" s="94"/>
      <c r="AA47" s="94"/>
      <c r="AB47" s="94"/>
      <c r="AC47" s="94"/>
    </row>
    <row r="48" customFormat="false" ht="13.5" hidden="false" customHeight="false" outlineLevel="0" collapsed="false">
      <c r="A48" s="31"/>
      <c r="B48" s="33" t="n">
        <v>41</v>
      </c>
      <c r="C48" s="33" t="s">
        <v>34</v>
      </c>
      <c r="D48" s="71" t="s">
        <v>33</v>
      </c>
      <c r="E48" s="71" t="s">
        <v>27</v>
      </c>
      <c r="F48" s="71" t="s">
        <v>34</v>
      </c>
      <c r="G48" s="72" t="s">
        <v>34</v>
      </c>
      <c r="H48" s="31"/>
      <c r="I48" s="47" t="str">
        <f aca="false">I10</f>
        <v>H4</v>
      </c>
      <c r="J48" s="111"/>
      <c r="K48" s="17"/>
      <c r="L48" s="57" t="n">
        <f aca="false">SUMPRODUCT($J$25+J29,$K$25+K29,$L$25+L29,U29,$N$20)</f>
        <v>0</v>
      </c>
      <c r="M48" s="57" t="n">
        <f aca="false">SUMPRODUCT($J$25+J29,$K$25+K29,$L$25+L29,$M$25+M29,V29)</f>
        <v>256686003</v>
      </c>
      <c r="N48" s="106" t="n">
        <f aca="false">SUMPRODUCT($J$25+J29,$K$25+K29,$L$25+L29,$M$25+M29,$N$25+N29)</f>
        <v>2970223749</v>
      </c>
      <c r="O48" s="98" t="n">
        <f aca="false">SUM(J48:N48)</f>
        <v>3226909752</v>
      </c>
      <c r="P48" s="99"/>
      <c r="Q48" s="1" t="str">
        <f aca="false">I48</f>
        <v>H4</v>
      </c>
      <c r="R48" s="107"/>
      <c r="S48" s="108"/>
      <c r="T48" s="109" t="n">
        <f aca="false">L48*T10/$P$1/$O$20</f>
        <v>0</v>
      </c>
      <c r="U48" s="109" t="n">
        <f aca="false">M48*U10/$P$1/$O$20</f>
        <v>0.151957806762879</v>
      </c>
      <c r="V48" s="110" t="n">
        <f aca="false">N48*V10/$P$1/$O$20</f>
        <v>8.79184453413797</v>
      </c>
      <c r="W48" s="104" t="n">
        <f aca="false">SUM(R48:V48)</f>
        <v>8.94380234090085</v>
      </c>
      <c r="X48" s="94"/>
      <c r="Y48" s="94"/>
      <c r="Z48" s="94"/>
      <c r="AA48" s="94"/>
      <c r="AB48" s="94"/>
      <c r="AC48" s="94"/>
    </row>
    <row r="49" customFormat="false" ht="13.5" hidden="false" customHeight="false" outlineLevel="0" collapsed="false">
      <c r="A49" s="31"/>
      <c r="B49" s="33" t="n">
        <v>42</v>
      </c>
      <c r="C49" s="33" t="s">
        <v>34</v>
      </c>
      <c r="D49" s="71" t="s">
        <v>36</v>
      </c>
      <c r="E49" s="71" t="s">
        <v>33</v>
      </c>
      <c r="F49" s="71" t="s">
        <v>33</v>
      </c>
      <c r="G49" s="72" t="s">
        <v>33</v>
      </c>
      <c r="H49" s="31"/>
      <c r="I49" s="47" t="str">
        <f aca="false">I11</f>
        <v>H5</v>
      </c>
      <c r="J49" s="105"/>
      <c r="K49" s="57"/>
      <c r="L49" s="57" t="n">
        <f aca="false">SUMPRODUCT($J$25+J30,$K$25+K30,$L$25+L30,U30,$N$20)</f>
        <v>0</v>
      </c>
      <c r="M49" s="57" t="n">
        <f aca="false">SUMPRODUCT($J$25+J30,$K$25+K30,$L$25+L30,$M$25+M30,V30)</f>
        <v>0</v>
      </c>
      <c r="N49" s="106" t="n">
        <f aca="false">SUMPRODUCT($J$25+J30,$K$25+K30,$L$25+L30,$M$25+M30,$N$25+N30)</f>
        <v>0</v>
      </c>
      <c r="O49" s="98" t="n">
        <f aca="false">SUM(J49:N49)</f>
        <v>0</v>
      </c>
      <c r="P49" s="99"/>
      <c r="Q49" s="1" t="str">
        <f aca="false">I49</f>
        <v>H5</v>
      </c>
      <c r="R49" s="107"/>
      <c r="S49" s="108"/>
      <c r="T49" s="109" t="n">
        <f aca="false">L49*T11/$P$1/$O$20</f>
        <v>0</v>
      </c>
      <c r="U49" s="109" t="n">
        <f aca="false">M49*U11/$P$1/$O$20</f>
        <v>0</v>
      </c>
      <c r="V49" s="110" t="n">
        <f aca="false">N49*V11/$P$1/$O$20</f>
        <v>0</v>
      </c>
      <c r="W49" s="104" t="n">
        <f aca="false">SUM(R49:V49)</f>
        <v>0</v>
      </c>
      <c r="X49" s="94"/>
      <c r="Y49" s="94"/>
      <c r="Z49" s="94"/>
      <c r="AA49" s="94"/>
      <c r="AB49" s="94"/>
      <c r="AC49" s="94"/>
    </row>
    <row r="50" customFormat="false" ht="13.5" hidden="false" customHeight="false" outlineLevel="0" collapsed="false">
      <c r="A50" s="31"/>
      <c r="B50" s="33" t="n">
        <v>43</v>
      </c>
      <c r="C50" s="33" t="s">
        <v>33</v>
      </c>
      <c r="D50" s="71" t="s">
        <v>33</v>
      </c>
      <c r="E50" s="71" t="s">
        <v>33</v>
      </c>
      <c r="F50" s="71" t="s">
        <v>29</v>
      </c>
      <c r="G50" s="72" t="s">
        <v>30</v>
      </c>
      <c r="H50" s="31"/>
      <c r="I50" s="47" t="str">
        <f aca="false">I12</f>
        <v>LA</v>
      </c>
      <c r="J50" s="105"/>
      <c r="K50" s="57"/>
      <c r="L50" s="57" t="n">
        <f aca="false">SUMPRODUCT($J$25+J31,$K$25+K31,$L$25+L31,U31,$N$20)</f>
        <v>13711275</v>
      </c>
      <c r="M50" s="57" t="n">
        <f aca="false">SUMPRODUCT($J$25+J31,$K$25+K31,$L$25+L31,$M$25+M31,V31)</f>
        <v>10935000</v>
      </c>
      <c r="N50" s="106" t="n">
        <f aca="false">SUMPRODUCT($J$25+J31,$K$25+K31,$L$25+L31,$M$25+M31,$N$25+N31)</f>
        <v>3280500</v>
      </c>
      <c r="O50" s="98" t="n">
        <f aca="false">SUM(J50:N50)</f>
        <v>27926775</v>
      </c>
      <c r="P50" s="99"/>
      <c r="Q50" s="1" t="str">
        <f aca="false">I50</f>
        <v>LA</v>
      </c>
      <c r="R50" s="107"/>
      <c r="S50" s="108"/>
      <c r="T50" s="109" t="n">
        <f aca="false">L50*T12/$P$1/$O$20</f>
        <v>0.000811705840042508</v>
      </c>
      <c r="U50" s="109" t="n">
        <f aca="false">M50*U12/$P$1/$O$20</f>
        <v>0.00129470138420604</v>
      </c>
      <c r="V50" s="110" t="n">
        <f aca="false">N50*V12/$P$1/$O$20</f>
        <v>0.00194205207630906</v>
      </c>
      <c r="W50" s="104" t="n">
        <f aca="false">SUM(R50:V50)</f>
        <v>0.00404845930055761</v>
      </c>
      <c r="X50" s="94"/>
      <c r="Y50" s="94"/>
      <c r="Z50" s="94"/>
      <c r="AA50" s="94"/>
      <c r="AB50" s="94"/>
      <c r="AC50" s="94"/>
    </row>
    <row r="51" customFormat="false" ht="13.5" hidden="false" customHeight="false" outlineLevel="0" collapsed="false">
      <c r="A51" s="31"/>
      <c r="B51" s="33" t="n">
        <v>44</v>
      </c>
      <c r="C51" s="75" t="s">
        <v>27</v>
      </c>
      <c r="D51" s="71" t="s">
        <v>37</v>
      </c>
      <c r="E51" s="71" t="s">
        <v>27</v>
      </c>
      <c r="F51" s="71" t="s">
        <v>29</v>
      </c>
      <c r="G51" s="72" t="s">
        <v>30</v>
      </c>
      <c r="H51" s="31"/>
      <c r="I51" s="47" t="str">
        <f aca="false">I13</f>
        <v>LK</v>
      </c>
      <c r="J51" s="105"/>
      <c r="K51" s="57"/>
      <c r="L51" s="57" t="n">
        <f aca="false">SUMPRODUCT($J$25+J32,$K$25+K32,$L$25+L32,U32,$N$20)</f>
        <v>23479632</v>
      </c>
      <c r="M51" s="57" t="n">
        <f aca="false">SUMPRODUCT($J$25+J32,$K$25+K32,$L$25+L32,$M$25+M32,V32)</f>
        <v>11573604</v>
      </c>
      <c r="N51" s="106" t="n">
        <f aca="false">SUMPRODUCT($J$25+J32,$K$25+K32,$L$25+L32,$M$25+M32,$N$25+N32)</f>
        <v>4251528</v>
      </c>
      <c r="O51" s="98" t="n">
        <f aca="false">SUM(J51:N51)</f>
        <v>39304764</v>
      </c>
      <c r="P51" s="99"/>
      <c r="Q51" s="1" t="str">
        <f aca="false">I51</f>
        <v>LK</v>
      </c>
      <c r="R51" s="107"/>
      <c r="S51" s="108"/>
      <c r="T51" s="109" t="n">
        <f aca="false">L51*T13/$P$1/$O$20</f>
        <v>0.0013899914060836</v>
      </c>
      <c r="U51" s="109" t="n">
        <f aca="false">M51*U13/$P$1/$O$20</f>
        <v>0.00137031194504367</v>
      </c>
      <c r="V51" s="110" t="n">
        <f aca="false">N51*V13/$P$1/$O$20</f>
        <v>0.00251689949089654</v>
      </c>
      <c r="W51" s="104" t="n">
        <f aca="false">SUM(R51:V51)</f>
        <v>0.00527720284202381</v>
      </c>
      <c r="X51" s="94"/>
      <c r="Y51" s="94"/>
      <c r="Z51" s="94"/>
      <c r="AA51" s="94"/>
      <c r="AB51" s="94"/>
      <c r="AC51" s="94"/>
    </row>
    <row r="52" customFormat="false" ht="13.5" hidden="false" customHeight="false" outlineLevel="0" collapsed="false">
      <c r="A52" s="31"/>
      <c r="B52" s="33" t="n">
        <v>45</v>
      </c>
      <c r="C52" s="75" t="s">
        <v>33</v>
      </c>
      <c r="D52" s="71" t="s">
        <v>25</v>
      </c>
      <c r="E52" s="71" t="s">
        <v>27</v>
      </c>
      <c r="F52" s="71" t="s">
        <v>25</v>
      </c>
      <c r="G52" s="72" t="s">
        <v>33</v>
      </c>
      <c r="H52" s="31"/>
      <c r="I52" s="47" t="str">
        <f aca="false">I14</f>
        <v>LQ</v>
      </c>
      <c r="J52" s="105"/>
      <c r="K52" s="57"/>
      <c r="L52" s="57" t="n">
        <f aca="false">SUMPRODUCT($J$25+J33,$K$25+K33,$L$25+L33,U33,$N$20)</f>
        <v>37946880</v>
      </c>
      <c r="M52" s="57" t="n">
        <f aca="false">SUMPRODUCT($J$25+J33,$K$25+K33,$L$25+L33,$M$25+M33,V33)</f>
        <v>20575296</v>
      </c>
      <c r="N52" s="106" t="n">
        <f aca="false">SUMPRODUCT($J$25+J33,$K$25+K33,$L$25+L33,$M$25+M33,$N$25+N33)</f>
        <v>7558272</v>
      </c>
      <c r="O52" s="98" t="n">
        <f aca="false">SUM(J52:N52)</f>
        <v>66080448</v>
      </c>
      <c r="P52" s="99"/>
      <c r="Q52" s="1" t="str">
        <f aca="false">I52</f>
        <v>LQ</v>
      </c>
      <c r="R52" s="107"/>
      <c r="S52" s="108"/>
      <c r="T52" s="109" t="n">
        <f aca="false">L52*T14/$P$1/$O$20</f>
        <v>0.00224645075730683</v>
      </c>
      <c r="U52" s="109" t="n">
        <f aca="false">M52*U14/$P$1/$O$20</f>
        <v>0.00243611012452208</v>
      </c>
      <c r="V52" s="110" t="n">
        <f aca="false">N52*V14/$P$1/$O$20</f>
        <v>0.00447448798381607</v>
      </c>
      <c r="W52" s="104" t="n">
        <f aca="false">SUM(R52:V52)</f>
        <v>0.00915704886564498</v>
      </c>
      <c r="X52" s="94"/>
      <c r="Y52" s="94"/>
      <c r="Z52" s="94"/>
      <c r="AB52" s="94"/>
      <c r="AC52" s="94"/>
    </row>
    <row r="53" customFormat="false" ht="13.5" hidden="false" customHeight="false" outlineLevel="0" collapsed="false">
      <c r="A53" s="31"/>
      <c r="B53" s="33" t="n">
        <v>46</v>
      </c>
      <c r="C53" s="33" t="s">
        <v>33</v>
      </c>
      <c r="D53" s="71" t="s">
        <v>37</v>
      </c>
      <c r="E53" s="71" t="s">
        <v>33</v>
      </c>
      <c r="F53" s="71" t="s">
        <v>34</v>
      </c>
      <c r="G53" s="72" t="s">
        <v>33</v>
      </c>
      <c r="H53" s="31"/>
      <c r="I53" s="47" t="str">
        <f aca="false">I15</f>
        <v>LJ</v>
      </c>
      <c r="J53" s="105"/>
      <c r="K53" s="57"/>
      <c r="L53" s="57" t="n">
        <f aca="false">SUMPRODUCT($J$25+J34,$K$25+K34,$L$25+L34,U34,$N$20)</f>
        <v>23123880</v>
      </c>
      <c r="M53" s="57" t="n">
        <f aca="false">SUMPRODUCT($J$25+J34,$K$25+K34,$L$25+L34,$M$25+M34,V34)</f>
        <v>14871600</v>
      </c>
      <c r="N53" s="106" t="n">
        <f aca="false">SUMPRODUCT($J$25+J34,$K$25+K34,$L$25+L34,$M$25+M34,$N$25+N34)</f>
        <v>3499200</v>
      </c>
      <c r="O53" s="98" t="n">
        <f aca="false">SUM(J53:N53)</f>
        <v>41494680</v>
      </c>
      <c r="P53" s="99"/>
      <c r="Q53" s="1" t="str">
        <f aca="false">I53</f>
        <v>LJ</v>
      </c>
      <c r="R53" s="107"/>
      <c r="S53" s="108"/>
      <c r="T53" s="109" t="n">
        <f aca="false">L53*T15/$P$1/$O$20</f>
        <v>0.00136893093023385</v>
      </c>
      <c r="U53" s="109" t="n">
        <f aca="false">M53*U15/$P$1/$O$20</f>
        <v>0.00176079388252021</v>
      </c>
      <c r="V53" s="110" t="n">
        <f aca="false">N53*V15/$P$1/$O$20</f>
        <v>0.00207152221472966</v>
      </c>
      <c r="W53" s="104" t="n">
        <f aca="false">SUM(R53:V53)</f>
        <v>0.00520124702748373</v>
      </c>
      <c r="X53" s="94"/>
      <c r="Y53" s="94"/>
      <c r="Z53" s="94"/>
      <c r="AB53" s="94"/>
      <c r="AC53" s="94"/>
    </row>
    <row r="54" customFormat="false" ht="13.5" hidden="false" customHeight="false" outlineLevel="0" collapsed="false">
      <c r="A54" s="31"/>
      <c r="B54" s="33" t="n">
        <v>47</v>
      </c>
      <c r="C54" s="75" t="s">
        <v>27</v>
      </c>
      <c r="D54" s="71" t="s">
        <v>33</v>
      </c>
      <c r="E54" s="71" t="s">
        <v>33</v>
      </c>
      <c r="F54" s="71" t="s">
        <v>34</v>
      </c>
      <c r="G54" s="72" t="s">
        <v>34</v>
      </c>
      <c r="H54" s="31"/>
      <c r="I54" s="47" t="str">
        <f aca="false">I16</f>
        <v>LT</v>
      </c>
      <c r="J54" s="105"/>
      <c r="K54" s="57"/>
      <c r="L54" s="57" t="n">
        <f aca="false">SUMPRODUCT($J$25+J35,$K$25+K35,$L$25+L35,U35,$N$20)</f>
        <v>20811492</v>
      </c>
      <c r="M54" s="57" t="n">
        <f aca="false">SUMPRODUCT($J$25+J35,$K$25+K35,$L$25+L35,$M$25+M35,V35)</f>
        <v>12282192</v>
      </c>
      <c r="N54" s="106" t="n">
        <f aca="false">SUMPRODUCT($J$25+J35,$K$25+K35,$L$25+L35,$M$25+M35,$N$25+N35)</f>
        <v>2125764</v>
      </c>
      <c r="O54" s="98" t="n">
        <f aca="false">SUM(J54:N54)</f>
        <v>35219448</v>
      </c>
      <c r="P54" s="99"/>
      <c r="Q54" s="1" t="str">
        <f aca="false">I54</f>
        <v>LT</v>
      </c>
      <c r="R54" s="107"/>
      <c r="S54" s="108"/>
      <c r="T54" s="109" t="n">
        <f aca="false">L54*T16/$P$1/$O$20</f>
        <v>0.00123203783721047</v>
      </c>
      <c r="U54" s="109" t="n">
        <f aca="false">M54*U16/$P$1/$O$20</f>
        <v>0.00145420859474022</v>
      </c>
      <c r="V54" s="110" t="n">
        <f aca="false">N54*V16/$P$1/$O$20</f>
        <v>0.00125844974544827</v>
      </c>
      <c r="W54" s="104" t="n">
        <f aca="false">SUM(R54:V54)</f>
        <v>0.00394469617739896</v>
      </c>
      <c r="X54" s="94"/>
      <c r="Y54" s="94"/>
      <c r="AB54" s="94"/>
      <c r="AC54" s="94"/>
    </row>
    <row r="55" customFormat="false" ht="13.5" hidden="false" customHeight="false" outlineLevel="0" collapsed="false">
      <c r="A55" s="31"/>
      <c r="B55" s="33" t="n">
        <v>48</v>
      </c>
      <c r="C55" s="75" t="s">
        <v>27</v>
      </c>
      <c r="D55" s="71" t="s">
        <v>28</v>
      </c>
      <c r="E55" s="71" t="s">
        <v>30</v>
      </c>
      <c r="F55" s="71" t="s">
        <v>33</v>
      </c>
      <c r="G55" s="72" t="s">
        <v>34</v>
      </c>
      <c r="H55" s="31"/>
      <c r="I55" s="47" t="str">
        <f aca="false">I17</f>
        <v>LN</v>
      </c>
      <c r="J55" s="105"/>
      <c r="K55" s="57"/>
      <c r="L55" s="57" t="n">
        <f aca="false">SUMPRODUCT($J$25+J36,$K$25+K36,$L$25+L36,U36,$N$20)</f>
        <v>47433600</v>
      </c>
      <c r="M55" s="57" t="n">
        <f aca="false">SUMPRODUCT($J$25+J36,$K$25+K36,$L$25+L36,$M$25+M36,V36)</f>
        <v>24144480</v>
      </c>
      <c r="N55" s="106" t="n">
        <f aca="false">SUMPRODUCT($J$25+J36,$K$25+K36,$L$25+L36,$M$25+M36,$N$25+N36)</f>
        <v>11022480</v>
      </c>
      <c r="O55" s="98" t="n">
        <f aca="false">SUM(J55:N55)</f>
        <v>82600560</v>
      </c>
      <c r="P55" s="99"/>
      <c r="Q55" s="1" t="str">
        <f aca="false">I55</f>
        <v>LN</v>
      </c>
      <c r="R55" s="107"/>
      <c r="S55" s="108"/>
      <c r="T55" s="109" t="n">
        <f aca="false">L55*T17/$P$1/$O$20</f>
        <v>0.00280806344663354</v>
      </c>
      <c r="U55" s="109" t="n">
        <f aca="false">M55*U17/$P$1/$O$20</f>
        <v>0.00285870065632693</v>
      </c>
      <c r="V55" s="110" t="n">
        <f aca="false">N55*V17/$P$1/$O$20</f>
        <v>0.00652529497639843</v>
      </c>
      <c r="W55" s="104" t="n">
        <f aca="false">SUM(R55:V55)</f>
        <v>0.0121920590793589</v>
      </c>
      <c r="X55" s="48"/>
      <c r="Y55" s="48"/>
    </row>
    <row r="56" customFormat="false" ht="13.5" hidden="false" customHeight="false" outlineLevel="0" collapsed="false">
      <c r="A56" s="31"/>
      <c r="B56" s="33" t="n">
        <v>49</v>
      </c>
      <c r="C56" s="75" t="s">
        <v>33</v>
      </c>
      <c r="D56" s="71" t="s">
        <v>28</v>
      </c>
      <c r="E56" s="71" t="s">
        <v>30</v>
      </c>
      <c r="F56" s="71" t="s">
        <v>27</v>
      </c>
      <c r="G56" s="72" t="s">
        <v>33</v>
      </c>
      <c r="H56" s="31"/>
      <c r="I56" s="47" t="str">
        <f aca="false">I18</f>
        <v>ST</v>
      </c>
      <c r="J56" s="111"/>
      <c r="L56" s="47" t="n">
        <f aca="false">(J18*$J$42)*(K18*$K$42)*(L18*$L$42)*($M$20-M18*$M$42)*($N$20-N18*$N$42) +(J18*$J$42)*(K18*$K$42)*($L$20-L18*$L$42)*(M18*$M$42)*($N$20-N18*$N$42) +(J18*$J$42)*($K$20-K18*$K$42)*(L18*$L$42)*(M18*$M$42)*($N$20-N18*$N$42) +($J$20-J18*$J$42)*(K18*$K$42)*(L18*$L$42)*(M18*$M$42)*($N$20-N18*$N$42) +(J18*$J$42)*(K18*$K$42)*($L$20-L18*$L$42)*($M$20-M18*$M$42)*(N18*$N$42) +(J18*$J$42)*($K$20-K18*$K$42)*(L18*$L$42)*($M$20-M18*$M$42)*(N18*$N$42) +($J$20-J18*$J$42)*(K18*$K$42)*(L18*$L$42)*($M$20-M18*$M$42)*(N18*$N$42) +(J18*$J$42)*($K$20-K18*$K$42)*($L$20-L18*$L$42)*(M18*$M$42)*(N18*$N$42) +($J$20-J18*$J$42)*(K18*$K$42)*($L$20-L18*$L$42)*(M18*$M$42)*(N18*$N$42) +($J$20-J18*$J$42)*($K$20-K18*$K$42)*(L18*$L$42)*(M18*$M$42)*(N18*$N$42)</f>
        <v>0</v>
      </c>
      <c r="M56" s="34" t="n">
        <f aca="false">(J18*$J$42)*(K18*$K$42)*(L18*$L$42)*(M18*$M$42)*($N$20-N18*$N$42) +(J18*$J$42)*(K18*$K$42)*(L18*$L$42)*($M$20-M18*$M$42)*(N18*$N$42) +(J18*$J$42)*(K18*$K$42)*($L$20-L18*$L$42)*(M18*$M$42)*(N18*$N$42) +(J18*$J$42)*($K$20-K18*$K$42)*(L18*$L$42)*(M18*$M$42)*(N18*$N$42) +($J$20-J18*$J$42)*(K18*$K$42)*(L18*$L$42)*(M18*$M$42)*(N18*$N$42)</f>
        <v>0</v>
      </c>
      <c r="N56" s="35" t="n">
        <f aca="false">PRODUCT(J18:N18)*$J$42^5</f>
        <v>0</v>
      </c>
      <c r="O56" s="98" t="n">
        <f aca="false">SUM(J56:N56)</f>
        <v>0</v>
      </c>
      <c r="Q56" s="1" t="str">
        <f aca="false">I56</f>
        <v>ST</v>
      </c>
      <c r="R56" s="107"/>
      <c r="S56" s="108"/>
      <c r="T56" s="109" t="n">
        <f aca="false">L56*T18/$P$1/$O$20</f>
        <v>0</v>
      </c>
      <c r="U56" s="109" t="n">
        <f aca="false">M56*U18/$P$1/$O$20</f>
        <v>0</v>
      </c>
      <c r="V56" s="110" t="n">
        <f aca="false">N56*V18/$P$1/$O$20</f>
        <v>0</v>
      </c>
      <c r="W56" s="104" t="n">
        <f aca="false">SUM(R56:V56)</f>
        <v>0</v>
      </c>
    </row>
    <row r="57" customFormat="false" ht="13.5" hidden="false" customHeight="false" outlineLevel="0" collapsed="false">
      <c r="A57" s="31"/>
      <c r="B57" s="33" t="n">
        <v>50</v>
      </c>
      <c r="C57" s="75" t="s">
        <v>33</v>
      </c>
      <c r="D57" s="71" t="s">
        <v>33</v>
      </c>
      <c r="E57" s="71" t="s">
        <v>25</v>
      </c>
      <c r="F57" s="71" t="s">
        <v>27</v>
      </c>
      <c r="G57" s="72" t="s">
        <v>37</v>
      </c>
      <c r="H57" s="31"/>
      <c r="I57" s="47" t="str">
        <f aca="false">I19</f>
        <v>SF</v>
      </c>
      <c r="J57" s="112"/>
      <c r="K57" s="113"/>
      <c r="L57" s="113" t="n">
        <f aca="false">((J19+$J$6)*(K19+$K$6)*(L19+$L$6)*($M$20-M19*$P$2-$M$6*$P$2)*($N$20))*$P$2^3</f>
        <v>12105450</v>
      </c>
      <c r="M57" s="114" t="n">
        <f aca="false">((J19+$J$6)*(K19+$K$6)*(L19+$L$6)*(M19+$M$6)*($N$20-N19*$P$2-$N$6*$P$2))*$P$2^4</f>
        <v>2527200</v>
      </c>
      <c r="N57" s="115" t="n">
        <f aca="false">((J19+$J$6)*(K19+$K$6)*(L19+$L$6)*(M19+$M$6)*(N19+$N$6))*$P$2^5</f>
        <v>437400</v>
      </c>
      <c r="O57" s="98" t="n">
        <f aca="false">SUM(J57:N57)</f>
        <v>15070050</v>
      </c>
      <c r="P57" s="99"/>
      <c r="Q57" s="1" t="str">
        <f aca="false">I57</f>
        <v>SF</v>
      </c>
      <c r="R57" s="116"/>
      <c r="S57" s="117"/>
      <c r="T57" s="118" t="n">
        <f aca="false">L57*T19/$O$20</f>
        <v>0.0716641192109602</v>
      </c>
      <c r="U57" s="118" t="n">
        <f aca="false">M57*U19/$O$20</f>
        <v>0.0299219875460951</v>
      </c>
      <c r="V57" s="119" t="n">
        <f aca="false">N57*V19/$O$20</f>
        <v>0.0258940276841208</v>
      </c>
      <c r="W57" s="104" t="n">
        <f aca="false">SUM(R57:V57)</f>
        <v>0.127480134441176</v>
      </c>
      <c r="Y57" s="48"/>
    </row>
    <row r="58" customFormat="false" ht="13.5" hidden="false" customHeight="false" outlineLevel="0" collapsed="false">
      <c r="A58" s="31"/>
      <c r="B58" s="33" t="n">
        <v>51</v>
      </c>
      <c r="C58" s="75" t="s">
        <v>37</v>
      </c>
      <c r="D58" s="71" t="s">
        <v>33</v>
      </c>
      <c r="E58" s="71" t="s">
        <v>30</v>
      </c>
      <c r="F58" s="71" t="s">
        <v>33</v>
      </c>
      <c r="G58" s="72" t="s">
        <v>36</v>
      </c>
      <c r="H58" s="31"/>
      <c r="I58" s="47"/>
      <c r="J58" s="57"/>
      <c r="K58" s="57"/>
      <c r="L58" s="57" t="n">
        <f aca="false">$O$20/SUM(L44:L55)</f>
        <v>5.07244454262665</v>
      </c>
      <c r="M58" s="57" t="n">
        <f aca="false">$O$20/SUM(M44:M55)</f>
        <v>2.40578998936603</v>
      </c>
      <c r="N58" s="57" t="n">
        <f aca="false">$O$20/SUM(N44:N55)</f>
        <v>0.281348146193559</v>
      </c>
      <c r="O58" s="120" t="n">
        <f aca="false">SUM(O44:O57)</f>
        <v>3534606477</v>
      </c>
      <c r="P58" s="121"/>
      <c r="Q58" s="1"/>
      <c r="R58" s="122"/>
      <c r="S58" s="122"/>
      <c r="T58" s="123" t="n">
        <f aca="false">SUM(T44:T57)</f>
        <v>0.081521299428471</v>
      </c>
      <c r="U58" s="123" t="n">
        <f aca="false">SUM(U44:U57)</f>
        <v>0.193054620896333</v>
      </c>
      <c r="V58" s="124" t="n">
        <f aca="false">SUM(V44:V57)</f>
        <v>8.83652726830969</v>
      </c>
      <c r="W58" s="125" t="n">
        <f aca="false">SUM(R44:V57)</f>
        <v>9.11110318863449</v>
      </c>
      <c r="X58" s="48"/>
      <c r="Y58" s="48"/>
      <c r="Z58" s="85"/>
    </row>
    <row r="59" customFormat="false" ht="13.5" hidden="false" customHeight="false" outlineLevel="0" collapsed="false">
      <c r="A59" s="31"/>
      <c r="B59" s="33" t="n">
        <v>52</v>
      </c>
      <c r="C59" s="75" t="s">
        <v>36</v>
      </c>
      <c r="D59" s="71" t="s">
        <v>29</v>
      </c>
      <c r="E59" s="71" t="s">
        <v>30</v>
      </c>
      <c r="F59" s="71" t="s">
        <v>34</v>
      </c>
      <c r="G59" s="72" t="s">
        <v>30</v>
      </c>
      <c r="H59" s="31"/>
      <c r="I59" s="47"/>
      <c r="J59" s="126"/>
      <c r="K59" s="126"/>
      <c r="L59" s="57"/>
      <c r="M59" s="57"/>
      <c r="N59" s="57"/>
      <c r="X59" s="48"/>
      <c r="Y59" s="48"/>
      <c r="Z59" s="85"/>
    </row>
    <row r="60" customFormat="false" ht="13.5" hidden="false" customHeight="false" outlineLevel="0" collapsed="false">
      <c r="A60" s="31"/>
      <c r="B60" s="33" t="n">
        <v>53</v>
      </c>
      <c r="C60" s="75" t="s">
        <v>37</v>
      </c>
      <c r="D60" s="71" t="s">
        <v>29</v>
      </c>
      <c r="E60" s="71" t="s">
        <v>33</v>
      </c>
      <c r="F60" s="71" t="s">
        <v>34</v>
      </c>
      <c r="G60" s="72" t="s">
        <v>30</v>
      </c>
      <c r="H60" s="31"/>
      <c r="I60" s="48"/>
      <c r="J60" s="48"/>
      <c r="K60" s="48"/>
      <c r="L60" s="48"/>
      <c r="M60" s="48"/>
      <c r="N60" s="48"/>
      <c r="O60" s="48"/>
      <c r="P60" s="48"/>
      <c r="Q60" s="127"/>
      <c r="R60" s="128"/>
      <c r="S60" s="128"/>
      <c r="T60" s="128"/>
      <c r="U60" s="128"/>
      <c r="V60" s="128"/>
      <c r="W60" s="127"/>
      <c r="X60" s="129"/>
      <c r="Y60" s="129"/>
      <c r="Z60" s="57"/>
      <c r="AA60" s="17"/>
      <c r="AB60" s="17"/>
      <c r="AC60" s="17"/>
      <c r="AD60" s="17"/>
      <c r="AE60" s="17"/>
    </row>
    <row r="61" customFormat="false" ht="13.5" hidden="false" customHeight="false" outlineLevel="0" collapsed="false">
      <c r="A61" s="31"/>
      <c r="B61" s="33" t="n">
        <v>54</v>
      </c>
      <c r="C61" s="75" t="s">
        <v>37</v>
      </c>
      <c r="D61" s="71" t="s">
        <v>33</v>
      </c>
      <c r="E61" s="71" t="s">
        <v>33</v>
      </c>
      <c r="F61" s="71" t="s">
        <v>33</v>
      </c>
      <c r="G61" s="72" t="s">
        <v>33</v>
      </c>
      <c r="H61" s="31"/>
      <c r="I61" s="48"/>
      <c r="J61" s="129"/>
      <c r="K61" s="129"/>
      <c r="L61" s="129"/>
      <c r="M61" s="129"/>
      <c r="N61" s="129"/>
      <c r="O61" s="129"/>
      <c r="P61" s="129"/>
      <c r="Q61" s="128"/>
      <c r="R61" s="128"/>
      <c r="S61" s="128"/>
      <c r="T61" s="128"/>
      <c r="U61" s="128"/>
      <c r="V61" s="128"/>
      <c r="W61" s="127"/>
      <c r="X61" s="129"/>
      <c r="Y61" s="129"/>
      <c r="Z61" s="57"/>
      <c r="AA61" s="17"/>
      <c r="AB61" s="129"/>
      <c r="AC61" s="17"/>
      <c r="AD61" s="17"/>
      <c r="AE61" s="17"/>
    </row>
    <row r="62" customFormat="false" ht="13.5" hidden="false" customHeight="false" outlineLevel="0" collapsed="false">
      <c r="A62" s="31"/>
      <c r="B62" s="33" t="n">
        <v>55</v>
      </c>
      <c r="C62" s="75" t="s">
        <v>33</v>
      </c>
      <c r="D62" s="71" t="s">
        <v>33</v>
      </c>
      <c r="E62" s="71" t="s">
        <v>33</v>
      </c>
      <c r="F62" s="71" t="s">
        <v>33</v>
      </c>
      <c r="G62" s="72" t="s">
        <v>37</v>
      </c>
      <c r="H62" s="31"/>
      <c r="I62" s="48"/>
      <c r="J62" s="130" t="s">
        <v>46</v>
      </c>
      <c r="K62" s="131" t="s">
        <v>46</v>
      </c>
      <c r="L62" s="130" t="s">
        <v>47</v>
      </c>
      <c r="M62" s="130" t="s">
        <v>48</v>
      </c>
      <c r="N62" s="130" t="s">
        <v>49</v>
      </c>
      <c r="O62" s="49"/>
      <c r="Q62" s="132"/>
      <c r="R62" s="29"/>
      <c r="S62" s="29"/>
      <c r="T62" s="29"/>
      <c r="U62" s="29"/>
      <c r="V62" s="29"/>
      <c r="W62" s="29"/>
      <c r="X62" s="57"/>
      <c r="Y62" s="57"/>
      <c r="Z62" s="57"/>
      <c r="AA62" s="17"/>
      <c r="AB62" s="129"/>
      <c r="AC62" s="129"/>
      <c r="AD62" s="17"/>
      <c r="AE62" s="17"/>
    </row>
    <row r="63" customFormat="false" ht="13.5" hidden="false" customHeight="false" outlineLevel="0" collapsed="false">
      <c r="A63" s="31"/>
      <c r="B63" s="33" t="n">
        <v>56</v>
      </c>
      <c r="C63" s="75" t="s">
        <v>29</v>
      </c>
      <c r="D63" s="71" t="s">
        <v>34</v>
      </c>
      <c r="E63" s="71" t="s">
        <v>29</v>
      </c>
      <c r="F63" s="71" t="s">
        <v>27</v>
      </c>
      <c r="G63" s="72" t="s">
        <v>37</v>
      </c>
      <c r="H63" s="31"/>
      <c r="I63" s="47"/>
      <c r="J63" s="27" t="n">
        <f aca="false" t="array" ref="J63:J63">MAX(R6:W20)</f>
        <v>1000</v>
      </c>
      <c r="K63" s="133" t="n">
        <f aca="false">J63</f>
        <v>1000</v>
      </c>
      <c r="L63" s="134" t="n">
        <f aca="false" t="array" ref="L63:L63">SUMIF($R$6:$V$22,J63,$J$44:$N$59)</f>
        <v>0</v>
      </c>
      <c r="M63" s="36" t="n">
        <f aca="false">L63/$O$20</f>
        <v>0</v>
      </c>
      <c r="N63" s="135" t="n">
        <f aca="false" t="array" ref="N63:N63">K63^2*M63</f>
        <v>0</v>
      </c>
      <c r="O63" s="136"/>
      <c r="Q63" s="128"/>
      <c r="R63" s="128"/>
      <c r="S63" s="128"/>
      <c r="T63" s="128"/>
      <c r="U63" s="128"/>
      <c r="V63" s="128"/>
      <c r="W63" s="128"/>
      <c r="X63" s="17"/>
      <c r="Y63" s="57"/>
      <c r="Z63" s="57"/>
      <c r="AA63" s="17"/>
      <c r="AB63" s="57"/>
      <c r="AC63" s="17"/>
      <c r="AD63" s="17"/>
      <c r="AE63" s="17"/>
    </row>
    <row r="64" customFormat="false" ht="13.5" hidden="false" customHeight="false" outlineLevel="0" collapsed="false">
      <c r="A64" s="31"/>
      <c r="B64" s="33" t="n">
        <v>57</v>
      </c>
      <c r="C64" s="75" t="s">
        <v>29</v>
      </c>
      <c r="D64" s="71" t="s">
        <v>34</v>
      </c>
      <c r="E64" s="71" t="s">
        <v>29</v>
      </c>
      <c r="F64" s="71" t="s">
        <v>27</v>
      </c>
      <c r="G64" s="72" t="s">
        <v>33</v>
      </c>
      <c r="H64" s="31"/>
      <c r="I64" s="47"/>
      <c r="J64" s="27" t="n">
        <f aca="false" t="array" ref="J64:J64">MAX(IF($R$6:$W$21&lt;J63,$R$6:$W$21,0))</f>
        <v>500</v>
      </c>
      <c r="K64" s="137" t="n">
        <f aca="false">J64</f>
        <v>500</v>
      </c>
      <c r="L64" s="138" t="n">
        <f aca="false" t="array" ref="L64:L64">SUMIF($R$6:$V$22,J64,$J$44:$N$59)</f>
        <v>0</v>
      </c>
      <c r="M64" s="36" t="n">
        <f aca="false">L64/$O$20</f>
        <v>0</v>
      </c>
      <c r="N64" s="139" t="n">
        <f aca="false" t="array" ref="N64:N64">K64^2*M64</f>
        <v>0</v>
      </c>
      <c r="O64" s="136"/>
      <c r="Q64" s="128"/>
      <c r="R64" s="128"/>
      <c r="S64" s="128"/>
      <c r="T64" s="128"/>
      <c r="U64" s="128"/>
      <c r="V64" s="128"/>
      <c r="W64" s="128"/>
      <c r="X64" s="17"/>
      <c r="Y64" s="57"/>
      <c r="Z64" s="57"/>
      <c r="AA64" s="17"/>
      <c r="AB64" s="57"/>
      <c r="AC64" s="17"/>
      <c r="AD64" s="17"/>
      <c r="AE64" s="17"/>
    </row>
    <row r="65" customFormat="false" ht="13.5" hidden="false" customHeight="false" outlineLevel="0" collapsed="false">
      <c r="A65" s="31"/>
      <c r="B65" s="33" t="n">
        <v>58</v>
      </c>
      <c r="C65" s="75" t="s">
        <v>33</v>
      </c>
      <c r="D65" s="71" t="s">
        <v>33</v>
      </c>
      <c r="E65" s="71" t="s">
        <v>33</v>
      </c>
      <c r="F65" s="71" t="s">
        <v>33</v>
      </c>
      <c r="G65" s="72" t="s">
        <v>29</v>
      </c>
      <c r="H65" s="31"/>
      <c r="I65" s="47"/>
      <c r="J65" s="27" t="n">
        <f aca="false" t="array" ref="J65:J65">MAX(IF($R$6:$W$21&lt;J64,$R$6:$W$21,0))</f>
        <v>400</v>
      </c>
      <c r="K65" s="137" t="n">
        <f aca="false">J65</f>
        <v>400</v>
      </c>
      <c r="L65" s="138" t="n">
        <f aca="false" t="array" ref="L65:L65">SUMIF($R$6:$V$22,J65,$J$44:$N$59)</f>
        <v>0</v>
      </c>
      <c r="M65" s="36" t="n">
        <f aca="false">L65/$O$20</f>
        <v>0</v>
      </c>
      <c r="N65" s="139" t="n">
        <f aca="false" t="array" ref="N65:N65">K65^2*M65</f>
        <v>0</v>
      </c>
      <c r="O65" s="136"/>
      <c r="Q65" s="128"/>
      <c r="R65" s="128"/>
      <c r="S65" s="128"/>
      <c r="T65" s="128"/>
      <c r="U65" s="128"/>
      <c r="V65" s="128"/>
      <c r="W65" s="128"/>
      <c r="X65" s="17"/>
      <c r="Y65" s="57"/>
      <c r="Z65" s="57"/>
      <c r="AA65" s="17"/>
      <c r="AB65" s="57"/>
      <c r="AC65" s="17"/>
      <c r="AD65" s="17"/>
      <c r="AE65" s="17"/>
    </row>
    <row r="66" customFormat="false" ht="13.5" hidden="false" customHeight="false" outlineLevel="0" collapsed="false">
      <c r="A66" s="31"/>
      <c r="B66" s="33" t="n">
        <v>59</v>
      </c>
      <c r="C66" s="75" t="s">
        <v>37</v>
      </c>
      <c r="D66" s="71" t="s">
        <v>37</v>
      </c>
      <c r="E66" s="71" t="s">
        <v>33</v>
      </c>
      <c r="F66" s="71" t="s">
        <v>37</v>
      </c>
      <c r="G66" s="72" t="s">
        <v>29</v>
      </c>
      <c r="H66" s="31"/>
      <c r="I66" s="47"/>
      <c r="J66" s="27" t="n">
        <f aca="false" t="array" ref="J66:J66">MAX(IF($R$6:$W$21&lt;J65,$R$6:$W$21,0))</f>
        <v>250</v>
      </c>
      <c r="K66" s="137" t="n">
        <f aca="false">J66</f>
        <v>250</v>
      </c>
      <c r="L66" s="138" t="n">
        <f aca="false" t="array" ref="L66:L66">SUMIF($R$6:$V$22,J66,$J$44:$N$59)</f>
        <v>2970223749</v>
      </c>
      <c r="M66" s="36" t="n">
        <f aca="false">L66/$O$20</f>
        <v>3.51673781365519</v>
      </c>
      <c r="N66" s="139" t="n">
        <f aca="false" t="array" ref="N66:N66">K66^2*M66</f>
        <v>219796.113353449</v>
      </c>
      <c r="O66" s="136"/>
      <c r="Q66" s="128"/>
      <c r="R66" s="128"/>
      <c r="S66" s="128"/>
      <c r="T66" s="128"/>
      <c r="U66" s="128"/>
      <c r="V66" s="128"/>
      <c r="W66" s="128"/>
      <c r="X66" s="17"/>
      <c r="Y66" s="17"/>
      <c r="Z66" s="57"/>
      <c r="AA66" s="17"/>
      <c r="AB66" s="57"/>
      <c r="AC66" s="17"/>
      <c r="AD66" s="17"/>
      <c r="AE66" s="17"/>
    </row>
    <row r="67" customFormat="false" ht="13.5" hidden="false" customHeight="false" outlineLevel="0" collapsed="false">
      <c r="A67" s="31"/>
      <c r="B67" s="33" t="n">
        <v>60</v>
      </c>
      <c r="C67" s="75" t="s">
        <v>33</v>
      </c>
      <c r="D67" s="71" t="s">
        <v>33</v>
      </c>
      <c r="E67" s="71" t="s">
        <v>33</v>
      </c>
      <c r="F67" s="71" t="s">
        <v>33</v>
      </c>
      <c r="G67" s="72" t="s">
        <v>33</v>
      </c>
      <c r="H67" s="31"/>
      <c r="I67" s="47"/>
      <c r="J67" s="27" t="n">
        <f aca="false" t="array" ref="J67:J67">MAX(IF($R$6:$W$21&lt;J66,$R$6:$W$21,0))</f>
        <v>200</v>
      </c>
      <c r="K67" s="137" t="n">
        <f aca="false">J67</f>
        <v>200</v>
      </c>
      <c r="L67" s="138" t="n">
        <f aca="false" t="array" ref="L67:L67">SUMIF($R$6:$V$22,J67,$J$44:$N$59)</f>
        <v>0</v>
      </c>
      <c r="M67" s="36" t="n">
        <f aca="false">L67/$O$20</f>
        <v>0</v>
      </c>
      <c r="N67" s="139" t="n">
        <f aca="false" t="array" ref="N67:N67">K67^2*M67</f>
        <v>0</v>
      </c>
      <c r="O67" s="136"/>
      <c r="Q67" s="128"/>
      <c r="R67" s="128"/>
      <c r="S67" s="128"/>
      <c r="T67" s="128"/>
      <c r="U67" s="128"/>
      <c r="V67" s="128"/>
      <c r="W67" s="128"/>
      <c r="X67" s="17"/>
      <c r="Y67" s="57"/>
      <c r="Z67" s="57"/>
      <c r="AA67" s="17"/>
      <c r="AB67" s="57"/>
      <c r="AC67" s="17"/>
      <c r="AD67" s="17"/>
      <c r="AE67" s="17"/>
    </row>
    <row r="68" customFormat="false" ht="13.5" hidden="false" customHeight="false" outlineLevel="0" collapsed="false">
      <c r="A68" s="31"/>
      <c r="B68" s="33" t="n">
        <v>61</v>
      </c>
      <c r="C68" s="75"/>
      <c r="D68" s="71"/>
      <c r="E68" s="71"/>
      <c r="F68" s="71"/>
      <c r="G68" s="72"/>
      <c r="H68" s="31"/>
      <c r="I68" s="47"/>
      <c r="J68" s="27" t="n">
        <f aca="false" t="array" ref="J68:J68">MAX(IF($R$6:$W$21&lt;J67,$R$6:$W$21,0))</f>
        <v>100</v>
      </c>
      <c r="K68" s="137" t="n">
        <f aca="false">J68</f>
        <v>100</v>
      </c>
      <c r="L68" s="138" t="n">
        <f aca="false" t="array" ref="L68:L68">SUMIF($R$6:$V$22,J68,$J$44:$N$59)</f>
        <v>0</v>
      </c>
      <c r="M68" s="36" t="n">
        <f aca="false">L68/$O$20</f>
        <v>0</v>
      </c>
      <c r="N68" s="139" t="n">
        <f aca="false" t="array" ref="N68:N68">K68^2*M68</f>
        <v>0</v>
      </c>
      <c r="O68" s="136"/>
      <c r="Q68" s="128"/>
      <c r="R68" s="128"/>
      <c r="S68" s="128"/>
      <c r="T68" s="128"/>
      <c r="U68" s="128"/>
      <c r="V68" s="128"/>
      <c r="W68" s="128"/>
      <c r="X68" s="17"/>
      <c r="Y68" s="57"/>
      <c r="Z68" s="57"/>
      <c r="AA68" s="17"/>
      <c r="AB68" s="57"/>
      <c r="AC68" s="17"/>
      <c r="AD68" s="17"/>
      <c r="AE68" s="17"/>
    </row>
    <row r="69" customFormat="false" ht="13.5" hidden="false" customHeight="false" outlineLevel="0" collapsed="false">
      <c r="A69" s="31"/>
      <c r="B69" s="33" t="n">
        <v>62</v>
      </c>
      <c r="C69" s="75"/>
      <c r="D69" s="71"/>
      <c r="E69" s="71"/>
      <c r="F69" s="71"/>
      <c r="G69" s="72"/>
      <c r="H69" s="31"/>
      <c r="I69" s="47"/>
      <c r="J69" s="27" t="n">
        <f aca="false" t="array" ref="J69:J69">MAX(IF($R$6:$W$21&lt;J68,$R$6:$W$21,0))</f>
        <v>80</v>
      </c>
      <c r="K69" s="137" t="n">
        <f aca="false">J69</f>
        <v>80</v>
      </c>
      <c r="L69" s="138" t="n">
        <f aca="false" t="array" ref="L69:L69">SUMIF($R$6:$V$22,J69,$J$44:$N$59)</f>
        <v>0</v>
      </c>
      <c r="M69" s="36" t="n">
        <f aca="false">L69/$O$20</f>
        <v>0</v>
      </c>
      <c r="N69" s="139" t="n">
        <f aca="false" t="array" ref="N69:N69">K69^2*M69</f>
        <v>0</v>
      </c>
      <c r="O69" s="136"/>
      <c r="Q69" s="128"/>
      <c r="R69" s="128"/>
      <c r="S69" s="128"/>
      <c r="T69" s="128"/>
      <c r="U69" s="128"/>
      <c r="V69" s="128"/>
      <c r="W69" s="128"/>
      <c r="X69" s="17"/>
      <c r="Y69" s="57"/>
      <c r="Z69" s="57"/>
      <c r="AA69" s="17"/>
      <c r="AB69" s="57"/>
      <c r="AC69" s="17"/>
      <c r="AD69" s="17"/>
      <c r="AE69" s="17"/>
    </row>
    <row r="70" customFormat="false" ht="13.5" hidden="false" customHeight="false" outlineLevel="0" collapsed="false">
      <c r="A70" s="31"/>
      <c r="B70" s="33" t="n">
        <v>63</v>
      </c>
      <c r="C70" s="75"/>
      <c r="D70" s="71"/>
      <c r="E70" s="71"/>
      <c r="F70" s="71"/>
      <c r="G70" s="72"/>
      <c r="H70" s="31"/>
      <c r="I70" s="47"/>
      <c r="J70" s="27" t="n">
        <f aca="false" t="array" ref="J70:J70">MAX(IF($R$6:$W$21&lt;J69,$R$6:$W$21,0))</f>
        <v>50</v>
      </c>
      <c r="K70" s="137" t="n">
        <f aca="false">J70</f>
        <v>50</v>
      </c>
      <c r="L70" s="138" t="n">
        <f aca="false" t="array" ref="L70:L70">SUMIF($R$6:$V$22,J70,$J$44:$N$59)</f>
        <v>288861147</v>
      </c>
      <c r="M70" s="36" t="n">
        <f aca="false">L70/$O$20</f>
        <v>0.342010907054636</v>
      </c>
      <c r="N70" s="139" t="n">
        <f aca="false" t="array" ref="N70:N70">K70^2*M70</f>
        <v>855.027267636589</v>
      </c>
      <c r="O70" s="136"/>
      <c r="Q70" s="128"/>
      <c r="R70" s="128"/>
      <c r="S70" s="128"/>
      <c r="T70" s="128"/>
      <c r="U70" s="128"/>
      <c r="V70" s="128"/>
      <c r="W70" s="128"/>
      <c r="X70" s="17"/>
      <c r="Y70" s="57"/>
      <c r="Z70" s="57"/>
      <c r="AA70" s="17"/>
      <c r="AB70" s="57"/>
      <c r="AC70" s="17"/>
      <c r="AD70" s="17"/>
      <c r="AE70" s="17"/>
    </row>
    <row r="71" customFormat="false" ht="13.5" hidden="false" customHeight="false" outlineLevel="0" collapsed="false">
      <c r="A71" s="31"/>
      <c r="B71" s="33" t="n">
        <v>64</v>
      </c>
      <c r="C71" s="33"/>
      <c r="D71" s="71"/>
      <c r="E71" s="71"/>
      <c r="F71" s="71"/>
      <c r="G71" s="72"/>
      <c r="H71" s="31"/>
      <c r="I71" s="47"/>
      <c r="J71" s="27" t="n">
        <f aca="false" t="array" ref="J71:J71">MAX(IF($R$6:$W$21&lt;J70,$R$6:$W$21,0))</f>
        <v>40</v>
      </c>
      <c r="K71" s="137" t="n">
        <f aca="false">J71</f>
        <v>40</v>
      </c>
      <c r="L71" s="138" t="n">
        <f aca="false" t="array" ref="L71:L71">SUMIF($R$6:$V$22,J71,$J$44:$N$59)</f>
        <v>0</v>
      </c>
      <c r="M71" s="36" t="n">
        <f aca="false">L71/$O$20</f>
        <v>0</v>
      </c>
      <c r="N71" s="139" t="n">
        <f aca="false" t="array" ref="N71:N71">K71^2*M71</f>
        <v>0</v>
      </c>
      <c r="O71" s="136"/>
      <c r="Q71" s="128"/>
      <c r="R71" s="128"/>
      <c r="S71" s="128"/>
      <c r="T71" s="128"/>
      <c r="U71" s="128"/>
      <c r="V71" s="128"/>
      <c r="W71" s="128"/>
      <c r="X71" s="17"/>
      <c r="Y71" s="57"/>
      <c r="Z71" s="57"/>
      <c r="AA71" s="17"/>
      <c r="AB71" s="57"/>
      <c r="AC71" s="17"/>
      <c r="AD71" s="17"/>
      <c r="AE71" s="17"/>
    </row>
    <row r="72" customFormat="false" ht="13.5" hidden="false" customHeight="false" outlineLevel="0" collapsed="false">
      <c r="A72" s="31"/>
      <c r="B72" s="33" t="n">
        <v>65</v>
      </c>
      <c r="C72" s="33"/>
      <c r="D72" s="71"/>
      <c r="E72" s="71"/>
      <c r="F72" s="71"/>
      <c r="G72" s="72"/>
      <c r="H72" s="31"/>
      <c r="I72" s="47"/>
      <c r="J72" s="27" t="n">
        <f aca="false" t="array" ref="J72:J72">MAX(IF($R$6:$W$21&lt;J71,$R$6:$W$21,0))</f>
        <v>25</v>
      </c>
      <c r="K72" s="137" t="n">
        <f aca="false">J72</f>
        <v>25</v>
      </c>
      <c r="L72" s="138" t="n">
        <f aca="false" t="array" ref="L72:L72">SUMIF($R$6:$V$22,J72,$J$44:$N$59)</f>
        <v>0</v>
      </c>
      <c r="M72" s="36" t="n">
        <f aca="false">L72/$O$20</f>
        <v>0</v>
      </c>
      <c r="N72" s="139" t="n">
        <f aca="false" t="array" ref="N72:N72">K72^2*M72</f>
        <v>0</v>
      </c>
      <c r="O72" s="136"/>
      <c r="Q72" s="128"/>
      <c r="R72" s="128"/>
      <c r="S72" s="128"/>
      <c r="T72" s="128"/>
      <c r="U72" s="128"/>
      <c r="V72" s="128"/>
      <c r="W72" s="128"/>
      <c r="X72" s="17"/>
      <c r="Y72" s="57"/>
      <c r="Z72" s="57"/>
      <c r="AA72" s="17"/>
      <c r="AB72" s="57"/>
      <c r="AC72" s="17"/>
      <c r="AD72" s="17"/>
      <c r="AE72" s="17"/>
    </row>
    <row r="73" customFormat="false" ht="13.5" hidden="false" customHeight="false" outlineLevel="0" collapsed="false">
      <c r="A73" s="31"/>
      <c r="B73" s="33" t="n">
        <v>66</v>
      </c>
      <c r="C73" s="75"/>
      <c r="D73" s="71"/>
      <c r="E73" s="71"/>
      <c r="F73" s="71"/>
      <c r="G73" s="72"/>
      <c r="H73" s="31"/>
      <c r="I73" s="47"/>
      <c r="J73" s="27" t="n">
        <f aca="false" t="array" ref="J73:J73">MAX(IF($R$6:$W$21&lt;J72,$R$6:$W$21,0))</f>
        <v>20</v>
      </c>
      <c r="K73" s="137" t="n">
        <f aca="false">J73</f>
        <v>20</v>
      </c>
      <c r="L73" s="138" t="n">
        <f aca="false" t="array" ref="L73:L73">SUMIF($R$6:$V$22,J73,$J$44:$N$59)</f>
        <v>0</v>
      </c>
      <c r="M73" s="36" t="n">
        <f aca="false">L73/$O$20</f>
        <v>0</v>
      </c>
      <c r="N73" s="139" t="n">
        <f aca="false" t="array" ref="N73:N73">K73^2*M73</f>
        <v>0</v>
      </c>
      <c r="O73" s="136"/>
      <c r="Q73" s="128"/>
      <c r="R73" s="128"/>
      <c r="S73" s="128"/>
      <c r="T73" s="128"/>
      <c r="U73" s="128"/>
      <c r="V73" s="128"/>
      <c r="W73" s="128"/>
      <c r="X73" s="17"/>
      <c r="Y73" s="57"/>
      <c r="Z73" s="57"/>
      <c r="AA73" s="17"/>
      <c r="AB73" s="57"/>
      <c r="AC73" s="17"/>
      <c r="AD73" s="17"/>
      <c r="AE73" s="17"/>
    </row>
    <row r="74" customFormat="false" ht="13.5" hidden="false" customHeight="false" outlineLevel="0" collapsed="false">
      <c r="A74" s="31"/>
      <c r="B74" s="33" t="n">
        <v>67</v>
      </c>
      <c r="C74" s="75"/>
      <c r="D74" s="71"/>
      <c r="E74" s="71"/>
      <c r="F74" s="71"/>
      <c r="G74" s="72"/>
      <c r="H74" s="31"/>
      <c r="I74" s="47"/>
      <c r="J74" s="27" t="n">
        <f aca="false" t="array" ref="J74:J74">MAX(IF($R$6:$W$21&lt;J73,$R$6:$W$21,0))</f>
        <v>10</v>
      </c>
      <c r="K74" s="137" t="n">
        <f aca="false">J74</f>
        <v>10</v>
      </c>
      <c r="L74" s="138" t="n">
        <f aca="false" t="array" ref="L74:L74">SUMIF($R$6:$V$22,J74,$J$44:$N$59)</f>
        <v>96909372</v>
      </c>
      <c r="M74" s="36" t="n">
        <f aca="false">L74/$O$20</f>
        <v>0.114740464628201</v>
      </c>
      <c r="N74" s="139" t="n">
        <f aca="false" t="array" ref="N74:N74">K74^2*M74</f>
        <v>11.4740464628201</v>
      </c>
      <c r="O74" s="136"/>
      <c r="Q74" s="128"/>
      <c r="R74" s="128"/>
      <c r="S74" s="128"/>
      <c r="T74" s="128"/>
      <c r="U74" s="128"/>
      <c r="V74" s="128"/>
      <c r="W74" s="128"/>
      <c r="X74" s="17"/>
      <c r="Y74" s="57"/>
      <c r="Z74" s="57"/>
      <c r="AA74" s="17"/>
      <c r="AB74" s="57"/>
      <c r="AC74" s="17"/>
      <c r="AD74" s="17"/>
      <c r="AE74" s="17"/>
    </row>
    <row r="75" customFormat="false" ht="13.5" hidden="false" customHeight="false" outlineLevel="0" collapsed="false">
      <c r="A75" s="31"/>
      <c r="B75" s="33" t="n">
        <v>68</v>
      </c>
      <c r="C75" s="75"/>
      <c r="D75" s="71"/>
      <c r="E75" s="71"/>
      <c r="F75" s="71"/>
      <c r="G75" s="72"/>
      <c r="H75" s="31"/>
      <c r="I75" s="47"/>
      <c r="J75" s="27" t="n">
        <f aca="false" t="array" ref="J75:J75">MAX(IF($R$6:$W$21&lt;J74,$R$6:$W$21,0))</f>
        <v>5</v>
      </c>
      <c r="K75" s="137" t="n">
        <f aca="false">J75</f>
        <v>5</v>
      </c>
      <c r="L75" s="138" t="n">
        <f aca="false" t="array" ref="L75:L75">SUMIF($R$6:$V$22,J75,$J$44:$N$59)</f>
        <v>178612209</v>
      </c>
      <c r="M75" s="36" t="n">
        <f aca="false">L75/$O$20</f>
        <v>0.211476428192408</v>
      </c>
      <c r="N75" s="139" t="n">
        <f aca="false" t="array" ref="N75:N75">K75^2*M75</f>
        <v>5.2869107048102</v>
      </c>
      <c r="O75" s="136"/>
      <c r="Q75" s="128"/>
      <c r="R75" s="128"/>
      <c r="S75" s="128"/>
      <c r="T75" s="128"/>
      <c r="U75" s="128"/>
      <c r="V75" s="128"/>
      <c r="W75" s="128"/>
      <c r="X75" s="17"/>
      <c r="Y75" s="57"/>
      <c r="AA75" s="17"/>
      <c r="AB75" s="57"/>
      <c r="AC75" s="17"/>
      <c r="AD75" s="17"/>
      <c r="AE75" s="17"/>
    </row>
    <row r="76" customFormat="false" ht="13.5" hidden="false" customHeight="false" outlineLevel="0" collapsed="false">
      <c r="A76" s="31"/>
      <c r="B76" s="33" t="n">
        <v>69</v>
      </c>
      <c r="C76" s="75"/>
      <c r="D76" s="71"/>
      <c r="E76" s="71"/>
      <c r="F76" s="71"/>
      <c r="G76" s="72"/>
      <c r="H76" s="31"/>
      <c r="I76" s="47"/>
      <c r="J76" s="27" t="n">
        <f aca="false" t="array" ref="J76:J76">MAX(IF($R$6:$W$21&lt;J75,$R$6:$W$21,0))</f>
        <v>0</v>
      </c>
      <c r="K76" s="137" t="n">
        <f aca="false">J76</f>
        <v>0</v>
      </c>
      <c r="L76" s="138" t="n">
        <f aca="false" t="array" ref="L76:L76">SUMIF($R$6:$V$22,J76,$J$44:$N$59)</f>
        <v>0</v>
      </c>
      <c r="M76" s="36" t="n">
        <f aca="false">L76/$O$20</f>
        <v>0</v>
      </c>
      <c r="N76" s="139" t="n">
        <f aca="false" t="array" ref="N76:N76">K76^2*M76</f>
        <v>0</v>
      </c>
      <c r="O76" s="136"/>
      <c r="Q76" s="128"/>
      <c r="R76" s="140"/>
      <c r="S76" s="128"/>
      <c r="T76" s="128"/>
      <c r="U76" s="128"/>
      <c r="V76" s="128"/>
      <c r="W76" s="128"/>
      <c r="X76" s="17"/>
      <c r="Y76" s="57"/>
      <c r="AA76" s="17"/>
      <c r="AB76" s="57"/>
      <c r="AC76" s="17"/>
      <c r="AD76" s="17"/>
      <c r="AE76" s="17"/>
    </row>
    <row r="77" customFormat="false" ht="13.5" hidden="false" customHeight="false" outlineLevel="0" collapsed="false">
      <c r="A77" s="31"/>
      <c r="B77" s="33" t="n">
        <v>70</v>
      </c>
      <c r="C77" s="75"/>
      <c r="D77" s="71"/>
      <c r="E77" s="71"/>
      <c r="F77" s="71"/>
      <c r="G77" s="72"/>
      <c r="H77" s="31"/>
      <c r="I77" s="47"/>
      <c r="J77" s="27" t="n">
        <f aca="false" t="array" ref="J77:J77">MAX(IF($R$6:$W$21&lt;J76,$R$6:$W$21,0))</f>
        <v>0</v>
      </c>
      <c r="K77" s="137" t="n">
        <f aca="false">J77</f>
        <v>0</v>
      </c>
      <c r="L77" s="138" t="n">
        <f aca="false" t="array" ref="L77:L77">SUMIF($R$6:$V$22,J77,$J$44:$N$59)</f>
        <v>0</v>
      </c>
      <c r="M77" s="36" t="n">
        <f aca="false">L77/$O$20</f>
        <v>0</v>
      </c>
      <c r="N77" s="139" t="n">
        <f aca="false" t="array" ref="N77:N77">K77^2*M77</f>
        <v>0</v>
      </c>
      <c r="O77" s="136"/>
      <c r="Q77" s="128"/>
      <c r="R77" s="140"/>
      <c r="S77" s="141"/>
      <c r="T77" s="141"/>
      <c r="U77" s="128"/>
      <c r="V77" s="128"/>
      <c r="W77" s="128"/>
      <c r="X77" s="17"/>
      <c r="AA77" s="17"/>
      <c r="AB77" s="57"/>
      <c r="AC77" s="17"/>
      <c r="AD77" s="17"/>
      <c r="AE77" s="17"/>
    </row>
    <row r="78" customFormat="false" ht="13.5" hidden="false" customHeight="false" outlineLevel="0" collapsed="false">
      <c r="A78" s="31"/>
      <c r="B78" s="33" t="n">
        <v>71</v>
      </c>
      <c r="C78" s="75"/>
      <c r="D78" s="71"/>
      <c r="E78" s="71"/>
      <c r="F78" s="71"/>
      <c r="G78" s="72"/>
      <c r="H78" s="31"/>
      <c r="I78" s="47"/>
      <c r="J78" s="27"/>
      <c r="K78" s="137"/>
      <c r="L78" s="138"/>
      <c r="M78" s="36" t="n">
        <f aca="false">L78/$O$20</f>
        <v>0</v>
      </c>
      <c r="N78" s="139" t="n">
        <f aca="false" t="array" ref="N78:N78">K78^2*M78</f>
        <v>0</v>
      </c>
      <c r="O78" s="136"/>
      <c r="Q78" s="128"/>
      <c r="R78" s="140"/>
      <c r="S78" s="29"/>
      <c r="T78" s="29"/>
      <c r="U78" s="128"/>
      <c r="V78" s="132"/>
      <c r="W78" s="29"/>
      <c r="AA78" s="17"/>
      <c r="AB78" s="128"/>
      <c r="AC78" s="17"/>
      <c r="AD78" s="17"/>
      <c r="AE78" s="17"/>
    </row>
    <row r="79" customFormat="false" ht="13.5" hidden="false" customHeight="false" outlineLevel="0" collapsed="false">
      <c r="A79" s="31"/>
      <c r="B79" s="33" t="n">
        <v>72</v>
      </c>
      <c r="C79" s="75"/>
      <c r="D79" s="71"/>
      <c r="E79" s="71"/>
      <c r="F79" s="71"/>
      <c r="G79" s="72"/>
      <c r="H79" s="31"/>
      <c r="I79" s="48"/>
      <c r="J79" s="27"/>
      <c r="K79" s="137"/>
      <c r="L79" s="138"/>
      <c r="M79" s="36" t="n">
        <f aca="false">L79/$O$20</f>
        <v>0</v>
      </c>
      <c r="N79" s="139" t="n">
        <f aca="false" t="array" ref="N79:N79">K79^2*M79</f>
        <v>0</v>
      </c>
      <c r="O79" s="136"/>
      <c r="Q79" s="128"/>
      <c r="R79" s="140"/>
      <c r="S79" s="29"/>
      <c r="T79" s="29"/>
      <c r="U79" s="29"/>
      <c r="V79" s="128"/>
      <c r="W79" s="29"/>
      <c r="AA79" s="17"/>
      <c r="AB79" s="17"/>
      <c r="AC79" s="17"/>
      <c r="AD79" s="17"/>
      <c r="AE79" s="17"/>
    </row>
    <row r="80" customFormat="false" ht="13.5" hidden="false" customHeight="false" outlineLevel="0" collapsed="false">
      <c r="A80" s="31"/>
      <c r="B80" s="33" t="n">
        <v>73</v>
      </c>
      <c r="C80" s="75"/>
      <c r="D80" s="71"/>
      <c r="E80" s="71"/>
      <c r="F80" s="71"/>
      <c r="G80" s="72"/>
      <c r="H80" s="31"/>
      <c r="I80" s="48"/>
      <c r="J80" s="27"/>
      <c r="K80" s="137"/>
      <c r="L80" s="138"/>
      <c r="M80" s="36" t="n">
        <f aca="false">L80/$O$20</f>
        <v>0</v>
      </c>
      <c r="N80" s="139" t="n">
        <f aca="false" t="array" ref="N80:N80">K80^2*M80</f>
        <v>0</v>
      </c>
      <c r="O80" s="136"/>
      <c r="Q80" s="128"/>
      <c r="R80" s="140"/>
      <c r="S80" s="29"/>
      <c r="T80" s="29"/>
      <c r="U80" s="29"/>
      <c r="V80" s="128"/>
      <c r="W80" s="29"/>
      <c r="AA80" s="17"/>
      <c r="AB80" s="17"/>
      <c r="AC80" s="17"/>
      <c r="AD80" s="17"/>
      <c r="AE80" s="17"/>
    </row>
    <row r="81" customFormat="false" ht="13.5" hidden="false" customHeight="false" outlineLevel="0" collapsed="false">
      <c r="A81" s="31"/>
      <c r="B81" s="33" t="n">
        <v>74</v>
      </c>
      <c r="C81" s="33"/>
      <c r="D81" s="71"/>
      <c r="E81" s="71"/>
      <c r="F81" s="71"/>
      <c r="G81" s="72"/>
      <c r="H81" s="31"/>
      <c r="I81" s="48"/>
      <c r="J81" s="130"/>
      <c r="K81" s="142"/>
      <c r="L81" s="143"/>
      <c r="M81" s="144" t="n">
        <f aca="false">L81/$O$20</f>
        <v>0</v>
      </c>
      <c r="N81" s="145" t="n">
        <f aca="false" t="array" ref="N81:N81">K81^2*M81</f>
        <v>0</v>
      </c>
      <c r="O81" s="146"/>
      <c r="P81" s="131"/>
      <c r="Q81" s="128"/>
      <c r="R81" s="140"/>
      <c r="S81" s="29"/>
      <c r="T81" s="29"/>
      <c r="U81" s="29"/>
      <c r="V81" s="128"/>
      <c r="W81" s="29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</row>
    <row r="82" customFormat="false" ht="13.5" hidden="false" customHeight="false" outlineLevel="0" collapsed="false">
      <c r="A82" s="31"/>
      <c r="B82" s="33" t="n">
        <v>75</v>
      </c>
      <c r="C82" s="75"/>
      <c r="D82" s="71"/>
      <c r="E82" s="71"/>
      <c r="F82" s="71"/>
      <c r="G82" s="72"/>
      <c r="H82" s="31"/>
      <c r="I82" s="48"/>
      <c r="J82" s="27"/>
      <c r="L82" s="29" t="n">
        <f aca="false">SUM(L63:L81)</f>
        <v>3534606477</v>
      </c>
      <c r="M82" s="147" t="n">
        <f aca="false">L82/$O$20</f>
        <v>4.18496561353043</v>
      </c>
      <c r="N82" s="148" t="n">
        <f aca="false">SUM(N63:N81)</f>
        <v>220667.901578253</v>
      </c>
      <c r="O82" s="148"/>
      <c r="Q82" s="128"/>
      <c r="R82" s="140"/>
      <c r="S82" s="29"/>
      <c r="T82" s="29"/>
      <c r="U82" s="29"/>
      <c r="V82" s="128"/>
      <c r="W82" s="29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</row>
    <row r="83" s="138" customFormat="true" ht="13.5" hidden="false" customHeight="false" outlineLevel="0" collapsed="false">
      <c r="A83" s="31"/>
      <c r="B83" s="33" t="n">
        <v>76</v>
      </c>
      <c r="C83" s="33"/>
      <c r="D83" s="71"/>
      <c r="E83" s="71"/>
      <c r="F83" s="71"/>
      <c r="G83" s="72"/>
      <c r="H83" s="31"/>
      <c r="J83" s="27"/>
      <c r="Q83" s="128"/>
      <c r="R83" s="140"/>
      <c r="S83" s="149"/>
      <c r="T83" s="149"/>
      <c r="U83" s="149"/>
      <c r="V83" s="149"/>
      <c r="W83" s="149"/>
      <c r="X83" s="48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</row>
    <row r="84" s="138" customFormat="true" ht="13.5" hidden="false" customHeight="false" outlineLevel="0" collapsed="false">
      <c r="A84" s="31"/>
      <c r="B84" s="33" t="n">
        <v>77</v>
      </c>
      <c r="C84" s="75"/>
      <c r="D84" s="71"/>
      <c r="E84" s="71"/>
      <c r="F84" s="71"/>
      <c r="G84" s="72"/>
      <c r="H84" s="31"/>
      <c r="J84" s="17"/>
      <c r="K84" s="17"/>
      <c r="L84" s="17"/>
      <c r="M84" s="17"/>
      <c r="N84" s="17"/>
      <c r="O84" s="17"/>
      <c r="P84" s="17"/>
      <c r="Q84" s="128"/>
      <c r="R84" s="140"/>
      <c r="S84" s="150"/>
      <c r="T84" s="150"/>
      <c r="U84" s="150"/>
      <c r="V84" s="150"/>
      <c r="W84" s="150"/>
      <c r="X84" s="48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</row>
    <row r="85" s="138" customFormat="true" ht="13.5" hidden="false" customHeight="false" outlineLevel="0" collapsed="false">
      <c r="A85" s="31"/>
      <c r="B85" s="33" t="n">
        <v>78</v>
      </c>
      <c r="C85" s="75"/>
      <c r="D85" s="71"/>
      <c r="E85" s="71"/>
      <c r="F85" s="71"/>
      <c r="G85" s="72"/>
      <c r="H85" s="31"/>
      <c r="J85" s="17"/>
      <c r="K85" s="17"/>
      <c r="L85" s="17"/>
      <c r="M85" s="17"/>
      <c r="N85" s="17"/>
      <c r="O85" s="17"/>
      <c r="P85" s="17"/>
      <c r="Q85" s="128"/>
      <c r="R85" s="140"/>
      <c r="S85" s="151"/>
      <c r="T85" s="151"/>
      <c r="U85" s="151"/>
      <c r="V85" s="151"/>
      <c r="W85" s="151"/>
      <c r="X85" s="48"/>
      <c r="AA85" s="0"/>
      <c r="AB85" s="0"/>
      <c r="AC85" s="0"/>
      <c r="AD85" s="0"/>
      <c r="AE85" s="0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</row>
    <row r="86" s="138" customFormat="true" ht="13.5" hidden="false" customHeight="false" outlineLevel="0" collapsed="false">
      <c r="A86" s="31"/>
      <c r="B86" s="33" t="n">
        <v>79</v>
      </c>
      <c r="C86" s="75"/>
      <c r="D86" s="71"/>
      <c r="E86" s="71"/>
      <c r="F86" s="71"/>
      <c r="G86" s="72"/>
      <c r="H86" s="31"/>
      <c r="J86" s="17"/>
      <c r="K86" s="17"/>
      <c r="L86" s="17"/>
      <c r="M86" s="17"/>
      <c r="N86" s="17"/>
      <c r="O86" s="17"/>
      <c r="P86" s="17"/>
      <c r="Q86" s="128"/>
      <c r="R86" s="140"/>
      <c r="S86" s="151"/>
      <c r="T86" s="151"/>
      <c r="U86" s="151"/>
      <c r="V86" s="151"/>
      <c r="W86" s="151"/>
      <c r="X86" s="0"/>
      <c r="AA86" s="0"/>
      <c r="AB86" s="0"/>
      <c r="AC86" s="0"/>
      <c r="AD86" s="0"/>
      <c r="AE86" s="0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</row>
    <row r="87" s="138" customFormat="true" ht="13.5" hidden="false" customHeight="false" outlineLevel="0" collapsed="false">
      <c r="A87" s="31"/>
      <c r="B87" s="33" t="n">
        <v>80</v>
      </c>
      <c r="C87" s="75"/>
      <c r="D87" s="71"/>
      <c r="E87" s="71"/>
      <c r="F87" s="71"/>
      <c r="G87" s="72"/>
      <c r="H87" s="31"/>
      <c r="J87" s="17"/>
      <c r="K87" s="17"/>
      <c r="L87" s="17"/>
      <c r="M87" s="17"/>
      <c r="N87" s="17"/>
      <c r="O87" s="17"/>
      <c r="P87" s="17"/>
      <c r="Q87" s="128"/>
      <c r="R87" s="151"/>
      <c r="S87" s="151"/>
      <c r="T87" s="151"/>
      <c r="U87" s="151"/>
      <c r="V87" s="151"/>
      <c r="W87" s="151"/>
      <c r="X87" s="0"/>
      <c r="AA87" s="0"/>
      <c r="AB87" s="0"/>
      <c r="AC87" s="0"/>
      <c r="AD87" s="0"/>
      <c r="AE87" s="0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</row>
    <row r="88" s="138" customFormat="true" ht="13.5" hidden="false" customHeight="false" outlineLevel="0" collapsed="false">
      <c r="A88" s="31"/>
      <c r="B88" s="33" t="n">
        <v>81</v>
      </c>
      <c r="C88" s="75"/>
      <c r="D88" s="71"/>
      <c r="E88" s="71"/>
      <c r="F88" s="71"/>
      <c r="G88" s="72"/>
      <c r="H88" s="31"/>
      <c r="J88" s="17"/>
      <c r="K88" s="17"/>
      <c r="L88" s="17"/>
      <c r="M88" s="17"/>
      <c r="N88" s="17"/>
      <c r="O88" s="17"/>
      <c r="P88" s="17"/>
      <c r="Q88" s="29"/>
      <c r="R88" s="29"/>
      <c r="S88" s="29"/>
      <c r="T88" s="29"/>
      <c r="U88" s="29"/>
      <c r="V88" s="29"/>
      <c r="W88" s="29"/>
      <c r="X88" s="0"/>
      <c r="AA88" s="0"/>
      <c r="AB88" s="0"/>
      <c r="AC88" s="0"/>
      <c r="AD88" s="0"/>
      <c r="AE88" s="0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</row>
    <row r="89" s="138" customFormat="true" ht="13.5" hidden="false" customHeight="false" outlineLevel="0" collapsed="false">
      <c r="A89" s="31"/>
      <c r="B89" s="33" t="n">
        <v>82</v>
      </c>
      <c r="C89" s="75"/>
      <c r="D89" s="71"/>
      <c r="E89" s="71"/>
      <c r="F89" s="71"/>
      <c r="G89" s="72"/>
      <c r="H89" s="31"/>
      <c r="J89" s="17"/>
      <c r="K89" s="17"/>
      <c r="L89" s="17"/>
      <c r="M89" s="17"/>
      <c r="N89" s="17"/>
      <c r="O89" s="17"/>
      <c r="P89" s="17"/>
      <c r="Q89" s="150"/>
      <c r="R89" s="151"/>
      <c r="S89" s="151"/>
      <c r="T89" s="151"/>
      <c r="U89" s="151"/>
      <c r="V89" s="151"/>
      <c r="W89" s="151"/>
      <c r="X89" s="0"/>
      <c r="AA89" s="0"/>
      <c r="AB89" s="0"/>
      <c r="AC89" s="0"/>
      <c r="AD89" s="0"/>
      <c r="AE89" s="0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</row>
    <row r="90" s="138" customFormat="true" ht="13.5" hidden="false" customHeight="false" outlineLevel="0" collapsed="false">
      <c r="A90" s="31"/>
      <c r="B90" s="33" t="n">
        <v>83</v>
      </c>
      <c r="C90" s="75"/>
      <c r="D90" s="71"/>
      <c r="E90" s="71"/>
      <c r="F90" s="71"/>
      <c r="G90" s="72"/>
      <c r="H90" s="31"/>
      <c r="J90" s="17"/>
      <c r="K90" s="17"/>
      <c r="L90" s="17"/>
      <c r="M90" s="17"/>
      <c r="N90" s="17"/>
      <c r="O90" s="17"/>
      <c r="P90" s="17"/>
      <c r="Q90" s="150"/>
      <c r="R90" s="151"/>
      <c r="S90" s="151"/>
      <c r="T90" s="151"/>
      <c r="U90" s="151"/>
      <c r="V90" s="151"/>
      <c r="W90" s="151"/>
      <c r="X90" s="0"/>
      <c r="AA90" s="0"/>
      <c r="AB90" s="0"/>
      <c r="AC90" s="0"/>
      <c r="AD90" s="0"/>
      <c r="AE90" s="0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</row>
    <row r="91" s="138" customFormat="true" ht="13.5" hidden="false" customHeight="false" outlineLevel="0" collapsed="false">
      <c r="A91" s="31"/>
      <c r="B91" s="33" t="n">
        <v>84</v>
      </c>
      <c r="C91" s="75"/>
      <c r="D91" s="71"/>
      <c r="E91" s="71"/>
      <c r="F91" s="71"/>
      <c r="G91" s="72"/>
      <c r="H91" s="31"/>
      <c r="J91" s="17"/>
      <c r="K91" s="17"/>
      <c r="L91" s="17"/>
      <c r="M91" s="17"/>
      <c r="N91" s="17"/>
      <c r="O91" s="17"/>
      <c r="P91" s="17"/>
      <c r="Q91" s="150"/>
      <c r="R91" s="152"/>
      <c r="S91" s="151"/>
      <c r="T91" s="151"/>
      <c r="U91" s="151"/>
      <c r="V91" s="151"/>
      <c r="W91" s="151"/>
      <c r="X91" s="0"/>
      <c r="AA91" s="0"/>
      <c r="AB91" s="0"/>
      <c r="AC91" s="0"/>
      <c r="AD91" s="0"/>
      <c r="AE91" s="0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</row>
    <row r="92" s="138" customFormat="true" ht="13.5" hidden="false" customHeight="false" outlineLevel="0" collapsed="false">
      <c r="A92" s="31"/>
      <c r="B92" s="33" t="n">
        <v>85</v>
      </c>
      <c r="C92" s="75"/>
      <c r="D92" s="71"/>
      <c r="E92" s="71"/>
      <c r="F92" s="71"/>
      <c r="G92" s="72"/>
      <c r="H92" s="31"/>
      <c r="J92" s="17"/>
      <c r="K92" s="17"/>
      <c r="L92" s="17"/>
      <c r="M92" s="17"/>
      <c r="N92" s="17"/>
      <c r="O92" s="17"/>
      <c r="P92" s="17"/>
      <c r="Q92" s="150"/>
      <c r="R92" s="152"/>
      <c r="S92" s="151"/>
      <c r="T92" s="151"/>
      <c r="U92" s="151"/>
      <c r="V92" s="151"/>
      <c r="W92" s="151"/>
      <c r="X92" s="0"/>
      <c r="AA92" s="0"/>
      <c r="AB92" s="0"/>
      <c r="AC92" s="0"/>
      <c r="AD92" s="0"/>
      <c r="AE92" s="0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</row>
    <row r="93" s="138" customFormat="true" ht="13.5" hidden="false" customHeight="false" outlineLevel="0" collapsed="false">
      <c r="A93" s="31"/>
      <c r="B93" s="33" t="n">
        <v>86</v>
      </c>
      <c r="C93" s="75"/>
      <c r="D93" s="71"/>
      <c r="E93" s="71"/>
      <c r="F93" s="71"/>
      <c r="G93" s="72"/>
      <c r="H93" s="31"/>
      <c r="J93" s="17"/>
      <c r="K93" s="17"/>
      <c r="L93" s="17"/>
      <c r="M93" s="17"/>
      <c r="N93" s="17"/>
      <c r="O93" s="17"/>
      <c r="P93" s="17"/>
      <c r="Q93" s="150"/>
      <c r="R93" s="152"/>
      <c r="S93" s="151"/>
      <c r="T93" s="151"/>
      <c r="U93" s="151"/>
      <c r="V93" s="151"/>
      <c r="W93" s="151"/>
      <c r="X93" s="0"/>
      <c r="AA93" s="0"/>
      <c r="AB93" s="0"/>
      <c r="AC93" s="0"/>
      <c r="AD93" s="0"/>
      <c r="AE93" s="0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</row>
    <row r="94" s="138" customFormat="true" ht="13.5" hidden="false" customHeight="false" outlineLevel="0" collapsed="false">
      <c r="A94" s="31"/>
      <c r="B94" s="33" t="n">
        <v>87</v>
      </c>
      <c r="C94" s="75"/>
      <c r="D94" s="71"/>
      <c r="E94" s="71"/>
      <c r="F94" s="71"/>
      <c r="G94" s="72"/>
      <c r="H94" s="31"/>
      <c r="J94" s="17"/>
      <c r="K94" s="17"/>
      <c r="L94" s="17"/>
      <c r="M94" s="17"/>
      <c r="N94" s="17"/>
      <c r="O94" s="17"/>
      <c r="P94" s="17"/>
      <c r="Q94" s="150"/>
      <c r="R94" s="152"/>
      <c r="S94" s="151"/>
      <c r="T94" s="151"/>
      <c r="U94" s="151"/>
      <c r="V94" s="151"/>
      <c r="W94" s="151"/>
      <c r="X94" s="0"/>
      <c r="AA94" s="0"/>
      <c r="AB94" s="0"/>
      <c r="AC94" s="0"/>
      <c r="AD94" s="0"/>
      <c r="AE94" s="0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</row>
    <row r="95" s="138" customFormat="true" ht="13.5" hidden="false" customHeight="false" outlineLevel="0" collapsed="false">
      <c r="A95" s="31"/>
      <c r="B95" s="33" t="n">
        <v>88</v>
      </c>
      <c r="C95" s="75"/>
      <c r="D95" s="71"/>
      <c r="E95" s="71"/>
      <c r="F95" s="71"/>
      <c r="G95" s="72"/>
      <c r="H95" s="31"/>
      <c r="J95" s="17"/>
      <c r="K95" s="17"/>
      <c r="L95" s="17"/>
      <c r="M95" s="17"/>
      <c r="N95" s="17"/>
      <c r="O95" s="17"/>
      <c r="P95" s="17"/>
      <c r="Q95" s="153"/>
      <c r="R95" s="154"/>
      <c r="S95" s="151"/>
      <c r="T95" s="151"/>
      <c r="U95" s="151"/>
      <c r="V95" s="151"/>
      <c r="W95" s="151"/>
      <c r="X95" s="0"/>
      <c r="Z95" s="17"/>
      <c r="AA95" s="17"/>
      <c r="AB95" s="0"/>
      <c r="AC95" s="0"/>
      <c r="AD95" s="0"/>
      <c r="AE95" s="0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</row>
    <row r="96" s="138" customFormat="true" ht="13.5" hidden="false" customHeight="false" outlineLevel="0" collapsed="false">
      <c r="A96" s="31"/>
      <c r="B96" s="33" t="n">
        <v>89</v>
      </c>
      <c r="C96" s="75"/>
      <c r="D96" s="71"/>
      <c r="E96" s="71"/>
      <c r="F96" s="71"/>
      <c r="G96" s="72"/>
      <c r="H96" s="31"/>
      <c r="J96" s="17"/>
      <c r="K96" s="17"/>
      <c r="L96" s="17"/>
      <c r="M96" s="17"/>
      <c r="N96" s="17"/>
      <c r="O96" s="17"/>
      <c r="P96" s="17"/>
      <c r="Q96" s="153"/>
      <c r="R96" s="154"/>
      <c r="S96" s="151"/>
      <c r="T96" s="151"/>
      <c r="U96" s="151"/>
      <c r="V96" s="151"/>
      <c r="W96" s="151"/>
      <c r="X96" s="17"/>
      <c r="Y96" s="17"/>
      <c r="Z96" s="17"/>
      <c r="AA96" s="17"/>
      <c r="AB96" s="0"/>
      <c r="AC96" s="0"/>
      <c r="AD96" s="0"/>
      <c r="AE96" s="0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</row>
    <row r="97" customFormat="false" ht="13.5" hidden="false" customHeight="false" outlineLevel="0" collapsed="false">
      <c r="A97" s="31"/>
      <c r="B97" s="33" t="n">
        <v>90</v>
      </c>
      <c r="C97" s="75"/>
      <c r="D97" s="71"/>
      <c r="E97" s="71"/>
      <c r="F97" s="71"/>
      <c r="G97" s="72"/>
      <c r="H97" s="31"/>
      <c r="I97" s="138"/>
      <c r="J97" s="17"/>
      <c r="K97" s="17"/>
      <c r="L97" s="17"/>
      <c r="M97" s="17"/>
      <c r="N97" s="17"/>
      <c r="O97" s="17"/>
      <c r="P97" s="17"/>
      <c r="Q97" s="153"/>
      <c r="R97" s="154"/>
      <c r="S97" s="154"/>
      <c r="T97" s="151"/>
      <c r="U97" s="151"/>
      <c r="V97" s="151"/>
      <c r="W97" s="151"/>
      <c r="X97" s="17"/>
      <c r="Y97" s="17"/>
      <c r="Z97" s="17"/>
      <c r="AA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</row>
    <row r="98" customFormat="false" ht="13.5" hidden="false" customHeight="false" outlineLevel="0" collapsed="false">
      <c r="A98" s="31"/>
      <c r="B98" s="33" t="n">
        <v>91</v>
      </c>
      <c r="C98" s="75"/>
      <c r="D98" s="71"/>
      <c r="E98" s="71"/>
      <c r="F98" s="71"/>
      <c r="G98" s="72"/>
      <c r="H98" s="31"/>
      <c r="I98" s="138"/>
      <c r="J98" s="17"/>
      <c r="K98" s="17"/>
      <c r="L98" s="17"/>
      <c r="M98" s="17"/>
      <c r="N98" s="17"/>
      <c r="O98" s="17"/>
      <c r="P98" s="17"/>
      <c r="Q98" s="153"/>
      <c r="R98" s="154"/>
      <c r="S98" s="154"/>
      <c r="T98" s="151"/>
      <c r="U98" s="151"/>
      <c r="V98" s="151"/>
      <c r="W98" s="151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</row>
    <row r="99" customFormat="false" ht="13.5" hidden="false" customHeight="false" outlineLevel="0" collapsed="false">
      <c r="A99" s="31"/>
      <c r="B99" s="33" t="n">
        <v>92</v>
      </c>
      <c r="C99" s="75"/>
      <c r="D99" s="71"/>
      <c r="E99" s="71"/>
      <c r="F99" s="71"/>
      <c r="G99" s="72"/>
      <c r="H99" s="31"/>
      <c r="I99" s="138"/>
      <c r="J99" s="17"/>
      <c r="K99" s="17"/>
      <c r="L99" s="17"/>
      <c r="M99" s="17"/>
      <c r="N99" s="17"/>
      <c r="O99" s="17"/>
      <c r="P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</row>
    <row r="100" customFormat="false" ht="13.5" hidden="false" customHeight="false" outlineLevel="0" collapsed="false">
      <c r="A100" s="31"/>
      <c r="B100" s="33" t="n">
        <v>93</v>
      </c>
      <c r="C100" s="75"/>
      <c r="D100" s="71"/>
      <c r="E100" s="71"/>
      <c r="F100" s="71"/>
      <c r="G100" s="72"/>
      <c r="H100" s="31"/>
      <c r="I100" s="138"/>
      <c r="J100" s="17"/>
      <c r="K100" s="17"/>
      <c r="L100" s="17"/>
      <c r="M100" s="17"/>
      <c r="N100" s="17"/>
      <c r="O100" s="17"/>
      <c r="P100" s="17"/>
      <c r="Q100" s="150"/>
      <c r="R100" s="152"/>
      <c r="S100" s="152"/>
      <c r="T100" s="151"/>
      <c r="U100" s="151"/>
      <c r="V100" s="151"/>
      <c r="W100" s="151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</row>
    <row r="101" customFormat="false" ht="13.5" hidden="false" customHeight="false" outlineLevel="0" collapsed="false">
      <c r="A101" s="31"/>
      <c r="B101" s="33" t="n">
        <v>94</v>
      </c>
      <c r="C101" s="75"/>
      <c r="D101" s="71"/>
      <c r="E101" s="71"/>
      <c r="F101" s="71"/>
      <c r="G101" s="72"/>
      <c r="H101" s="31"/>
      <c r="I101" s="17"/>
      <c r="J101" s="17"/>
      <c r="K101" s="17"/>
      <c r="L101" s="17"/>
      <c r="M101" s="17"/>
      <c r="N101" s="17"/>
      <c r="O101" s="17"/>
      <c r="P101" s="17"/>
      <c r="Q101" s="150"/>
      <c r="R101" s="152"/>
      <c r="S101" s="152"/>
      <c r="T101" s="151"/>
      <c r="U101" s="151"/>
      <c r="V101" s="151"/>
      <c r="W101" s="151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</row>
    <row r="102" customFormat="false" ht="13.5" hidden="false" customHeight="false" outlineLevel="0" collapsed="false">
      <c r="A102" s="31"/>
      <c r="B102" s="33" t="n">
        <v>95</v>
      </c>
      <c r="C102" s="75"/>
      <c r="D102" s="71"/>
      <c r="E102" s="71"/>
      <c r="F102" s="71"/>
      <c r="G102" s="72"/>
      <c r="H102" s="31"/>
      <c r="I102" s="17"/>
      <c r="J102" s="17"/>
      <c r="K102" s="17"/>
      <c r="L102" s="17"/>
      <c r="M102" s="17"/>
      <c r="N102" s="17"/>
      <c r="O102" s="17"/>
      <c r="P102" s="17"/>
      <c r="Q102" s="150"/>
      <c r="R102" s="152"/>
      <c r="S102" s="152"/>
      <c r="T102" s="151"/>
      <c r="U102" s="151"/>
      <c r="V102" s="151"/>
      <c r="W102" s="151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</row>
    <row r="103" customFormat="false" ht="13.5" hidden="false" customHeight="false" outlineLevel="0" collapsed="false">
      <c r="A103" s="31"/>
      <c r="B103" s="33" t="n">
        <v>96</v>
      </c>
      <c r="C103" s="75"/>
      <c r="D103" s="71"/>
      <c r="E103" s="71"/>
      <c r="F103" s="71"/>
      <c r="G103" s="72"/>
      <c r="H103" s="31"/>
      <c r="I103" s="17"/>
      <c r="J103" s="17"/>
      <c r="K103" s="17"/>
      <c r="L103" s="17"/>
      <c r="M103" s="17"/>
      <c r="N103" s="17"/>
      <c r="O103" s="17"/>
      <c r="P103" s="17"/>
      <c r="Q103" s="150"/>
      <c r="R103" s="152"/>
      <c r="S103" s="152"/>
      <c r="T103" s="152"/>
      <c r="U103" s="151"/>
      <c r="V103" s="151"/>
      <c r="W103" s="151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</row>
    <row r="104" customFormat="false" ht="13.5" hidden="false" customHeight="false" outlineLevel="0" collapsed="false">
      <c r="A104" s="31"/>
      <c r="B104" s="33" t="n">
        <v>97</v>
      </c>
      <c r="C104" s="75"/>
      <c r="D104" s="71"/>
      <c r="E104" s="71"/>
      <c r="F104" s="71"/>
      <c r="G104" s="72"/>
      <c r="H104" s="31"/>
      <c r="I104" s="17"/>
      <c r="J104" s="17"/>
      <c r="K104" s="17"/>
      <c r="L104" s="17"/>
      <c r="M104" s="17"/>
      <c r="N104" s="17"/>
      <c r="O104" s="17"/>
      <c r="P104" s="17"/>
      <c r="Q104" s="150"/>
      <c r="R104" s="152"/>
      <c r="S104" s="152"/>
      <c r="T104" s="152"/>
      <c r="U104" s="151"/>
      <c r="V104" s="151"/>
      <c r="W104" s="151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</row>
    <row r="105" customFormat="false" ht="13.5" hidden="false" customHeight="false" outlineLevel="0" collapsed="false">
      <c r="A105" s="31"/>
      <c r="B105" s="33" t="n">
        <v>98</v>
      </c>
      <c r="C105" s="75"/>
      <c r="D105" s="71"/>
      <c r="E105" s="71"/>
      <c r="F105" s="71"/>
      <c r="G105" s="72"/>
      <c r="H105" s="31"/>
      <c r="I105" s="17"/>
      <c r="J105" s="17"/>
      <c r="K105" s="17"/>
      <c r="L105" s="17"/>
      <c r="M105" s="17"/>
      <c r="N105" s="17"/>
      <c r="O105" s="17"/>
      <c r="P105" s="17"/>
      <c r="Q105" s="150"/>
      <c r="R105" s="152"/>
      <c r="S105" s="152"/>
      <c r="T105" s="152"/>
      <c r="U105" s="151"/>
      <c r="V105" s="151"/>
      <c r="W105" s="152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</row>
    <row r="106" customFormat="false" ht="13.5" hidden="false" customHeight="false" outlineLevel="0" collapsed="false">
      <c r="A106" s="31"/>
      <c r="B106" s="33" t="n">
        <v>99</v>
      </c>
      <c r="C106" s="75"/>
      <c r="D106" s="71"/>
      <c r="E106" s="71"/>
      <c r="F106" s="71"/>
      <c r="G106" s="72"/>
      <c r="H106" s="31"/>
      <c r="I106" s="17"/>
      <c r="J106" s="17"/>
      <c r="K106" s="17"/>
      <c r="L106" s="17"/>
      <c r="M106" s="17"/>
      <c r="N106" s="17"/>
      <c r="O106" s="17"/>
      <c r="P106" s="17"/>
      <c r="Q106" s="150"/>
      <c r="R106" s="152"/>
      <c r="S106" s="152"/>
      <c r="T106" s="152"/>
      <c r="U106" s="151"/>
      <c r="V106" s="151"/>
      <c r="W106" s="152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</row>
    <row r="107" customFormat="false" ht="13.5" hidden="false" customHeight="false" outlineLevel="0" collapsed="false">
      <c r="A107" s="31"/>
      <c r="B107" s="33" t="n">
        <v>100</v>
      </c>
      <c r="C107" s="75"/>
      <c r="D107" s="71"/>
      <c r="E107" s="71"/>
      <c r="F107" s="71"/>
      <c r="G107" s="72"/>
      <c r="H107" s="31"/>
      <c r="I107" s="17"/>
      <c r="Q107" s="150"/>
      <c r="R107" s="152"/>
      <c r="S107" s="152"/>
      <c r="T107" s="152"/>
      <c r="U107" s="151"/>
      <c r="V107" s="151"/>
      <c r="W107" s="152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</row>
    <row r="108" customFormat="false" ht="13.5" hidden="false" customHeight="false" outlineLevel="0" collapsed="false">
      <c r="A108" s="31"/>
      <c r="B108" s="33" t="n">
        <v>101</v>
      </c>
      <c r="C108" s="33"/>
      <c r="D108" s="71"/>
      <c r="E108" s="71"/>
      <c r="F108" s="71"/>
      <c r="G108" s="72"/>
      <c r="H108" s="31"/>
      <c r="I108" s="17"/>
      <c r="Q108" s="150"/>
      <c r="R108" s="152"/>
      <c r="S108" s="152"/>
      <c r="T108" s="152"/>
      <c r="U108" s="152"/>
      <c r="V108" s="151"/>
      <c r="W108" s="152"/>
      <c r="X108" s="17"/>
      <c r="Y108" s="155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</row>
    <row r="109" customFormat="false" ht="13.5" hidden="false" customHeight="false" outlineLevel="0" collapsed="false">
      <c r="A109" s="31"/>
      <c r="B109" s="33" t="n">
        <v>102</v>
      </c>
      <c r="C109" s="33"/>
      <c r="D109" s="71"/>
      <c r="E109" s="71"/>
      <c r="F109" s="71"/>
      <c r="G109" s="72"/>
      <c r="H109" s="31"/>
      <c r="I109" s="17"/>
      <c r="Q109" s="150"/>
      <c r="R109" s="152"/>
      <c r="S109" s="152"/>
      <c r="T109" s="152"/>
      <c r="U109" s="152"/>
      <c r="V109" s="151"/>
      <c r="W109" s="152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</row>
    <row r="110" customFormat="false" ht="13.5" hidden="false" customHeight="false" outlineLevel="0" collapsed="false">
      <c r="A110" s="31"/>
      <c r="B110" s="33" t="n">
        <v>103</v>
      </c>
      <c r="C110" s="33"/>
      <c r="D110" s="71"/>
      <c r="E110" s="71"/>
      <c r="F110" s="71"/>
      <c r="G110" s="72"/>
      <c r="H110" s="31"/>
      <c r="I110" s="17"/>
      <c r="Q110" s="150"/>
      <c r="R110" s="152"/>
      <c r="S110" s="152"/>
      <c r="T110" s="152"/>
      <c r="U110" s="152"/>
      <c r="V110" s="151"/>
      <c r="W110" s="152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</row>
    <row r="111" customFormat="false" ht="13.5" hidden="false" customHeight="false" outlineLevel="0" collapsed="false">
      <c r="A111" s="31"/>
      <c r="B111" s="33" t="n">
        <v>104</v>
      </c>
      <c r="C111" s="33"/>
      <c r="D111" s="71"/>
      <c r="E111" s="71"/>
      <c r="F111" s="71"/>
      <c r="G111" s="72"/>
      <c r="H111" s="31"/>
      <c r="I111" s="17"/>
      <c r="Q111" s="150"/>
      <c r="R111" s="152"/>
      <c r="S111" s="152"/>
      <c r="T111" s="152"/>
      <c r="U111" s="152"/>
      <c r="V111" s="151"/>
      <c r="W111" s="152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</row>
    <row r="112" customFormat="false" ht="13.5" hidden="false" customHeight="false" outlineLevel="0" collapsed="false">
      <c r="A112" s="31"/>
      <c r="B112" s="33" t="n">
        <v>105</v>
      </c>
      <c r="C112" s="33"/>
      <c r="D112" s="71"/>
      <c r="E112" s="71"/>
      <c r="F112" s="71"/>
      <c r="G112" s="72"/>
      <c r="H112" s="31"/>
      <c r="I112" s="17"/>
      <c r="Q112" s="150"/>
      <c r="R112" s="152"/>
      <c r="S112" s="152"/>
      <c r="T112" s="152"/>
      <c r="U112" s="152"/>
      <c r="V112" s="151"/>
      <c r="W112" s="152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</row>
    <row r="113" customFormat="false" ht="13.5" hidden="false" customHeight="false" outlineLevel="0" collapsed="false">
      <c r="A113" s="31"/>
      <c r="B113" s="33" t="n">
        <v>106</v>
      </c>
      <c r="C113" s="75"/>
      <c r="D113" s="71"/>
      <c r="E113" s="71"/>
      <c r="F113" s="71"/>
      <c r="G113" s="72"/>
      <c r="H113" s="31"/>
      <c r="I113" s="17"/>
      <c r="Q113" s="150"/>
      <c r="R113" s="156"/>
      <c r="S113" s="156"/>
      <c r="T113" s="156"/>
      <c r="U113" s="152"/>
      <c r="V113" s="151"/>
      <c r="W113" s="152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</row>
    <row r="114" customFormat="false" ht="13.5" hidden="false" customHeight="false" outlineLevel="0" collapsed="false">
      <c r="A114" s="31"/>
      <c r="B114" s="33" t="n">
        <v>107</v>
      </c>
      <c r="C114" s="75"/>
      <c r="D114" s="71"/>
      <c r="E114" s="71"/>
      <c r="F114" s="71"/>
      <c r="G114" s="72"/>
      <c r="H114" s="31"/>
      <c r="I114" s="17"/>
      <c r="Q114" s="157"/>
      <c r="R114" s="158"/>
      <c r="S114" s="158"/>
      <c r="T114" s="158"/>
      <c r="U114" s="158"/>
      <c r="V114" s="158"/>
      <c r="W114" s="159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</row>
    <row r="115" customFormat="false" ht="13.5" hidden="false" customHeight="false" outlineLevel="0" collapsed="false">
      <c r="A115" s="31"/>
      <c r="B115" s="33" t="n">
        <v>108</v>
      </c>
      <c r="C115" s="75"/>
      <c r="D115" s="71"/>
      <c r="E115" s="71"/>
      <c r="F115" s="71"/>
      <c r="G115" s="72"/>
      <c r="H115" s="31"/>
      <c r="I115" s="17"/>
      <c r="Q115" s="157"/>
      <c r="R115" s="160"/>
      <c r="S115" s="160"/>
      <c r="T115" s="160"/>
      <c r="U115" s="160"/>
      <c r="V115" s="160"/>
      <c r="W115" s="150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</row>
    <row r="116" customFormat="false" ht="13.5" hidden="false" customHeight="false" outlineLevel="0" collapsed="false">
      <c r="A116" s="31"/>
      <c r="B116" s="33" t="n">
        <v>109</v>
      </c>
      <c r="C116" s="75"/>
      <c r="D116" s="71"/>
      <c r="E116" s="71"/>
      <c r="F116" s="71"/>
      <c r="G116" s="72"/>
      <c r="H116" s="31"/>
      <c r="I116" s="17"/>
      <c r="Q116" s="157"/>
      <c r="R116" s="157"/>
      <c r="S116" s="157"/>
      <c r="T116" s="157"/>
      <c r="U116" s="157"/>
      <c r="V116" s="157"/>
      <c r="W116" s="15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</row>
    <row r="117" customFormat="false" ht="13.5" hidden="false" customHeight="false" outlineLevel="0" collapsed="false">
      <c r="A117" s="31"/>
      <c r="B117" s="33" t="n">
        <v>110</v>
      </c>
      <c r="C117" s="75"/>
      <c r="D117" s="71"/>
      <c r="E117" s="71"/>
      <c r="F117" s="71"/>
      <c r="G117" s="72"/>
      <c r="H117" s="31"/>
      <c r="I117" s="17"/>
      <c r="Q117" s="160"/>
      <c r="R117" s="161"/>
      <c r="S117" s="161"/>
      <c r="T117" s="161"/>
      <c r="U117" s="161"/>
      <c r="V117" s="161"/>
      <c r="W117" s="161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</row>
    <row r="118" customFormat="false" ht="13.5" hidden="false" customHeight="false" outlineLevel="0" collapsed="false">
      <c r="A118" s="31"/>
      <c r="B118" s="33" t="n">
        <v>111</v>
      </c>
      <c r="C118" s="75"/>
      <c r="D118" s="71"/>
      <c r="E118" s="71"/>
      <c r="F118" s="71"/>
      <c r="G118" s="72"/>
      <c r="H118" s="31"/>
      <c r="Q118" s="157"/>
      <c r="R118" s="162"/>
      <c r="S118" s="162"/>
      <c r="T118" s="162"/>
      <c r="U118" s="162"/>
      <c r="V118" s="162"/>
      <c r="W118" s="163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</row>
    <row r="119" customFormat="false" ht="13.5" hidden="false" customHeight="false" outlineLevel="0" collapsed="false">
      <c r="A119" s="31"/>
      <c r="B119" s="33" t="n">
        <v>112</v>
      </c>
      <c r="C119" s="75"/>
      <c r="D119" s="71"/>
      <c r="E119" s="71"/>
      <c r="F119" s="71"/>
      <c r="G119" s="72"/>
      <c r="H119" s="31"/>
      <c r="Q119" s="164"/>
      <c r="R119" s="157"/>
      <c r="S119" s="157"/>
      <c r="T119" s="157"/>
      <c r="U119" s="157"/>
      <c r="V119" s="164"/>
      <c r="W119" s="164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</row>
    <row r="120" customFormat="false" ht="13.5" hidden="false" customHeight="false" outlineLevel="0" collapsed="false">
      <c r="A120" s="31"/>
      <c r="B120" s="165"/>
      <c r="C120" s="71"/>
      <c r="D120" s="71"/>
      <c r="E120" s="71"/>
      <c r="F120" s="71"/>
      <c r="G120" s="71"/>
      <c r="H120" s="73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</row>
    <row r="121" customFormat="false" ht="13.5" hidden="false" customHeight="false" outlineLevel="0" collapsed="false">
      <c r="A121" s="31"/>
      <c r="B121" s="165"/>
      <c r="C121" s="71"/>
      <c r="D121" s="71"/>
      <c r="E121" s="71"/>
      <c r="F121" s="71"/>
      <c r="G121" s="71"/>
      <c r="H121" s="73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</row>
    <row r="122" customFormat="false" ht="13.5" hidden="false" customHeight="false" outlineLevel="0" collapsed="false">
      <c r="A122" s="31"/>
      <c r="B122" s="165"/>
      <c r="C122" s="71"/>
      <c r="D122" s="71"/>
      <c r="E122" s="71"/>
      <c r="F122" s="71"/>
      <c r="G122" s="71"/>
      <c r="H122" s="73"/>
      <c r="I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</row>
    <row r="123" customFormat="false" ht="13.5" hidden="false" customHeight="false" outlineLevel="0" collapsed="false">
      <c r="A123" s="31"/>
      <c r="B123" s="165"/>
      <c r="C123" s="71"/>
      <c r="D123" s="71"/>
      <c r="E123" s="71"/>
      <c r="F123" s="71"/>
      <c r="G123" s="71"/>
      <c r="H123" s="73"/>
      <c r="I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</row>
    <row r="124" customFormat="false" ht="13.5" hidden="false" customHeight="false" outlineLevel="0" collapsed="false">
      <c r="A124" s="31"/>
      <c r="B124" s="165"/>
      <c r="C124" s="71"/>
      <c r="D124" s="71"/>
      <c r="E124" s="71"/>
      <c r="F124" s="71"/>
      <c r="G124" s="71"/>
      <c r="H124" s="73"/>
      <c r="I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</row>
    <row r="125" customFormat="false" ht="13.5" hidden="false" customHeight="false" outlineLevel="0" collapsed="false">
      <c r="A125" s="31"/>
      <c r="B125" s="165"/>
      <c r="C125" s="71"/>
      <c r="D125" s="71"/>
      <c r="E125" s="71"/>
      <c r="F125" s="71"/>
      <c r="G125" s="71"/>
      <c r="H125" s="73"/>
      <c r="I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</row>
    <row r="126" customFormat="false" ht="13.5" hidden="false" customHeight="false" outlineLevel="0" collapsed="false">
      <c r="A126" s="31"/>
      <c r="B126" s="165"/>
      <c r="C126" s="71"/>
      <c r="D126" s="71"/>
      <c r="E126" s="71"/>
      <c r="F126" s="71"/>
      <c r="G126" s="71"/>
      <c r="H126" s="73"/>
      <c r="I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</row>
    <row r="127" customFormat="false" ht="13.5" hidden="false" customHeight="false" outlineLevel="0" collapsed="false">
      <c r="A127" s="31"/>
      <c r="B127" s="165"/>
      <c r="C127" s="71"/>
      <c r="D127" s="71"/>
      <c r="E127" s="71"/>
      <c r="F127" s="71"/>
      <c r="G127" s="71"/>
      <c r="H127" s="73"/>
      <c r="I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</row>
    <row r="128" customFormat="false" ht="13.5" hidden="false" customHeight="false" outlineLevel="0" collapsed="false">
      <c r="A128" s="31"/>
      <c r="B128" s="165"/>
      <c r="C128" s="71"/>
      <c r="D128" s="71"/>
      <c r="E128" s="71"/>
      <c r="F128" s="71"/>
      <c r="G128" s="71"/>
      <c r="H128" s="73"/>
      <c r="I128" s="17"/>
      <c r="Q128" s="17"/>
      <c r="R128" s="17"/>
      <c r="S128" s="17"/>
      <c r="T128" s="17"/>
      <c r="U128" s="17"/>
      <c r="V128" s="17"/>
      <c r="W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</row>
    <row r="129" customFormat="false" ht="13.5" hidden="false" customHeight="false" outlineLevel="0" collapsed="false">
      <c r="A129" s="31"/>
      <c r="B129" s="165"/>
      <c r="C129" s="71"/>
      <c r="D129" s="71"/>
      <c r="E129" s="71"/>
      <c r="F129" s="71"/>
      <c r="G129" s="71"/>
      <c r="H129" s="73"/>
      <c r="I129" s="17"/>
      <c r="Q129" s="17"/>
      <c r="R129" s="17"/>
      <c r="S129" s="17"/>
      <c r="T129" s="17"/>
      <c r="U129" s="17"/>
      <c r="V129" s="17"/>
      <c r="W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</row>
    <row r="130" customFormat="false" ht="13.5" hidden="false" customHeight="false" outlineLevel="0" collapsed="false">
      <c r="A130" s="31"/>
      <c r="B130" s="165"/>
      <c r="C130" s="71"/>
      <c r="D130" s="71"/>
      <c r="E130" s="71"/>
      <c r="F130" s="71"/>
      <c r="G130" s="71"/>
      <c r="H130" s="73"/>
      <c r="I130" s="17"/>
      <c r="Q130" s="17"/>
      <c r="R130" s="17"/>
      <c r="S130" s="17"/>
      <c r="T130" s="17"/>
      <c r="U130" s="17"/>
      <c r="V130" s="17"/>
      <c r="W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</row>
    <row r="131" customFormat="false" ht="13.5" hidden="false" customHeight="false" outlineLevel="0" collapsed="false">
      <c r="A131" s="31"/>
      <c r="B131" s="165"/>
      <c r="C131" s="71"/>
      <c r="D131" s="71"/>
      <c r="E131" s="71"/>
      <c r="F131" s="71"/>
      <c r="G131" s="71"/>
      <c r="H131" s="73"/>
      <c r="I131" s="17"/>
      <c r="Q131" s="17"/>
      <c r="R131" s="17"/>
      <c r="S131" s="17"/>
      <c r="T131" s="17"/>
      <c r="U131" s="17"/>
      <c r="V131" s="17"/>
      <c r="W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</row>
    <row r="132" customFormat="false" ht="13.5" hidden="false" customHeight="false" outlineLevel="0" collapsed="false">
      <c r="A132" s="31"/>
      <c r="B132" s="165"/>
      <c r="C132" s="71"/>
      <c r="D132" s="71"/>
      <c r="E132" s="71"/>
      <c r="F132" s="71"/>
      <c r="G132" s="71"/>
      <c r="H132" s="73"/>
      <c r="I132" s="17"/>
      <c r="Q132" s="17"/>
      <c r="R132" s="17"/>
      <c r="S132" s="17"/>
      <c r="T132" s="17"/>
      <c r="U132" s="17"/>
      <c r="V132" s="17"/>
      <c r="W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</row>
    <row r="133" customFormat="false" ht="13.5" hidden="false" customHeight="false" outlineLevel="0" collapsed="false">
      <c r="A133" s="31"/>
      <c r="B133" s="165"/>
      <c r="C133" s="71"/>
      <c r="D133" s="71"/>
      <c r="E133" s="71"/>
      <c r="F133" s="71"/>
      <c r="G133" s="71"/>
      <c r="H133" s="73"/>
      <c r="I133" s="17"/>
      <c r="Q133" s="17"/>
      <c r="R133" s="17"/>
      <c r="S133" s="17"/>
      <c r="T133" s="17"/>
      <c r="U133" s="17"/>
      <c r="V133" s="17"/>
      <c r="W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</row>
    <row r="134" customFormat="false" ht="13.5" hidden="false" customHeight="false" outlineLevel="0" collapsed="false">
      <c r="A134" s="31"/>
      <c r="B134" s="165"/>
      <c r="C134" s="71"/>
      <c r="D134" s="71"/>
      <c r="E134" s="71"/>
      <c r="F134" s="71"/>
      <c r="G134" s="71"/>
      <c r="H134" s="73"/>
      <c r="I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</row>
    <row r="135" customFormat="false" ht="13.5" hidden="false" customHeight="false" outlineLevel="0" collapsed="false">
      <c r="A135" s="31"/>
      <c r="B135" s="165"/>
      <c r="C135" s="71"/>
      <c r="D135" s="71"/>
      <c r="E135" s="71"/>
      <c r="F135" s="71"/>
      <c r="G135" s="71"/>
      <c r="H135" s="73"/>
      <c r="I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</row>
    <row r="136" customFormat="false" ht="13.5" hidden="false" customHeight="false" outlineLevel="0" collapsed="false">
      <c r="A136" s="31"/>
      <c r="B136" s="165"/>
      <c r="C136" s="71"/>
      <c r="D136" s="71"/>
      <c r="E136" s="71"/>
      <c r="F136" s="71"/>
      <c r="G136" s="71"/>
      <c r="H136" s="73"/>
      <c r="I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</row>
    <row r="137" customFormat="false" ht="13.5" hidden="false" customHeight="false" outlineLevel="0" collapsed="false">
      <c r="A137" s="31"/>
      <c r="B137" s="165"/>
      <c r="C137" s="71"/>
      <c r="D137" s="71"/>
      <c r="E137" s="71"/>
      <c r="F137" s="71"/>
      <c r="G137" s="71"/>
      <c r="H137" s="73"/>
      <c r="I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</row>
    <row r="138" customFormat="false" ht="13.5" hidden="false" customHeight="false" outlineLevel="0" collapsed="false">
      <c r="A138" s="31"/>
      <c r="B138" s="165"/>
      <c r="C138" s="71"/>
      <c r="D138" s="71"/>
      <c r="E138" s="71"/>
      <c r="F138" s="71"/>
      <c r="G138" s="71"/>
      <c r="H138" s="73"/>
      <c r="I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</row>
    <row r="139" customFormat="false" ht="13.5" hidden="false" customHeight="false" outlineLevel="0" collapsed="false">
      <c r="A139" s="31"/>
      <c r="B139" s="165"/>
      <c r="C139" s="71"/>
      <c r="D139" s="71"/>
      <c r="E139" s="71"/>
      <c r="F139" s="71"/>
      <c r="G139" s="71"/>
      <c r="H139" s="73"/>
      <c r="I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</row>
    <row r="140" customFormat="false" ht="13.5" hidden="false" customHeight="false" outlineLevel="0" collapsed="false">
      <c r="A140" s="31"/>
      <c r="B140" s="165"/>
      <c r="C140" s="71"/>
      <c r="D140" s="71"/>
      <c r="E140" s="71"/>
      <c r="F140" s="71"/>
      <c r="G140" s="71"/>
      <c r="H140" s="73"/>
      <c r="I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</row>
    <row r="141" customFormat="false" ht="13.5" hidden="false" customHeight="false" outlineLevel="0" collapsed="false">
      <c r="A141" s="31"/>
      <c r="B141" s="165"/>
      <c r="C141" s="71"/>
      <c r="D141" s="71"/>
      <c r="E141" s="71"/>
      <c r="F141" s="71"/>
      <c r="G141" s="71"/>
      <c r="H141" s="73"/>
      <c r="I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</row>
    <row r="142" customFormat="false" ht="13.5" hidden="false" customHeight="false" outlineLevel="0" collapsed="false">
      <c r="A142" s="31"/>
      <c r="B142" s="165"/>
      <c r="C142" s="71"/>
      <c r="D142" s="71"/>
      <c r="E142" s="71"/>
      <c r="F142" s="71"/>
      <c r="G142" s="71"/>
      <c r="H142" s="73"/>
      <c r="I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</row>
    <row r="143" customFormat="false" ht="13.5" hidden="false" customHeight="false" outlineLevel="0" collapsed="false">
      <c r="A143" s="31"/>
      <c r="B143" s="165"/>
      <c r="C143" s="71"/>
      <c r="D143" s="71"/>
      <c r="E143" s="71"/>
      <c r="F143" s="71"/>
      <c r="G143" s="71"/>
      <c r="H143" s="73"/>
      <c r="I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</row>
    <row r="144" customFormat="false" ht="13.5" hidden="false" customHeight="false" outlineLevel="0" collapsed="false">
      <c r="A144" s="31"/>
      <c r="B144" s="165"/>
      <c r="C144" s="71"/>
      <c r="D144" s="71"/>
      <c r="E144" s="71"/>
      <c r="F144" s="71"/>
      <c r="G144" s="71"/>
      <c r="H144" s="73"/>
      <c r="I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</row>
    <row r="145" customFormat="false" ht="13.5" hidden="false" customHeight="false" outlineLevel="0" collapsed="false">
      <c r="A145" s="31"/>
      <c r="B145" s="165"/>
      <c r="C145" s="71"/>
      <c r="D145" s="71"/>
      <c r="E145" s="71"/>
      <c r="F145" s="71"/>
      <c r="G145" s="71"/>
      <c r="H145" s="73"/>
      <c r="I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</row>
    <row r="146" customFormat="false" ht="13.5" hidden="false" customHeight="false" outlineLevel="0" collapsed="false">
      <c r="A146" s="31"/>
      <c r="B146" s="165"/>
      <c r="C146" s="71"/>
      <c r="D146" s="71"/>
      <c r="E146" s="71"/>
      <c r="F146" s="71"/>
      <c r="G146" s="71"/>
      <c r="H146" s="73"/>
      <c r="I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</row>
    <row r="147" customFormat="false" ht="13.5" hidden="false" customHeight="false" outlineLevel="0" collapsed="false">
      <c r="A147" s="31"/>
      <c r="B147" s="165"/>
      <c r="C147" s="71"/>
      <c r="D147" s="71"/>
      <c r="E147" s="71"/>
      <c r="F147" s="71"/>
      <c r="G147" s="71"/>
      <c r="H147" s="73"/>
      <c r="I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</row>
    <row r="148" customFormat="false" ht="13.5" hidden="false" customHeight="false" outlineLevel="0" collapsed="false">
      <c r="A148" s="31"/>
      <c r="B148" s="165"/>
      <c r="C148" s="71"/>
      <c r="D148" s="71"/>
      <c r="E148" s="71"/>
      <c r="F148" s="71"/>
      <c r="G148" s="71"/>
      <c r="H148" s="73"/>
      <c r="I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</row>
    <row r="149" customFormat="false" ht="13.5" hidden="false" customHeight="false" outlineLevel="0" collapsed="false">
      <c r="A149" s="31"/>
      <c r="B149" s="165"/>
      <c r="C149" s="71"/>
      <c r="D149" s="71"/>
      <c r="E149" s="71"/>
      <c r="F149" s="71"/>
      <c r="G149" s="71"/>
      <c r="H149" s="73"/>
      <c r="I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</row>
    <row r="150" customFormat="false" ht="13.5" hidden="false" customHeight="false" outlineLevel="0" collapsed="false">
      <c r="A150" s="31"/>
      <c r="B150" s="165"/>
      <c r="C150" s="71"/>
      <c r="D150" s="71"/>
      <c r="E150" s="71"/>
      <c r="F150" s="71"/>
      <c r="G150" s="71"/>
      <c r="H150" s="73"/>
      <c r="I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</row>
    <row r="151" customFormat="false" ht="13.5" hidden="false" customHeight="false" outlineLevel="0" collapsed="false">
      <c r="A151" s="31"/>
      <c r="B151" s="165"/>
      <c r="C151" s="71"/>
      <c r="D151" s="71"/>
      <c r="E151" s="71"/>
      <c r="F151" s="71"/>
      <c r="G151" s="71"/>
      <c r="H151" s="73"/>
      <c r="I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</row>
    <row r="152" customFormat="false" ht="13.5" hidden="false" customHeight="false" outlineLevel="0" collapsed="false">
      <c r="A152" s="31"/>
      <c r="B152" s="165"/>
      <c r="C152" s="71"/>
      <c r="D152" s="71"/>
      <c r="E152" s="71"/>
      <c r="F152" s="71"/>
      <c r="G152" s="71"/>
      <c r="H152" s="73"/>
      <c r="I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</row>
    <row r="153" customFormat="false" ht="13.5" hidden="false" customHeight="false" outlineLevel="0" collapsed="false">
      <c r="A153" s="31"/>
      <c r="B153" s="165"/>
      <c r="C153" s="71"/>
      <c r="D153" s="71"/>
      <c r="E153" s="71"/>
      <c r="F153" s="71"/>
      <c r="G153" s="71"/>
      <c r="H153" s="73"/>
      <c r="I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</row>
    <row r="154" customFormat="false" ht="13.5" hidden="false" customHeight="false" outlineLevel="0" collapsed="false">
      <c r="A154" s="31"/>
      <c r="B154" s="165"/>
      <c r="C154" s="71"/>
      <c r="D154" s="71"/>
      <c r="E154" s="71"/>
      <c r="F154" s="71"/>
      <c r="G154" s="71"/>
      <c r="H154" s="73"/>
      <c r="I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</row>
    <row r="155" customFormat="false" ht="13.5" hidden="false" customHeight="false" outlineLevel="0" collapsed="false">
      <c r="A155" s="31"/>
      <c r="B155" s="165"/>
      <c r="C155" s="71"/>
      <c r="D155" s="71"/>
      <c r="E155" s="71"/>
      <c r="F155" s="71"/>
      <c r="G155" s="71"/>
      <c r="H155" s="73"/>
      <c r="I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</row>
    <row r="156" customFormat="false" ht="13.5" hidden="false" customHeight="false" outlineLevel="0" collapsed="false">
      <c r="A156" s="31"/>
      <c r="B156" s="165"/>
      <c r="C156" s="71"/>
      <c r="D156" s="71"/>
      <c r="E156" s="71"/>
      <c r="F156" s="71"/>
      <c r="G156" s="71"/>
      <c r="H156" s="73"/>
      <c r="I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</row>
    <row r="157" customFormat="false" ht="13.5" hidden="false" customHeight="false" outlineLevel="0" collapsed="false">
      <c r="A157" s="31"/>
      <c r="B157" s="165"/>
      <c r="C157" s="71"/>
      <c r="D157" s="71"/>
      <c r="E157" s="71"/>
      <c r="F157" s="71"/>
      <c r="G157" s="71"/>
      <c r="H157" s="73"/>
      <c r="I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</row>
    <row r="158" customFormat="false" ht="13.5" hidden="false" customHeight="false" outlineLevel="0" collapsed="false">
      <c r="A158" s="31"/>
      <c r="B158" s="165"/>
      <c r="C158" s="71"/>
      <c r="D158" s="71"/>
      <c r="E158" s="71"/>
      <c r="F158" s="71"/>
      <c r="G158" s="71"/>
      <c r="H158" s="73"/>
      <c r="I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</row>
    <row r="159" customFormat="false" ht="13.5" hidden="false" customHeight="false" outlineLevel="0" collapsed="false">
      <c r="A159" s="31"/>
      <c r="B159" s="165"/>
      <c r="C159" s="71"/>
      <c r="D159" s="71"/>
      <c r="E159" s="71"/>
      <c r="F159" s="71"/>
      <c r="G159" s="71"/>
      <c r="H159" s="73"/>
      <c r="I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</row>
    <row r="160" customFormat="false" ht="13.5" hidden="false" customHeight="false" outlineLevel="0" collapsed="false">
      <c r="A160" s="31"/>
      <c r="B160" s="165"/>
      <c r="C160" s="71"/>
      <c r="D160" s="71"/>
      <c r="E160" s="71"/>
      <c r="F160" s="71"/>
      <c r="G160" s="71"/>
      <c r="H160" s="73"/>
      <c r="I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</row>
    <row r="161" customFormat="false" ht="13.5" hidden="false" customHeight="false" outlineLevel="0" collapsed="false">
      <c r="A161" s="31"/>
      <c r="B161" s="165"/>
      <c r="C161" s="71"/>
      <c r="D161" s="71"/>
      <c r="E161" s="71"/>
      <c r="F161" s="71"/>
      <c r="G161" s="71"/>
      <c r="H161" s="73"/>
      <c r="I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</row>
    <row r="162" customFormat="false" ht="13.5" hidden="false" customHeight="false" outlineLevel="0" collapsed="false">
      <c r="A162" s="31"/>
      <c r="B162" s="165"/>
      <c r="C162" s="71"/>
      <c r="D162" s="71"/>
      <c r="E162" s="71"/>
      <c r="F162" s="71"/>
      <c r="G162" s="71"/>
      <c r="H162" s="73"/>
      <c r="I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</row>
    <row r="163" customFormat="false" ht="13.5" hidden="false" customHeight="false" outlineLevel="0" collapsed="false">
      <c r="A163" s="31"/>
      <c r="B163" s="165"/>
      <c r="C163" s="71"/>
      <c r="D163" s="71"/>
      <c r="E163" s="71"/>
      <c r="F163" s="71"/>
      <c r="G163" s="71"/>
      <c r="H163" s="73"/>
      <c r="I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</row>
    <row r="164" customFormat="false" ht="13.5" hidden="false" customHeight="false" outlineLevel="0" collapsed="false">
      <c r="A164" s="31"/>
      <c r="B164" s="165"/>
      <c r="C164" s="71"/>
      <c r="D164" s="71"/>
      <c r="E164" s="71"/>
      <c r="F164" s="71"/>
      <c r="G164" s="71"/>
      <c r="H164" s="73"/>
      <c r="I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</row>
    <row r="165" customFormat="false" ht="13.5" hidden="false" customHeight="false" outlineLevel="0" collapsed="false">
      <c r="A165" s="31"/>
      <c r="B165" s="165"/>
      <c r="C165" s="71"/>
      <c r="D165" s="71"/>
      <c r="E165" s="71"/>
      <c r="F165" s="71"/>
      <c r="G165" s="71"/>
      <c r="H165" s="73"/>
      <c r="I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</row>
    <row r="166" customFormat="false" ht="13.5" hidden="false" customHeight="false" outlineLevel="0" collapsed="false">
      <c r="A166" s="31"/>
      <c r="B166" s="165"/>
      <c r="C166" s="71"/>
      <c r="D166" s="71"/>
      <c r="E166" s="71"/>
      <c r="F166" s="71"/>
      <c r="G166" s="71"/>
      <c r="H166" s="73"/>
      <c r="I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</row>
    <row r="167" customFormat="false" ht="13.5" hidden="false" customHeight="false" outlineLevel="0" collapsed="false">
      <c r="A167" s="31"/>
      <c r="B167" s="165"/>
      <c r="C167" s="71"/>
      <c r="D167" s="71"/>
      <c r="E167" s="71"/>
      <c r="F167" s="71"/>
      <c r="G167" s="71"/>
      <c r="H167" s="73"/>
      <c r="I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</row>
    <row r="168" customFormat="false" ht="13.5" hidden="false" customHeight="false" outlineLevel="0" collapsed="false">
      <c r="A168" s="31"/>
      <c r="B168" s="165"/>
      <c r="C168" s="71"/>
      <c r="D168" s="71"/>
      <c r="E168" s="71"/>
      <c r="F168" s="71"/>
      <c r="G168" s="71"/>
      <c r="H168" s="73"/>
      <c r="I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</row>
    <row r="169" customFormat="false" ht="13.5" hidden="false" customHeight="false" outlineLevel="0" collapsed="false">
      <c r="A169" s="31"/>
      <c r="B169" s="165"/>
      <c r="C169" s="71"/>
      <c r="D169" s="71"/>
      <c r="E169" s="71"/>
      <c r="F169" s="71"/>
      <c r="G169" s="71"/>
      <c r="H169" s="73"/>
      <c r="I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</row>
    <row r="170" customFormat="false" ht="13.5" hidden="false" customHeight="false" outlineLevel="0" collapsed="false">
      <c r="A170" s="31"/>
      <c r="B170" s="165"/>
      <c r="C170" s="71"/>
      <c r="D170" s="71"/>
      <c r="E170" s="71"/>
      <c r="F170" s="71"/>
      <c r="G170" s="71"/>
      <c r="H170" s="73"/>
      <c r="I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</row>
    <row r="171" customFormat="false" ht="13.5" hidden="false" customHeight="false" outlineLevel="0" collapsed="false">
      <c r="A171" s="31"/>
      <c r="B171" s="165"/>
      <c r="C171" s="71"/>
      <c r="D171" s="71"/>
      <c r="E171" s="71"/>
      <c r="F171" s="71"/>
      <c r="G171" s="71"/>
      <c r="H171" s="73"/>
      <c r="I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</row>
    <row r="172" customFormat="false" ht="13.5" hidden="false" customHeight="false" outlineLevel="0" collapsed="false">
      <c r="A172" s="31"/>
      <c r="B172" s="165"/>
      <c r="C172" s="71"/>
      <c r="D172" s="71"/>
      <c r="E172" s="71"/>
      <c r="F172" s="71"/>
      <c r="G172" s="71"/>
      <c r="H172" s="73"/>
      <c r="I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</row>
    <row r="173" customFormat="false" ht="13.5" hidden="false" customHeight="false" outlineLevel="0" collapsed="false">
      <c r="A173" s="31"/>
      <c r="B173" s="165"/>
      <c r="C173" s="71"/>
      <c r="D173" s="71"/>
      <c r="E173" s="71"/>
      <c r="F173" s="71"/>
      <c r="G173" s="71"/>
      <c r="H173" s="73"/>
      <c r="I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</row>
    <row r="174" customFormat="false" ht="13.5" hidden="false" customHeight="false" outlineLevel="0" collapsed="false">
      <c r="A174" s="31"/>
      <c r="B174" s="165"/>
      <c r="C174" s="71"/>
      <c r="D174" s="71"/>
      <c r="E174" s="71"/>
      <c r="F174" s="71"/>
      <c r="G174" s="71"/>
      <c r="H174" s="73"/>
      <c r="I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</row>
    <row r="175" customFormat="false" ht="13.5" hidden="false" customHeight="false" outlineLevel="0" collapsed="false">
      <c r="A175" s="31"/>
      <c r="B175" s="165"/>
      <c r="C175" s="71"/>
      <c r="D175" s="71"/>
      <c r="E175" s="71"/>
      <c r="F175" s="71"/>
      <c r="G175" s="71"/>
      <c r="H175" s="73"/>
      <c r="I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</row>
    <row r="176" customFormat="false" ht="13.5" hidden="false" customHeight="false" outlineLevel="0" collapsed="false">
      <c r="A176" s="31"/>
      <c r="B176" s="165"/>
      <c r="C176" s="71"/>
      <c r="D176" s="71"/>
      <c r="E176" s="71"/>
      <c r="F176" s="71"/>
      <c r="G176" s="71"/>
      <c r="H176" s="73"/>
      <c r="I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</row>
    <row r="177" customFormat="false" ht="13.5" hidden="false" customHeight="false" outlineLevel="0" collapsed="false">
      <c r="A177" s="31"/>
      <c r="B177" s="165"/>
      <c r="C177" s="71"/>
      <c r="D177" s="71"/>
      <c r="E177" s="71"/>
      <c r="F177" s="71"/>
      <c r="G177" s="71"/>
      <c r="H177" s="73"/>
      <c r="I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</row>
    <row r="178" customFormat="false" ht="13.5" hidden="false" customHeight="false" outlineLevel="0" collapsed="false">
      <c r="A178" s="31"/>
      <c r="B178" s="165"/>
      <c r="C178" s="71"/>
      <c r="D178" s="71"/>
      <c r="E178" s="71"/>
      <c r="F178" s="71"/>
      <c r="G178" s="71"/>
      <c r="H178" s="73"/>
      <c r="I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</row>
    <row r="179" customFormat="false" ht="13.5" hidden="false" customHeight="false" outlineLevel="0" collapsed="false">
      <c r="A179" s="31"/>
      <c r="B179" s="165"/>
      <c r="C179" s="71"/>
      <c r="D179" s="71"/>
      <c r="E179" s="71"/>
      <c r="F179" s="71"/>
      <c r="G179" s="71"/>
      <c r="H179" s="73"/>
      <c r="I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</row>
    <row r="180" customFormat="false" ht="13.5" hidden="false" customHeight="false" outlineLevel="0" collapsed="false">
      <c r="A180" s="31"/>
      <c r="B180" s="165"/>
      <c r="C180" s="71"/>
      <c r="D180" s="71"/>
      <c r="E180" s="71"/>
      <c r="F180" s="71"/>
      <c r="G180" s="71"/>
      <c r="H180" s="73"/>
      <c r="I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</row>
    <row r="181" customFormat="false" ht="13.5" hidden="false" customHeight="false" outlineLevel="0" collapsed="false">
      <c r="A181" s="31"/>
      <c r="B181" s="165"/>
      <c r="C181" s="71"/>
      <c r="D181" s="71"/>
      <c r="E181" s="71"/>
      <c r="F181" s="71"/>
      <c r="G181" s="71"/>
      <c r="H181" s="73"/>
      <c r="I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</row>
    <row r="182" customFormat="false" ht="13.5" hidden="false" customHeight="false" outlineLevel="0" collapsed="false">
      <c r="A182" s="31"/>
      <c r="B182" s="165"/>
      <c r="C182" s="71"/>
      <c r="D182" s="71"/>
      <c r="E182" s="71"/>
      <c r="F182" s="71"/>
      <c r="G182" s="71"/>
      <c r="H182" s="73"/>
      <c r="I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</row>
    <row r="183" customFormat="false" ht="13.5" hidden="false" customHeight="false" outlineLevel="0" collapsed="false">
      <c r="A183" s="31"/>
      <c r="B183" s="165"/>
      <c r="C183" s="71"/>
      <c r="D183" s="71"/>
      <c r="E183" s="71"/>
      <c r="F183" s="71"/>
      <c r="G183" s="71"/>
      <c r="H183" s="73"/>
      <c r="I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</row>
    <row r="184" customFormat="false" ht="13.5" hidden="false" customHeight="false" outlineLevel="0" collapsed="false">
      <c r="A184" s="31"/>
      <c r="B184" s="165"/>
      <c r="C184" s="71"/>
      <c r="D184" s="71"/>
      <c r="E184" s="71"/>
      <c r="F184" s="71"/>
      <c r="G184" s="71"/>
      <c r="H184" s="73"/>
      <c r="I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</row>
    <row r="185" customFormat="false" ht="13.5" hidden="false" customHeight="false" outlineLevel="0" collapsed="false">
      <c r="A185" s="31"/>
      <c r="B185" s="165"/>
      <c r="C185" s="71"/>
      <c r="D185" s="71"/>
      <c r="E185" s="71"/>
      <c r="F185" s="71"/>
      <c r="G185" s="71"/>
      <c r="H185" s="73"/>
      <c r="I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</row>
    <row r="186" customFormat="false" ht="13.5" hidden="false" customHeight="false" outlineLevel="0" collapsed="false">
      <c r="A186" s="31"/>
      <c r="B186" s="165"/>
      <c r="C186" s="71"/>
      <c r="D186" s="71"/>
      <c r="E186" s="71"/>
      <c r="F186" s="71"/>
      <c r="G186" s="71"/>
      <c r="H186" s="73"/>
      <c r="I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</row>
    <row r="187" customFormat="false" ht="13.5" hidden="false" customHeight="false" outlineLevel="0" collapsed="false">
      <c r="A187" s="31"/>
      <c r="B187" s="165"/>
      <c r="C187" s="71"/>
      <c r="D187" s="71"/>
      <c r="E187" s="71"/>
      <c r="F187" s="71"/>
      <c r="G187" s="71"/>
      <c r="H187" s="73"/>
      <c r="I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</row>
    <row r="188" customFormat="false" ht="13.5" hidden="false" customHeight="false" outlineLevel="0" collapsed="false">
      <c r="A188" s="31"/>
      <c r="B188" s="165"/>
      <c r="C188" s="71"/>
      <c r="D188" s="71"/>
      <c r="E188" s="71"/>
      <c r="F188" s="71"/>
      <c r="G188" s="71"/>
      <c r="H188" s="73"/>
      <c r="I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</row>
    <row r="189" customFormat="false" ht="13.5" hidden="false" customHeight="false" outlineLevel="0" collapsed="false">
      <c r="A189" s="31"/>
      <c r="B189" s="165"/>
      <c r="C189" s="71"/>
      <c r="D189" s="71"/>
      <c r="E189" s="71"/>
      <c r="F189" s="71"/>
      <c r="G189" s="71"/>
      <c r="H189" s="73"/>
      <c r="I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</row>
    <row r="190" customFormat="false" ht="13.5" hidden="false" customHeight="false" outlineLevel="0" collapsed="false">
      <c r="A190" s="31"/>
      <c r="B190" s="165"/>
      <c r="C190" s="71"/>
      <c r="D190" s="71"/>
      <c r="E190" s="71"/>
      <c r="F190" s="71"/>
      <c r="G190" s="71"/>
      <c r="H190" s="73"/>
      <c r="I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</row>
    <row r="191" customFormat="false" ht="13.5" hidden="false" customHeight="false" outlineLevel="0" collapsed="false">
      <c r="A191" s="31"/>
      <c r="B191" s="165"/>
      <c r="C191" s="71"/>
      <c r="D191" s="71"/>
      <c r="E191" s="71"/>
      <c r="F191" s="71"/>
      <c r="G191" s="71"/>
      <c r="H191" s="73"/>
      <c r="I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</row>
    <row r="192" customFormat="false" ht="13.5" hidden="false" customHeight="false" outlineLevel="0" collapsed="false">
      <c r="A192" s="31"/>
      <c r="B192" s="165"/>
      <c r="C192" s="71"/>
      <c r="D192" s="71"/>
      <c r="E192" s="71"/>
      <c r="F192" s="71"/>
      <c r="G192" s="71"/>
      <c r="H192" s="73"/>
      <c r="I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</row>
    <row r="193" customFormat="false" ht="13.5" hidden="false" customHeight="false" outlineLevel="0" collapsed="false">
      <c r="A193" s="31"/>
      <c r="B193" s="165"/>
      <c r="C193" s="71"/>
      <c r="D193" s="71"/>
      <c r="E193" s="71"/>
      <c r="F193" s="71"/>
      <c r="G193" s="71"/>
      <c r="H193" s="73"/>
      <c r="I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</row>
    <row r="194" customFormat="false" ht="13.5" hidden="false" customHeight="false" outlineLevel="0" collapsed="false">
      <c r="A194" s="31"/>
      <c r="B194" s="165"/>
      <c r="C194" s="71"/>
      <c r="D194" s="71"/>
      <c r="E194" s="71"/>
      <c r="F194" s="71"/>
      <c r="G194" s="71"/>
      <c r="H194" s="73"/>
      <c r="I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</row>
    <row r="195" customFormat="false" ht="13.5" hidden="false" customHeight="false" outlineLevel="0" collapsed="false">
      <c r="A195" s="31"/>
      <c r="B195" s="165"/>
      <c r="C195" s="71"/>
      <c r="D195" s="71"/>
      <c r="E195" s="71"/>
      <c r="F195" s="71"/>
      <c r="G195" s="71"/>
      <c r="H195" s="73"/>
      <c r="I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</row>
    <row r="196" customFormat="false" ht="13.5" hidden="false" customHeight="false" outlineLevel="0" collapsed="false">
      <c r="A196" s="31"/>
      <c r="B196" s="165"/>
      <c r="C196" s="71"/>
      <c r="D196" s="71"/>
      <c r="E196" s="71"/>
      <c r="F196" s="71"/>
      <c r="G196" s="71"/>
      <c r="H196" s="73"/>
      <c r="I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</row>
    <row r="197" customFormat="false" ht="13.5" hidden="false" customHeight="false" outlineLevel="0" collapsed="false">
      <c r="A197" s="31"/>
      <c r="B197" s="165"/>
      <c r="C197" s="71"/>
      <c r="D197" s="71"/>
      <c r="E197" s="71"/>
      <c r="F197" s="71"/>
      <c r="G197" s="71"/>
      <c r="H197" s="73"/>
      <c r="I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</row>
    <row r="198" customFormat="false" ht="13.5" hidden="false" customHeight="false" outlineLevel="0" collapsed="false">
      <c r="A198" s="31"/>
      <c r="B198" s="165"/>
      <c r="C198" s="71"/>
      <c r="D198" s="71"/>
      <c r="E198" s="71"/>
      <c r="F198" s="71"/>
      <c r="G198" s="71"/>
      <c r="H198" s="73"/>
      <c r="I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</row>
    <row r="199" customFormat="false" ht="13.5" hidden="false" customHeight="false" outlineLevel="0" collapsed="false">
      <c r="A199" s="31"/>
      <c r="B199" s="165"/>
      <c r="C199" s="71"/>
      <c r="D199" s="71"/>
      <c r="E199" s="71"/>
      <c r="F199" s="71"/>
      <c r="G199" s="71"/>
      <c r="H199" s="73"/>
      <c r="I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</row>
    <row r="200" customFormat="false" ht="13.5" hidden="false" customHeight="false" outlineLevel="0" collapsed="false">
      <c r="A200" s="31"/>
      <c r="B200" s="165"/>
      <c r="C200" s="71"/>
      <c r="D200" s="71"/>
      <c r="E200" s="71"/>
      <c r="F200" s="71"/>
      <c r="G200" s="71"/>
      <c r="H200" s="73"/>
      <c r="I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</row>
    <row r="201" customFormat="false" ht="13.5" hidden="false" customHeight="false" outlineLevel="0" collapsed="false">
      <c r="A201" s="31"/>
      <c r="B201" s="165"/>
      <c r="C201" s="71"/>
      <c r="D201" s="71"/>
      <c r="E201" s="71"/>
      <c r="F201" s="71"/>
      <c r="G201" s="71"/>
      <c r="H201" s="73"/>
      <c r="I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</row>
    <row r="202" customFormat="false" ht="13.5" hidden="false" customHeight="false" outlineLevel="0" collapsed="false">
      <c r="A202" s="31"/>
      <c r="B202" s="165"/>
      <c r="C202" s="71"/>
      <c r="D202" s="71"/>
      <c r="E202" s="71"/>
      <c r="F202" s="71"/>
      <c r="G202" s="71"/>
      <c r="H202" s="73"/>
      <c r="I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</row>
    <row r="203" customFormat="false" ht="13.5" hidden="false" customHeight="false" outlineLevel="0" collapsed="false">
      <c r="A203" s="31"/>
      <c r="B203" s="165"/>
      <c r="C203" s="71"/>
      <c r="D203" s="71"/>
      <c r="E203" s="71"/>
      <c r="F203" s="71"/>
      <c r="G203" s="71"/>
      <c r="H203" s="73"/>
      <c r="I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</row>
    <row r="204" customFormat="false" ht="13.5" hidden="false" customHeight="false" outlineLevel="0" collapsed="false">
      <c r="A204" s="31"/>
      <c r="B204" s="165"/>
      <c r="C204" s="71"/>
      <c r="D204" s="71"/>
      <c r="E204" s="71"/>
      <c r="F204" s="71"/>
      <c r="G204" s="71"/>
      <c r="H204" s="73"/>
      <c r="I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</row>
    <row r="205" customFormat="false" ht="13.5" hidden="false" customHeight="false" outlineLevel="0" collapsed="false">
      <c r="A205" s="31"/>
      <c r="B205" s="165"/>
      <c r="C205" s="71"/>
      <c r="D205" s="71"/>
      <c r="E205" s="71"/>
      <c r="F205" s="71"/>
      <c r="G205" s="71"/>
      <c r="H205" s="73"/>
      <c r="I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</row>
    <row r="206" customFormat="false" ht="13.5" hidden="false" customHeight="false" outlineLevel="0" collapsed="false">
      <c r="A206" s="31"/>
      <c r="B206" s="165"/>
      <c r="C206" s="71"/>
      <c r="D206" s="71"/>
      <c r="E206" s="71"/>
      <c r="F206" s="71"/>
      <c r="G206" s="71"/>
      <c r="H206" s="73"/>
      <c r="I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</row>
    <row r="207" customFormat="false" ht="13.5" hidden="false" customHeight="false" outlineLevel="0" collapsed="false">
      <c r="A207" s="49"/>
      <c r="B207" s="166"/>
      <c r="C207" s="165"/>
      <c r="D207" s="165"/>
      <c r="E207" s="165"/>
      <c r="F207" s="165"/>
      <c r="G207" s="165"/>
      <c r="H207" s="165"/>
      <c r="I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</row>
    <row r="208" customFormat="false" ht="13.5" hidden="false" customHeight="false" outlineLevel="0" collapsed="false">
      <c r="A208" s="49"/>
      <c r="B208" s="166"/>
      <c r="C208" s="165"/>
      <c r="D208" s="165"/>
      <c r="E208" s="165"/>
      <c r="F208" s="165"/>
      <c r="G208" s="165"/>
      <c r="H208" s="165"/>
      <c r="I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</row>
    <row r="209" customFormat="false" ht="13.5" hidden="false" customHeight="false" outlineLevel="0" collapsed="false">
      <c r="A209" s="49"/>
      <c r="B209" s="166"/>
      <c r="C209" s="165"/>
      <c r="D209" s="165"/>
      <c r="E209" s="165"/>
      <c r="F209" s="165"/>
      <c r="G209" s="165"/>
      <c r="H209" s="165"/>
      <c r="I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</row>
    <row r="210" customFormat="false" ht="13.5" hidden="false" customHeight="false" outlineLevel="0" collapsed="false">
      <c r="A210" s="49"/>
      <c r="B210" s="166"/>
      <c r="C210" s="165"/>
      <c r="D210" s="165"/>
      <c r="E210" s="165"/>
      <c r="F210" s="165"/>
      <c r="G210" s="165"/>
      <c r="H210" s="165"/>
      <c r="I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</row>
    <row r="211" customFormat="false" ht="13.5" hidden="false" customHeight="false" outlineLevel="0" collapsed="false">
      <c r="A211" s="49"/>
      <c r="B211" s="166"/>
      <c r="C211" s="165"/>
      <c r="D211" s="165"/>
      <c r="E211" s="165"/>
      <c r="F211" s="165"/>
      <c r="G211" s="165"/>
      <c r="H211" s="165"/>
      <c r="I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</row>
    <row r="212" customFormat="false" ht="13.5" hidden="false" customHeight="false" outlineLevel="0" collapsed="false">
      <c r="A212" s="49"/>
      <c r="B212" s="166"/>
      <c r="C212" s="165"/>
      <c r="D212" s="165"/>
      <c r="E212" s="165"/>
      <c r="F212" s="165"/>
      <c r="G212" s="165"/>
      <c r="H212" s="165"/>
      <c r="I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</row>
    <row r="213" customFormat="false" ht="13.5" hidden="false" customHeight="false" outlineLevel="0" collapsed="false">
      <c r="A213" s="49"/>
      <c r="B213" s="166"/>
      <c r="C213" s="165"/>
      <c r="D213" s="165"/>
      <c r="E213" s="165"/>
      <c r="F213" s="165"/>
      <c r="G213" s="165"/>
      <c r="H213" s="165"/>
      <c r="I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</row>
    <row r="214" customFormat="false" ht="13.5" hidden="false" customHeight="false" outlineLevel="0" collapsed="false">
      <c r="A214" s="49"/>
      <c r="B214" s="166"/>
      <c r="C214" s="165"/>
      <c r="D214" s="165"/>
      <c r="E214" s="165"/>
      <c r="F214" s="165"/>
      <c r="G214" s="165"/>
      <c r="H214" s="165"/>
      <c r="I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</row>
    <row r="215" customFormat="false" ht="13.5" hidden="false" customHeight="false" outlineLevel="0" collapsed="false">
      <c r="A215" s="49"/>
      <c r="B215" s="166"/>
      <c r="C215" s="165"/>
      <c r="D215" s="165"/>
      <c r="E215" s="165"/>
      <c r="F215" s="165"/>
      <c r="G215" s="165"/>
      <c r="H215" s="165"/>
      <c r="I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</row>
    <row r="216" customFormat="false" ht="13.5" hidden="false" customHeight="false" outlineLevel="0" collapsed="false">
      <c r="A216" s="49"/>
      <c r="B216" s="166"/>
      <c r="C216" s="165"/>
      <c r="D216" s="165"/>
      <c r="E216" s="165"/>
      <c r="F216" s="165"/>
      <c r="G216" s="165"/>
      <c r="H216" s="165"/>
      <c r="I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</row>
    <row r="217" customFormat="false" ht="13.5" hidden="false" customHeight="false" outlineLevel="0" collapsed="false">
      <c r="A217" s="49"/>
      <c r="B217" s="166"/>
      <c r="C217" s="165"/>
      <c r="D217" s="165"/>
      <c r="E217" s="165"/>
      <c r="F217" s="165"/>
      <c r="G217" s="165"/>
      <c r="H217" s="165"/>
      <c r="I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</row>
    <row r="218" customFormat="false" ht="13.5" hidden="false" customHeight="false" outlineLevel="0" collapsed="false">
      <c r="A218" s="49"/>
      <c r="B218" s="166"/>
      <c r="C218" s="165"/>
      <c r="D218" s="165"/>
      <c r="E218" s="165"/>
      <c r="F218" s="165"/>
      <c r="G218" s="165"/>
      <c r="H218" s="165"/>
      <c r="I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</row>
    <row r="219" customFormat="false" ht="13.5" hidden="false" customHeight="false" outlineLevel="0" collapsed="false">
      <c r="A219" s="49"/>
      <c r="B219" s="166"/>
      <c r="C219" s="165"/>
      <c r="D219" s="165"/>
      <c r="E219" s="165"/>
      <c r="F219" s="165"/>
      <c r="G219" s="165"/>
      <c r="H219" s="165"/>
      <c r="I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</row>
    <row r="220" customFormat="false" ht="13.5" hidden="false" customHeight="false" outlineLevel="0" collapsed="false">
      <c r="A220" s="49"/>
      <c r="B220" s="166"/>
      <c r="C220" s="165"/>
      <c r="D220" s="165"/>
      <c r="E220" s="165"/>
      <c r="F220" s="165"/>
      <c r="G220" s="165"/>
      <c r="H220" s="165"/>
      <c r="I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</row>
    <row r="221" customFormat="false" ht="13.5" hidden="false" customHeight="false" outlineLevel="0" collapsed="false">
      <c r="A221" s="49"/>
      <c r="B221" s="166"/>
      <c r="C221" s="165"/>
      <c r="D221" s="165"/>
      <c r="E221" s="165"/>
      <c r="F221" s="165"/>
      <c r="G221" s="165"/>
      <c r="H221" s="165"/>
      <c r="I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</row>
    <row r="222" customFormat="false" ht="13.5" hidden="false" customHeight="false" outlineLevel="0" collapsed="false">
      <c r="A222" s="49"/>
      <c r="B222" s="166"/>
      <c r="C222" s="165"/>
      <c r="D222" s="165"/>
      <c r="E222" s="165"/>
      <c r="F222" s="165"/>
      <c r="G222" s="165"/>
      <c r="H222" s="165"/>
      <c r="I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</row>
    <row r="223" customFormat="false" ht="13.5" hidden="false" customHeight="false" outlineLevel="0" collapsed="false">
      <c r="A223" s="49"/>
      <c r="B223" s="166"/>
      <c r="C223" s="165"/>
      <c r="D223" s="165"/>
      <c r="E223" s="165"/>
      <c r="F223" s="165"/>
      <c r="G223" s="165"/>
      <c r="H223" s="165"/>
      <c r="I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</row>
    <row r="224" customFormat="false" ht="13.5" hidden="false" customHeight="false" outlineLevel="0" collapsed="false">
      <c r="A224" s="49"/>
      <c r="B224" s="166"/>
      <c r="C224" s="165"/>
      <c r="D224" s="165"/>
      <c r="E224" s="165"/>
      <c r="F224" s="165"/>
      <c r="G224" s="165"/>
      <c r="H224" s="165"/>
      <c r="I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</row>
    <row r="225" customFormat="false" ht="13.5" hidden="false" customHeight="false" outlineLevel="0" collapsed="false">
      <c r="A225" s="49"/>
      <c r="B225" s="166"/>
      <c r="C225" s="165"/>
      <c r="D225" s="165"/>
      <c r="E225" s="165"/>
      <c r="F225" s="165"/>
      <c r="G225" s="165"/>
      <c r="H225" s="165"/>
      <c r="I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</row>
    <row r="226" customFormat="false" ht="13.5" hidden="false" customHeight="false" outlineLevel="0" collapsed="false">
      <c r="A226" s="49"/>
      <c r="B226" s="166"/>
      <c r="C226" s="165"/>
      <c r="D226" s="165"/>
      <c r="E226" s="165"/>
      <c r="F226" s="165"/>
      <c r="G226" s="165"/>
      <c r="H226" s="165"/>
      <c r="I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</row>
    <row r="227" customFormat="false" ht="13.5" hidden="false" customHeight="false" outlineLevel="0" collapsed="false">
      <c r="A227" s="49"/>
      <c r="B227" s="166"/>
      <c r="C227" s="165"/>
      <c r="D227" s="165"/>
      <c r="E227" s="165"/>
      <c r="F227" s="165"/>
      <c r="G227" s="165"/>
      <c r="H227" s="165"/>
      <c r="I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</row>
    <row r="228" customFormat="false" ht="13.5" hidden="false" customHeight="false" outlineLevel="0" collapsed="false">
      <c r="A228" s="49"/>
      <c r="B228" s="166"/>
      <c r="C228" s="165"/>
      <c r="D228" s="165"/>
      <c r="E228" s="165"/>
      <c r="F228" s="165"/>
      <c r="G228" s="165"/>
      <c r="H228" s="165"/>
      <c r="I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</row>
    <row r="229" customFormat="false" ht="13.5" hidden="false" customHeight="false" outlineLevel="0" collapsed="false">
      <c r="A229" s="49"/>
      <c r="B229" s="166"/>
      <c r="C229" s="165"/>
      <c r="D229" s="165"/>
      <c r="E229" s="165"/>
      <c r="F229" s="165"/>
      <c r="G229" s="165"/>
      <c r="H229" s="165"/>
      <c r="I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</row>
    <row r="230" customFormat="false" ht="13.5" hidden="false" customHeight="false" outlineLevel="0" collapsed="false">
      <c r="A230" s="49"/>
      <c r="B230" s="166"/>
      <c r="C230" s="165"/>
      <c r="D230" s="165"/>
      <c r="E230" s="165"/>
      <c r="F230" s="165"/>
      <c r="G230" s="165"/>
      <c r="H230" s="165"/>
      <c r="I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</row>
    <row r="231" customFormat="false" ht="13.5" hidden="false" customHeight="false" outlineLevel="0" collapsed="false">
      <c r="A231" s="49"/>
      <c r="B231" s="166"/>
      <c r="C231" s="165"/>
      <c r="D231" s="165"/>
      <c r="E231" s="165"/>
      <c r="F231" s="165"/>
      <c r="G231" s="165"/>
      <c r="H231" s="165"/>
      <c r="I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</row>
    <row r="232" customFormat="false" ht="13.5" hidden="false" customHeight="false" outlineLevel="0" collapsed="false">
      <c r="A232" s="167"/>
      <c r="B232" s="166"/>
      <c r="C232" s="165"/>
      <c r="D232" s="165"/>
      <c r="E232" s="165"/>
      <c r="F232" s="165"/>
      <c r="G232" s="165"/>
      <c r="H232" s="165"/>
      <c r="I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</row>
    <row r="233" customFormat="false" ht="13.5" hidden="false" customHeight="false" outlineLevel="0" collapsed="false">
      <c r="A233" s="167"/>
      <c r="B233" s="166"/>
      <c r="C233" s="165"/>
      <c r="D233" s="165"/>
      <c r="E233" s="165"/>
      <c r="F233" s="165"/>
      <c r="G233" s="165"/>
      <c r="H233" s="165"/>
      <c r="I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</row>
    <row r="234" customFormat="false" ht="13.5" hidden="false" customHeight="false" outlineLevel="0" collapsed="false">
      <c r="A234" s="167"/>
      <c r="B234" s="166"/>
      <c r="C234" s="165"/>
      <c r="D234" s="165"/>
      <c r="E234" s="165"/>
      <c r="F234" s="165"/>
      <c r="G234" s="165"/>
      <c r="H234" s="165"/>
      <c r="I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</row>
    <row r="235" customFormat="false" ht="13.5" hidden="false" customHeight="false" outlineLevel="0" collapsed="false">
      <c r="A235" s="167"/>
      <c r="B235" s="166"/>
      <c r="C235" s="165"/>
      <c r="D235" s="165"/>
      <c r="E235" s="165"/>
      <c r="F235" s="165"/>
      <c r="G235" s="165"/>
      <c r="H235" s="165"/>
      <c r="I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</row>
    <row r="236" customFormat="false" ht="13.5" hidden="false" customHeight="false" outlineLevel="0" collapsed="false">
      <c r="A236" s="49"/>
      <c r="B236" s="166"/>
      <c r="C236" s="165"/>
      <c r="D236" s="165"/>
      <c r="E236" s="165"/>
      <c r="F236" s="165"/>
      <c r="G236" s="165"/>
      <c r="H236" s="165"/>
      <c r="I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</row>
    <row r="237" customFormat="false" ht="13.5" hidden="false" customHeight="false" outlineLevel="0" collapsed="false">
      <c r="A237" s="49"/>
      <c r="B237" s="166"/>
      <c r="C237" s="165"/>
      <c r="D237" s="165"/>
      <c r="E237" s="165"/>
      <c r="F237" s="165"/>
      <c r="G237" s="165"/>
      <c r="H237" s="165"/>
      <c r="I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</row>
    <row r="238" customFormat="false" ht="13.5" hidden="false" customHeight="false" outlineLevel="0" collapsed="false">
      <c r="A238" s="49"/>
      <c r="B238" s="166"/>
      <c r="C238" s="165"/>
      <c r="D238" s="165"/>
      <c r="E238" s="165"/>
      <c r="F238" s="165"/>
      <c r="G238" s="165"/>
      <c r="H238" s="165"/>
      <c r="I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</row>
    <row r="239" customFormat="false" ht="13.5" hidden="false" customHeight="false" outlineLevel="0" collapsed="false">
      <c r="A239" s="167"/>
      <c r="B239" s="166"/>
      <c r="C239" s="165"/>
      <c r="D239" s="165"/>
      <c r="E239" s="165"/>
      <c r="F239" s="165"/>
      <c r="G239" s="165"/>
      <c r="H239" s="165"/>
      <c r="I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</row>
    <row r="240" customFormat="false" ht="13.5" hidden="false" customHeight="false" outlineLevel="0" collapsed="false">
      <c r="A240" s="49"/>
      <c r="B240" s="166"/>
      <c r="C240" s="165"/>
      <c r="D240" s="165"/>
      <c r="E240" s="165"/>
      <c r="F240" s="165"/>
      <c r="G240" s="165"/>
      <c r="H240" s="165"/>
      <c r="I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</row>
    <row r="241" customFormat="false" ht="13.5" hidden="false" customHeight="false" outlineLevel="0" collapsed="false">
      <c r="A241" s="49"/>
      <c r="B241" s="166"/>
      <c r="C241" s="165"/>
      <c r="D241" s="165"/>
      <c r="E241" s="165"/>
      <c r="F241" s="165"/>
      <c r="G241" s="165"/>
      <c r="H241" s="165"/>
      <c r="I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</row>
    <row r="242" customFormat="false" ht="13.5" hidden="false" customHeight="false" outlineLevel="0" collapsed="false">
      <c r="A242" s="49"/>
      <c r="B242" s="166"/>
      <c r="C242" s="165"/>
      <c r="D242" s="165"/>
      <c r="E242" s="165"/>
      <c r="F242" s="165"/>
      <c r="G242" s="165"/>
      <c r="H242" s="165"/>
      <c r="I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</row>
    <row r="243" customFormat="false" ht="13.5" hidden="false" customHeight="false" outlineLevel="0" collapsed="false">
      <c r="A243" s="49"/>
      <c r="B243" s="166"/>
      <c r="C243" s="165"/>
      <c r="D243" s="165"/>
      <c r="E243" s="165"/>
      <c r="F243" s="165"/>
      <c r="G243" s="165"/>
      <c r="H243" s="165"/>
      <c r="I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</row>
    <row r="244" customFormat="false" ht="13.5" hidden="false" customHeight="false" outlineLevel="0" collapsed="false">
      <c r="A244" s="49"/>
      <c r="B244" s="166"/>
      <c r="C244" s="165"/>
      <c r="D244" s="165"/>
      <c r="E244" s="165"/>
      <c r="F244" s="165"/>
      <c r="G244" s="165"/>
      <c r="H244" s="165"/>
      <c r="I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</row>
    <row r="245" customFormat="false" ht="13.5" hidden="false" customHeight="false" outlineLevel="0" collapsed="false">
      <c r="A245" s="49"/>
      <c r="B245" s="166"/>
      <c r="C245" s="165"/>
      <c r="D245" s="165"/>
      <c r="E245" s="165"/>
      <c r="F245" s="165"/>
      <c r="G245" s="165"/>
      <c r="H245" s="165"/>
      <c r="I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</row>
    <row r="246" customFormat="false" ht="13.5" hidden="false" customHeight="false" outlineLevel="0" collapsed="false">
      <c r="A246" s="49"/>
      <c r="B246" s="166"/>
      <c r="C246" s="165"/>
      <c r="D246" s="165"/>
      <c r="E246" s="165"/>
      <c r="F246" s="165"/>
      <c r="G246" s="165"/>
      <c r="H246" s="165"/>
      <c r="I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</row>
    <row r="247" customFormat="false" ht="13.5" hidden="false" customHeight="false" outlineLevel="0" collapsed="false">
      <c r="A247" s="49"/>
      <c r="B247" s="166"/>
      <c r="C247" s="165"/>
      <c r="D247" s="165"/>
      <c r="E247" s="165"/>
      <c r="F247" s="165"/>
      <c r="G247" s="165"/>
      <c r="H247" s="165"/>
      <c r="I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</row>
    <row r="248" customFormat="false" ht="13.5" hidden="false" customHeight="false" outlineLevel="0" collapsed="false">
      <c r="A248" s="49"/>
      <c r="B248" s="166"/>
      <c r="C248" s="165"/>
      <c r="D248" s="165"/>
      <c r="E248" s="165"/>
      <c r="F248" s="165"/>
      <c r="G248" s="165"/>
      <c r="H248" s="165"/>
      <c r="I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</row>
    <row r="249" customFormat="false" ht="13.5" hidden="false" customHeight="false" outlineLevel="0" collapsed="false">
      <c r="A249" s="49"/>
      <c r="B249" s="166"/>
      <c r="C249" s="165"/>
      <c r="D249" s="165"/>
      <c r="E249" s="165"/>
      <c r="F249" s="165"/>
      <c r="G249" s="165"/>
      <c r="H249" s="165"/>
      <c r="I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</row>
    <row r="250" customFormat="false" ht="13.5" hidden="false" customHeight="false" outlineLevel="0" collapsed="false">
      <c r="A250" s="49"/>
      <c r="B250" s="166"/>
      <c r="C250" s="165"/>
      <c r="D250" s="165"/>
      <c r="E250" s="165"/>
      <c r="F250" s="165"/>
      <c r="G250" s="165"/>
      <c r="H250" s="165"/>
      <c r="I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</row>
    <row r="251" customFormat="false" ht="13.5" hidden="false" customHeight="false" outlineLevel="0" collapsed="false">
      <c r="A251" s="49"/>
      <c r="B251" s="166"/>
      <c r="C251" s="165"/>
      <c r="D251" s="165"/>
      <c r="E251" s="165"/>
      <c r="F251" s="165"/>
      <c r="G251" s="165"/>
      <c r="H251" s="165"/>
      <c r="I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</row>
    <row r="252" customFormat="false" ht="13.5" hidden="false" customHeight="false" outlineLevel="0" collapsed="false">
      <c r="A252" s="49"/>
      <c r="B252" s="166"/>
      <c r="C252" s="165"/>
      <c r="D252" s="165"/>
      <c r="E252" s="165"/>
      <c r="F252" s="165"/>
      <c r="G252" s="165"/>
      <c r="H252" s="165"/>
      <c r="I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</row>
    <row r="253" customFormat="false" ht="13.5" hidden="false" customHeight="false" outlineLevel="0" collapsed="false">
      <c r="A253" s="49"/>
      <c r="B253" s="166"/>
      <c r="C253" s="165"/>
      <c r="D253" s="165"/>
      <c r="E253" s="165"/>
      <c r="F253" s="165"/>
      <c r="G253" s="165"/>
      <c r="H253" s="165"/>
      <c r="I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</row>
    <row r="254" customFormat="false" ht="13.5" hidden="false" customHeight="false" outlineLevel="0" collapsed="false">
      <c r="A254" s="167"/>
      <c r="B254" s="166"/>
      <c r="C254" s="165"/>
      <c r="D254" s="165"/>
      <c r="E254" s="165"/>
      <c r="F254" s="165"/>
      <c r="G254" s="165"/>
      <c r="H254" s="165"/>
      <c r="I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</row>
    <row r="255" customFormat="false" ht="13.5" hidden="false" customHeight="false" outlineLevel="0" collapsed="false">
      <c r="A255" s="49"/>
      <c r="B255" s="166"/>
      <c r="C255" s="165"/>
      <c r="D255" s="165"/>
      <c r="E255" s="165"/>
      <c r="F255" s="165"/>
      <c r="G255" s="165"/>
      <c r="H255" s="165"/>
      <c r="I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</row>
    <row r="256" customFormat="false" ht="13.5" hidden="false" customHeight="false" outlineLevel="0" collapsed="false">
      <c r="A256" s="49"/>
      <c r="B256" s="166"/>
      <c r="C256" s="165"/>
      <c r="D256" s="165"/>
      <c r="E256" s="165"/>
      <c r="F256" s="165"/>
      <c r="G256" s="165"/>
      <c r="H256" s="165"/>
      <c r="I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</row>
    <row r="257" customFormat="false" ht="13.5" hidden="false" customHeight="false" outlineLevel="0" collapsed="false">
      <c r="A257" s="49"/>
      <c r="B257" s="166"/>
      <c r="C257" s="165"/>
      <c r="D257" s="165"/>
      <c r="E257" s="165"/>
      <c r="F257" s="165"/>
      <c r="G257" s="165"/>
      <c r="H257" s="165"/>
      <c r="I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</row>
    <row r="258" customFormat="false" ht="13.5" hidden="false" customHeight="false" outlineLevel="0" collapsed="false">
      <c r="A258" s="49"/>
      <c r="B258" s="166"/>
      <c r="C258" s="165"/>
      <c r="D258" s="165"/>
      <c r="E258" s="165"/>
      <c r="F258" s="165"/>
      <c r="G258" s="165"/>
      <c r="H258" s="165"/>
      <c r="I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</row>
    <row r="259" customFormat="false" ht="13.5" hidden="false" customHeight="false" outlineLevel="0" collapsed="false">
      <c r="B259" s="166"/>
      <c r="C259" s="168"/>
      <c r="D259" s="168"/>
      <c r="E259" s="168"/>
      <c r="F259" s="168"/>
      <c r="G259" s="168"/>
      <c r="H259" s="168"/>
      <c r="I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</row>
    <row r="260" customFormat="false" ht="13.5" hidden="false" customHeight="false" outlineLevel="0" collapsed="false">
      <c r="B260" s="166"/>
      <c r="C260" s="168"/>
      <c r="D260" s="168"/>
      <c r="E260" s="168"/>
      <c r="F260" s="168"/>
      <c r="G260" s="168"/>
      <c r="H260" s="168"/>
      <c r="I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</row>
    <row r="261" customFormat="false" ht="13.5" hidden="false" customHeight="false" outlineLevel="0" collapsed="false">
      <c r="B261" s="166"/>
      <c r="C261" s="168"/>
      <c r="D261" s="168"/>
      <c r="E261" s="168"/>
      <c r="F261" s="168"/>
      <c r="G261" s="168"/>
      <c r="H261" s="168"/>
      <c r="I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</row>
    <row r="262" customFormat="false" ht="13.5" hidden="false" customHeight="false" outlineLevel="0" collapsed="false">
      <c r="B262" s="166"/>
      <c r="C262" s="168"/>
      <c r="D262" s="168"/>
      <c r="E262" s="168"/>
      <c r="F262" s="168"/>
      <c r="G262" s="168"/>
      <c r="H262" s="168"/>
      <c r="I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</row>
    <row r="263" customFormat="false" ht="13.5" hidden="false" customHeight="false" outlineLevel="0" collapsed="false">
      <c r="B263" s="166"/>
      <c r="C263" s="168"/>
      <c r="D263" s="168"/>
      <c r="E263" s="168"/>
      <c r="F263" s="168"/>
      <c r="G263" s="168"/>
      <c r="H263" s="168"/>
      <c r="I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</row>
    <row r="264" customFormat="false" ht="13.5" hidden="false" customHeight="false" outlineLevel="0" collapsed="false">
      <c r="B264" s="166"/>
      <c r="C264" s="17"/>
      <c r="D264" s="17"/>
      <c r="E264" s="17"/>
      <c r="F264" s="17"/>
      <c r="G264" s="17"/>
      <c r="H264" s="17"/>
      <c r="I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</row>
    <row r="265" customFormat="false" ht="13.5" hidden="false" customHeight="false" outlineLevel="0" collapsed="false">
      <c r="B265" s="166"/>
      <c r="C265" s="17"/>
      <c r="D265" s="17"/>
      <c r="E265" s="17"/>
      <c r="F265" s="17"/>
      <c r="G265" s="17"/>
      <c r="H265" s="17"/>
      <c r="I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</row>
    <row r="266" customFormat="false" ht="13.5" hidden="false" customHeight="false" outlineLevel="0" collapsed="false">
      <c r="B266" s="29"/>
      <c r="C266" s="17"/>
      <c r="D266" s="17"/>
      <c r="E266" s="17"/>
      <c r="F266" s="17"/>
      <c r="G266" s="17"/>
      <c r="H266" s="17"/>
      <c r="I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</row>
    <row r="267" customFormat="false" ht="13.5" hidden="false" customHeight="false" outlineLevel="0" collapsed="false">
      <c r="B267" s="29"/>
      <c r="C267" s="17"/>
      <c r="D267" s="17"/>
      <c r="E267" s="17"/>
      <c r="F267" s="17"/>
      <c r="G267" s="17"/>
      <c r="H267" s="17"/>
      <c r="I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</row>
    <row r="268" customFormat="false" ht="13.5" hidden="false" customHeight="false" outlineLevel="0" collapsed="false">
      <c r="B268" s="29"/>
      <c r="C268" s="17"/>
      <c r="D268" s="17"/>
      <c r="E268" s="17"/>
      <c r="F268" s="17"/>
      <c r="G268" s="17"/>
      <c r="H268" s="17"/>
      <c r="I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</row>
    <row r="269" customFormat="false" ht="13.5" hidden="false" customHeight="false" outlineLevel="0" collapsed="false">
      <c r="B269" s="29"/>
      <c r="C269" s="17"/>
      <c r="D269" s="17"/>
      <c r="E269" s="17"/>
      <c r="F269" s="17"/>
      <c r="G269" s="17"/>
      <c r="H269" s="17"/>
      <c r="I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</row>
    <row r="270" customFormat="false" ht="13.5" hidden="false" customHeight="false" outlineLevel="0" collapsed="false">
      <c r="B270" s="29"/>
      <c r="C270" s="17"/>
      <c r="D270" s="17"/>
      <c r="E270" s="17"/>
      <c r="F270" s="17"/>
      <c r="G270" s="17"/>
      <c r="H270" s="17"/>
      <c r="I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</row>
    <row r="271" customFormat="false" ht="13.5" hidden="false" customHeight="false" outlineLevel="0" collapsed="false">
      <c r="B271" s="29"/>
      <c r="C271" s="17"/>
      <c r="D271" s="17"/>
      <c r="E271" s="17"/>
      <c r="F271" s="17"/>
      <c r="G271" s="17"/>
      <c r="H271" s="17"/>
      <c r="I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</row>
    <row r="272" customFormat="false" ht="13.5" hidden="false" customHeight="false" outlineLevel="0" collapsed="false">
      <c r="C272" s="17"/>
      <c r="D272" s="17"/>
      <c r="E272" s="17"/>
      <c r="F272" s="17"/>
      <c r="G272" s="17"/>
      <c r="H272" s="0"/>
      <c r="I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</row>
    <row r="273" customFormat="false" ht="13.5" hidden="false" customHeight="false" outlineLevel="0" collapsed="false">
      <c r="C273" s="17"/>
      <c r="D273" s="17"/>
      <c r="E273" s="17"/>
      <c r="F273" s="17"/>
      <c r="G273" s="17"/>
      <c r="H273" s="0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</row>
    <row r="274" customFormat="false" ht="13.5" hidden="false" customHeight="false" outlineLevel="0" collapsed="false">
      <c r="C274" s="17"/>
      <c r="D274" s="17"/>
      <c r="E274" s="17"/>
      <c r="F274" s="17"/>
      <c r="G274" s="17"/>
      <c r="H274" s="0"/>
      <c r="AA274" s="17"/>
      <c r="AB274" s="17"/>
      <c r="AC274" s="17"/>
      <c r="AD274" s="17"/>
      <c r="AE274" s="17"/>
    </row>
    <row r="275" customFormat="false" ht="13.5" hidden="false" customHeight="false" outlineLevel="0" collapsed="false">
      <c r="C275" s="17"/>
      <c r="D275" s="17"/>
      <c r="E275" s="17"/>
      <c r="F275" s="17"/>
      <c r="G275" s="17"/>
      <c r="H275" s="0"/>
      <c r="AA275" s="17"/>
      <c r="AB275" s="17"/>
      <c r="AC275" s="17"/>
      <c r="AD275" s="17"/>
      <c r="AE275" s="17"/>
    </row>
    <row r="276" customFormat="false" ht="13.5" hidden="false" customHeight="false" outlineLevel="0" collapsed="false">
      <c r="C276" s="17"/>
      <c r="D276" s="17"/>
      <c r="E276" s="17"/>
      <c r="F276" s="17"/>
      <c r="G276" s="17"/>
      <c r="H276" s="0"/>
      <c r="AA276" s="17"/>
      <c r="AB276" s="17"/>
      <c r="AC276" s="17"/>
      <c r="AD276" s="17"/>
      <c r="AE276" s="17"/>
    </row>
    <row r="277" customFormat="false" ht="13.5" hidden="false" customHeight="false" outlineLevel="0" collapsed="false">
      <c r="C277" s="17"/>
      <c r="D277" s="17"/>
      <c r="E277" s="17"/>
      <c r="F277" s="17"/>
      <c r="G277" s="17"/>
      <c r="H277" s="0"/>
      <c r="AA277" s="17"/>
      <c r="AB277" s="17"/>
      <c r="AC277" s="17"/>
      <c r="AD277" s="17"/>
      <c r="AE277" s="17"/>
    </row>
    <row r="278" customFormat="false" ht="13.5" hidden="false" customHeight="false" outlineLevel="0" collapsed="false">
      <c r="C278" s="17"/>
      <c r="D278" s="17"/>
      <c r="E278" s="17"/>
      <c r="F278" s="17"/>
      <c r="G278" s="17"/>
      <c r="H278" s="0"/>
      <c r="AB278" s="17"/>
      <c r="AC278" s="17"/>
      <c r="AD278" s="17"/>
      <c r="AE278" s="17"/>
    </row>
    <row r="279" customFormat="false" ht="13.5" hidden="false" customHeight="false" outlineLevel="0" collapsed="false">
      <c r="C279" s="17"/>
      <c r="D279" s="17"/>
      <c r="E279" s="17"/>
      <c r="F279" s="17"/>
      <c r="G279" s="17"/>
      <c r="H279" s="0"/>
      <c r="AB279" s="17"/>
      <c r="AC279" s="17"/>
      <c r="AD279" s="17"/>
      <c r="AE279" s="17"/>
    </row>
    <row r="280" customFormat="false" ht="13.5" hidden="false" customHeight="false" outlineLevel="0" collapsed="false">
      <c r="C280" s="17"/>
      <c r="D280" s="17"/>
      <c r="E280" s="17"/>
      <c r="F280" s="17"/>
      <c r="G280" s="17"/>
      <c r="H280" s="0"/>
      <c r="AB280" s="17"/>
      <c r="AC280" s="17"/>
      <c r="AD280" s="17"/>
      <c r="AE280" s="17"/>
    </row>
    <row r="281" customFormat="false" ht="13.5" hidden="false" customHeight="false" outlineLevel="0" collapsed="false">
      <c r="C281" s="17"/>
      <c r="D281" s="17"/>
      <c r="E281" s="17"/>
      <c r="F281" s="17"/>
      <c r="G281" s="17"/>
      <c r="H281" s="0"/>
      <c r="AA281" s="17"/>
      <c r="AB281" s="17"/>
      <c r="AC281" s="17"/>
      <c r="AD281" s="17"/>
      <c r="AE281" s="17"/>
    </row>
    <row r="282" customFormat="false" ht="13.5" hidden="false" customHeight="false" outlineLevel="0" collapsed="false">
      <c r="C282" s="17"/>
      <c r="D282" s="17"/>
      <c r="E282" s="17"/>
      <c r="F282" s="17"/>
      <c r="G282" s="17"/>
      <c r="H282" s="0"/>
      <c r="AA282" s="17"/>
      <c r="AB282" s="17"/>
      <c r="AC282" s="17"/>
      <c r="AD282" s="17"/>
      <c r="AE282" s="17"/>
    </row>
    <row r="283" customFormat="false" ht="13.5" hidden="false" customHeight="false" outlineLevel="0" collapsed="false">
      <c r="C283" s="17"/>
      <c r="D283" s="17"/>
      <c r="E283" s="17"/>
      <c r="F283" s="17"/>
      <c r="G283" s="17"/>
      <c r="H283" s="0"/>
      <c r="AA283" s="17"/>
      <c r="AB283" s="17"/>
      <c r="AC283" s="17"/>
      <c r="AD283" s="17"/>
      <c r="AE283" s="17"/>
    </row>
    <row r="284" customFormat="false" ht="13.5" hidden="false" customHeight="false" outlineLevel="0" collapsed="false">
      <c r="C284" s="17"/>
      <c r="D284" s="17"/>
      <c r="E284" s="17"/>
      <c r="F284" s="17"/>
      <c r="G284" s="17"/>
      <c r="H284" s="0"/>
      <c r="AA284" s="17"/>
      <c r="AB284" s="17"/>
      <c r="AC284" s="17"/>
      <c r="AD284" s="17"/>
      <c r="AE284" s="17"/>
    </row>
    <row r="285" customFormat="false" ht="13.5" hidden="false" customHeight="false" outlineLevel="0" collapsed="false">
      <c r="C285" s="17"/>
      <c r="D285" s="17"/>
      <c r="E285" s="17"/>
      <c r="F285" s="17"/>
      <c r="G285" s="17"/>
      <c r="H285" s="0"/>
      <c r="AA285" s="17"/>
      <c r="AB285" s="17"/>
      <c r="AC285" s="17"/>
      <c r="AD285" s="17"/>
      <c r="AE285" s="17"/>
    </row>
    <row r="286" customFormat="false" ht="13.5" hidden="false" customHeight="false" outlineLevel="0" collapsed="false">
      <c r="C286" s="17"/>
      <c r="D286" s="17"/>
      <c r="E286" s="17"/>
      <c r="F286" s="17"/>
      <c r="G286" s="17"/>
      <c r="H286" s="0"/>
      <c r="AA286" s="17"/>
      <c r="AB286" s="17"/>
      <c r="AC286" s="17"/>
      <c r="AD286" s="17"/>
      <c r="AE286" s="17"/>
    </row>
    <row r="287" customFormat="false" ht="13.5" hidden="false" customHeight="false" outlineLevel="0" collapsed="false">
      <c r="C287" s="17"/>
      <c r="D287" s="17"/>
      <c r="E287" s="17"/>
      <c r="F287" s="17"/>
      <c r="G287" s="17"/>
      <c r="H287" s="0"/>
      <c r="AA287" s="17"/>
      <c r="AB287" s="17"/>
      <c r="AC287" s="17"/>
      <c r="AD287" s="17"/>
      <c r="AE287" s="17"/>
    </row>
    <row r="288" customFormat="false" ht="13.5" hidden="false" customHeight="false" outlineLevel="0" collapsed="false">
      <c r="C288" s="17"/>
      <c r="D288" s="17"/>
      <c r="E288" s="17"/>
      <c r="F288" s="17"/>
      <c r="G288" s="17"/>
      <c r="H288" s="0"/>
      <c r="AA288" s="17"/>
      <c r="AB288" s="17"/>
      <c r="AC288" s="17"/>
      <c r="AD288" s="17"/>
      <c r="AE288" s="17"/>
    </row>
    <row r="289" customFormat="false" ht="13.5" hidden="false" customHeight="false" outlineLevel="0" collapsed="false">
      <c r="C289" s="17"/>
      <c r="D289" s="17"/>
      <c r="E289" s="17"/>
      <c r="F289" s="17"/>
      <c r="G289" s="17"/>
      <c r="H289" s="0"/>
      <c r="AA289" s="17"/>
      <c r="AB289" s="17"/>
      <c r="AC289" s="17"/>
      <c r="AD289" s="17"/>
      <c r="AE289" s="17"/>
    </row>
    <row r="290" customFormat="false" ht="13.5" hidden="false" customHeight="false" outlineLevel="0" collapsed="false">
      <c r="C290" s="17"/>
      <c r="D290" s="17"/>
      <c r="E290" s="17"/>
      <c r="F290" s="17"/>
      <c r="G290" s="17"/>
      <c r="H290" s="0"/>
      <c r="AA290" s="17"/>
      <c r="AB290" s="17"/>
      <c r="AC290" s="17"/>
      <c r="AD290" s="17"/>
      <c r="AE290" s="17"/>
    </row>
    <row r="291" customFormat="false" ht="13.5" hidden="false" customHeight="false" outlineLevel="0" collapsed="false">
      <c r="C291" s="17"/>
      <c r="D291" s="17"/>
      <c r="E291" s="17"/>
      <c r="F291" s="17"/>
      <c r="G291" s="17"/>
      <c r="H291" s="0"/>
      <c r="AA291" s="17"/>
      <c r="AB291" s="17"/>
      <c r="AC291" s="17"/>
    </row>
    <row r="292" customFormat="false" ht="13.5" hidden="false" customHeight="false" outlineLevel="0" collapsed="false">
      <c r="C292" s="17"/>
      <c r="D292" s="17"/>
      <c r="E292" s="17"/>
      <c r="F292" s="17"/>
      <c r="G292" s="17"/>
      <c r="H292" s="0"/>
      <c r="AA292" s="17"/>
      <c r="AB292" s="17"/>
      <c r="AC292" s="17"/>
    </row>
    <row r="293" customFormat="false" ht="13.5" hidden="false" customHeight="false" outlineLevel="0" collapsed="false">
      <c r="C293" s="17"/>
      <c r="D293" s="17"/>
      <c r="E293" s="17"/>
      <c r="F293" s="17"/>
      <c r="G293" s="17"/>
      <c r="H293" s="0"/>
      <c r="AA293" s="17"/>
      <c r="AB293" s="17"/>
      <c r="AC293" s="17"/>
    </row>
    <row r="294" customFormat="false" ht="13.5" hidden="false" customHeight="false" outlineLevel="0" collapsed="false">
      <c r="C294" s="17"/>
      <c r="D294" s="17"/>
      <c r="E294" s="17"/>
      <c r="F294" s="17"/>
      <c r="G294" s="17"/>
      <c r="H294" s="0"/>
      <c r="AA294" s="17"/>
      <c r="AB294" s="17"/>
      <c r="AC294" s="17"/>
    </row>
    <row r="295" customFormat="false" ht="13.5" hidden="false" customHeight="false" outlineLevel="0" collapsed="false">
      <c r="C295" s="17"/>
      <c r="D295" s="17"/>
      <c r="E295" s="17"/>
      <c r="F295" s="17"/>
      <c r="G295" s="17"/>
      <c r="H295" s="0"/>
      <c r="AA295" s="17"/>
      <c r="AB295" s="17"/>
      <c r="AC295" s="17"/>
    </row>
    <row r="296" customFormat="false" ht="13.5" hidden="false" customHeight="false" outlineLevel="0" collapsed="false">
      <c r="C296" s="17"/>
      <c r="D296" s="17"/>
      <c r="E296" s="17"/>
      <c r="F296" s="17"/>
      <c r="G296" s="17"/>
      <c r="H296" s="0"/>
      <c r="AA296" s="17"/>
      <c r="AB296" s="17"/>
      <c r="AC296" s="17"/>
    </row>
    <row r="297" customFormat="false" ht="13.5" hidden="false" customHeight="false" outlineLevel="0" collapsed="false">
      <c r="C297" s="17"/>
      <c r="D297" s="17"/>
      <c r="E297" s="17"/>
      <c r="F297" s="17"/>
      <c r="G297" s="17"/>
      <c r="H297" s="0"/>
      <c r="AA297" s="17"/>
      <c r="AB297" s="17"/>
      <c r="AC297" s="17"/>
    </row>
    <row r="298" customFormat="false" ht="13.5" hidden="false" customHeight="false" outlineLevel="0" collapsed="false">
      <c r="C298" s="17"/>
      <c r="D298" s="17"/>
      <c r="E298" s="17"/>
      <c r="F298" s="17"/>
      <c r="G298" s="17"/>
      <c r="H298" s="0"/>
      <c r="AA298" s="17"/>
      <c r="AB298" s="17"/>
      <c r="AC298" s="17"/>
    </row>
    <row r="299" customFormat="false" ht="13.5" hidden="false" customHeight="false" outlineLevel="0" collapsed="false">
      <c r="C299" s="17"/>
      <c r="D299" s="17"/>
      <c r="E299" s="17"/>
      <c r="F299" s="17"/>
      <c r="G299" s="17"/>
      <c r="H299" s="0"/>
      <c r="AA299" s="17"/>
      <c r="AB299" s="17"/>
      <c r="AC299" s="17"/>
    </row>
    <row r="300" customFormat="false" ht="13.5" hidden="false" customHeight="false" outlineLevel="0" collapsed="false">
      <c r="C300" s="17"/>
      <c r="D300" s="17"/>
      <c r="E300" s="17"/>
      <c r="F300" s="17"/>
      <c r="G300" s="17"/>
      <c r="H300" s="0"/>
      <c r="AA300" s="17"/>
      <c r="AB300" s="17"/>
      <c r="AC300" s="17"/>
    </row>
    <row r="301" customFormat="false" ht="13.5" hidden="false" customHeight="false" outlineLevel="0" collapsed="false">
      <c r="C301" s="17"/>
      <c r="D301" s="17"/>
      <c r="E301" s="17"/>
      <c r="F301" s="17"/>
      <c r="G301" s="17"/>
      <c r="H301" s="0"/>
      <c r="AA301" s="17"/>
      <c r="AB301" s="17"/>
      <c r="AC301" s="17"/>
    </row>
    <row r="302" customFormat="false" ht="13.5" hidden="false" customHeight="false" outlineLevel="0" collapsed="false">
      <c r="C302" s="17"/>
      <c r="D302" s="17"/>
      <c r="E302" s="17"/>
      <c r="F302" s="17"/>
      <c r="G302" s="17"/>
      <c r="H302" s="0"/>
      <c r="AA302" s="17"/>
      <c r="AB302" s="17"/>
      <c r="AC302" s="17"/>
    </row>
    <row r="303" customFormat="false" ht="13.5" hidden="false" customHeight="false" outlineLevel="0" collapsed="false">
      <c r="C303" s="17"/>
      <c r="D303" s="17"/>
      <c r="E303" s="17"/>
      <c r="F303" s="17"/>
      <c r="G303" s="17"/>
      <c r="H303" s="0"/>
      <c r="AA303" s="17"/>
      <c r="AB303" s="17"/>
      <c r="AC303" s="17"/>
    </row>
    <row r="304" customFormat="false" ht="13.5" hidden="false" customHeight="false" outlineLevel="0" collapsed="false">
      <c r="C304" s="17"/>
      <c r="D304" s="17"/>
      <c r="E304" s="17"/>
      <c r="F304" s="17"/>
      <c r="G304" s="17"/>
      <c r="H304" s="0"/>
      <c r="AA304" s="17"/>
      <c r="AB304" s="17"/>
      <c r="AC304" s="17"/>
    </row>
    <row r="305" customFormat="false" ht="13.5" hidden="false" customHeight="false" outlineLevel="0" collapsed="false">
      <c r="C305" s="17"/>
      <c r="D305" s="17"/>
      <c r="E305" s="17"/>
      <c r="F305" s="17"/>
      <c r="G305" s="17"/>
      <c r="H305" s="0"/>
      <c r="AA305" s="17"/>
      <c r="AB305" s="17"/>
      <c r="AC305" s="17"/>
    </row>
    <row r="306" customFormat="false" ht="13.5" hidden="false" customHeight="false" outlineLevel="0" collapsed="false">
      <c r="C306" s="17"/>
      <c r="D306" s="17"/>
      <c r="E306" s="17"/>
      <c r="F306" s="17"/>
      <c r="G306" s="17"/>
      <c r="H306" s="0"/>
      <c r="AA306" s="17"/>
      <c r="AB306" s="17"/>
      <c r="AC306" s="17"/>
    </row>
    <row r="307" customFormat="false" ht="13.5" hidden="false" customHeight="false" outlineLevel="0" collapsed="false">
      <c r="C307" s="17"/>
      <c r="D307" s="17"/>
      <c r="E307" s="17"/>
      <c r="F307" s="17"/>
      <c r="G307" s="17"/>
      <c r="H307" s="0"/>
      <c r="AA307" s="17"/>
      <c r="AB307" s="17"/>
      <c r="AC307" s="17"/>
    </row>
    <row r="308" customFormat="false" ht="13.5" hidden="false" customHeight="false" outlineLevel="0" collapsed="false">
      <c r="C308" s="17"/>
      <c r="D308" s="17"/>
      <c r="E308" s="17"/>
      <c r="F308" s="17"/>
      <c r="G308" s="17"/>
      <c r="H308" s="0"/>
      <c r="AA308" s="17"/>
      <c r="AB308" s="17"/>
      <c r="AC308" s="17"/>
    </row>
    <row r="309" customFormat="false" ht="13.5" hidden="false" customHeight="false" outlineLevel="0" collapsed="false">
      <c r="C309" s="17"/>
      <c r="D309" s="17"/>
      <c r="E309" s="17"/>
      <c r="F309" s="17"/>
      <c r="G309" s="17"/>
      <c r="H309" s="0"/>
      <c r="AA309" s="17"/>
      <c r="AB309" s="17"/>
      <c r="AC309" s="17"/>
    </row>
    <row r="310" customFormat="false" ht="13.5" hidden="false" customHeight="false" outlineLevel="0" collapsed="false">
      <c r="C310" s="17"/>
      <c r="D310" s="17"/>
      <c r="E310" s="17"/>
      <c r="F310" s="17"/>
      <c r="G310" s="17"/>
      <c r="H310" s="0"/>
      <c r="AA310" s="17"/>
      <c r="AB310" s="17"/>
      <c r="AC310" s="17"/>
    </row>
    <row r="311" customFormat="false" ht="13.5" hidden="false" customHeight="false" outlineLevel="0" collapsed="false">
      <c r="C311" s="17"/>
      <c r="D311" s="17"/>
      <c r="E311" s="17"/>
      <c r="F311" s="17"/>
      <c r="G311" s="17"/>
      <c r="H311" s="0"/>
      <c r="AA311" s="17"/>
      <c r="AB311" s="17"/>
      <c r="AC311" s="17"/>
    </row>
    <row r="312" customFormat="false" ht="13.5" hidden="false" customHeight="false" outlineLevel="0" collapsed="false">
      <c r="C312" s="17"/>
      <c r="D312" s="17"/>
      <c r="E312" s="17"/>
      <c r="F312" s="17"/>
      <c r="G312" s="17"/>
      <c r="H312" s="0"/>
      <c r="AA312" s="17"/>
      <c r="AB312" s="17"/>
      <c r="AC312" s="17"/>
    </row>
    <row r="313" customFormat="false" ht="13.5" hidden="false" customHeight="false" outlineLevel="0" collapsed="false">
      <c r="C313" s="17"/>
      <c r="D313" s="17"/>
      <c r="E313" s="17"/>
      <c r="F313" s="17"/>
      <c r="G313" s="17"/>
      <c r="H313" s="0"/>
      <c r="AA313" s="17"/>
      <c r="AB313" s="17"/>
      <c r="AC313" s="17"/>
    </row>
    <row r="314" customFormat="false" ht="13.5" hidden="false" customHeight="false" outlineLevel="0" collapsed="false">
      <c r="C314" s="17"/>
      <c r="D314" s="17"/>
      <c r="E314" s="17"/>
      <c r="F314" s="17"/>
      <c r="G314" s="17"/>
      <c r="H314" s="0"/>
      <c r="AA314" s="17"/>
      <c r="AB314" s="17"/>
      <c r="AC314" s="17"/>
    </row>
    <row r="315" customFormat="false" ht="13.5" hidden="false" customHeight="false" outlineLevel="0" collapsed="false">
      <c r="C315" s="17"/>
      <c r="D315" s="17"/>
      <c r="E315" s="17"/>
      <c r="F315" s="17"/>
      <c r="G315" s="17"/>
      <c r="H315" s="0"/>
      <c r="AA315" s="17"/>
      <c r="AB315" s="17"/>
      <c r="AC315" s="17"/>
    </row>
    <row r="316" customFormat="false" ht="13.5" hidden="false" customHeight="false" outlineLevel="0" collapsed="false">
      <c r="C316" s="17"/>
      <c r="D316" s="17"/>
      <c r="E316" s="17"/>
      <c r="F316" s="17"/>
      <c r="G316" s="17"/>
      <c r="H316" s="0"/>
      <c r="AA316" s="17"/>
      <c r="AB316" s="17"/>
      <c r="AC316" s="17"/>
    </row>
    <row r="317" customFormat="false" ht="13.5" hidden="false" customHeight="false" outlineLevel="0" collapsed="false">
      <c r="C317" s="17"/>
      <c r="D317" s="17"/>
      <c r="E317" s="17"/>
      <c r="F317" s="17"/>
      <c r="G317" s="17"/>
      <c r="H317" s="0"/>
      <c r="AA317" s="17"/>
      <c r="AB317" s="17"/>
      <c r="AC317" s="17"/>
    </row>
    <row r="318" customFormat="false" ht="13.5" hidden="false" customHeight="false" outlineLevel="0" collapsed="false">
      <c r="C318" s="17"/>
      <c r="D318" s="17"/>
      <c r="E318" s="17"/>
      <c r="F318" s="17"/>
      <c r="G318" s="17"/>
      <c r="H318" s="0"/>
      <c r="AA318" s="17"/>
      <c r="AB318" s="17"/>
      <c r="AC318" s="17"/>
    </row>
    <row r="319" customFormat="false" ht="13.5" hidden="false" customHeight="false" outlineLevel="0" collapsed="false">
      <c r="C319" s="17"/>
      <c r="D319" s="17"/>
      <c r="E319" s="17"/>
      <c r="F319" s="17"/>
      <c r="G319" s="17"/>
      <c r="H319" s="0"/>
      <c r="AA319" s="17"/>
      <c r="AB319" s="17"/>
      <c r="AC319" s="17"/>
    </row>
    <row r="320" customFormat="false" ht="13.5" hidden="false" customHeight="false" outlineLevel="0" collapsed="false">
      <c r="C320" s="17"/>
      <c r="D320" s="17"/>
      <c r="E320" s="17"/>
      <c r="F320" s="17"/>
      <c r="G320" s="17"/>
      <c r="H320" s="0"/>
      <c r="AA320" s="17"/>
      <c r="AB320" s="17"/>
      <c r="AC320" s="17"/>
    </row>
    <row r="321" customFormat="false" ht="13.5" hidden="false" customHeight="false" outlineLevel="0" collapsed="false">
      <c r="C321" s="17"/>
      <c r="D321" s="17"/>
      <c r="E321" s="17"/>
      <c r="F321" s="17"/>
      <c r="G321" s="17"/>
      <c r="H321" s="0"/>
      <c r="AA321" s="17"/>
      <c r="AB321" s="17"/>
      <c r="AC321" s="17"/>
    </row>
    <row r="322" customFormat="false" ht="13.5" hidden="false" customHeight="false" outlineLevel="0" collapsed="false">
      <c r="C322" s="17"/>
      <c r="D322" s="17"/>
      <c r="E322" s="17"/>
      <c r="F322" s="17"/>
      <c r="G322" s="17"/>
      <c r="H322" s="0"/>
      <c r="AA322" s="17"/>
      <c r="AB322" s="17"/>
      <c r="AC322" s="17"/>
    </row>
    <row r="323" customFormat="false" ht="13.5" hidden="false" customHeight="false" outlineLevel="0" collapsed="false">
      <c r="C323" s="17"/>
      <c r="D323" s="17"/>
      <c r="E323" s="17"/>
      <c r="F323" s="17"/>
      <c r="G323" s="17"/>
      <c r="H323" s="0"/>
      <c r="AA323" s="17"/>
      <c r="AB323" s="17"/>
      <c r="AC323" s="17"/>
    </row>
    <row r="324" customFormat="false" ht="13.5" hidden="false" customHeight="false" outlineLevel="0" collapsed="false">
      <c r="C324" s="17"/>
      <c r="D324" s="17"/>
      <c r="E324" s="17"/>
      <c r="F324" s="17"/>
      <c r="G324" s="17"/>
      <c r="H324" s="0"/>
      <c r="AA324" s="17"/>
      <c r="AB324" s="17"/>
      <c r="AC324" s="17"/>
    </row>
    <row r="325" customFormat="false" ht="13.5" hidden="false" customHeight="false" outlineLevel="0" collapsed="false">
      <c r="C325" s="17"/>
      <c r="D325" s="17"/>
      <c r="E325" s="17"/>
      <c r="F325" s="17"/>
      <c r="G325" s="17"/>
      <c r="H325" s="0"/>
      <c r="AA325" s="17"/>
      <c r="AB325" s="17"/>
      <c r="AC325" s="17"/>
    </row>
    <row r="326" customFormat="false" ht="13.5" hidden="false" customHeight="false" outlineLevel="0" collapsed="false">
      <c r="C326" s="17"/>
      <c r="D326" s="17"/>
      <c r="E326" s="17"/>
      <c r="F326" s="17"/>
      <c r="G326" s="17"/>
      <c r="H326" s="0"/>
      <c r="AA326" s="17"/>
      <c r="AB326" s="17"/>
      <c r="AC326" s="17"/>
    </row>
    <row r="327" customFormat="false" ht="13.5" hidden="false" customHeight="false" outlineLevel="0" collapsed="false">
      <c r="C327" s="17"/>
      <c r="D327" s="17"/>
      <c r="E327" s="17"/>
      <c r="F327" s="17"/>
      <c r="G327" s="17"/>
      <c r="H327" s="0"/>
      <c r="AA327" s="17"/>
      <c r="AB327" s="17"/>
      <c r="AC327" s="17"/>
    </row>
    <row r="328" customFormat="false" ht="13.5" hidden="false" customHeight="false" outlineLevel="0" collapsed="false">
      <c r="C328" s="17"/>
      <c r="D328" s="17"/>
      <c r="E328" s="17"/>
      <c r="F328" s="17"/>
      <c r="G328" s="17"/>
      <c r="H328" s="0"/>
      <c r="AA328" s="17"/>
      <c r="AB328" s="17"/>
      <c r="AC328" s="17"/>
    </row>
    <row r="329" customFormat="false" ht="13.5" hidden="false" customHeight="false" outlineLevel="0" collapsed="false">
      <c r="C329" s="17"/>
      <c r="D329" s="17"/>
      <c r="E329" s="17"/>
      <c r="F329" s="17"/>
      <c r="G329" s="17"/>
      <c r="H329" s="0"/>
      <c r="AA329" s="17"/>
      <c r="AB329" s="17"/>
      <c r="AC329" s="17"/>
    </row>
    <row r="330" customFormat="false" ht="13.5" hidden="false" customHeight="false" outlineLevel="0" collapsed="false">
      <c r="C330" s="17"/>
      <c r="D330" s="17"/>
      <c r="E330" s="17"/>
      <c r="F330" s="17"/>
      <c r="G330" s="17"/>
      <c r="H330" s="0"/>
      <c r="AA330" s="17"/>
      <c r="AB330" s="17"/>
      <c r="AC330" s="17"/>
    </row>
    <row r="331" customFormat="false" ht="13.5" hidden="false" customHeight="false" outlineLevel="0" collapsed="false">
      <c r="C331" s="17"/>
      <c r="D331" s="17"/>
      <c r="E331" s="17"/>
      <c r="F331" s="17"/>
      <c r="G331" s="17"/>
      <c r="H331" s="0"/>
      <c r="AA331" s="17"/>
      <c r="AB331" s="17"/>
      <c r="AC331" s="17"/>
    </row>
    <row r="332" customFormat="false" ht="13.5" hidden="false" customHeight="false" outlineLevel="0" collapsed="false">
      <c r="C332" s="17"/>
      <c r="D332" s="17"/>
      <c r="E332" s="17"/>
      <c r="F332" s="17"/>
      <c r="G332" s="17"/>
      <c r="H332" s="0"/>
      <c r="AA332" s="17"/>
      <c r="AB332" s="17"/>
      <c r="AC332" s="17"/>
    </row>
    <row r="333" customFormat="false" ht="13.5" hidden="false" customHeight="false" outlineLevel="0" collapsed="false">
      <c r="C333" s="17"/>
      <c r="D333" s="17"/>
      <c r="E333" s="17"/>
      <c r="F333" s="17"/>
      <c r="G333" s="17"/>
      <c r="H333" s="0"/>
      <c r="AA333" s="17"/>
      <c r="AB333" s="17"/>
      <c r="AC333" s="17"/>
    </row>
    <row r="334" customFormat="false" ht="13.5" hidden="false" customHeight="false" outlineLevel="0" collapsed="false">
      <c r="C334" s="17"/>
      <c r="D334" s="17"/>
      <c r="E334" s="17"/>
      <c r="F334" s="17"/>
      <c r="G334" s="17"/>
      <c r="H334" s="0"/>
      <c r="AA334" s="17"/>
      <c r="AB334" s="17"/>
      <c r="AC334" s="17"/>
    </row>
    <row r="335" customFormat="false" ht="13.5" hidden="false" customHeight="false" outlineLevel="0" collapsed="false">
      <c r="C335" s="17"/>
      <c r="D335" s="17"/>
      <c r="E335" s="17"/>
      <c r="F335" s="17"/>
      <c r="G335" s="17"/>
      <c r="H335" s="0"/>
      <c r="AA335" s="17"/>
      <c r="AB335" s="17"/>
      <c r="AC335" s="17"/>
    </row>
    <row r="336" customFormat="false" ht="13.5" hidden="false" customHeight="false" outlineLevel="0" collapsed="false">
      <c r="C336" s="17"/>
      <c r="D336" s="17"/>
      <c r="E336" s="17"/>
      <c r="F336" s="17"/>
      <c r="G336" s="17"/>
      <c r="H336" s="0"/>
      <c r="AA336" s="17"/>
      <c r="AB336" s="17"/>
      <c r="AC336" s="17"/>
    </row>
    <row r="337" customFormat="false" ht="13.5" hidden="false" customHeight="false" outlineLevel="0" collapsed="false">
      <c r="C337" s="17"/>
      <c r="D337" s="17"/>
      <c r="E337" s="17"/>
      <c r="F337" s="17"/>
      <c r="G337" s="17"/>
      <c r="H337" s="0"/>
      <c r="AA337" s="17"/>
      <c r="AB337" s="17"/>
      <c r="AC337" s="17"/>
    </row>
    <row r="338" customFormat="false" ht="13.5" hidden="false" customHeight="false" outlineLevel="0" collapsed="false">
      <c r="C338" s="17"/>
      <c r="D338" s="17"/>
      <c r="E338" s="17"/>
      <c r="F338" s="17"/>
      <c r="G338" s="17"/>
      <c r="H338" s="0"/>
      <c r="AA338" s="17"/>
      <c r="AB338" s="17"/>
      <c r="AC338" s="17"/>
    </row>
    <row r="339" customFormat="false" ht="13.5" hidden="false" customHeight="false" outlineLevel="0" collapsed="false">
      <c r="C339" s="17"/>
      <c r="D339" s="17"/>
      <c r="E339" s="17"/>
      <c r="F339" s="17"/>
      <c r="G339" s="17"/>
      <c r="H339" s="0"/>
      <c r="AA339" s="17"/>
      <c r="AB339" s="17"/>
      <c r="AC339" s="17"/>
    </row>
    <row r="340" customFormat="false" ht="13.5" hidden="false" customHeight="false" outlineLevel="0" collapsed="false">
      <c r="C340" s="17"/>
      <c r="D340" s="17"/>
      <c r="E340" s="17"/>
      <c r="F340" s="17"/>
      <c r="G340" s="17"/>
      <c r="H340" s="0"/>
      <c r="AA340" s="17"/>
      <c r="AB340" s="17"/>
      <c r="AC340" s="17"/>
    </row>
    <row r="341" customFormat="false" ht="13.5" hidden="false" customHeight="false" outlineLevel="0" collapsed="false">
      <c r="C341" s="17"/>
      <c r="D341" s="17"/>
      <c r="E341" s="17"/>
      <c r="F341" s="17"/>
      <c r="G341" s="17"/>
      <c r="H341" s="0"/>
      <c r="AA341" s="17"/>
      <c r="AB341" s="17"/>
      <c r="AC341" s="17"/>
    </row>
    <row r="342" customFormat="false" ht="13.5" hidden="false" customHeight="false" outlineLevel="0" collapsed="false">
      <c r="C342" s="17"/>
      <c r="D342" s="17"/>
      <c r="E342" s="17"/>
      <c r="F342" s="17"/>
      <c r="G342" s="17"/>
      <c r="H342" s="0"/>
      <c r="AA342" s="17"/>
      <c r="AB342" s="17"/>
      <c r="AC342" s="17"/>
    </row>
    <row r="343" customFormat="false" ht="13.5" hidden="false" customHeight="false" outlineLevel="0" collapsed="false">
      <c r="C343" s="17"/>
      <c r="D343" s="17"/>
      <c r="E343" s="17"/>
      <c r="F343" s="17"/>
      <c r="G343" s="17"/>
      <c r="H343" s="0"/>
      <c r="AA343" s="17"/>
      <c r="AB343" s="17"/>
      <c r="AC343" s="17"/>
    </row>
    <row r="344" customFormat="false" ht="13.5" hidden="false" customHeight="false" outlineLevel="0" collapsed="false">
      <c r="C344" s="17"/>
      <c r="D344" s="17"/>
      <c r="E344" s="17"/>
      <c r="F344" s="17"/>
      <c r="G344" s="17"/>
      <c r="H344" s="0"/>
      <c r="AA344" s="17"/>
      <c r="AB344" s="17"/>
      <c r="AC344" s="17"/>
    </row>
    <row r="345" customFormat="false" ht="13.5" hidden="false" customHeight="false" outlineLevel="0" collapsed="false">
      <c r="C345" s="17"/>
      <c r="D345" s="17"/>
      <c r="E345" s="17"/>
      <c r="F345" s="17"/>
      <c r="G345" s="17"/>
      <c r="H345" s="0"/>
      <c r="AA345" s="17"/>
      <c r="AB345" s="17"/>
      <c r="AC345" s="17"/>
    </row>
    <row r="346" customFormat="false" ht="13.5" hidden="false" customHeight="false" outlineLevel="0" collapsed="false">
      <c r="C346" s="17"/>
      <c r="D346" s="17"/>
      <c r="E346" s="17"/>
      <c r="F346" s="17"/>
      <c r="G346" s="17"/>
      <c r="H346" s="0"/>
      <c r="AA346" s="17"/>
      <c r="AB346" s="17"/>
      <c r="AC346" s="17"/>
    </row>
    <row r="347" customFormat="false" ht="13.5" hidden="false" customHeight="false" outlineLevel="0" collapsed="false">
      <c r="C347" s="17"/>
      <c r="D347" s="17"/>
      <c r="E347" s="17"/>
      <c r="F347" s="17"/>
      <c r="G347" s="17"/>
      <c r="H347" s="0"/>
      <c r="AA347" s="17"/>
      <c r="AB347" s="17"/>
      <c r="AC347" s="17"/>
    </row>
    <row r="348" customFormat="false" ht="13.5" hidden="false" customHeight="false" outlineLevel="0" collapsed="false">
      <c r="C348" s="17"/>
      <c r="D348" s="17"/>
      <c r="E348" s="17"/>
      <c r="F348" s="17"/>
      <c r="G348" s="17"/>
      <c r="H348" s="0"/>
      <c r="AA348" s="17"/>
      <c r="AB348" s="17"/>
      <c r="AC348" s="17"/>
    </row>
    <row r="349" customFormat="false" ht="13.5" hidden="false" customHeight="false" outlineLevel="0" collapsed="false">
      <c r="C349" s="17"/>
      <c r="D349" s="17"/>
      <c r="E349" s="17"/>
      <c r="F349" s="17"/>
      <c r="G349" s="17"/>
      <c r="H349" s="0"/>
      <c r="AA349" s="17"/>
      <c r="AB349" s="17"/>
      <c r="AC349" s="17"/>
    </row>
    <row r="350" customFormat="false" ht="13.5" hidden="false" customHeight="false" outlineLevel="0" collapsed="false">
      <c r="C350" s="17"/>
      <c r="D350" s="17"/>
      <c r="E350" s="17"/>
      <c r="F350" s="17"/>
      <c r="G350" s="17"/>
      <c r="H350" s="0"/>
      <c r="AA350" s="17"/>
      <c r="AB350" s="17"/>
      <c r="AC350" s="17"/>
    </row>
    <row r="351" customFormat="false" ht="13.5" hidden="false" customHeight="false" outlineLevel="0" collapsed="false">
      <c r="C351" s="17"/>
      <c r="D351" s="17"/>
      <c r="E351" s="17"/>
      <c r="F351" s="17"/>
      <c r="G351" s="17"/>
      <c r="H351" s="0"/>
      <c r="AA351" s="17"/>
      <c r="AB351" s="17"/>
      <c r="AC351" s="17"/>
    </row>
    <row r="352" customFormat="false" ht="13.5" hidden="false" customHeight="false" outlineLevel="0" collapsed="false">
      <c r="C352" s="17"/>
      <c r="D352" s="17"/>
      <c r="E352" s="17"/>
      <c r="F352" s="17"/>
      <c r="G352" s="17"/>
      <c r="H352" s="0"/>
      <c r="AA352" s="17"/>
      <c r="AB352" s="17"/>
      <c r="AC352" s="17"/>
    </row>
    <row r="353" customFormat="false" ht="13.5" hidden="false" customHeight="false" outlineLevel="0" collapsed="false">
      <c r="C353" s="17"/>
      <c r="D353" s="17"/>
      <c r="E353" s="17"/>
      <c r="F353" s="17"/>
      <c r="G353" s="17"/>
      <c r="H353" s="0"/>
      <c r="AA353" s="17"/>
      <c r="AB353" s="17"/>
      <c r="AC353" s="17"/>
    </row>
    <row r="354" customFormat="false" ht="13.5" hidden="false" customHeight="false" outlineLevel="0" collapsed="false">
      <c r="C354" s="17"/>
      <c r="D354" s="17"/>
      <c r="E354" s="17"/>
      <c r="F354" s="17"/>
      <c r="G354" s="17"/>
      <c r="H354" s="0"/>
      <c r="AA354" s="17"/>
      <c r="AB354" s="17"/>
      <c r="AC354" s="17"/>
    </row>
    <row r="355" customFormat="false" ht="13.5" hidden="false" customHeight="false" outlineLevel="0" collapsed="false">
      <c r="C355" s="17"/>
      <c r="D355" s="17"/>
      <c r="E355" s="17"/>
      <c r="F355" s="17"/>
      <c r="G355" s="17"/>
      <c r="H355" s="0"/>
      <c r="AA355" s="17"/>
      <c r="AB355" s="17"/>
      <c r="AC355" s="17"/>
    </row>
    <row r="356" customFormat="false" ht="13.5" hidden="false" customHeight="false" outlineLevel="0" collapsed="false">
      <c r="C356" s="17"/>
      <c r="D356" s="17"/>
      <c r="E356" s="17"/>
      <c r="F356" s="17"/>
      <c r="G356" s="17"/>
      <c r="H356" s="0"/>
      <c r="AA356" s="17"/>
      <c r="AB356" s="17"/>
      <c r="AC356" s="17"/>
    </row>
    <row r="357" customFormat="false" ht="13.5" hidden="false" customHeight="false" outlineLevel="0" collapsed="false">
      <c r="C357" s="17"/>
      <c r="D357" s="17"/>
      <c r="E357" s="17"/>
      <c r="F357" s="17"/>
      <c r="G357" s="17"/>
      <c r="H357" s="0"/>
      <c r="AA357" s="17"/>
      <c r="AB357" s="17"/>
      <c r="AC357" s="17"/>
    </row>
    <row r="358" customFormat="false" ht="13.5" hidden="false" customHeight="false" outlineLevel="0" collapsed="false">
      <c r="C358" s="17"/>
      <c r="D358" s="17"/>
      <c r="E358" s="17"/>
      <c r="F358" s="17"/>
      <c r="G358" s="17"/>
      <c r="H358" s="0"/>
      <c r="AA358" s="17"/>
      <c r="AB358" s="17"/>
      <c r="AC358" s="17"/>
    </row>
    <row r="359" customFormat="false" ht="13.5" hidden="false" customHeight="false" outlineLevel="0" collapsed="false">
      <c r="C359" s="17"/>
      <c r="D359" s="17"/>
      <c r="E359" s="17"/>
      <c r="F359" s="17"/>
      <c r="G359" s="17"/>
      <c r="H359" s="0"/>
      <c r="AA359" s="17"/>
      <c r="AB359" s="17"/>
      <c r="AC359" s="17"/>
    </row>
    <row r="360" customFormat="false" ht="13.5" hidden="false" customHeight="false" outlineLevel="0" collapsed="false">
      <c r="C360" s="17"/>
      <c r="D360" s="17"/>
      <c r="E360" s="17"/>
      <c r="F360" s="17"/>
      <c r="G360" s="17"/>
      <c r="H360" s="0"/>
      <c r="AA360" s="17"/>
      <c r="AB360" s="17"/>
      <c r="AC360" s="17"/>
    </row>
    <row r="361" customFormat="false" ht="13.5" hidden="false" customHeight="false" outlineLevel="0" collapsed="false">
      <c r="C361" s="17"/>
      <c r="D361" s="17"/>
      <c r="E361" s="17"/>
      <c r="F361" s="17"/>
      <c r="G361" s="17"/>
      <c r="H361" s="0"/>
      <c r="AA361" s="17"/>
      <c r="AB361" s="17"/>
      <c r="AC361" s="17"/>
    </row>
    <row r="362" customFormat="false" ht="13.5" hidden="false" customHeight="false" outlineLevel="0" collapsed="false">
      <c r="C362" s="17"/>
      <c r="D362" s="17"/>
      <c r="E362" s="17"/>
      <c r="F362" s="17"/>
      <c r="G362" s="17"/>
      <c r="H362" s="0"/>
      <c r="AA362" s="17"/>
      <c r="AB362" s="17"/>
      <c r="AC362" s="17"/>
    </row>
    <row r="363" customFormat="false" ht="13.5" hidden="false" customHeight="false" outlineLevel="0" collapsed="false">
      <c r="C363" s="17"/>
      <c r="D363" s="17"/>
      <c r="E363" s="17"/>
      <c r="F363" s="17"/>
      <c r="G363" s="17"/>
      <c r="H363" s="0"/>
      <c r="AA363" s="17"/>
      <c r="AB363" s="17"/>
      <c r="AC363" s="17"/>
    </row>
    <row r="364" customFormat="false" ht="13.5" hidden="false" customHeight="false" outlineLevel="0" collapsed="false">
      <c r="C364" s="17"/>
      <c r="D364" s="17"/>
      <c r="E364" s="17"/>
      <c r="F364" s="17"/>
      <c r="G364" s="17"/>
      <c r="H364" s="0"/>
      <c r="AA364" s="17"/>
      <c r="AB364" s="17"/>
      <c r="AC364" s="17"/>
    </row>
    <row r="365" customFormat="false" ht="13.5" hidden="false" customHeight="false" outlineLevel="0" collapsed="false">
      <c r="C365" s="17"/>
      <c r="D365" s="17"/>
      <c r="E365" s="17"/>
      <c r="F365" s="17"/>
      <c r="G365" s="17"/>
      <c r="H365" s="0"/>
      <c r="AA365" s="17"/>
      <c r="AB365" s="17"/>
      <c r="AC365" s="17"/>
    </row>
    <row r="366" customFormat="false" ht="13.5" hidden="false" customHeight="false" outlineLevel="0" collapsed="false">
      <c r="C366" s="17"/>
      <c r="D366" s="17"/>
      <c r="E366" s="17"/>
      <c r="F366" s="17"/>
      <c r="G366" s="17"/>
      <c r="H366" s="0"/>
      <c r="AA366" s="17"/>
      <c r="AB366" s="17"/>
      <c r="AC366" s="17"/>
    </row>
    <row r="367" customFormat="false" ht="13.5" hidden="false" customHeight="false" outlineLevel="0" collapsed="false">
      <c r="C367" s="17"/>
      <c r="D367" s="17"/>
      <c r="E367" s="17"/>
      <c r="F367" s="17"/>
      <c r="G367" s="17"/>
      <c r="H367" s="0"/>
      <c r="AA367" s="17"/>
      <c r="AB367" s="17"/>
      <c r="AC367" s="17"/>
    </row>
    <row r="368" customFormat="false" ht="13.5" hidden="false" customHeight="false" outlineLevel="0" collapsed="false">
      <c r="C368" s="17"/>
      <c r="D368" s="17"/>
      <c r="E368" s="17"/>
      <c r="F368" s="17"/>
      <c r="G368" s="17"/>
      <c r="H368" s="0"/>
      <c r="AA368" s="17"/>
      <c r="AB368" s="17"/>
      <c r="AC368" s="17"/>
    </row>
    <row r="369" customFormat="false" ht="13.5" hidden="false" customHeight="false" outlineLevel="0" collapsed="false">
      <c r="C369" s="17"/>
      <c r="D369" s="17"/>
      <c r="E369" s="17"/>
      <c r="F369" s="17"/>
      <c r="G369" s="17"/>
      <c r="H369" s="0"/>
      <c r="AA369" s="17"/>
      <c r="AB369" s="17"/>
      <c r="AC369" s="17"/>
    </row>
    <row r="370" customFormat="false" ht="13.5" hidden="false" customHeight="false" outlineLevel="0" collapsed="false">
      <c r="C370" s="17"/>
      <c r="D370" s="17"/>
      <c r="E370" s="17"/>
      <c r="F370" s="17"/>
      <c r="G370" s="17"/>
      <c r="H370" s="0"/>
      <c r="AA370" s="17"/>
      <c r="AB370" s="17"/>
      <c r="AC370" s="17"/>
    </row>
    <row r="371" customFormat="false" ht="13.5" hidden="false" customHeight="false" outlineLevel="0" collapsed="false">
      <c r="C371" s="17"/>
      <c r="D371" s="17"/>
      <c r="E371" s="17"/>
      <c r="F371" s="17"/>
      <c r="G371" s="17"/>
      <c r="H371" s="0"/>
      <c r="AA371" s="17"/>
      <c r="AB371" s="17"/>
      <c r="AC371" s="17"/>
    </row>
    <row r="372" customFormat="false" ht="13.5" hidden="false" customHeight="false" outlineLevel="0" collapsed="false">
      <c r="C372" s="17"/>
      <c r="D372" s="17"/>
      <c r="E372" s="17"/>
      <c r="F372" s="17"/>
      <c r="G372" s="17"/>
      <c r="H372" s="0"/>
      <c r="AA372" s="17"/>
      <c r="AB372" s="17"/>
      <c r="AC372" s="17"/>
    </row>
    <row r="373" customFormat="false" ht="13.5" hidden="false" customHeight="false" outlineLevel="0" collapsed="false">
      <c r="C373" s="17"/>
      <c r="D373" s="17"/>
      <c r="E373" s="17"/>
      <c r="F373" s="17"/>
      <c r="G373" s="17"/>
      <c r="H373" s="0"/>
      <c r="AA373" s="17"/>
      <c r="AB373" s="17"/>
      <c r="AC373" s="17"/>
    </row>
    <row r="374" customFormat="false" ht="13.5" hidden="false" customHeight="false" outlineLevel="0" collapsed="false">
      <c r="C374" s="17"/>
      <c r="D374" s="17"/>
      <c r="E374" s="17"/>
      <c r="F374" s="17"/>
      <c r="G374" s="17"/>
      <c r="H374" s="0"/>
      <c r="AA374" s="17"/>
      <c r="AB374" s="17"/>
      <c r="AC374" s="17"/>
    </row>
    <row r="375" customFormat="false" ht="13.5" hidden="false" customHeight="false" outlineLevel="0" collapsed="false">
      <c r="C375" s="17"/>
      <c r="D375" s="17"/>
      <c r="E375" s="17"/>
      <c r="F375" s="17"/>
      <c r="G375" s="17"/>
      <c r="H375" s="0"/>
      <c r="AA375" s="17"/>
      <c r="AB375" s="17"/>
      <c r="AC375" s="17"/>
    </row>
    <row r="376" customFormat="false" ht="13.5" hidden="false" customHeight="false" outlineLevel="0" collapsed="false">
      <c r="C376" s="17"/>
      <c r="D376" s="17"/>
      <c r="E376" s="17"/>
      <c r="F376" s="17"/>
      <c r="G376" s="17"/>
      <c r="H376" s="0"/>
      <c r="AA376" s="17"/>
      <c r="AB376" s="17"/>
      <c r="AC376" s="17"/>
    </row>
    <row r="377" customFormat="false" ht="13.5" hidden="false" customHeight="false" outlineLevel="0" collapsed="false">
      <c r="C377" s="17"/>
      <c r="D377" s="17"/>
      <c r="E377" s="17"/>
      <c r="F377" s="17"/>
      <c r="G377" s="17"/>
      <c r="H377" s="0"/>
      <c r="AA377" s="17"/>
      <c r="AB377" s="17"/>
      <c r="AC377" s="17"/>
    </row>
    <row r="378" customFormat="false" ht="13.5" hidden="false" customHeight="false" outlineLevel="0" collapsed="false">
      <c r="C378" s="17"/>
      <c r="D378" s="17"/>
      <c r="E378" s="17"/>
      <c r="F378" s="17"/>
      <c r="G378" s="17"/>
      <c r="H378" s="0"/>
      <c r="AA378" s="17"/>
      <c r="AB378" s="17"/>
      <c r="AC378" s="17"/>
    </row>
    <row r="379" customFormat="false" ht="13.5" hidden="false" customHeight="false" outlineLevel="0" collapsed="false">
      <c r="C379" s="17"/>
      <c r="D379" s="17"/>
      <c r="E379" s="17"/>
      <c r="F379" s="17"/>
      <c r="G379" s="17"/>
      <c r="H379" s="0"/>
      <c r="AA379" s="17"/>
      <c r="AB379" s="17"/>
      <c r="AC379" s="17"/>
    </row>
    <row r="380" customFormat="false" ht="13.5" hidden="false" customHeight="false" outlineLevel="0" collapsed="false">
      <c r="C380" s="17"/>
      <c r="D380" s="17"/>
      <c r="E380" s="17"/>
      <c r="F380" s="17"/>
      <c r="G380" s="17"/>
      <c r="H380" s="0"/>
      <c r="AA380" s="17"/>
      <c r="AB380" s="17"/>
      <c r="AC380" s="17"/>
    </row>
    <row r="381" customFormat="false" ht="13.5" hidden="false" customHeight="false" outlineLevel="0" collapsed="false">
      <c r="C381" s="17"/>
      <c r="D381" s="17"/>
      <c r="E381" s="17"/>
      <c r="F381" s="17"/>
      <c r="G381" s="17"/>
      <c r="H381" s="0"/>
      <c r="AA381" s="17"/>
      <c r="AB381" s="17"/>
      <c r="AC381" s="17"/>
    </row>
    <row r="382" customFormat="false" ht="13.5" hidden="false" customHeight="false" outlineLevel="0" collapsed="false">
      <c r="C382" s="17"/>
      <c r="D382" s="17"/>
      <c r="E382" s="17"/>
      <c r="F382" s="17"/>
      <c r="G382" s="17"/>
      <c r="H382" s="0"/>
      <c r="AA382" s="17"/>
      <c r="AB382" s="17"/>
      <c r="AC382" s="17"/>
    </row>
    <row r="383" customFormat="false" ht="13.5" hidden="false" customHeight="false" outlineLevel="0" collapsed="false">
      <c r="C383" s="17"/>
      <c r="D383" s="17"/>
      <c r="E383" s="17"/>
      <c r="F383" s="17"/>
      <c r="G383" s="17"/>
      <c r="H383" s="0"/>
      <c r="AA383" s="17"/>
      <c r="AB383" s="17"/>
      <c r="AC383" s="17"/>
    </row>
    <row r="384" customFormat="false" ht="13.5" hidden="false" customHeight="false" outlineLevel="0" collapsed="false">
      <c r="C384" s="17"/>
      <c r="D384" s="17"/>
      <c r="E384" s="17"/>
      <c r="F384" s="17"/>
      <c r="G384" s="17"/>
      <c r="H384" s="0"/>
      <c r="AA384" s="17"/>
      <c r="AB384" s="17"/>
      <c r="AC384" s="17"/>
    </row>
    <row r="385" customFormat="false" ht="13.5" hidden="false" customHeight="false" outlineLevel="0" collapsed="false">
      <c r="C385" s="17"/>
      <c r="D385" s="17"/>
      <c r="E385" s="17"/>
      <c r="F385" s="17"/>
      <c r="G385" s="17"/>
      <c r="H385" s="0"/>
      <c r="AA385" s="17"/>
      <c r="AB385" s="17"/>
      <c r="AC385" s="17"/>
    </row>
    <row r="386" customFormat="false" ht="13.5" hidden="false" customHeight="false" outlineLevel="0" collapsed="false">
      <c r="C386" s="17"/>
      <c r="D386" s="17"/>
      <c r="E386" s="17"/>
      <c r="F386" s="17"/>
      <c r="G386" s="17"/>
      <c r="H386" s="0"/>
      <c r="AA386" s="17"/>
      <c r="AB386" s="17"/>
      <c r="AC386" s="17"/>
    </row>
    <row r="387" customFormat="false" ht="13.5" hidden="false" customHeight="false" outlineLevel="0" collapsed="false">
      <c r="C387" s="17"/>
      <c r="D387" s="17"/>
      <c r="E387" s="17"/>
      <c r="F387" s="17"/>
      <c r="G387" s="17"/>
      <c r="H387" s="0"/>
      <c r="AA387" s="17"/>
      <c r="AB387" s="17"/>
      <c r="AC387" s="17"/>
    </row>
    <row r="388" customFormat="false" ht="13.5" hidden="false" customHeight="false" outlineLevel="0" collapsed="false">
      <c r="C388" s="17"/>
      <c r="D388" s="17"/>
      <c r="E388" s="17"/>
      <c r="F388" s="17"/>
      <c r="G388" s="17"/>
      <c r="H388" s="0"/>
      <c r="AA388" s="17"/>
      <c r="AB388" s="17"/>
      <c r="AC388" s="17"/>
    </row>
    <row r="389" customFormat="false" ht="13.5" hidden="false" customHeight="false" outlineLevel="0" collapsed="false">
      <c r="C389" s="17"/>
      <c r="D389" s="17"/>
      <c r="E389" s="17"/>
      <c r="F389" s="17"/>
      <c r="G389" s="17"/>
      <c r="H389" s="0"/>
      <c r="AA389" s="17"/>
      <c r="AB389" s="17"/>
      <c r="AC389" s="17"/>
    </row>
    <row r="390" customFormat="false" ht="13.5" hidden="false" customHeight="false" outlineLevel="0" collapsed="false">
      <c r="C390" s="17"/>
      <c r="D390" s="17"/>
      <c r="E390" s="17"/>
      <c r="F390" s="17"/>
      <c r="G390" s="17"/>
      <c r="H390" s="0"/>
      <c r="AA390" s="17"/>
      <c r="AB390" s="17"/>
      <c r="AC390" s="17"/>
    </row>
    <row r="391" customFormat="false" ht="13.5" hidden="false" customHeight="false" outlineLevel="0" collapsed="false">
      <c r="C391" s="17"/>
      <c r="D391" s="17"/>
      <c r="E391" s="17"/>
      <c r="F391" s="17"/>
      <c r="G391" s="17"/>
      <c r="H391" s="0"/>
      <c r="AA391" s="17"/>
      <c r="AB391" s="17"/>
      <c r="AC391" s="17"/>
    </row>
    <row r="392" customFormat="false" ht="13.5" hidden="false" customHeight="false" outlineLevel="0" collapsed="false">
      <c r="C392" s="17"/>
      <c r="D392" s="17"/>
      <c r="E392" s="17"/>
      <c r="F392" s="17"/>
      <c r="G392" s="17"/>
      <c r="H392" s="0"/>
      <c r="AA392" s="17"/>
      <c r="AB392" s="17"/>
      <c r="AC392" s="17"/>
    </row>
    <row r="393" customFormat="false" ht="13.5" hidden="false" customHeight="false" outlineLevel="0" collapsed="false">
      <c r="C393" s="17"/>
      <c r="D393" s="17"/>
      <c r="E393" s="17"/>
      <c r="F393" s="17"/>
      <c r="G393" s="17"/>
      <c r="H393" s="0"/>
      <c r="AA393" s="17"/>
      <c r="AB393" s="17"/>
      <c r="AC393" s="17"/>
    </row>
    <row r="394" customFormat="false" ht="13.5" hidden="false" customHeight="false" outlineLevel="0" collapsed="false">
      <c r="C394" s="17"/>
      <c r="D394" s="17"/>
      <c r="E394" s="17"/>
      <c r="F394" s="17"/>
      <c r="G394" s="17"/>
      <c r="H394" s="0"/>
      <c r="AA394" s="17"/>
      <c r="AB394" s="17"/>
      <c r="AC394" s="17"/>
    </row>
    <row r="395" customFormat="false" ht="13.5" hidden="false" customHeight="false" outlineLevel="0" collapsed="false">
      <c r="C395" s="17"/>
      <c r="D395" s="17"/>
      <c r="E395" s="17"/>
      <c r="F395" s="17"/>
      <c r="G395" s="17"/>
      <c r="H395" s="0"/>
      <c r="AA395" s="17"/>
      <c r="AB395" s="17"/>
      <c r="AC395" s="17"/>
    </row>
    <row r="396" customFormat="false" ht="13.5" hidden="false" customHeight="false" outlineLevel="0" collapsed="false">
      <c r="C396" s="17"/>
      <c r="D396" s="17"/>
      <c r="E396" s="17"/>
      <c r="F396" s="17"/>
      <c r="G396" s="17"/>
      <c r="H396" s="0"/>
      <c r="AA396" s="17"/>
      <c r="AB396" s="17"/>
      <c r="AC396" s="17"/>
    </row>
    <row r="397" customFormat="false" ht="13.5" hidden="false" customHeight="false" outlineLevel="0" collapsed="false">
      <c r="C397" s="17"/>
      <c r="D397" s="17"/>
      <c r="E397" s="17"/>
      <c r="F397" s="17"/>
      <c r="G397" s="17"/>
      <c r="H397" s="0"/>
      <c r="AA397" s="17"/>
      <c r="AB397" s="17"/>
      <c r="AC397" s="17"/>
    </row>
    <row r="398" customFormat="false" ht="13.5" hidden="false" customHeight="false" outlineLevel="0" collapsed="false">
      <c r="C398" s="17"/>
      <c r="D398" s="17"/>
      <c r="E398" s="17"/>
      <c r="F398" s="17"/>
      <c r="G398" s="17"/>
      <c r="H398" s="0"/>
      <c r="AA398" s="17"/>
      <c r="AB398" s="17"/>
      <c r="AC398" s="17"/>
    </row>
    <row r="399" customFormat="false" ht="13.5" hidden="false" customHeight="false" outlineLevel="0" collapsed="false">
      <c r="C399" s="17"/>
      <c r="D399" s="17"/>
      <c r="E399" s="17"/>
      <c r="F399" s="17"/>
      <c r="G399" s="17"/>
      <c r="H399" s="0"/>
      <c r="AA399" s="17"/>
      <c r="AB399" s="17"/>
      <c r="AC399" s="17"/>
    </row>
    <row r="400" customFormat="false" ht="13.5" hidden="false" customHeight="false" outlineLevel="0" collapsed="false">
      <c r="C400" s="17"/>
      <c r="D400" s="17"/>
      <c r="E400" s="17"/>
      <c r="F400" s="17"/>
      <c r="G400" s="17"/>
      <c r="H400" s="0"/>
      <c r="AA400" s="17"/>
      <c r="AB400" s="17"/>
      <c r="AC400" s="17"/>
    </row>
    <row r="401" customFormat="false" ht="13.5" hidden="false" customHeight="false" outlineLevel="0" collapsed="false">
      <c r="C401" s="17"/>
      <c r="D401" s="17"/>
      <c r="E401" s="17"/>
      <c r="F401" s="17"/>
      <c r="G401" s="17"/>
      <c r="H401" s="0"/>
      <c r="AA401" s="17"/>
      <c r="AB401" s="17"/>
      <c r="AC401" s="17"/>
    </row>
    <row r="402" customFormat="false" ht="13.5" hidden="false" customHeight="false" outlineLevel="0" collapsed="false">
      <c r="C402" s="17"/>
      <c r="D402" s="17"/>
      <c r="E402" s="17"/>
      <c r="F402" s="17"/>
      <c r="G402" s="17"/>
      <c r="H402" s="0"/>
      <c r="AA402" s="17"/>
      <c r="AB402" s="17"/>
      <c r="AC402" s="17"/>
    </row>
    <row r="403" customFormat="false" ht="13.5" hidden="false" customHeight="false" outlineLevel="0" collapsed="false">
      <c r="C403" s="17"/>
      <c r="D403" s="17"/>
      <c r="E403" s="17"/>
      <c r="F403" s="17"/>
      <c r="G403" s="17"/>
      <c r="H403" s="0"/>
      <c r="AA403" s="17"/>
      <c r="AB403" s="17"/>
      <c r="AC403" s="17"/>
    </row>
    <row r="404" customFormat="false" ht="13.5" hidden="false" customHeight="false" outlineLevel="0" collapsed="false">
      <c r="C404" s="17"/>
      <c r="D404" s="17"/>
      <c r="E404" s="17"/>
      <c r="F404" s="17"/>
      <c r="G404" s="17"/>
      <c r="H404" s="0"/>
      <c r="AA404" s="17"/>
      <c r="AB404" s="17"/>
      <c r="AC404" s="17"/>
    </row>
    <row r="405" customFormat="false" ht="13.5" hidden="false" customHeight="false" outlineLevel="0" collapsed="false">
      <c r="C405" s="17"/>
      <c r="D405" s="17"/>
      <c r="E405" s="17"/>
      <c r="F405" s="17"/>
      <c r="G405" s="17"/>
      <c r="H405" s="0"/>
      <c r="AA405" s="17"/>
      <c r="AB405" s="17"/>
      <c r="AC405" s="17"/>
    </row>
    <row r="406" customFormat="false" ht="13.5" hidden="false" customHeight="false" outlineLevel="0" collapsed="false">
      <c r="C406" s="17"/>
      <c r="D406" s="17"/>
      <c r="E406" s="17"/>
      <c r="F406" s="17"/>
      <c r="G406" s="17"/>
      <c r="H406" s="0"/>
      <c r="AA406" s="17"/>
      <c r="AB406" s="17"/>
      <c r="AC406" s="17"/>
    </row>
    <row r="407" customFormat="false" ht="13.5" hidden="false" customHeight="false" outlineLevel="0" collapsed="false">
      <c r="C407" s="17"/>
      <c r="D407" s="17"/>
      <c r="E407" s="17"/>
      <c r="F407" s="17"/>
      <c r="G407" s="17"/>
      <c r="H407" s="0"/>
      <c r="AA407" s="17"/>
      <c r="AB407" s="17"/>
      <c r="AC407" s="17"/>
    </row>
    <row r="408" customFormat="false" ht="13.5" hidden="false" customHeight="false" outlineLevel="0" collapsed="false">
      <c r="C408" s="17"/>
      <c r="D408" s="17"/>
      <c r="E408" s="17"/>
      <c r="F408" s="17"/>
      <c r="G408" s="17"/>
      <c r="H408" s="0"/>
      <c r="AA408" s="17"/>
      <c r="AB408" s="17"/>
      <c r="AC408" s="17"/>
    </row>
    <row r="409" customFormat="false" ht="13.5" hidden="false" customHeight="false" outlineLevel="0" collapsed="false">
      <c r="C409" s="17"/>
      <c r="D409" s="17"/>
      <c r="E409" s="17"/>
      <c r="F409" s="17"/>
      <c r="G409" s="17"/>
      <c r="H409" s="0"/>
      <c r="AA409" s="17"/>
      <c r="AB409" s="17"/>
      <c r="AC409" s="17"/>
    </row>
    <row r="410" customFormat="false" ht="13.5" hidden="false" customHeight="false" outlineLevel="0" collapsed="false">
      <c r="C410" s="17"/>
      <c r="D410" s="17"/>
      <c r="E410" s="17"/>
      <c r="F410" s="17"/>
      <c r="G410" s="17"/>
      <c r="H410" s="0"/>
      <c r="AA410" s="17"/>
      <c r="AB410" s="17"/>
      <c r="AC410" s="17"/>
    </row>
    <row r="411" customFormat="false" ht="13.5" hidden="false" customHeight="false" outlineLevel="0" collapsed="false">
      <c r="C411" s="17"/>
      <c r="D411" s="17"/>
      <c r="E411" s="17"/>
      <c r="F411" s="17"/>
      <c r="G411" s="17"/>
      <c r="H411" s="0"/>
      <c r="AA411" s="17"/>
      <c r="AB411" s="17"/>
      <c r="AC411" s="17"/>
    </row>
    <row r="412" customFormat="false" ht="13.5" hidden="false" customHeight="false" outlineLevel="0" collapsed="false">
      <c r="C412" s="17"/>
      <c r="D412" s="17"/>
      <c r="E412" s="17"/>
      <c r="F412" s="17"/>
      <c r="G412" s="17"/>
      <c r="H412" s="0"/>
      <c r="AA412" s="17"/>
      <c r="AB412" s="17"/>
      <c r="AC412" s="17"/>
    </row>
    <row r="413" customFormat="false" ht="13.5" hidden="false" customHeight="false" outlineLevel="0" collapsed="false">
      <c r="C413" s="17"/>
      <c r="D413" s="17"/>
      <c r="E413" s="17"/>
      <c r="F413" s="17"/>
      <c r="G413" s="17"/>
      <c r="H413" s="0"/>
      <c r="AA413" s="17"/>
      <c r="AB413" s="17"/>
      <c r="AC413" s="17"/>
    </row>
    <row r="414" customFormat="false" ht="13.5" hidden="false" customHeight="false" outlineLevel="0" collapsed="false">
      <c r="C414" s="17"/>
      <c r="D414" s="17"/>
      <c r="E414" s="17"/>
      <c r="F414" s="17"/>
      <c r="G414" s="17"/>
      <c r="H414" s="0"/>
      <c r="AA414" s="17"/>
      <c r="AB414" s="17"/>
      <c r="AC414" s="17"/>
    </row>
    <row r="415" customFormat="false" ht="13.5" hidden="false" customHeight="false" outlineLevel="0" collapsed="false">
      <c r="C415" s="17"/>
      <c r="D415" s="17"/>
      <c r="E415" s="17"/>
      <c r="F415" s="17"/>
      <c r="G415" s="17"/>
      <c r="H415" s="0"/>
      <c r="AA415" s="17"/>
      <c r="AB415" s="17"/>
      <c r="AC415" s="17"/>
    </row>
    <row r="416" customFormat="false" ht="13.5" hidden="false" customHeight="false" outlineLevel="0" collapsed="false">
      <c r="C416" s="17"/>
      <c r="D416" s="17"/>
      <c r="E416" s="17"/>
      <c r="F416" s="17"/>
      <c r="G416" s="17"/>
      <c r="H416" s="0"/>
      <c r="AA416" s="17"/>
      <c r="AB416" s="17"/>
      <c r="AC416" s="17"/>
    </row>
    <row r="417" customFormat="false" ht="13.5" hidden="false" customHeight="false" outlineLevel="0" collapsed="false">
      <c r="C417" s="17"/>
      <c r="D417" s="17"/>
      <c r="E417" s="17"/>
      <c r="F417" s="17"/>
      <c r="G417" s="17"/>
      <c r="H417" s="0"/>
      <c r="AA417" s="17"/>
      <c r="AB417" s="17"/>
      <c r="AC417" s="17"/>
    </row>
    <row r="418" customFormat="false" ht="13.5" hidden="false" customHeight="false" outlineLevel="0" collapsed="false">
      <c r="C418" s="17"/>
      <c r="D418" s="17"/>
      <c r="E418" s="17"/>
      <c r="F418" s="17"/>
      <c r="G418" s="17"/>
      <c r="H418" s="0"/>
      <c r="AA418" s="17"/>
      <c r="AB418" s="17"/>
      <c r="AC418" s="17"/>
    </row>
    <row r="419" customFormat="false" ht="13.5" hidden="false" customHeight="false" outlineLevel="0" collapsed="false">
      <c r="C419" s="17"/>
      <c r="D419" s="17"/>
      <c r="E419" s="17"/>
      <c r="F419" s="17"/>
      <c r="G419" s="17"/>
      <c r="H419" s="0"/>
      <c r="AA419" s="17"/>
      <c r="AB419" s="17"/>
      <c r="AC419" s="17"/>
    </row>
    <row r="420" customFormat="false" ht="13.5" hidden="false" customHeight="false" outlineLevel="0" collapsed="false">
      <c r="C420" s="17"/>
      <c r="D420" s="17"/>
      <c r="E420" s="17"/>
      <c r="F420" s="17"/>
      <c r="G420" s="17"/>
      <c r="H420" s="0"/>
      <c r="AA420" s="17"/>
      <c r="AB420" s="17"/>
      <c r="AC420" s="17"/>
    </row>
    <row r="421" customFormat="false" ht="13.5" hidden="false" customHeight="false" outlineLevel="0" collapsed="false">
      <c r="C421" s="17"/>
      <c r="D421" s="17"/>
      <c r="E421" s="17"/>
      <c r="F421" s="17"/>
      <c r="G421" s="17"/>
      <c r="H421" s="0"/>
      <c r="AA421" s="17"/>
      <c r="AB421" s="17"/>
      <c r="AC421" s="17"/>
    </row>
    <row r="422" customFormat="false" ht="13.5" hidden="false" customHeight="false" outlineLevel="0" collapsed="false">
      <c r="C422" s="17"/>
      <c r="D422" s="17"/>
      <c r="E422" s="17"/>
      <c r="F422" s="17"/>
      <c r="G422" s="17"/>
      <c r="H422" s="0"/>
      <c r="AA422" s="17"/>
      <c r="AB422" s="17"/>
      <c r="AC422" s="17"/>
    </row>
    <row r="423" customFormat="false" ht="13.5" hidden="false" customHeight="false" outlineLevel="0" collapsed="false">
      <c r="C423" s="17"/>
      <c r="D423" s="17"/>
      <c r="E423" s="17"/>
      <c r="F423" s="17"/>
      <c r="G423" s="17"/>
      <c r="H423" s="0"/>
      <c r="AA423" s="17"/>
      <c r="AB423" s="17"/>
      <c r="AC423" s="17"/>
    </row>
    <row r="424" customFormat="false" ht="13.5" hidden="false" customHeight="false" outlineLevel="0" collapsed="false">
      <c r="C424" s="17"/>
      <c r="D424" s="17"/>
      <c r="E424" s="17"/>
      <c r="F424" s="17"/>
      <c r="G424" s="17"/>
      <c r="H424" s="0"/>
      <c r="AA424" s="17"/>
      <c r="AB424" s="17"/>
      <c r="AC424" s="17"/>
    </row>
    <row r="425" customFormat="false" ht="13.5" hidden="false" customHeight="false" outlineLevel="0" collapsed="false">
      <c r="C425" s="17"/>
      <c r="D425" s="17"/>
      <c r="E425" s="17"/>
      <c r="F425" s="17"/>
      <c r="G425" s="17"/>
      <c r="H425" s="0"/>
      <c r="AA425" s="17"/>
      <c r="AB425" s="17"/>
      <c r="AC425" s="17"/>
    </row>
    <row r="426" customFormat="false" ht="13.5" hidden="false" customHeight="false" outlineLevel="0" collapsed="false">
      <c r="C426" s="17"/>
      <c r="D426" s="17"/>
      <c r="E426" s="17"/>
      <c r="F426" s="17"/>
      <c r="G426" s="17"/>
      <c r="H426" s="0"/>
      <c r="AA426" s="17"/>
      <c r="AB426" s="17"/>
      <c r="AC426" s="17"/>
    </row>
    <row r="427" customFormat="false" ht="13.5" hidden="false" customHeight="false" outlineLevel="0" collapsed="false">
      <c r="C427" s="17"/>
      <c r="D427" s="17"/>
      <c r="E427" s="17"/>
      <c r="F427" s="17"/>
      <c r="G427" s="17"/>
      <c r="H427" s="0"/>
      <c r="AA427" s="17"/>
      <c r="AB427" s="17"/>
      <c r="AC427" s="17"/>
    </row>
    <row r="428" customFormat="false" ht="13.5" hidden="false" customHeight="false" outlineLevel="0" collapsed="false">
      <c r="C428" s="17"/>
      <c r="D428" s="17"/>
      <c r="E428" s="17"/>
      <c r="F428" s="17"/>
      <c r="G428" s="17"/>
      <c r="H428" s="0"/>
      <c r="AA428" s="17"/>
      <c r="AB428" s="17"/>
      <c r="AC428" s="17"/>
    </row>
    <row r="429" customFormat="false" ht="13.5" hidden="false" customHeight="false" outlineLevel="0" collapsed="false">
      <c r="C429" s="17"/>
      <c r="D429" s="17"/>
      <c r="E429" s="17"/>
      <c r="F429" s="17"/>
      <c r="G429" s="17"/>
      <c r="H429" s="0"/>
      <c r="AA429" s="17"/>
      <c r="AB429" s="17"/>
      <c r="AC429" s="17"/>
    </row>
    <row r="430" customFormat="false" ht="13.5" hidden="false" customHeight="false" outlineLevel="0" collapsed="false">
      <c r="C430" s="17"/>
      <c r="D430" s="17"/>
      <c r="E430" s="17"/>
      <c r="F430" s="17"/>
      <c r="G430" s="17"/>
      <c r="H430" s="0"/>
      <c r="AA430" s="17"/>
      <c r="AB430" s="17"/>
      <c r="AC430" s="17"/>
    </row>
    <row r="431" customFormat="false" ht="13.5" hidden="false" customHeight="false" outlineLevel="0" collapsed="false">
      <c r="C431" s="17"/>
      <c r="D431" s="17"/>
      <c r="E431" s="17"/>
      <c r="F431" s="17"/>
      <c r="G431" s="17"/>
      <c r="H431" s="0"/>
      <c r="AA431" s="17"/>
      <c r="AB431" s="17"/>
      <c r="AC431" s="17"/>
    </row>
    <row r="432" customFormat="false" ht="13.5" hidden="false" customHeight="false" outlineLevel="0" collapsed="false">
      <c r="C432" s="17"/>
      <c r="D432" s="17"/>
      <c r="E432" s="17"/>
      <c r="F432" s="17"/>
      <c r="G432" s="17"/>
      <c r="H432" s="0"/>
      <c r="AA432" s="17"/>
      <c r="AB432" s="17"/>
      <c r="AC432" s="17"/>
    </row>
    <row r="433" customFormat="false" ht="13.5" hidden="false" customHeight="false" outlineLevel="0" collapsed="false">
      <c r="C433" s="17"/>
      <c r="D433" s="17"/>
      <c r="E433" s="17"/>
      <c r="F433" s="17"/>
      <c r="G433" s="17"/>
      <c r="H433" s="0"/>
      <c r="AA433" s="17"/>
      <c r="AB433" s="17"/>
      <c r="AC433" s="17"/>
    </row>
    <row r="434" customFormat="false" ht="13.5" hidden="false" customHeight="false" outlineLevel="0" collapsed="false">
      <c r="C434" s="17"/>
      <c r="D434" s="17"/>
      <c r="E434" s="17"/>
      <c r="F434" s="17"/>
      <c r="G434" s="17"/>
      <c r="H434" s="0"/>
      <c r="AA434" s="17"/>
      <c r="AB434" s="17"/>
      <c r="AC434" s="17"/>
    </row>
    <row r="435" customFormat="false" ht="13.5" hidden="false" customHeight="false" outlineLevel="0" collapsed="false">
      <c r="C435" s="17"/>
      <c r="D435" s="17"/>
      <c r="E435" s="17"/>
      <c r="F435" s="17"/>
      <c r="G435" s="17"/>
      <c r="H435" s="0"/>
      <c r="AA435" s="17"/>
      <c r="AB435" s="17"/>
      <c r="AC435" s="17"/>
    </row>
    <row r="436" customFormat="false" ht="13.5" hidden="false" customHeight="false" outlineLevel="0" collapsed="false">
      <c r="C436" s="17"/>
      <c r="D436" s="17"/>
      <c r="E436" s="17"/>
      <c r="F436" s="17"/>
      <c r="G436" s="17"/>
      <c r="H436" s="0"/>
      <c r="AA436" s="17"/>
      <c r="AB436" s="17"/>
      <c r="AC436" s="17"/>
    </row>
    <row r="437" customFormat="false" ht="13.5" hidden="false" customHeight="false" outlineLevel="0" collapsed="false">
      <c r="C437" s="17"/>
      <c r="D437" s="17"/>
      <c r="E437" s="17"/>
      <c r="F437" s="17"/>
      <c r="G437" s="17"/>
      <c r="H437" s="0"/>
      <c r="AA437" s="17"/>
      <c r="AB437" s="17"/>
      <c r="AC437" s="17"/>
    </row>
    <row r="438" customFormat="false" ht="13.5" hidden="false" customHeight="false" outlineLevel="0" collapsed="false">
      <c r="C438" s="17"/>
      <c r="D438" s="17"/>
      <c r="E438" s="17"/>
      <c r="F438" s="17"/>
      <c r="G438" s="17"/>
      <c r="H438" s="0"/>
      <c r="AA438" s="17"/>
      <c r="AB438" s="17"/>
      <c r="AC438" s="17"/>
    </row>
    <row r="439" customFormat="false" ht="13.5" hidden="false" customHeight="false" outlineLevel="0" collapsed="false">
      <c r="C439" s="17"/>
      <c r="D439" s="17"/>
      <c r="E439" s="17"/>
      <c r="F439" s="17"/>
      <c r="G439" s="17"/>
      <c r="H439" s="0"/>
      <c r="AA439" s="17"/>
      <c r="AB439" s="17"/>
      <c r="AC439" s="17"/>
    </row>
    <row r="440" customFormat="false" ht="13.5" hidden="false" customHeight="false" outlineLevel="0" collapsed="false">
      <c r="C440" s="17"/>
      <c r="D440" s="17"/>
      <c r="E440" s="17"/>
      <c r="F440" s="17"/>
      <c r="G440" s="17"/>
      <c r="H440" s="0"/>
      <c r="AA440" s="17"/>
      <c r="AB440" s="17"/>
      <c r="AC440" s="17"/>
    </row>
    <row r="441" customFormat="false" ht="13.5" hidden="false" customHeight="false" outlineLevel="0" collapsed="false">
      <c r="C441" s="17"/>
      <c r="D441" s="17"/>
      <c r="E441" s="17"/>
      <c r="F441" s="17"/>
      <c r="G441" s="17"/>
      <c r="H441" s="0"/>
      <c r="AA441" s="17"/>
      <c r="AB441" s="17"/>
      <c r="AC441" s="17"/>
    </row>
    <row r="442" customFormat="false" ht="13.5" hidden="false" customHeight="false" outlineLevel="0" collapsed="false">
      <c r="C442" s="17"/>
      <c r="D442" s="17"/>
      <c r="E442" s="17"/>
      <c r="F442" s="17"/>
      <c r="G442" s="17"/>
      <c r="H442" s="0"/>
      <c r="AA442" s="17"/>
      <c r="AB442" s="17"/>
      <c r="AC442" s="17"/>
    </row>
    <row r="443" customFormat="false" ht="13.5" hidden="false" customHeight="false" outlineLevel="0" collapsed="false">
      <c r="C443" s="17"/>
      <c r="D443" s="17"/>
      <c r="E443" s="17"/>
      <c r="F443" s="17"/>
      <c r="G443" s="17"/>
      <c r="H443" s="0"/>
      <c r="AA443" s="17"/>
      <c r="AB443" s="17"/>
      <c r="AC443" s="17"/>
    </row>
    <row r="444" customFormat="false" ht="13.5" hidden="false" customHeight="false" outlineLevel="0" collapsed="false">
      <c r="C444" s="17"/>
      <c r="D444" s="17"/>
      <c r="E444" s="17"/>
      <c r="F444" s="17"/>
      <c r="G444" s="17"/>
      <c r="H444" s="0"/>
      <c r="AA444" s="17"/>
      <c r="AB444" s="17"/>
      <c r="AC444" s="17"/>
    </row>
    <row r="445" customFormat="false" ht="13.5" hidden="false" customHeight="false" outlineLevel="0" collapsed="false">
      <c r="C445" s="17"/>
      <c r="D445" s="17"/>
      <c r="E445" s="17"/>
      <c r="F445" s="17"/>
      <c r="G445" s="17"/>
      <c r="H445" s="0"/>
      <c r="AA445" s="17"/>
      <c r="AB445" s="17"/>
      <c r="AC445" s="17"/>
    </row>
    <row r="446" customFormat="false" ht="13.5" hidden="false" customHeight="false" outlineLevel="0" collapsed="false">
      <c r="C446" s="17"/>
      <c r="D446" s="17"/>
      <c r="E446" s="17"/>
      <c r="F446" s="17"/>
      <c r="G446" s="17"/>
      <c r="H446" s="0"/>
      <c r="AA446" s="17"/>
      <c r="AB446" s="17"/>
      <c r="AC446" s="17"/>
    </row>
    <row r="447" customFormat="false" ht="13.5" hidden="false" customHeight="false" outlineLevel="0" collapsed="false">
      <c r="C447" s="17"/>
      <c r="D447" s="17"/>
      <c r="E447" s="17"/>
      <c r="F447" s="17"/>
      <c r="G447" s="17"/>
      <c r="H447" s="0"/>
      <c r="AA447" s="17"/>
      <c r="AB447" s="17"/>
      <c r="AC447" s="17"/>
    </row>
    <row r="448" customFormat="false" ht="13.5" hidden="false" customHeight="false" outlineLevel="0" collapsed="false">
      <c r="C448" s="17"/>
      <c r="D448" s="17"/>
      <c r="E448" s="17"/>
      <c r="F448" s="17"/>
      <c r="G448" s="17"/>
      <c r="H448" s="0"/>
      <c r="AA448" s="17"/>
      <c r="AB448" s="17"/>
      <c r="AC448" s="17"/>
    </row>
    <row r="449" customFormat="false" ht="13.5" hidden="false" customHeight="false" outlineLevel="0" collapsed="false">
      <c r="C449" s="17"/>
      <c r="D449" s="17"/>
      <c r="E449" s="17"/>
      <c r="F449" s="17"/>
      <c r="G449" s="17"/>
      <c r="H449" s="0"/>
      <c r="AA449" s="17"/>
      <c r="AB449" s="17"/>
      <c r="AC449" s="17"/>
    </row>
    <row r="450" customFormat="false" ht="13.5" hidden="false" customHeight="false" outlineLevel="0" collapsed="false">
      <c r="C450" s="17"/>
      <c r="D450" s="17"/>
      <c r="E450" s="17"/>
      <c r="F450" s="17"/>
      <c r="G450" s="17"/>
      <c r="H450" s="0"/>
      <c r="AA450" s="17"/>
      <c r="AB450" s="17"/>
      <c r="AC450" s="17"/>
    </row>
    <row r="451" customFormat="false" ht="13.5" hidden="false" customHeight="false" outlineLevel="0" collapsed="false">
      <c r="C451" s="17"/>
      <c r="D451" s="17"/>
      <c r="E451" s="17"/>
      <c r="F451" s="17"/>
      <c r="G451" s="17"/>
      <c r="H451" s="0"/>
      <c r="AA451" s="17"/>
      <c r="AB451" s="17"/>
      <c r="AC451" s="17"/>
    </row>
    <row r="452" customFormat="false" ht="13.5" hidden="false" customHeight="false" outlineLevel="0" collapsed="false">
      <c r="C452" s="17"/>
      <c r="D452" s="17"/>
      <c r="E452" s="17"/>
      <c r="F452" s="17"/>
      <c r="G452" s="17"/>
      <c r="H452" s="0"/>
      <c r="AA452" s="17"/>
      <c r="AB452" s="17"/>
      <c r="AC452" s="17"/>
    </row>
    <row r="453" customFormat="false" ht="13.5" hidden="false" customHeight="false" outlineLevel="0" collapsed="false">
      <c r="C453" s="17"/>
      <c r="D453" s="17"/>
      <c r="E453" s="17"/>
      <c r="F453" s="17"/>
      <c r="G453" s="17"/>
      <c r="H453" s="0"/>
      <c r="AA453" s="17"/>
      <c r="AB453" s="17"/>
      <c r="AC453" s="17"/>
    </row>
    <row r="454" customFormat="false" ht="13.5" hidden="false" customHeight="false" outlineLevel="0" collapsed="false">
      <c r="C454" s="17"/>
      <c r="D454" s="17"/>
      <c r="E454" s="17"/>
      <c r="F454" s="17"/>
      <c r="G454" s="17"/>
      <c r="H454" s="0"/>
      <c r="AA454" s="17"/>
      <c r="AB454" s="17"/>
      <c r="AC454" s="17"/>
    </row>
    <row r="455" customFormat="false" ht="13.5" hidden="false" customHeight="false" outlineLevel="0" collapsed="false">
      <c r="C455" s="17"/>
      <c r="D455" s="17"/>
      <c r="E455" s="17"/>
      <c r="F455" s="17"/>
      <c r="G455" s="17"/>
      <c r="H455" s="0"/>
      <c r="AA455" s="17"/>
      <c r="AB455" s="17"/>
      <c r="AC455" s="17"/>
    </row>
    <row r="456" customFormat="false" ht="13.5" hidden="false" customHeight="false" outlineLevel="0" collapsed="false">
      <c r="C456" s="17"/>
      <c r="D456" s="17"/>
      <c r="E456" s="17"/>
      <c r="F456" s="17"/>
      <c r="G456" s="17"/>
      <c r="H456" s="0"/>
      <c r="AA456" s="17"/>
      <c r="AB456" s="17"/>
      <c r="AC456" s="17"/>
    </row>
    <row r="457" customFormat="false" ht="13.5" hidden="false" customHeight="false" outlineLevel="0" collapsed="false">
      <c r="C457" s="17"/>
      <c r="D457" s="17"/>
      <c r="E457" s="17"/>
      <c r="F457" s="17"/>
      <c r="G457" s="17"/>
      <c r="H457" s="0"/>
      <c r="AA457" s="17"/>
      <c r="AB457" s="17"/>
      <c r="AC457" s="17"/>
    </row>
    <row r="458" customFormat="false" ht="13.5" hidden="false" customHeight="false" outlineLevel="0" collapsed="false">
      <c r="C458" s="17"/>
      <c r="D458" s="17"/>
      <c r="E458" s="17"/>
      <c r="F458" s="17"/>
      <c r="G458" s="17"/>
      <c r="H458" s="0"/>
      <c r="AA458" s="17"/>
      <c r="AB458" s="17"/>
      <c r="AC458" s="17"/>
    </row>
    <row r="459" customFormat="false" ht="13.5" hidden="false" customHeight="false" outlineLevel="0" collapsed="false">
      <c r="C459" s="17"/>
      <c r="D459" s="17"/>
      <c r="E459" s="17"/>
      <c r="F459" s="17"/>
      <c r="G459" s="17"/>
      <c r="H459" s="0"/>
      <c r="AA459" s="17"/>
      <c r="AB459" s="17"/>
      <c r="AC459" s="17"/>
    </row>
    <row r="460" customFormat="false" ht="13.5" hidden="false" customHeight="false" outlineLevel="0" collapsed="false">
      <c r="C460" s="17"/>
      <c r="D460" s="17"/>
      <c r="E460" s="17"/>
      <c r="F460" s="17"/>
      <c r="G460" s="17"/>
      <c r="H460" s="0"/>
      <c r="AA460" s="17"/>
      <c r="AB460" s="17"/>
      <c r="AC460" s="17"/>
    </row>
    <row r="461" customFormat="false" ht="13.5" hidden="false" customHeight="false" outlineLevel="0" collapsed="false">
      <c r="C461" s="17"/>
      <c r="D461" s="17"/>
      <c r="E461" s="17"/>
      <c r="F461" s="17"/>
      <c r="G461" s="17"/>
      <c r="H461" s="0"/>
      <c r="AA461" s="17"/>
      <c r="AB461" s="17"/>
      <c r="AC461" s="17"/>
    </row>
    <row r="462" customFormat="false" ht="13.5" hidden="false" customHeight="false" outlineLevel="0" collapsed="false">
      <c r="C462" s="17"/>
      <c r="D462" s="17"/>
      <c r="E462" s="17"/>
      <c r="F462" s="17"/>
      <c r="G462" s="17"/>
      <c r="H462" s="0"/>
      <c r="AA462" s="17"/>
      <c r="AB462" s="17"/>
      <c r="AC462" s="17"/>
    </row>
    <row r="463" customFormat="false" ht="13.5" hidden="false" customHeight="false" outlineLevel="0" collapsed="false">
      <c r="C463" s="17"/>
      <c r="D463" s="17"/>
      <c r="E463" s="17"/>
      <c r="F463" s="17"/>
      <c r="G463" s="17"/>
      <c r="H463" s="0"/>
      <c r="AA463" s="17"/>
      <c r="AB463" s="17"/>
      <c r="AC463" s="17"/>
    </row>
    <row r="464" customFormat="false" ht="13.5" hidden="false" customHeight="false" outlineLevel="0" collapsed="false">
      <c r="C464" s="17"/>
      <c r="D464" s="17"/>
      <c r="E464" s="17"/>
      <c r="F464" s="17"/>
      <c r="G464" s="17"/>
      <c r="H464" s="0"/>
      <c r="AA464" s="17"/>
      <c r="AB464" s="17"/>
      <c r="AC464" s="17"/>
    </row>
    <row r="465" customFormat="false" ht="13.5" hidden="false" customHeight="false" outlineLevel="0" collapsed="false">
      <c r="C465" s="17"/>
      <c r="D465" s="17"/>
      <c r="E465" s="17"/>
      <c r="F465" s="17"/>
      <c r="G465" s="17"/>
      <c r="H465" s="0"/>
      <c r="AA465" s="17"/>
      <c r="AB465" s="17"/>
      <c r="AC465" s="17"/>
    </row>
    <row r="466" customFormat="false" ht="13.5" hidden="false" customHeight="false" outlineLevel="0" collapsed="false">
      <c r="C466" s="17"/>
      <c r="D466" s="17"/>
      <c r="E466" s="17"/>
      <c r="F466" s="17"/>
      <c r="G466" s="17"/>
      <c r="H466" s="0"/>
      <c r="AA466" s="17"/>
      <c r="AB466" s="17"/>
      <c r="AC466" s="17"/>
    </row>
    <row r="467" customFormat="false" ht="13.5" hidden="false" customHeight="false" outlineLevel="0" collapsed="false">
      <c r="C467" s="17"/>
      <c r="D467" s="17"/>
      <c r="E467" s="17"/>
      <c r="F467" s="17"/>
      <c r="G467" s="17"/>
      <c r="H467" s="0"/>
      <c r="AA467" s="17"/>
      <c r="AB467" s="17"/>
      <c r="AC467" s="17"/>
    </row>
    <row r="468" customFormat="false" ht="13.5" hidden="false" customHeight="false" outlineLevel="0" collapsed="false">
      <c r="C468" s="17"/>
      <c r="D468" s="17"/>
      <c r="E468" s="17"/>
      <c r="F468" s="17"/>
      <c r="G468" s="17"/>
      <c r="H468" s="0"/>
      <c r="AA468" s="17"/>
      <c r="AB468" s="17"/>
      <c r="AC468" s="17"/>
    </row>
    <row r="469" customFormat="false" ht="13.5" hidden="false" customHeight="false" outlineLevel="0" collapsed="false">
      <c r="C469" s="17"/>
      <c r="D469" s="17"/>
      <c r="E469" s="17"/>
      <c r="F469" s="17"/>
      <c r="G469" s="17"/>
      <c r="H469" s="0"/>
      <c r="AA469" s="17"/>
      <c r="AB469" s="17"/>
      <c r="AC469" s="17"/>
    </row>
    <row r="470" customFormat="false" ht="13.5" hidden="false" customHeight="false" outlineLevel="0" collapsed="false">
      <c r="C470" s="17"/>
      <c r="D470" s="17"/>
      <c r="E470" s="17"/>
      <c r="F470" s="17"/>
      <c r="G470" s="17"/>
      <c r="H470" s="0"/>
      <c r="AA470" s="17"/>
      <c r="AB470" s="17"/>
      <c r="AC470" s="17"/>
    </row>
    <row r="471" customFormat="false" ht="13.5" hidden="false" customHeight="false" outlineLevel="0" collapsed="false">
      <c r="C471" s="17"/>
      <c r="D471" s="17"/>
      <c r="E471" s="17"/>
      <c r="F471" s="17"/>
      <c r="G471" s="17"/>
      <c r="H471" s="0"/>
      <c r="AA471" s="17"/>
      <c r="AB471" s="17"/>
      <c r="AC471" s="17"/>
    </row>
    <row r="472" customFormat="false" ht="13.5" hidden="false" customHeight="false" outlineLevel="0" collapsed="false">
      <c r="C472" s="17"/>
      <c r="D472" s="17"/>
      <c r="E472" s="17"/>
      <c r="F472" s="17"/>
      <c r="G472" s="17"/>
      <c r="H472" s="0"/>
      <c r="AA472" s="17"/>
      <c r="AB472" s="17"/>
      <c r="AC472" s="17"/>
    </row>
    <row r="473" customFormat="false" ht="13.5" hidden="false" customHeight="false" outlineLevel="0" collapsed="false">
      <c r="C473" s="17"/>
      <c r="D473" s="17"/>
      <c r="E473" s="17"/>
      <c r="F473" s="17"/>
      <c r="G473" s="17"/>
      <c r="H473" s="0"/>
      <c r="AA473" s="17"/>
      <c r="AB473" s="17"/>
      <c r="AC473" s="17"/>
    </row>
    <row r="474" customFormat="false" ht="13.5" hidden="false" customHeight="false" outlineLevel="0" collapsed="false">
      <c r="C474" s="17"/>
      <c r="D474" s="17"/>
      <c r="E474" s="17"/>
      <c r="F474" s="17"/>
      <c r="G474" s="17"/>
      <c r="H474" s="0"/>
      <c r="AA474" s="17"/>
      <c r="AB474" s="17"/>
      <c r="AC474" s="17"/>
    </row>
    <row r="475" customFormat="false" ht="13.5" hidden="false" customHeight="false" outlineLevel="0" collapsed="false">
      <c r="C475" s="17"/>
      <c r="D475" s="17"/>
      <c r="E475" s="17"/>
      <c r="F475" s="17"/>
      <c r="G475" s="17"/>
      <c r="H475" s="0"/>
      <c r="AA475" s="17"/>
      <c r="AB475" s="17"/>
      <c r="AC475" s="17"/>
    </row>
    <row r="476" customFormat="false" ht="13.5" hidden="false" customHeight="false" outlineLevel="0" collapsed="false">
      <c r="C476" s="17"/>
      <c r="D476" s="17"/>
      <c r="E476" s="17"/>
      <c r="F476" s="17"/>
      <c r="G476" s="17"/>
      <c r="H476" s="0"/>
      <c r="AA476" s="17"/>
      <c r="AB476" s="17"/>
      <c r="AC476" s="17"/>
    </row>
    <row r="477" customFormat="false" ht="13.5" hidden="false" customHeight="false" outlineLevel="0" collapsed="false">
      <c r="C477" s="17"/>
      <c r="D477" s="17"/>
      <c r="E477" s="17"/>
      <c r="F477" s="17"/>
      <c r="G477" s="17"/>
      <c r="H477" s="0"/>
      <c r="AA477" s="17"/>
      <c r="AB477" s="17"/>
      <c r="AC477" s="17"/>
    </row>
    <row r="478" customFormat="false" ht="13.5" hidden="false" customHeight="false" outlineLevel="0" collapsed="false">
      <c r="C478" s="17"/>
      <c r="D478" s="17"/>
      <c r="E478" s="17"/>
      <c r="F478" s="17"/>
      <c r="G478" s="17"/>
      <c r="H478" s="0"/>
      <c r="AA478" s="17"/>
      <c r="AB478" s="17"/>
      <c r="AC478" s="17"/>
    </row>
    <row r="479" customFormat="false" ht="13.5" hidden="false" customHeight="false" outlineLevel="0" collapsed="false">
      <c r="C479" s="17"/>
      <c r="D479" s="17"/>
      <c r="E479" s="17"/>
      <c r="F479" s="17"/>
      <c r="G479" s="17"/>
      <c r="H479" s="0"/>
      <c r="AA479" s="17"/>
      <c r="AB479" s="17"/>
      <c r="AC479" s="17"/>
    </row>
    <row r="480" customFormat="false" ht="13.5" hidden="false" customHeight="false" outlineLevel="0" collapsed="false">
      <c r="C480" s="17"/>
      <c r="D480" s="17"/>
      <c r="E480" s="17"/>
      <c r="F480" s="17"/>
      <c r="G480" s="17"/>
      <c r="H480" s="0"/>
      <c r="AA480" s="17"/>
      <c r="AB480" s="17"/>
      <c r="AC480" s="17"/>
    </row>
    <row r="481" customFormat="false" ht="13.5" hidden="false" customHeight="false" outlineLevel="0" collapsed="false">
      <c r="C481" s="17"/>
      <c r="D481" s="17"/>
      <c r="E481" s="17"/>
      <c r="F481" s="17"/>
      <c r="G481" s="17"/>
      <c r="H481" s="0"/>
      <c r="AA481" s="17"/>
      <c r="AB481" s="17"/>
      <c r="AC481" s="17"/>
    </row>
    <row r="482" customFormat="false" ht="13.5" hidden="false" customHeight="false" outlineLevel="0" collapsed="false">
      <c r="C482" s="17"/>
      <c r="D482" s="17"/>
      <c r="E482" s="17"/>
      <c r="F482" s="17"/>
      <c r="G482" s="17"/>
      <c r="H482" s="0"/>
      <c r="AA482" s="17"/>
      <c r="AB482" s="17"/>
      <c r="AC482" s="17"/>
    </row>
    <row r="483" customFormat="false" ht="13.5" hidden="false" customHeight="false" outlineLevel="0" collapsed="false">
      <c r="C483" s="17"/>
      <c r="D483" s="17"/>
      <c r="E483" s="17"/>
      <c r="F483" s="17"/>
      <c r="G483" s="17"/>
      <c r="H483" s="0"/>
      <c r="AA483" s="17"/>
      <c r="AB483" s="17"/>
      <c r="AC483" s="17"/>
    </row>
    <row r="484" customFormat="false" ht="13.5" hidden="false" customHeight="false" outlineLevel="0" collapsed="false">
      <c r="C484" s="17"/>
      <c r="D484" s="17"/>
      <c r="E484" s="17"/>
      <c r="F484" s="17"/>
      <c r="G484" s="17"/>
      <c r="H484" s="0"/>
      <c r="AA484" s="17"/>
      <c r="AB484" s="17"/>
      <c r="AC484" s="17"/>
    </row>
    <row r="485" customFormat="false" ht="13.5" hidden="false" customHeight="false" outlineLevel="0" collapsed="false">
      <c r="C485" s="17"/>
      <c r="D485" s="17"/>
      <c r="E485" s="17"/>
      <c r="F485" s="17"/>
      <c r="G485" s="17"/>
      <c r="H485" s="0"/>
      <c r="AA485" s="17"/>
      <c r="AB485" s="17"/>
      <c r="AC485" s="17"/>
    </row>
    <row r="486" customFormat="false" ht="13.5" hidden="false" customHeight="false" outlineLevel="0" collapsed="false">
      <c r="C486" s="17"/>
      <c r="D486" s="17"/>
      <c r="E486" s="17"/>
      <c r="F486" s="17"/>
      <c r="G486" s="17"/>
      <c r="H486" s="0"/>
      <c r="AA486" s="17"/>
      <c r="AB486" s="17"/>
      <c r="AC486" s="17"/>
    </row>
    <row r="487" customFormat="false" ht="13.5" hidden="false" customHeight="false" outlineLevel="0" collapsed="false">
      <c r="C487" s="17"/>
      <c r="D487" s="17"/>
      <c r="E487" s="17"/>
      <c r="F487" s="17"/>
      <c r="G487" s="17"/>
      <c r="H487" s="0"/>
      <c r="AA487" s="17"/>
      <c r="AB487" s="17"/>
      <c r="AC487" s="17"/>
    </row>
    <row r="488" customFormat="false" ht="13.5" hidden="false" customHeight="false" outlineLevel="0" collapsed="false">
      <c r="C488" s="17"/>
      <c r="D488" s="17"/>
      <c r="E488" s="17"/>
      <c r="F488" s="17"/>
      <c r="G488" s="17"/>
      <c r="H488" s="0"/>
      <c r="AA488" s="17"/>
      <c r="AB488" s="17"/>
      <c r="AC488" s="17"/>
    </row>
    <row r="489" customFormat="false" ht="13.5" hidden="false" customHeight="false" outlineLevel="0" collapsed="false">
      <c r="C489" s="17"/>
      <c r="D489" s="17"/>
      <c r="E489" s="17"/>
      <c r="F489" s="17"/>
      <c r="G489" s="17"/>
      <c r="H489" s="0"/>
      <c r="AA489" s="17"/>
      <c r="AB489" s="17"/>
      <c r="AC489" s="17"/>
    </row>
    <row r="490" customFormat="false" ht="13.5" hidden="false" customHeight="false" outlineLevel="0" collapsed="false">
      <c r="C490" s="17"/>
      <c r="D490" s="17"/>
      <c r="E490" s="17"/>
      <c r="F490" s="17"/>
      <c r="G490" s="17"/>
      <c r="H490" s="0"/>
      <c r="AA490" s="17"/>
      <c r="AB490" s="17"/>
      <c r="AC490" s="17"/>
    </row>
    <row r="491" customFormat="false" ht="13.5" hidden="false" customHeight="false" outlineLevel="0" collapsed="false">
      <c r="C491" s="17"/>
      <c r="D491" s="17"/>
      <c r="E491" s="17"/>
      <c r="F491" s="17"/>
      <c r="G491" s="17"/>
      <c r="H491" s="0"/>
      <c r="AA491" s="17"/>
      <c r="AB491" s="17"/>
      <c r="AC491" s="17"/>
    </row>
    <row r="492" customFormat="false" ht="13.5" hidden="false" customHeight="false" outlineLevel="0" collapsed="false">
      <c r="C492" s="17"/>
      <c r="D492" s="17"/>
      <c r="E492" s="17"/>
      <c r="F492" s="17"/>
      <c r="G492" s="17"/>
      <c r="H492" s="0"/>
      <c r="AA492" s="17"/>
      <c r="AB492" s="17"/>
      <c r="AC492" s="17"/>
    </row>
    <row r="493" customFormat="false" ht="13.5" hidden="false" customHeight="false" outlineLevel="0" collapsed="false">
      <c r="C493" s="17"/>
      <c r="D493" s="17"/>
      <c r="E493" s="17"/>
      <c r="F493" s="17"/>
      <c r="G493" s="17"/>
      <c r="H493" s="0"/>
      <c r="AA493" s="17"/>
      <c r="AB493" s="17"/>
      <c r="AC493" s="17"/>
    </row>
    <row r="494" customFormat="false" ht="13.5" hidden="false" customHeight="false" outlineLevel="0" collapsed="false">
      <c r="C494" s="17"/>
      <c r="D494" s="17"/>
      <c r="E494" s="17"/>
      <c r="F494" s="17"/>
      <c r="G494" s="17"/>
      <c r="H494" s="0"/>
      <c r="AA494" s="17"/>
      <c r="AB494" s="17"/>
      <c r="AC494" s="17"/>
    </row>
    <row r="495" customFormat="false" ht="13.5" hidden="false" customHeight="false" outlineLevel="0" collapsed="false">
      <c r="C495" s="17"/>
      <c r="D495" s="17"/>
      <c r="E495" s="17"/>
      <c r="F495" s="17"/>
      <c r="G495" s="17"/>
      <c r="H495" s="0"/>
      <c r="AA495" s="17"/>
      <c r="AB495" s="17"/>
      <c r="AC495" s="17"/>
    </row>
    <row r="496" customFormat="false" ht="13.5" hidden="false" customHeight="false" outlineLevel="0" collapsed="false">
      <c r="C496" s="17"/>
      <c r="D496" s="17"/>
      <c r="E496" s="17"/>
      <c r="F496" s="17"/>
      <c r="G496" s="17"/>
      <c r="H496" s="0"/>
      <c r="AA496" s="17"/>
      <c r="AB496" s="17"/>
      <c r="AC496" s="17"/>
    </row>
    <row r="497" customFormat="false" ht="13.5" hidden="false" customHeight="false" outlineLevel="0" collapsed="false">
      <c r="C497" s="17"/>
      <c r="D497" s="17"/>
      <c r="E497" s="17"/>
      <c r="F497" s="17"/>
      <c r="G497" s="17"/>
      <c r="H497" s="0"/>
      <c r="AA497" s="17"/>
      <c r="AB497" s="17"/>
      <c r="AC497" s="17"/>
    </row>
    <row r="498" customFormat="false" ht="13.5" hidden="false" customHeight="false" outlineLevel="0" collapsed="false">
      <c r="C498" s="17"/>
      <c r="D498" s="17"/>
      <c r="E498" s="17"/>
      <c r="F498" s="17"/>
      <c r="G498" s="17"/>
      <c r="H498" s="0"/>
      <c r="AA498" s="17"/>
      <c r="AB498" s="17"/>
      <c r="AC498" s="17"/>
    </row>
    <row r="499" customFormat="false" ht="13.5" hidden="false" customHeight="false" outlineLevel="0" collapsed="false">
      <c r="C499" s="17"/>
      <c r="D499" s="17"/>
      <c r="E499" s="17"/>
      <c r="F499" s="17"/>
      <c r="G499" s="17"/>
      <c r="H499" s="0"/>
      <c r="AA499" s="17"/>
      <c r="AB499" s="17"/>
      <c r="AC499" s="17"/>
    </row>
    <row r="500" customFormat="false" ht="13.5" hidden="false" customHeight="false" outlineLevel="0" collapsed="false">
      <c r="C500" s="17"/>
      <c r="D500" s="17"/>
      <c r="E500" s="17"/>
      <c r="F500" s="17"/>
      <c r="G500" s="17"/>
      <c r="H500" s="0"/>
      <c r="AA500" s="17"/>
      <c r="AB500" s="17"/>
      <c r="AC500" s="17"/>
    </row>
    <row r="501" customFormat="false" ht="13.5" hidden="false" customHeight="false" outlineLevel="0" collapsed="false">
      <c r="C501" s="17"/>
      <c r="D501" s="17"/>
      <c r="E501" s="17"/>
      <c r="F501" s="17"/>
      <c r="G501" s="17"/>
      <c r="H501" s="0"/>
      <c r="AA501" s="17"/>
      <c r="AB501" s="17"/>
      <c r="AC501" s="17"/>
    </row>
    <row r="502" customFormat="false" ht="13.5" hidden="false" customHeight="false" outlineLevel="0" collapsed="false">
      <c r="C502" s="17"/>
      <c r="D502" s="17"/>
      <c r="E502" s="17"/>
      <c r="F502" s="17"/>
      <c r="G502" s="17"/>
      <c r="H502" s="0"/>
      <c r="AA502" s="17"/>
      <c r="AB502" s="17"/>
      <c r="AC502" s="17"/>
    </row>
    <row r="503" customFormat="false" ht="13.5" hidden="false" customHeight="false" outlineLevel="0" collapsed="false">
      <c r="C503" s="17"/>
      <c r="D503" s="17"/>
      <c r="E503" s="17"/>
      <c r="F503" s="17"/>
      <c r="G503" s="17"/>
      <c r="H503" s="0"/>
      <c r="AA503" s="17"/>
      <c r="AB503" s="17"/>
      <c r="AC503" s="17"/>
    </row>
    <row r="504" customFormat="false" ht="13.5" hidden="false" customHeight="false" outlineLevel="0" collapsed="false">
      <c r="C504" s="17"/>
      <c r="D504" s="17"/>
      <c r="E504" s="17"/>
      <c r="F504" s="17"/>
      <c r="G504" s="17"/>
      <c r="H504" s="0"/>
      <c r="AA504" s="17"/>
      <c r="AB504" s="17"/>
      <c r="AC504" s="17"/>
    </row>
    <row r="505" customFormat="false" ht="13.5" hidden="false" customHeight="false" outlineLevel="0" collapsed="false">
      <c r="C505" s="17"/>
      <c r="D505" s="17"/>
      <c r="E505" s="17"/>
      <c r="F505" s="17"/>
      <c r="G505" s="17"/>
      <c r="H505" s="0"/>
      <c r="AA505" s="17"/>
      <c r="AB505" s="17"/>
      <c r="AC505" s="17"/>
    </row>
    <row r="506" customFormat="false" ht="13.5" hidden="false" customHeight="false" outlineLevel="0" collapsed="false">
      <c r="C506" s="17"/>
      <c r="D506" s="17"/>
      <c r="E506" s="17"/>
      <c r="F506" s="17"/>
      <c r="G506" s="17"/>
      <c r="H506" s="0"/>
      <c r="AA506" s="17"/>
      <c r="AB506" s="17"/>
      <c r="AC506" s="17"/>
    </row>
    <row r="507" customFormat="false" ht="13.5" hidden="false" customHeight="false" outlineLevel="0" collapsed="false">
      <c r="C507" s="17"/>
      <c r="D507" s="17"/>
      <c r="E507" s="17"/>
      <c r="F507" s="17"/>
      <c r="G507" s="17"/>
      <c r="H507" s="0"/>
      <c r="AA507" s="17"/>
      <c r="AB507" s="17"/>
      <c r="AC507" s="17"/>
    </row>
    <row r="508" customFormat="false" ht="13.5" hidden="false" customHeight="false" outlineLevel="0" collapsed="false">
      <c r="C508" s="17"/>
      <c r="D508" s="17"/>
      <c r="E508" s="17"/>
      <c r="F508" s="17"/>
      <c r="G508" s="17"/>
      <c r="H508" s="0"/>
      <c r="AA508" s="17"/>
      <c r="AB508" s="17"/>
      <c r="AC508" s="17"/>
    </row>
    <row r="509" customFormat="false" ht="13.5" hidden="false" customHeight="false" outlineLevel="0" collapsed="false">
      <c r="C509" s="17"/>
      <c r="D509" s="17"/>
      <c r="E509" s="17"/>
      <c r="F509" s="17"/>
      <c r="G509" s="17"/>
      <c r="H509" s="0"/>
      <c r="AA509" s="17"/>
      <c r="AB509" s="17"/>
      <c r="AC509" s="17"/>
    </row>
    <row r="510" customFormat="false" ht="13.5" hidden="false" customHeight="false" outlineLevel="0" collapsed="false">
      <c r="C510" s="17"/>
      <c r="D510" s="17"/>
      <c r="E510" s="17"/>
      <c r="F510" s="17"/>
      <c r="G510" s="17"/>
      <c r="H510" s="0"/>
      <c r="AA510" s="17"/>
      <c r="AB510" s="17"/>
      <c r="AC510" s="17"/>
    </row>
    <row r="511" customFormat="false" ht="13.5" hidden="false" customHeight="false" outlineLevel="0" collapsed="false">
      <c r="C511" s="17"/>
      <c r="D511" s="17"/>
      <c r="E511" s="17"/>
      <c r="F511" s="17"/>
      <c r="G511" s="17"/>
      <c r="H511" s="0"/>
      <c r="AA511" s="17"/>
      <c r="AB511" s="17"/>
      <c r="AC511" s="17"/>
    </row>
    <row r="512" customFormat="false" ht="13.5" hidden="false" customHeight="false" outlineLevel="0" collapsed="false">
      <c r="C512" s="17"/>
      <c r="D512" s="17"/>
      <c r="E512" s="17"/>
      <c r="F512" s="17"/>
      <c r="G512" s="17"/>
      <c r="H512" s="0"/>
      <c r="AA512" s="17"/>
      <c r="AB512" s="17"/>
      <c r="AC512" s="17"/>
    </row>
    <row r="513" customFormat="false" ht="13.5" hidden="false" customHeight="false" outlineLevel="0" collapsed="false">
      <c r="C513" s="17"/>
      <c r="D513" s="17"/>
      <c r="E513" s="17"/>
      <c r="F513" s="17"/>
      <c r="G513" s="17"/>
      <c r="H513" s="0"/>
      <c r="AA513" s="17"/>
      <c r="AB513" s="17"/>
      <c r="AC513" s="17"/>
    </row>
    <row r="514" customFormat="false" ht="13.5" hidden="false" customHeight="false" outlineLevel="0" collapsed="false">
      <c r="C514" s="17"/>
      <c r="D514" s="17"/>
      <c r="E514" s="17"/>
      <c r="F514" s="17"/>
      <c r="G514" s="17"/>
      <c r="H514" s="0"/>
      <c r="AA514" s="17"/>
      <c r="AB514" s="17"/>
      <c r="AC514" s="17"/>
    </row>
    <row r="515" customFormat="false" ht="13.5" hidden="false" customHeight="false" outlineLevel="0" collapsed="false">
      <c r="C515" s="17"/>
      <c r="D515" s="17"/>
      <c r="E515" s="17"/>
      <c r="F515" s="17"/>
      <c r="G515" s="17"/>
      <c r="H515" s="0"/>
      <c r="AA515" s="17"/>
      <c r="AB515" s="17"/>
      <c r="AC515" s="17"/>
    </row>
    <row r="516" customFormat="false" ht="13.5" hidden="false" customHeight="false" outlineLevel="0" collapsed="false">
      <c r="C516" s="17"/>
      <c r="D516" s="17"/>
      <c r="E516" s="17"/>
      <c r="F516" s="17"/>
      <c r="G516" s="17"/>
      <c r="H516" s="0"/>
      <c r="AA516" s="17"/>
      <c r="AB516" s="17"/>
      <c r="AC516" s="17"/>
    </row>
    <row r="517" customFormat="false" ht="13.5" hidden="false" customHeight="false" outlineLevel="0" collapsed="false">
      <c r="C517" s="17"/>
      <c r="D517" s="17"/>
      <c r="E517" s="17"/>
      <c r="F517" s="17"/>
      <c r="G517" s="17"/>
      <c r="H517" s="0"/>
      <c r="AA517" s="17"/>
      <c r="AB517" s="17"/>
      <c r="AC517" s="17"/>
    </row>
    <row r="518" customFormat="false" ht="13.5" hidden="false" customHeight="false" outlineLevel="0" collapsed="false">
      <c r="C518" s="17"/>
      <c r="D518" s="17"/>
      <c r="E518" s="17"/>
      <c r="F518" s="17"/>
      <c r="G518" s="17"/>
      <c r="H518" s="0"/>
      <c r="AA518" s="17"/>
      <c r="AB518" s="17"/>
      <c r="AC518" s="17"/>
    </row>
    <row r="519" customFormat="false" ht="13.5" hidden="false" customHeight="false" outlineLevel="0" collapsed="false">
      <c r="C519" s="17"/>
      <c r="D519" s="17"/>
      <c r="E519" s="17"/>
      <c r="F519" s="17"/>
      <c r="G519" s="17"/>
      <c r="H519" s="0"/>
      <c r="AA519" s="17"/>
      <c r="AB519" s="17"/>
      <c r="AC519" s="17"/>
    </row>
    <row r="520" customFormat="false" ht="13.5" hidden="false" customHeight="false" outlineLevel="0" collapsed="false">
      <c r="C520" s="17"/>
      <c r="D520" s="17"/>
      <c r="E520" s="17"/>
      <c r="F520" s="17"/>
      <c r="G520" s="17"/>
      <c r="H520" s="0"/>
      <c r="AA520" s="17"/>
      <c r="AB520" s="17"/>
      <c r="AC520" s="17"/>
    </row>
    <row r="521" customFormat="false" ht="13.5" hidden="false" customHeight="false" outlineLevel="0" collapsed="false">
      <c r="C521" s="17"/>
      <c r="D521" s="17"/>
      <c r="E521" s="17"/>
      <c r="F521" s="17"/>
      <c r="G521" s="17"/>
      <c r="H521" s="0"/>
      <c r="AA521" s="17"/>
      <c r="AB521" s="17"/>
      <c r="AC521" s="17"/>
    </row>
    <row r="522" customFormat="false" ht="13.5" hidden="false" customHeight="false" outlineLevel="0" collapsed="false">
      <c r="C522" s="17"/>
      <c r="D522" s="17"/>
      <c r="E522" s="17"/>
      <c r="F522" s="17"/>
      <c r="G522" s="17"/>
      <c r="H522" s="0"/>
      <c r="AA522" s="17"/>
      <c r="AB522" s="17"/>
      <c r="AC522" s="17"/>
    </row>
    <row r="523" customFormat="false" ht="13.5" hidden="false" customHeight="false" outlineLevel="0" collapsed="false">
      <c r="C523" s="17"/>
      <c r="D523" s="17"/>
      <c r="E523" s="17"/>
      <c r="F523" s="17"/>
      <c r="G523" s="17"/>
      <c r="H523" s="0"/>
      <c r="AA523" s="17"/>
      <c r="AB523" s="17"/>
      <c r="AC523" s="17"/>
    </row>
    <row r="524" customFormat="false" ht="13.5" hidden="false" customHeight="false" outlineLevel="0" collapsed="false">
      <c r="C524" s="17"/>
      <c r="D524" s="17"/>
      <c r="E524" s="17"/>
      <c r="F524" s="17"/>
      <c r="G524" s="17"/>
      <c r="H524" s="0"/>
      <c r="AA524" s="17"/>
      <c r="AB524" s="17"/>
      <c r="AC524" s="17"/>
    </row>
    <row r="525" customFormat="false" ht="13.5" hidden="false" customHeight="false" outlineLevel="0" collapsed="false">
      <c r="C525" s="17"/>
      <c r="D525" s="17"/>
      <c r="E525" s="17"/>
      <c r="F525" s="17"/>
      <c r="G525" s="17"/>
      <c r="H525" s="0"/>
      <c r="AA525" s="17"/>
      <c r="AB525" s="17"/>
      <c r="AC525" s="17"/>
    </row>
    <row r="526" customFormat="false" ht="13.5" hidden="false" customHeight="false" outlineLevel="0" collapsed="false">
      <c r="C526" s="17"/>
      <c r="D526" s="17"/>
      <c r="E526" s="17"/>
      <c r="F526" s="17"/>
      <c r="G526" s="17"/>
      <c r="H526" s="0"/>
      <c r="AA526" s="17"/>
      <c r="AB526" s="17"/>
      <c r="AC526" s="17"/>
    </row>
    <row r="527" customFormat="false" ht="13.5" hidden="false" customHeight="false" outlineLevel="0" collapsed="false">
      <c r="C527" s="17"/>
      <c r="D527" s="17"/>
      <c r="E527" s="17"/>
      <c r="F527" s="17"/>
      <c r="G527" s="17"/>
      <c r="H527" s="0"/>
      <c r="AA527" s="17"/>
      <c r="AB527" s="17"/>
      <c r="AC527" s="17"/>
    </row>
    <row r="528" customFormat="false" ht="13.5" hidden="false" customHeight="false" outlineLevel="0" collapsed="false">
      <c r="C528" s="17"/>
      <c r="D528" s="17"/>
      <c r="E528" s="17"/>
      <c r="F528" s="17"/>
      <c r="G528" s="17"/>
      <c r="H528" s="0"/>
      <c r="AA528" s="17"/>
      <c r="AB528" s="17"/>
      <c r="AC528" s="17"/>
    </row>
    <row r="529" customFormat="false" ht="13.5" hidden="false" customHeight="false" outlineLevel="0" collapsed="false">
      <c r="C529" s="17"/>
      <c r="D529" s="17"/>
      <c r="E529" s="17"/>
      <c r="F529" s="17"/>
      <c r="G529" s="17"/>
      <c r="H529" s="0"/>
      <c r="AA529" s="17"/>
      <c r="AB529" s="17"/>
      <c r="AC529" s="17"/>
    </row>
    <row r="530" customFormat="false" ht="13.5" hidden="false" customHeight="false" outlineLevel="0" collapsed="false">
      <c r="C530" s="17"/>
      <c r="D530" s="17"/>
      <c r="E530" s="17"/>
      <c r="F530" s="17"/>
      <c r="G530" s="17"/>
      <c r="H530" s="0"/>
      <c r="AA530" s="17"/>
      <c r="AB530" s="17"/>
      <c r="AC530" s="17"/>
    </row>
    <row r="531" customFormat="false" ht="13.5" hidden="false" customHeight="false" outlineLevel="0" collapsed="false">
      <c r="C531" s="17"/>
      <c r="D531" s="17"/>
      <c r="E531" s="17"/>
      <c r="F531" s="17"/>
      <c r="G531" s="17"/>
      <c r="H531" s="0"/>
      <c r="AA531" s="17"/>
      <c r="AB531" s="17"/>
      <c r="AC531" s="17"/>
    </row>
    <row r="532" customFormat="false" ht="13.5" hidden="false" customHeight="false" outlineLevel="0" collapsed="false">
      <c r="C532" s="17"/>
      <c r="D532" s="17"/>
      <c r="E532" s="17"/>
      <c r="F532" s="17"/>
      <c r="G532" s="17"/>
      <c r="H532" s="0"/>
      <c r="AA532" s="17"/>
      <c r="AB532" s="17"/>
      <c r="AC532" s="17"/>
    </row>
    <row r="533" customFormat="false" ht="13.5" hidden="false" customHeight="false" outlineLevel="0" collapsed="false">
      <c r="C533" s="17"/>
      <c r="D533" s="17"/>
      <c r="E533" s="17"/>
      <c r="F533" s="17"/>
      <c r="G533" s="17"/>
      <c r="H533" s="0"/>
      <c r="AA533" s="17"/>
      <c r="AB533" s="17"/>
      <c r="AC533" s="17"/>
    </row>
    <row r="534" customFormat="false" ht="13.5" hidden="false" customHeight="false" outlineLevel="0" collapsed="false">
      <c r="C534" s="17"/>
      <c r="D534" s="17"/>
      <c r="E534" s="17"/>
      <c r="F534" s="17"/>
      <c r="G534" s="17"/>
      <c r="H534" s="0"/>
      <c r="AA534" s="17"/>
      <c r="AB534" s="17"/>
      <c r="AC534" s="17"/>
    </row>
    <row r="535" customFormat="false" ht="13.5" hidden="false" customHeight="false" outlineLevel="0" collapsed="false">
      <c r="C535" s="17"/>
      <c r="D535" s="17"/>
      <c r="E535" s="17"/>
      <c r="F535" s="17"/>
      <c r="G535" s="17"/>
      <c r="H535" s="0"/>
      <c r="AA535" s="17"/>
      <c r="AB535" s="17"/>
      <c r="AC535" s="17"/>
    </row>
    <row r="536" customFormat="false" ht="13.5" hidden="false" customHeight="false" outlineLevel="0" collapsed="false">
      <c r="C536" s="17"/>
      <c r="D536" s="17"/>
      <c r="E536" s="17"/>
      <c r="F536" s="17"/>
      <c r="G536" s="17"/>
      <c r="H536" s="0"/>
      <c r="AA536" s="17"/>
      <c r="AB536" s="17"/>
      <c r="AC536" s="17"/>
    </row>
    <row r="537" customFormat="false" ht="13.5" hidden="false" customHeight="false" outlineLevel="0" collapsed="false">
      <c r="C537" s="17"/>
      <c r="D537" s="17"/>
      <c r="E537" s="17"/>
      <c r="F537" s="17"/>
      <c r="G537" s="17"/>
      <c r="H537" s="0"/>
      <c r="AA537" s="17"/>
      <c r="AB537" s="17"/>
      <c r="AC537" s="17"/>
    </row>
    <row r="538" customFormat="false" ht="13.5" hidden="false" customHeight="false" outlineLevel="0" collapsed="false">
      <c r="C538" s="17"/>
      <c r="D538" s="17"/>
      <c r="E538" s="17"/>
      <c r="F538" s="17"/>
      <c r="G538" s="17"/>
      <c r="H538" s="0"/>
      <c r="AA538" s="17"/>
      <c r="AB538" s="17"/>
      <c r="AC538" s="17"/>
    </row>
    <row r="539" customFormat="false" ht="13.5" hidden="false" customHeight="false" outlineLevel="0" collapsed="false">
      <c r="C539" s="17"/>
      <c r="D539" s="17"/>
      <c r="E539" s="17"/>
      <c r="F539" s="17"/>
      <c r="G539" s="17"/>
      <c r="H539" s="0"/>
      <c r="AA539" s="17"/>
      <c r="AB539" s="17"/>
      <c r="AC539" s="17"/>
    </row>
    <row r="540" customFormat="false" ht="13.5" hidden="false" customHeight="false" outlineLevel="0" collapsed="false">
      <c r="C540" s="17"/>
      <c r="D540" s="17"/>
      <c r="E540" s="17"/>
      <c r="F540" s="17"/>
      <c r="G540" s="17"/>
      <c r="H540" s="0"/>
      <c r="AA540" s="17"/>
      <c r="AB540" s="17"/>
      <c r="AC540" s="17"/>
    </row>
    <row r="541" customFormat="false" ht="13.5" hidden="false" customHeight="false" outlineLevel="0" collapsed="false">
      <c r="C541" s="17"/>
      <c r="D541" s="17"/>
      <c r="E541" s="17"/>
      <c r="F541" s="17"/>
      <c r="G541" s="17"/>
      <c r="H541" s="0"/>
      <c r="AA541" s="17"/>
      <c r="AB541" s="17"/>
      <c r="AC541" s="17"/>
    </row>
    <row r="542" customFormat="false" ht="13.5" hidden="false" customHeight="false" outlineLevel="0" collapsed="false">
      <c r="C542" s="17"/>
      <c r="D542" s="17"/>
      <c r="E542" s="17"/>
      <c r="F542" s="17"/>
      <c r="G542" s="17"/>
      <c r="H542" s="0"/>
      <c r="AA542" s="17"/>
      <c r="AB542" s="17"/>
      <c r="AC542" s="17"/>
    </row>
    <row r="543" customFormat="false" ht="13.5" hidden="false" customHeight="false" outlineLevel="0" collapsed="false">
      <c r="C543" s="17"/>
      <c r="D543" s="17"/>
      <c r="E543" s="17"/>
      <c r="F543" s="17"/>
      <c r="G543" s="17"/>
      <c r="H543" s="0"/>
      <c r="AA543" s="17"/>
      <c r="AB543" s="17"/>
      <c r="AC543" s="17"/>
    </row>
    <row r="544" customFormat="false" ht="13.5" hidden="false" customHeight="false" outlineLevel="0" collapsed="false">
      <c r="C544" s="17"/>
      <c r="D544" s="17"/>
      <c r="E544" s="17"/>
      <c r="F544" s="17"/>
      <c r="G544" s="17"/>
      <c r="H544" s="0"/>
      <c r="AA544" s="17"/>
      <c r="AB544" s="17"/>
      <c r="AC544" s="17"/>
    </row>
    <row r="545" customFormat="false" ht="13.5" hidden="false" customHeight="false" outlineLevel="0" collapsed="false">
      <c r="C545" s="17"/>
      <c r="D545" s="17"/>
      <c r="E545" s="17"/>
      <c r="F545" s="17"/>
      <c r="G545" s="17"/>
      <c r="H545" s="0"/>
      <c r="AA545" s="17"/>
      <c r="AB545" s="17"/>
      <c r="AC545" s="17"/>
    </row>
    <row r="546" customFormat="false" ht="13.5" hidden="false" customHeight="false" outlineLevel="0" collapsed="false">
      <c r="C546" s="17"/>
      <c r="D546" s="17"/>
      <c r="E546" s="17"/>
      <c r="F546" s="17"/>
      <c r="G546" s="17"/>
      <c r="H546" s="0"/>
      <c r="AA546" s="17"/>
      <c r="AB546" s="17"/>
      <c r="AC546" s="17"/>
    </row>
    <row r="547" customFormat="false" ht="13.5" hidden="false" customHeight="false" outlineLevel="0" collapsed="false">
      <c r="C547" s="17"/>
      <c r="D547" s="17"/>
      <c r="E547" s="17"/>
      <c r="F547" s="17"/>
      <c r="G547" s="17"/>
      <c r="H547" s="0"/>
      <c r="AA547" s="17"/>
      <c r="AB547" s="17"/>
      <c r="AC547" s="17"/>
    </row>
    <row r="548" customFormat="false" ht="13.5" hidden="false" customHeight="false" outlineLevel="0" collapsed="false">
      <c r="C548" s="17"/>
      <c r="D548" s="17"/>
      <c r="E548" s="17"/>
      <c r="F548" s="17"/>
      <c r="G548" s="17"/>
      <c r="H548" s="0"/>
      <c r="AA548" s="17"/>
      <c r="AB548" s="17"/>
      <c r="AC548" s="17"/>
    </row>
    <row r="549" customFormat="false" ht="13.5" hidden="false" customHeight="false" outlineLevel="0" collapsed="false">
      <c r="C549" s="17"/>
      <c r="D549" s="17"/>
      <c r="E549" s="17"/>
      <c r="F549" s="17"/>
      <c r="G549" s="17"/>
      <c r="H549" s="0"/>
      <c r="AA549" s="17"/>
      <c r="AB549" s="17"/>
      <c r="AC549" s="17"/>
    </row>
    <row r="550" customFormat="false" ht="13.5" hidden="false" customHeight="false" outlineLevel="0" collapsed="false">
      <c r="C550" s="17"/>
      <c r="D550" s="17"/>
      <c r="E550" s="17"/>
      <c r="F550" s="17"/>
      <c r="G550" s="17"/>
      <c r="H550" s="0"/>
      <c r="AA550" s="17"/>
      <c r="AB550" s="17"/>
      <c r="AC550" s="17"/>
    </row>
    <row r="551" customFormat="false" ht="13.5" hidden="false" customHeight="false" outlineLevel="0" collapsed="false">
      <c r="C551" s="17"/>
      <c r="D551" s="17"/>
      <c r="E551" s="17"/>
      <c r="F551" s="17"/>
      <c r="G551" s="17"/>
      <c r="H551" s="0"/>
      <c r="AA551" s="17"/>
      <c r="AB551" s="17"/>
      <c r="AC551" s="17"/>
    </row>
    <row r="552" customFormat="false" ht="13.5" hidden="false" customHeight="false" outlineLevel="0" collapsed="false">
      <c r="C552" s="17"/>
      <c r="D552" s="17"/>
      <c r="E552" s="17"/>
      <c r="F552" s="17"/>
      <c r="G552" s="17"/>
      <c r="H552" s="0"/>
      <c r="AA552" s="17"/>
      <c r="AB552" s="17"/>
      <c r="AC552" s="17"/>
    </row>
    <row r="553" customFormat="false" ht="13.5" hidden="false" customHeight="false" outlineLevel="0" collapsed="false">
      <c r="C553" s="17"/>
      <c r="D553" s="17"/>
      <c r="E553" s="17"/>
      <c r="F553" s="17"/>
      <c r="G553" s="17"/>
      <c r="H553" s="0"/>
      <c r="AA553" s="17"/>
      <c r="AB553" s="17"/>
      <c r="AC553" s="17"/>
    </row>
    <row r="554" customFormat="false" ht="13.5" hidden="false" customHeight="false" outlineLevel="0" collapsed="false">
      <c r="C554" s="17"/>
      <c r="D554" s="17"/>
      <c r="E554" s="17"/>
      <c r="F554" s="17"/>
      <c r="G554" s="17"/>
      <c r="H554" s="0"/>
      <c r="AA554" s="17"/>
      <c r="AB554" s="17"/>
      <c r="AC554" s="17"/>
    </row>
    <row r="555" customFormat="false" ht="13.5" hidden="false" customHeight="false" outlineLevel="0" collapsed="false">
      <c r="C555" s="17"/>
      <c r="D555" s="17"/>
      <c r="E555" s="17"/>
      <c r="F555" s="17"/>
      <c r="G555" s="17"/>
      <c r="H555" s="0"/>
      <c r="AA555" s="17"/>
      <c r="AB555" s="17"/>
      <c r="AC555" s="17"/>
    </row>
    <row r="556" customFormat="false" ht="13.5" hidden="false" customHeight="false" outlineLevel="0" collapsed="false">
      <c r="C556" s="17"/>
      <c r="D556" s="17"/>
      <c r="E556" s="17"/>
      <c r="F556" s="17"/>
      <c r="G556" s="17"/>
      <c r="H556" s="0"/>
      <c r="AA556" s="17"/>
      <c r="AB556" s="17"/>
      <c r="AC556" s="17"/>
    </row>
    <row r="557" customFormat="false" ht="13.5" hidden="false" customHeight="false" outlineLevel="0" collapsed="false">
      <c r="C557" s="17"/>
      <c r="D557" s="17"/>
      <c r="E557" s="17"/>
      <c r="F557" s="17"/>
      <c r="G557" s="17"/>
      <c r="H557" s="0"/>
      <c r="AA557" s="17"/>
      <c r="AB557" s="17"/>
      <c r="AC557" s="17"/>
    </row>
    <row r="558" customFormat="false" ht="13.5" hidden="false" customHeight="false" outlineLevel="0" collapsed="false">
      <c r="C558" s="17"/>
      <c r="D558" s="17"/>
      <c r="E558" s="17"/>
      <c r="F558" s="17"/>
      <c r="G558" s="17"/>
      <c r="H558" s="0"/>
      <c r="AA558" s="17"/>
      <c r="AB558" s="17"/>
      <c r="AC558" s="17"/>
    </row>
    <row r="559" customFormat="false" ht="13.5" hidden="false" customHeight="false" outlineLevel="0" collapsed="false">
      <c r="C559" s="17"/>
      <c r="D559" s="17"/>
      <c r="E559" s="17"/>
      <c r="F559" s="17"/>
      <c r="G559" s="17"/>
      <c r="H559" s="0"/>
      <c r="AA559" s="17"/>
      <c r="AB559" s="17"/>
      <c r="AC559" s="17"/>
    </row>
    <row r="560" customFormat="false" ht="13.5" hidden="false" customHeight="false" outlineLevel="0" collapsed="false">
      <c r="C560" s="17"/>
      <c r="D560" s="17"/>
      <c r="E560" s="17"/>
      <c r="F560" s="17"/>
      <c r="G560" s="17"/>
      <c r="H560" s="0"/>
      <c r="AA560" s="17"/>
      <c r="AB560" s="17"/>
      <c r="AC560" s="17"/>
    </row>
    <row r="561" customFormat="false" ht="13.5" hidden="false" customHeight="false" outlineLevel="0" collapsed="false">
      <c r="C561" s="17"/>
      <c r="D561" s="17"/>
      <c r="E561" s="17"/>
      <c r="F561" s="17"/>
      <c r="G561" s="17"/>
      <c r="H561" s="0"/>
      <c r="AA561" s="17"/>
      <c r="AB561" s="17"/>
      <c r="AC561" s="17"/>
    </row>
    <row r="562" customFormat="false" ht="13.5" hidden="false" customHeight="false" outlineLevel="0" collapsed="false">
      <c r="C562" s="17"/>
      <c r="D562" s="17"/>
      <c r="E562" s="17"/>
      <c r="F562" s="17"/>
      <c r="G562" s="17"/>
      <c r="H562" s="0"/>
      <c r="AA562" s="17"/>
      <c r="AB562" s="17"/>
      <c r="AC562" s="17"/>
    </row>
    <row r="563" customFormat="false" ht="13.5" hidden="false" customHeight="false" outlineLevel="0" collapsed="false">
      <c r="C563" s="17"/>
      <c r="D563" s="17"/>
      <c r="E563" s="17"/>
      <c r="F563" s="17"/>
      <c r="G563" s="17"/>
      <c r="H563" s="0"/>
      <c r="AA563" s="17"/>
      <c r="AB563" s="17"/>
      <c r="AC563" s="17"/>
    </row>
    <row r="564" customFormat="false" ht="13.5" hidden="false" customHeight="false" outlineLevel="0" collapsed="false">
      <c r="C564" s="17"/>
      <c r="D564" s="17"/>
      <c r="E564" s="17"/>
      <c r="F564" s="17"/>
      <c r="G564" s="17"/>
      <c r="H564" s="0"/>
      <c r="AA564" s="17"/>
      <c r="AB564" s="17"/>
      <c r="AC564" s="17"/>
    </row>
    <row r="565" customFormat="false" ht="13.5" hidden="false" customHeight="false" outlineLevel="0" collapsed="false">
      <c r="C565" s="17"/>
      <c r="D565" s="17"/>
      <c r="E565" s="17"/>
      <c r="F565" s="17"/>
      <c r="G565" s="17"/>
      <c r="H565" s="0"/>
      <c r="AA565" s="17"/>
      <c r="AB565" s="17"/>
      <c r="AC565" s="17"/>
    </row>
    <row r="566" customFormat="false" ht="13.5" hidden="false" customHeight="false" outlineLevel="0" collapsed="false">
      <c r="C566" s="17"/>
      <c r="D566" s="17"/>
      <c r="E566" s="17"/>
      <c r="F566" s="17"/>
      <c r="G566" s="17"/>
      <c r="H566" s="0"/>
      <c r="AA566" s="17"/>
      <c r="AB566" s="17"/>
      <c r="AC566" s="17"/>
    </row>
    <row r="567" customFormat="false" ht="13.5" hidden="false" customHeight="false" outlineLevel="0" collapsed="false">
      <c r="C567" s="17"/>
      <c r="D567" s="17"/>
      <c r="E567" s="17"/>
      <c r="F567" s="17"/>
      <c r="G567" s="17"/>
      <c r="H567" s="0"/>
      <c r="AA567" s="17"/>
      <c r="AB567" s="17"/>
      <c r="AC567" s="17"/>
    </row>
    <row r="568" customFormat="false" ht="13.5" hidden="false" customHeight="false" outlineLevel="0" collapsed="false">
      <c r="C568" s="17"/>
      <c r="D568" s="17"/>
      <c r="E568" s="17"/>
      <c r="F568" s="17"/>
      <c r="G568" s="17"/>
      <c r="H568" s="0"/>
      <c r="AA568" s="17"/>
      <c r="AB568" s="17"/>
      <c r="AC568" s="17"/>
    </row>
    <row r="569" customFormat="false" ht="13.5" hidden="false" customHeight="false" outlineLevel="0" collapsed="false">
      <c r="C569" s="17"/>
      <c r="D569" s="17"/>
      <c r="E569" s="17"/>
      <c r="F569" s="17"/>
      <c r="G569" s="17"/>
      <c r="H569" s="0"/>
      <c r="AA569" s="17"/>
      <c r="AB569" s="17"/>
      <c r="AC569" s="17"/>
    </row>
    <row r="570" customFormat="false" ht="13.5" hidden="false" customHeight="false" outlineLevel="0" collapsed="false">
      <c r="C570" s="17"/>
      <c r="D570" s="17"/>
      <c r="E570" s="17"/>
      <c r="F570" s="17"/>
      <c r="G570" s="17"/>
      <c r="H570" s="0"/>
      <c r="AA570" s="17"/>
      <c r="AB570" s="17"/>
      <c r="AC570" s="17"/>
    </row>
    <row r="571" customFormat="false" ht="13.5" hidden="false" customHeight="false" outlineLevel="0" collapsed="false">
      <c r="C571" s="17"/>
      <c r="D571" s="17"/>
      <c r="E571" s="17"/>
      <c r="F571" s="17"/>
      <c r="G571" s="17"/>
      <c r="H571" s="0"/>
      <c r="AA571" s="17"/>
      <c r="AB571" s="17"/>
      <c r="AC571" s="17"/>
    </row>
    <row r="572" customFormat="false" ht="13.5" hidden="false" customHeight="false" outlineLevel="0" collapsed="false">
      <c r="C572" s="17"/>
      <c r="D572" s="17"/>
      <c r="E572" s="17"/>
      <c r="F572" s="17"/>
      <c r="G572" s="17"/>
      <c r="H572" s="0"/>
      <c r="AA572" s="17"/>
      <c r="AB572" s="17"/>
      <c r="AC572" s="17"/>
    </row>
    <row r="573" customFormat="false" ht="13.5" hidden="false" customHeight="false" outlineLevel="0" collapsed="false">
      <c r="C573" s="17"/>
      <c r="D573" s="17"/>
      <c r="E573" s="17"/>
      <c r="F573" s="17"/>
      <c r="G573" s="17"/>
      <c r="H573" s="0"/>
      <c r="AA573" s="17"/>
      <c r="AB573" s="17"/>
      <c r="AC573" s="17"/>
    </row>
    <row r="574" customFormat="false" ht="13.5" hidden="false" customHeight="false" outlineLevel="0" collapsed="false">
      <c r="C574" s="17"/>
      <c r="D574" s="17"/>
      <c r="E574" s="17"/>
      <c r="F574" s="17"/>
      <c r="G574" s="17"/>
      <c r="H574" s="0"/>
      <c r="AA574" s="17"/>
      <c r="AB574" s="17"/>
      <c r="AC574" s="17"/>
    </row>
    <row r="575" customFormat="false" ht="13.5" hidden="false" customHeight="false" outlineLevel="0" collapsed="false">
      <c r="C575" s="17"/>
      <c r="D575" s="17"/>
      <c r="E575" s="17"/>
      <c r="F575" s="17"/>
      <c r="G575" s="17"/>
      <c r="H575" s="0"/>
      <c r="AA575" s="17"/>
      <c r="AB575" s="17"/>
      <c r="AC575" s="17"/>
    </row>
    <row r="576" customFormat="false" ht="13.5" hidden="false" customHeight="false" outlineLevel="0" collapsed="false">
      <c r="C576" s="17"/>
      <c r="D576" s="17"/>
      <c r="E576" s="17"/>
      <c r="F576" s="17"/>
      <c r="G576" s="17"/>
      <c r="H576" s="0"/>
      <c r="AA576" s="17"/>
      <c r="AB576" s="17"/>
      <c r="AC576" s="17"/>
    </row>
    <row r="577" customFormat="false" ht="13.5" hidden="false" customHeight="false" outlineLevel="0" collapsed="false">
      <c r="C577" s="17"/>
      <c r="D577" s="17"/>
      <c r="E577" s="17"/>
      <c r="F577" s="17"/>
      <c r="G577" s="17"/>
      <c r="H577" s="0"/>
      <c r="AA577" s="17"/>
      <c r="AB577" s="17"/>
      <c r="AC577" s="17"/>
    </row>
    <row r="578" customFormat="false" ht="13.5" hidden="false" customHeight="false" outlineLevel="0" collapsed="false">
      <c r="C578" s="17"/>
      <c r="D578" s="17"/>
      <c r="E578" s="17"/>
      <c r="F578" s="17"/>
      <c r="G578" s="17"/>
      <c r="H578" s="0"/>
      <c r="AA578" s="17"/>
      <c r="AB578" s="17"/>
      <c r="AC578" s="17"/>
    </row>
    <row r="579" customFormat="false" ht="13.5" hidden="false" customHeight="false" outlineLevel="0" collapsed="false">
      <c r="C579" s="17"/>
      <c r="D579" s="17"/>
      <c r="E579" s="17"/>
      <c r="F579" s="17"/>
      <c r="G579" s="17"/>
      <c r="H579" s="0"/>
      <c r="AA579" s="17"/>
      <c r="AB579" s="17"/>
      <c r="AC579" s="17"/>
    </row>
    <row r="580" customFormat="false" ht="13.5" hidden="false" customHeight="false" outlineLevel="0" collapsed="false">
      <c r="C580" s="17"/>
      <c r="D580" s="17"/>
      <c r="E580" s="17"/>
      <c r="F580" s="17"/>
      <c r="G580" s="17"/>
      <c r="H580" s="0"/>
      <c r="AA580" s="17"/>
      <c r="AB580" s="17"/>
      <c r="AC580" s="17"/>
    </row>
    <row r="581" customFormat="false" ht="13.5" hidden="false" customHeight="false" outlineLevel="0" collapsed="false">
      <c r="C581" s="17"/>
      <c r="D581" s="17"/>
      <c r="E581" s="17"/>
      <c r="F581" s="17"/>
      <c r="G581" s="17"/>
      <c r="H581" s="0"/>
      <c r="AA581" s="17"/>
      <c r="AB581" s="17"/>
      <c r="AC581" s="17"/>
    </row>
    <row r="582" customFormat="false" ht="13.5" hidden="false" customHeight="false" outlineLevel="0" collapsed="false">
      <c r="C582" s="17"/>
      <c r="D582" s="17"/>
      <c r="E582" s="17"/>
      <c r="F582" s="17"/>
      <c r="G582" s="17"/>
      <c r="H582" s="0"/>
      <c r="AA582" s="17"/>
      <c r="AB582" s="17"/>
      <c r="AC582" s="17"/>
    </row>
    <row r="583" customFormat="false" ht="13.5" hidden="false" customHeight="false" outlineLevel="0" collapsed="false">
      <c r="C583" s="17"/>
      <c r="D583" s="17"/>
      <c r="E583" s="17"/>
      <c r="F583" s="17"/>
      <c r="G583" s="17"/>
      <c r="H583" s="0"/>
      <c r="AA583" s="17"/>
      <c r="AB583" s="17"/>
      <c r="AC583" s="17"/>
    </row>
    <row r="584" customFormat="false" ht="13.5" hidden="false" customHeight="false" outlineLevel="0" collapsed="false">
      <c r="C584" s="17"/>
      <c r="D584" s="17"/>
      <c r="E584" s="17"/>
      <c r="F584" s="17"/>
      <c r="G584" s="17"/>
      <c r="H584" s="0"/>
      <c r="AA584" s="17"/>
      <c r="AB584" s="17"/>
      <c r="AC584" s="17"/>
    </row>
    <row r="585" customFormat="false" ht="13.5" hidden="false" customHeight="false" outlineLevel="0" collapsed="false">
      <c r="C585" s="17"/>
      <c r="D585" s="17"/>
      <c r="E585" s="17"/>
      <c r="F585" s="17"/>
      <c r="G585" s="17"/>
      <c r="H585" s="0"/>
      <c r="AA585" s="17"/>
      <c r="AB585" s="17"/>
      <c r="AC585" s="17"/>
    </row>
    <row r="586" customFormat="false" ht="13.5" hidden="false" customHeight="false" outlineLevel="0" collapsed="false">
      <c r="C586" s="17"/>
      <c r="D586" s="17"/>
      <c r="E586" s="17"/>
      <c r="F586" s="17"/>
      <c r="G586" s="17"/>
      <c r="H586" s="0"/>
      <c r="AA586" s="17"/>
      <c r="AB586" s="17"/>
      <c r="AC586" s="17"/>
    </row>
    <row r="587" customFormat="false" ht="13.5" hidden="false" customHeight="false" outlineLevel="0" collapsed="false">
      <c r="C587" s="17"/>
      <c r="D587" s="17"/>
      <c r="E587" s="17"/>
      <c r="F587" s="17"/>
      <c r="G587" s="17"/>
      <c r="H587" s="0"/>
      <c r="AA587" s="17"/>
      <c r="AB587" s="17"/>
      <c r="AC587" s="17"/>
    </row>
    <row r="588" customFormat="false" ht="13.5" hidden="false" customHeight="false" outlineLevel="0" collapsed="false">
      <c r="C588" s="17"/>
      <c r="D588" s="17"/>
      <c r="E588" s="17"/>
      <c r="F588" s="17"/>
      <c r="G588" s="17"/>
      <c r="H588" s="0"/>
      <c r="AA588" s="17"/>
      <c r="AB588" s="17"/>
      <c r="AC588" s="17"/>
    </row>
    <row r="589" customFormat="false" ht="13.5" hidden="false" customHeight="false" outlineLevel="0" collapsed="false">
      <c r="C589" s="17"/>
      <c r="D589" s="17"/>
      <c r="E589" s="17"/>
      <c r="F589" s="17"/>
      <c r="G589" s="17"/>
      <c r="H589" s="0"/>
      <c r="AA589" s="17"/>
      <c r="AB589" s="17"/>
      <c r="AC589" s="17"/>
    </row>
    <row r="590" customFormat="false" ht="13.5" hidden="false" customHeight="false" outlineLevel="0" collapsed="false">
      <c r="C590" s="17"/>
      <c r="D590" s="17"/>
      <c r="E590" s="17"/>
      <c r="F590" s="17"/>
      <c r="G590" s="17"/>
      <c r="H590" s="0"/>
      <c r="AA590" s="17"/>
      <c r="AB590" s="17"/>
      <c r="AC590" s="17"/>
    </row>
    <row r="591" customFormat="false" ht="13.5" hidden="false" customHeight="false" outlineLevel="0" collapsed="false">
      <c r="C591" s="17"/>
      <c r="D591" s="17"/>
      <c r="E591" s="17"/>
      <c r="F591" s="17"/>
      <c r="G591" s="17"/>
      <c r="H591" s="0"/>
      <c r="AA591" s="17"/>
      <c r="AB591" s="17"/>
      <c r="AC591" s="17"/>
    </row>
    <row r="592" customFormat="false" ht="13.5" hidden="false" customHeight="false" outlineLevel="0" collapsed="false">
      <c r="C592" s="17"/>
      <c r="D592" s="17"/>
      <c r="E592" s="17"/>
      <c r="F592" s="17"/>
      <c r="G592" s="17"/>
      <c r="H592" s="0"/>
      <c r="AA592" s="17"/>
      <c r="AB592" s="17"/>
      <c r="AC592" s="17"/>
    </row>
    <row r="593" customFormat="false" ht="13.5" hidden="false" customHeight="false" outlineLevel="0" collapsed="false">
      <c r="C593" s="17"/>
      <c r="D593" s="17"/>
      <c r="E593" s="17"/>
      <c r="F593" s="17"/>
      <c r="G593" s="17"/>
      <c r="H593" s="0"/>
      <c r="AA593" s="17"/>
      <c r="AB593" s="17"/>
      <c r="AC593" s="17"/>
    </row>
    <row r="594" customFormat="false" ht="13.5" hidden="false" customHeight="false" outlineLevel="0" collapsed="false">
      <c r="C594" s="17"/>
      <c r="D594" s="17"/>
      <c r="E594" s="17"/>
      <c r="F594" s="17"/>
      <c r="G594" s="17"/>
      <c r="H594" s="0"/>
      <c r="AA594" s="17"/>
      <c r="AB594" s="17"/>
      <c r="AC594" s="17"/>
    </row>
    <row r="595" customFormat="false" ht="13.5" hidden="false" customHeight="false" outlineLevel="0" collapsed="false">
      <c r="C595" s="17"/>
      <c r="D595" s="17"/>
      <c r="E595" s="17"/>
      <c r="F595" s="17"/>
      <c r="G595" s="17"/>
      <c r="H595" s="0"/>
      <c r="AA595" s="17"/>
      <c r="AB595" s="17"/>
      <c r="AC595" s="17"/>
    </row>
    <row r="596" customFormat="false" ht="13.5" hidden="false" customHeight="false" outlineLevel="0" collapsed="false">
      <c r="C596" s="17"/>
      <c r="D596" s="17"/>
      <c r="E596" s="17"/>
      <c r="F596" s="17"/>
      <c r="G596" s="17"/>
      <c r="H596" s="0"/>
      <c r="AA596" s="17"/>
      <c r="AB596" s="17"/>
      <c r="AC596" s="17"/>
    </row>
    <row r="597" customFormat="false" ht="13.5" hidden="false" customHeight="false" outlineLevel="0" collapsed="false">
      <c r="C597" s="17"/>
      <c r="D597" s="17"/>
      <c r="E597" s="17"/>
      <c r="F597" s="17"/>
      <c r="G597" s="17"/>
      <c r="H597" s="0"/>
      <c r="AA597" s="17"/>
      <c r="AB597" s="17"/>
      <c r="AC597" s="17"/>
    </row>
    <row r="598" customFormat="false" ht="13.5" hidden="false" customHeight="false" outlineLevel="0" collapsed="false">
      <c r="C598" s="17"/>
      <c r="D598" s="17"/>
      <c r="E598" s="17"/>
      <c r="F598" s="17"/>
      <c r="G598" s="17"/>
      <c r="H598" s="0"/>
      <c r="AA598" s="17"/>
      <c r="AB598" s="17"/>
      <c r="AC598" s="17"/>
    </row>
    <row r="599" customFormat="false" ht="13.5" hidden="false" customHeight="false" outlineLevel="0" collapsed="false">
      <c r="C599" s="17"/>
      <c r="D599" s="17"/>
      <c r="E599" s="17"/>
      <c r="F599" s="17"/>
      <c r="G599" s="17"/>
      <c r="H599" s="0"/>
      <c r="AA599" s="17"/>
      <c r="AB599" s="17"/>
      <c r="AC599" s="17"/>
    </row>
    <row r="600" customFormat="false" ht="13.5" hidden="false" customHeight="false" outlineLevel="0" collapsed="false">
      <c r="C600" s="17"/>
      <c r="D600" s="17"/>
      <c r="E600" s="17"/>
      <c r="F600" s="17"/>
      <c r="G600" s="17"/>
      <c r="H600" s="0"/>
      <c r="AA600" s="17"/>
      <c r="AB600" s="17"/>
      <c r="AC600" s="17"/>
    </row>
    <row r="601" customFormat="false" ht="13.5" hidden="false" customHeight="false" outlineLevel="0" collapsed="false">
      <c r="C601" s="17"/>
      <c r="D601" s="17"/>
      <c r="E601" s="17"/>
      <c r="F601" s="17"/>
      <c r="G601" s="17"/>
      <c r="H601" s="0"/>
      <c r="AA601" s="17"/>
      <c r="AB601" s="17"/>
      <c r="AC601" s="17"/>
    </row>
    <row r="602" customFormat="false" ht="13.5" hidden="false" customHeight="false" outlineLevel="0" collapsed="false">
      <c r="C602" s="17"/>
      <c r="D602" s="17"/>
      <c r="E602" s="17"/>
      <c r="F602" s="17"/>
      <c r="G602" s="17"/>
      <c r="H602" s="0"/>
      <c r="AA602" s="17"/>
      <c r="AB602" s="17"/>
      <c r="AC602" s="17"/>
    </row>
    <row r="603" customFormat="false" ht="13.5" hidden="false" customHeight="false" outlineLevel="0" collapsed="false">
      <c r="C603" s="17"/>
      <c r="D603" s="17"/>
      <c r="E603" s="17"/>
      <c r="F603" s="17"/>
      <c r="G603" s="17"/>
      <c r="H603" s="0"/>
      <c r="AA603" s="17"/>
      <c r="AB603" s="17"/>
      <c r="AC603" s="17"/>
    </row>
    <row r="604" customFormat="false" ht="13.5" hidden="false" customHeight="false" outlineLevel="0" collapsed="false">
      <c r="C604" s="17"/>
      <c r="D604" s="17"/>
      <c r="E604" s="17"/>
      <c r="F604" s="17"/>
      <c r="G604" s="17"/>
      <c r="H604" s="0"/>
      <c r="AA604" s="17"/>
      <c r="AB604" s="17"/>
      <c r="AC604" s="17"/>
    </row>
    <row r="605" customFormat="false" ht="13.5" hidden="false" customHeight="false" outlineLevel="0" collapsed="false">
      <c r="C605" s="17"/>
      <c r="D605" s="17"/>
      <c r="E605" s="17"/>
      <c r="F605" s="17"/>
      <c r="G605" s="17"/>
      <c r="H605" s="0"/>
      <c r="AA605" s="17"/>
      <c r="AB605" s="17"/>
      <c r="AC605" s="17"/>
    </row>
    <row r="606" customFormat="false" ht="13.5" hidden="false" customHeight="false" outlineLevel="0" collapsed="false">
      <c r="C606" s="17"/>
      <c r="D606" s="17"/>
      <c r="E606" s="17"/>
      <c r="F606" s="17"/>
      <c r="G606" s="17"/>
      <c r="H606" s="0"/>
      <c r="AA606" s="17"/>
      <c r="AB606" s="17"/>
      <c r="AC606" s="17"/>
    </row>
    <row r="607" customFormat="false" ht="13.5" hidden="false" customHeight="false" outlineLevel="0" collapsed="false">
      <c r="C607" s="17"/>
      <c r="D607" s="17"/>
      <c r="E607" s="17"/>
      <c r="F607" s="17"/>
      <c r="G607" s="17"/>
      <c r="H607" s="0"/>
      <c r="AA607" s="17"/>
      <c r="AB607" s="17"/>
      <c r="AC607" s="17"/>
    </row>
    <row r="608" customFormat="false" ht="13.5" hidden="false" customHeight="false" outlineLevel="0" collapsed="false">
      <c r="C608" s="17"/>
      <c r="D608" s="17"/>
      <c r="E608" s="17"/>
      <c r="F608" s="17"/>
      <c r="G608" s="17"/>
      <c r="H608" s="0"/>
      <c r="AA608" s="17"/>
      <c r="AB608" s="17"/>
      <c r="AC608" s="17"/>
    </row>
    <row r="609" customFormat="false" ht="13.5" hidden="false" customHeight="false" outlineLevel="0" collapsed="false">
      <c r="C609" s="17"/>
      <c r="D609" s="17"/>
      <c r="E609" s="17"/>
      <c r="F609" s="17"/>
      <c r="G609" s="17"/>
      <c r="H609" s="0"/>
      <c r="AA609" s="17"/>
      <c r="AB609" s="17"/>
      <c r="AC609" s="17"/>
    </row>
    <row r="610" customFormat="false" ht="13.5" hidden="false" customHeight="false" outlineLevel="0" collapsed="false">
      <c r="C610" s="17"/>
      <c r="D610" s="17"/>
      <c r="E610" s="17"/>
      <c r="F610" s="17"/>
      <c r="G610" s="17"/>
      <c r="H610" s="0"/>
      <c r="AA610" s="17"/>
      <c r="AB610" s="17"/>
      <c r="AC610" s="17"/>
    </row>
    <row r="611" customFormat="false" ht="13.5" hidden="false" customHeight="false" outlineLevel="0" collapsed="false">
      <c r="C611" s="17"/>
      <c r="D611" s="17"/>
      <c r="E611" s="17"/>
      <c r="F611" s="17"/>
      <c r="G611" s="17"/>
      <c r="H611" s="0"/>
      <c r="AA611" s="17"/>
      <c r="AB611" s="17"/>
      <c r="AC611" s="17"/>
    </row>
    <row r="612" customFormat="false" ht="13.5" hidden="false" customHeight="false" outlineLevel="0" collapsed="false">
      <c r="C612" s="17"/>
      <c r="D612" s="17"/>
      <c r="E612" s="17"/>
      <c r="F612" s="17"/>
      <c r="G612" s="17"/>
      <c r="H612" s="0"/>
      <c r="AA612" s="17"/>
      <c r="AB612" s="17"/>
      <c r="AC612" s="17"/>
    </row>
    <row r="613" customFormat="false" ht="13.5" hidden="false" customHeight="false" outlineLevel="0" collapsed="false">
      <c r="C613" s="17"/>
      <c r="D613" s="17"/>
      <c r="E613" s="17"/>
      <c r="F613" s="17"/>
      <c r="G613" s="17"/>
      <c r="H613" s="0"/>
      <c r="AA613" s="17"/>
      <c r="AB613" s="17"/>
      <c r="AC613" s="17"/>
    </row>
    <row r="614" customFormat="false" ht="13.5" hidden="false" customHeight="false" outlineLevel="0" collapsed="false">
      <c r="C614" s="17"/>
      <c r="D614" s="17"/>
      <c r="E614" s="17"/>
      <c r="F614" s="17"/>
      <c r="G614" s="17"/>
      <c r="H614" s="0"/>
      <c r="AA614" s="17"/>
      <c r="AB614" s="17"/>
      <c r="AC614" s="17"/>
    </row>
    <row r="615" customFormat="false" ht="13.5" hidden="false" customHeight="false" outlineLevel="0" collapsed="false">
      <c r="C615" s="17"/>
      <c r="D615" s="17"/>
      <c r="E615" s="17"/>
      <c r="F615" s="17"/>
      <c r="G615" s="17"/>
      <c r="H615" s="0"/>
      <c r="AA615" s="17"/>
      <c r="AB615" s="17"/>
      <c r="AC615" s="17"/>
    </row>
    <row r="616" customFormat="false" ht="13.5" hidden="false" customHeight="false" outlineLevel="0" collapsed="false">
      <c r="C616" s="17"/>
      <c r="D616" s="17"/>
      <c r="E616" s="17"/>
      <c r="F616" s="17"/>
      <c r="G616" s="17"/>
      <c r="H616" s="0"/>
      <c r="AA616" s="17"/>
      <c r="AB616" s="17"/>
      <c r="AC616" s="17"/>
    </row>
    <row r="617" customFormat="false" ht="13.5" hidden="false" customHeight="false" outlineLevel="0" collapsed="false">
      <c r="C617" s="17"/>
      <c r="D617" s="17"/>
      <c r="E617" s="17"/>
      <c r="F617" s="17"/>
      <c r="G617" s="17"/>
      <c r="H617" s="0"/>
      <c r="AA617" s="17"/>
      <c r="AB617" s="17"/>
      <c r="AC617" s="17"/>
    </row>
    <row r="618" customFormat="false" ht="13.5" hidden="false" customHeight="false" outlineLevel="0" collapsed="false">
      <c r="C618" s="17"/>
      <c r="D618" s="17"/>
      <c r="E618" s="17"/>
      <c r="F618" s="17"/>
      <c r="G618" s="17"/>
      <c r="H618" s="0"/>
      <c r="AA618" s="17"/>
      <c r="AB618" s="17"/>
      <c r="AC618" s="17"/>
    </row>
    <row r="619" customFormat="false" ht="13.5" hidden="false" customHeight="false" outlineLevel="0" collapsed="false">
      <c r="C619" s="17"/>
      <c r="D619" s="17"/>
      <c r="E619" s="17"/>
      <c r="F619" s="17"/>
      <c r="G619" s="17"/>
      <c r="H619" s="0"/>
      <c r="AA619" s="17"/>
      <c r="AB619" s="17"/>
      <c r="AC619" s="17"/>
    </row>
    <row r="620" customFormat="false" ht="13.5" hidden="false" customHeight="false" outlineLevel="0" collapsed="false">
      <c r="C620" s="17"/>
      <c r="D620" s="17"/>
      <c r="E620" s="17"/>
      <c r="F620" s="17"/>
      <c r="G620" s="17"/>
      <c r="H620" s="0"/>
      <c r="AA620" s="17"/>
      <c r="AB620" s="17"/>
      <c r="AC620" s="17"/>
    </row>
    <row r="621" customFormat="false" ht="13.5" hidden="false" customHeight="false" outlineLevel="0" collapsed="false">
      <c r="C621" s="17"/>
      <c r="D621" s="17"/>
      <c r="E621" s="17"/>
      <c r="F621" s="17"/>
      <c r="G621" s="17"/>
      <c r="H621" s="0"/>
      <c r="AA621" s="17"/>
      <c r="AB621" s="17"/>
      <c r="AC621" s="17"/>
    </row>
    <row r="622" customFormat="false" ht="13.5" hidden="false" customHeight="false" outlineLevel="0" collapsed="false">
      <c r="C622" s="17"/>
      <c r="D622" s="17"/>
      <c r="E622" s="17"/>
      <c r="F622" s="17"/>
      <c r="G622" s="17"/>
      <c r="H622" s="0"/>
      <c r="AA622" s="17"/>
      <c r="AB622" s="17"/>
      <c r="AC622" s="17"/>
    </row>
    <row r="623" customFormat="false" ht="13.5" hidden="false" customHeight="false" outlineLevel="0" collapsed="false">
      <c r="C623" s="17"/>
      <c r="D623" s="17"/>
      <c r="E623" s="17"/>
      <c r="F623" s="17"/>
      <c r="G623" s="17"/>
      <c r="H623" s="0"/>
      <c r="AA623" s="17"/>
      <c r="AB623" s="17"/>
      <c r="AC623" s="17"/>
    </row>
    <row r="624" customFormat="false" ht="13.5" hidden="false" customHeight="false" outlineLevel="0" collapsed="false">
      <c r="C624" s="17"/>
      <c r="D624" s="17"/>
      <c r="E624" s="17"/>
      <c r="F624" s="17"/>
      <c r="G624" s="17"/>
      <c r="H624" s="0"/>
      <c r="AA624" s="17"/>
      <c r="AB624" s="17"/>
      <c r="AC624" s="17"/>
    </row>
    <row r="625" customFormat="false" ht="13.5" hidden="false" customHeight="false" outlineLevel="0" collapsed="false">
      <c r="C625" s="17"/>
      <c r="D625" s="17"/>
      <c r="E625" s="17"/>
      <c r="F625" s="17"/>
      <c r="G625" s="17"/>
      <c r="H625" s="0"/>
      <c r="AA625" s="17"/>
      <c r="AB625" s="17"/>
      <c r="AC625" s="17"/>
    </row>
    <row r="626" customFormat="false" ht="13.5" hidden="false" customHeight="false" outlineLevel="0" collapsed="false">
      <c r="C626" s="17"/>
      <c r="D626" s="17"/>
      <c r="E626" s="17"/>
      <c r="F626" s="17"/>
      <c r="G626" s="17"/>
      <c r="H626" s="0"/>
      <c r="AA626" s="17"/>
      <c r="AB626" s="17"/>
      <c r="AC626" s="17"/>
    </row>
    <row r="627" customFormat="false" ht="13.5" hidden="false" customHeight="false" outlineLevel="0" collapsed="false">
      <c r="C627" s="17"/>
      <c r="D627" s="17"/>
      <c r="E627" s="17"/>
      <c r="F627" s="17"/>
      <c r="G627" s="17"/>
      <c r="H627" s="0"/>
      <c r="AA627" s="17"/>
      <c r="AB627" s="17"/>
      <c r="AC627" s="17"/>
    </row>
    <row r="628" customFormat="false" ht="13.5" hidden="false" customHeight="false" outlineLevel="0" collapsed="false">
      <c r="C628" s="17"/>
      <c r="D628" s="17"/>
      <c r="E628" s="17"/>
      <c r="F628" s="17"/>
      <c r="G628" s="17"/>
      <c r="H628" s="0"/>
      <c r="AA628" s="17"/>
      <c r="AB628" s="17"/>
      <c r="AC628" s="17"/>
    </row>
    <row r="629" customFormat="false" ht="13.5" hidden="false" customHeight="false" outlineLevel="0" collapsed="false">
      <c r="C629" s="17"/>
      <c r="D629" s="17"/>
      <c r="E629" s="17"/>
      <c r="F629" s="17"/>
      <c r="G629" s="17"/>
      <c r="H629" s="0"/>
      <c r="AA629" s="17"/>
      <c r="AB629" s="17"/>
      <c r="AC629" s="17"/>
    </row>
    <row r="630" customFormat="false" ht="13.5" hidden="false" customHeight="false" outlineLevel="0" collapsed="false">
      <c r="C630" s="17"/>
      <c r="D630" s="17"/>
      <c r="E630" s="17"/>
      <c r="F630" s="17"/>
      <c r="G630" s="17"/>
      <c r="H630" s="0"/>
      <c r="AA630" s="17"/>
      <c r="AB630" s="17"/>
      <c r="AC630" s="17"/>
    </row>
    <row r="631" customFormat="false" ht="13.5" hidden="false" customHeight="false" outlineLevel="0" collapsed="false">
      <c r="C631" s="17"/>
      <c r="D631" s="17"/>
      <c r="E631" s="17"/>
      <c r="F631" s="17"/>
      <c r="G631" s="17"/>
      <c r="H631" s="0"/>
      <c r="AA631" s="17"/>
      <c r="AB631" s="17"/>
      <c r="AC631" s="17"/>
    </row>
    <row r="632" customFormat="false" ht="13.5" hidden="false" customHeight="false" outlineLevel="0" collapsed="false">
      <c r="C632" s="17"/>
      <c r="D632" s="17"/>
      <c r="E632" s="17"/>
      <c r="F632" s="17"/>
      <c r="G632" s="17"/>
      <c r="H632" s="0"/>
      <c r="AA632" s="17"/>
      <c r="AB632" s="17"/>
      <c r="AC632" s="17"/>
    </row>
    <row r="633" customFormat="false" ht="13.5" hidden="false" customHeight="false" outlineLevel="0" collapsed="false">
      <c r="C633" s="17"/>
      <c r="D633" s="17"/>
      <c r="E633" s="17"/>
      <c r="F633" s="17"/>
      <c r="G633" s="17"/>
      <c r="H633" s="0"/>
      <c r="AA633" s="17"/>
      <c r="AB633" s="17"/>
      <c r="AC633" s="17"/>
    </row>
    <row r="634" customFormat="false" ht="13.5" hidden="false" customHeight="false" outlineLevel="0" collapsed="false">
      <c r="C634" s="17"/>
      <c r="D634" s="17"/>
      <c r="E634" s="17"/>
      <c r="F634" s="17"/>
      <c r="G634" s="17"/>
      <c r="H634" s="0"/>
      <c r="AA634" s="17"/>
      <c r="AB634" s="17"/>
      <c r="AC634" s="17"/>
    </row>
    <row r="635" customFormat="false" ht="13.5" hidden="false" customHeight="false" outlineLevel="0" collapsed="false">
      <c r="C635" s="17"/>
      <c r="D635" s="17"/>
      <c r="E635" s="17"/>
      <c r="F635" s="17"/>
      <c r="G635" s="17"/>
      <c r="H635" s="0"/>
      <c r="AA635" s="17"/>
      <c r="AB635" s="17"/>
      <c r="AC635" s="17"/>
    </row>
    <row r="636" customFormat="false" ht="13.5" hidden="false" customHeight="false" outlineLevel="0" collapsed="false">
      <c r="C636" s="17"/>
      <c r="D636" s="17"/>
      <c r="E636" s="17"/>
      <c r="F636" s="17"/>
      <c r="G636" s="17"/>
      <c r="H636" s="0"/>
      <c r="AA636" s="17"/>
      <c r="AB636" s="17"/>
      <c r="AC636" s="17"/>
    </row>
    <row r="637" customFormat="false" ht="13.5" hidden="false" customHeight="false" outlineLevel="0" collapsed="false">
      <c r="C637" s="17"/>
      <c r="D637" s="17"/>
      <c r="E637" s="17"/>
      <c r="F637" s="17"/>
      <c r="G637" s="17"/>
      <c r="H637" s="0"/>
      <c r="AA637" s="17"/>
      <c r="AB637" s="17"/>
      <c r="AC637" s="17"/>
    </row>
    <row r="638" customFormat="false" ht="13.5" hidden="false" customHeight="false" outlineLevel="0" collapsed="false">
      <c r="C638" s="17"/>
      <c r="D638" s="17"/>
      <c r="E638" s="17"/>
      <c r="F638" s="17"/>
      <c r="G638" s="17"/>
      <c r="H638" s="0"/>
      <c r="AA638" s="17"/>
      <c r="AB638" s="17"/>
      <c r="AC638" s="17"/>
    </row>
    <row r="639" customFormat="false" ht="13.5" hidden="false" customHeight="false" outlineLevel="0" collapsed="false">
      <c r="C639" s="17"/>
      <c r="D639" s="17"/>
      <c r="E639" s="17"/>
      <c r="F639" s="17"/>
      <c r="G639" s="17"/>
      <c r="H639" s="0"/>
      <c r="AA639" s="17"/>
      <c r="AB639" s="17"/>
      <c r="AC639" s="17"/>
    </row>
    <row r="640" customFormat="false" ht="13.5" hidden="false" customHeight="false" outlineLevel="0" collapsed="false">
      <c r="C640" s="17"/>
      <c r="D640" s="17"/>
      <c r="E640" s="17"/>
      <c r="F640" s="17"/>
      <c r="G640" s="17"/>
      <c r="H640" s="0"/>
      <c r="AA640" s="17"/>
      <c r="AB640" s="17"/>
      <c r="AC640" s="17"/>
    </row>
    <row r="641" customFormat="false" ht="13.5" hidden="false" customHeight="false" outlineLevel="0" collapsed="false">
      <c r="C641" s="17"/>
      <c r="D641" s="17"/>
      <c r="E641" s="17"/>
      <c r="F641" s="17"/>
      <c r="G641" s="17"/>
      <c r="H641" s="0"/>
      <c r="AA641" s="17"/>
      <c r="AB641" s="17"/>
      <c r="AC641" s="17"/>
    </row>
    <row r="642" customFormat="false" ht="13.5" hidden="false" customHeight="false" outlineLevel="0" collapsed="false">
      <c r="C642" s="17"/>
      <c r="D642" s="17"/>
      <c r="E642" s="17"/>
      <c r="F642" s="17"/>
      <c r="G642" s="17"/>
      <c r="H642" s="0"/>
      <c r="AA642" s="17"/>
      <c r="AB642" s="17"/>
      <c r="AC642" s="17"/>
    </row>
    <row r="643" customFormat="false" ht="13.5" hidden="false" customHeight="false" outlineLevel="0" collapsed="false">
      <c r="C643" s="17"/>
      <c r="D643" s="17"/>
      <c r="E643" s="17"/>
      <c r="F643" s="17"/>
      <c r="G643" s="17"/>
      <c r="H643" s="0"/>
      <c r="AA643" s="17"/>
      <c r="AB643" s="17"/>
      <c r="AC643" s="17"/>
    </row>
    <row r="644" customFormat="false" ht="13.5" hidden="false" customHeight="false" outlineLevel="0" collapsed="false">
      <c r="C644" s="17"/>
      <c r="D644" s="17"/>
      <c r="E644" s="17"/>
      <c r="F644" s="17"/>
      <c r="G644" s="17"/>
      <c r="H644" s="0"/>
      <c r="AA644" s="17"/>
      <c r="AB644" s="17"/>
      <c r="AC644" s="17"/>
    </row>
    <row r="645" customFormat="false" ht="13.5" hidden="false" customHeight="false" outlineLevel="0" collapsed="false">
      <c r="C645" s="17"/>
      <c r="D645" s="17"/>
      <c r="E645" s="17"/>
      <c r="F645" s="17"/>
      <c r="G645" s="17"/>
      <c r="H645" s="0"/>
      <c r="AA645" s="17"/>
      <c r="AB645" s="17"/>
      <c r="AC645" s="17"/>
    </row>
    <row r="646" customFormat="false" ht="13.5" hidden="false" customHeight="false" outlineLevel="0" collapsed="false">
      <c r="C646" s="17"/>
      <c r="D646" s="17"/>
      <c r="E646" s="17"/>
      <c r="F646" s="17"/>
      <c r="G646" s="17"/>
      <c r="H646" s="0"/>
      <c r="AA646" s="17"/>
      <c r="AB646" s="17"/>
      <c r="AC646" s="17"/>
    </row>
    <row r="647" customFormat="false" ht="13.5" hidden="false" customHeight="false" outlineLevel="0" collapsed="false">
      <c r="C647" s="17"/>
      <c r="D647" s="17"/>
      <c r="E647" s="17"/>
      <c r="F647" s="17"/>
      <c r="G647" s="17"/>
      <c r="H647" s="0"/>
      <c r="AA647" s="17"/>
      <c r="AB647" s="17"/>
      <c r="AC647" s="17"/>
    </row>
    <row r="648" customFormat="false" ht="13.5" hidden="false" customHeight="false" outlineLevel="0" collapsed="false">
      <c r="C648" s="17"/>
      <c r="D648" s="17"/>
      <c r="E648" s="17"/>
      <c r="F648" s="17"/>
      <c r="G648" s="17"/>
      <c r="H648" s="0"/>
      <c r="AA648" s="17"/>
      <c r="AB648" s="17"/>
      <c r="AC648" s="17"/>
    </row>
    <row r="649" customFormat="false" ht="13.5" hidden="false" customHeight="false" outlineLevel="0" collapsed="false">
      <c r="C649" s="17"/>
      <c r="D649" s="17"/>
      <c r="E649" s="17"/>
      <c r="F649" s="17"/>
      <c r="G649" s="17"/>
      <c r="H649" s="0"/>
      <c r="AA649" s="17"/>
      <c r="AB649" s="17"/>
      <c r="AC649" s="17"/>
    </row>
    <row r="650" customFormat="false" ht="13.5" hidden="false" customHeight="false" outlineLevel="0" collapsed="false">
      <c r="C650" s="17"/>
      <c r="D650" s="17"/>
      <c r="E650" s="17"/>
      <c r="F650" s="17"/>
      <c r="G650" s="17"/>
      <c r="H650" s="0"/>
      <c r="AA650" s="17"/>
      <c r="AB650" s="17"/>
      <c r="AC650" s="17"/>
    </row>
    <row r="651" customFormat="false" ht="13.5" hidden="false" customHeight="false" outlineLevel="0" collapsed="false">
      <c r="C651" s="17"/>
      <c r="D651" s="17"/>
      <c r="E651" s="17"/>
      <c r="F651" s="17"/>
      <c r="G651" s="17"/>
      <c r="H651" s="0"/>
      <c r="AA651" s="17"/>
      <c r="AB651" s="17"/>
      <c r="AC651" s="17"/>
    </row>
    <row r="652" customFormat="false" ht="13.5" hidden="false" customHeight="false" outlineLevel="0" collapsed="false">
      <c r="C652" s="17"/>
      <c r="D652" s="17"/>
      <c r="E652" s="17"/>
      <c r="F652" s="17"/>
      <c r="G652" s="17"/>
      <c r="H652" s="0"/>
      <c r="AA652" s="17"/>
      <c r="AB652" s="17"/>
      <c r="AC652" s="17"/>
    </row>
    <row r="653" customFormat="false" ht="13.5" hidden="false" customHeight="false" outlineLevel="0" collapsed="false">
      <c r="C653" s="17"/>
      <c r="D653" s="17"/>
      <c r="E653" s="17"/>
      <c r="F653" s="17"/>
      <c r="G653" s="17"/>
      <c r="H653" s="0"/>
      <c r="AA653" s="17"/>
      <c r="AB653" s="17"/>
      <c r="AC653" s="17"/>
    </row>
    <row r="654" customFormat="false" ht="13.5" hidden="false" customHeight="false" outlineLevel="0" collapsed="false">
      <c r="C654" s="17"/>
      <c r="D654" s="17"/>
      <c r="E654" s="17"/>
      <c r="F654" s="17"/>
      <c r="G654" s="17"/>
      <c r="H654" s="0"/>
      <c r="AA654" s="17"/>
      <c r="AB654" s="17"/>
      <c r="AC654" s="17"/>
    </row>
    <row r="655" customFormat="false" ht="13.5" hidden="false" customHeight="false" outlineLevel="0" collapsed="false">
      <c r="C655" s="17"/>
      <c r="D655" s="17"/>
      <c r="E655" s="17"/>
      <c r="F655" s="17"/>
      <c r="G655" s="17"/>
      <c r="H655" s="0"/>
      <c r="AA655" s="17"/>
      <c r="AB655" s="17"/>
      <c r="AC655" s="17"/>
    </row>
    <row r="656" customFormat="false" ht="13.5" hidden="false" customHeight="false" outlineLevel="0" collapsed="false">
      <c r="C656" s="17"/>
      <c r="D656" s="17"/>
      <c r="E656" s="17"/>
      <c r="F656" s="17"/>
      <c r="G656" s="17"/>
      <c r="H656" s="0"/>
      <c r="AA656" s="17"/>
      <c r="AB656" s="17"/>
      <c r="AC656" s="17"/>
    </row>
    <row r="657" customFormat="false" ht="13.5" hidden="false" customHeight="false" outlineLevel="0" collapsed="false">
      <c r="C657" s="17"/>
      <c r="D657" s="17"/>
      <c r="E657" s="17"/>
      <c r="F657" s="17"/>
      <c r="G657" s="17"/>
      <c r="H657" s="0"/>
      <c r="AA657" s="17"/>
      <c r="AB657" s="17"/>
      <c r="AC657" s="17"/>
    </row>
    <row r="658" customFormat="false" ht="13.5" hidden="false" customHeight="false" outlineLevel="0" collapsed="false">
      <c r="C658" s="17"/>
      <c r="D658" s="17"/>
      <c r="E658" s="17"/>
      <c r="F658" s="17"/>
      <c r="G658" s="17"/>
      <c r="H658" s="0"/>
      <c r="AA658" s="17"/>
      <c r="AB658" s="17"/>
      <c r="AC658" s="17"/>
    </row>
    <row r="659" customFormat="false" ht="13.5" hidden="false" customHeight="false" outlineLevel="0" collapsed="false">
      <c r="C659" s="17"/>
      <c r="D659" s="17"/>
      <c r="E659" s="17"/>
      <c r="F659" s="17"/>
      <c r="G659" s="17"/>
      <c r="H659" s="0"/>
      <c r="AA659" s="17"/>
      <c r="AB659" s="17"/>
      <c r="AC659" s="17"/>
    </row>
    <row r="660" customFormat="false" ht="13.5" hidden="false" customHeight="false" outlineLevel="0" collapsed="false">
      <c r="C660" s="17"/>
      <c r="D660" s="17"/>
      <c r="E660" s="17"/>
      <c r="F660" s="17"/>
      <c r="G660" s="17"/>
      <c r="H660" s="0"/>
      <c r="AA660" s="17"/>
      <c r="AB660" s="17"/>
      <c r="AC660" s="17"/>
    </row>
    <row r="661" customFormat="false" ht="13.5" hidden="false" customHeight="false" outlineLevel="0" collapsed="false">
      <c r="C661" s="17"/>
      <c r="D661" s="17"/>
      <c r="E661" s="17"/>
      <c r="F661" s="17"/>
      <c r="G661" s="17"/>
      <c r="H661" s="0"/>
      <c r="AA661" s="17"/>
      <c r="AB661" s="17"/>
      <c r="AC661" s="17"/>
    </row>
    <row r="662" customFormat="false" ht="13.5" hidden="false" customHeight="false" outlineLevel="0" collapsed="false">
      <c r="C662" s="17"/>
      <c r="D662" s="17"/>
      <c r="E662" s="17"/>
      <c r="F662" s="17"/>
      <c r="G662" s="17"/>
      <c r="H662" s="0"/>
      <c r="AA662" s="17"/>
      <c r="AB662" s="17"/>
      <c r="AC662" s="17"/>
    </row>
    <row r="663" customFormat="false" ht="13.5" hidden="false" customHeight="false" outlineLevel="0" collapsed="false">
      <c r="C663" s="17"/>
      <c r="D663" s="17"/>
      <c r="E663" s="17"/>
      <c r="F663" s="17"/>
      <c r="G663" s="17"/>
      <c r="H663" s="0"/>
      <c r="AA663" s="17"/>
      <c r="AB663" s="17"/>
      <c r="AC663" s="17"/>
    </row>
    <row r="664" customFormat="false" ht="13.5" hidden="false" customHeight="false" outlineLevel="0" collapsed="false">
      <c r="C664" s="17"/>
      <c r="D664" s="17"/>
      <c r="E664" s="17"/>
      <c r="F664" s="17"/>
      <c r="G664" s="17"/>
      <c r="H664" s="0"/>
      <c r="AA664" s="17"/>
      <c r="AB664" s="17"/>
      <c r="AC664" s="17"/>
    </row>
    <row r="665" customFormat="false" ht="13.5" hidden="false" customHeight="false" outlineLevel="0" collapsed="false">
      <c r="C665" s="17"/>
      <c r="D665" s="17"/>
      <c r="E665" s="17"/>
      <c r="F665" s="17"/>
      <c r="G665" s="17"/>
      <c r="H665" s="0"/>
      <c r="AA665" s="17"/>
      <c r="AB665" s="17"/>
      <c r="AC665" s="17"/>
    </row>
    <row r="666" customFormat="false" ht="13.5" hidden="false" customHeight="false" outlineLevel="0" collapsed="false">
      <c r="C666" s="17"/>
      <c r="D666" s="17"/>
      <c r="E666" s="17"/>
      <c r="F666" s="17"/>
      <c r="G666" s="17"/>
      <c r="H666" s="0"/>
      <c r="AA666" s="17"/>
      <c r="AB666" s="17"/>
      <c r="AC666" s="17"/>
    </row>
    <row r="667" customFormat="false" ht="13.5" hidden="false" customHeight="false" outlineLevel="0" collapsed="false">
      <c r="A667" s="169"/>
      <c r="C667" s="17"/>
      <c r="D667" s="17"/>
      <c r="E667" s="17"/>
      <c r="F667" s="17"/>
      <c r="G667" s="17"/>
      <c r="H667" s="0"/>
      <c r="AA667" s="17"/>
      <c r="AB667" s="17"/>
      <c r="AC667" s="17"/>
    </row>
    <row r="668" customFormat="false" ht="13.5" hidden="false" customHeight="false" outlineLevel="0" collapsed="false">
      <c r="A668" s="169"/>
      <c r="C668" s="17"/>
      <c r="D668" s="17"/>
      <c r="E668" s="17"/>
      <c r="F668" s="17"/>
      <c r="G668" s="17"/>
      <c r="H668" s="0"/>
      <c r="AA668" s="17"/>
      <c r="AB668" s="17"/>
      <c r="AC668" s="17"/>
    </row>
    <row r="669" customFormat="false" ht="13.5" hidden="false" customHeight="false" outlineLevel="0" collapsed="false">
      <c r="A669" s="169"/>
      <c r="C669" s="17"/>
      <c r="D669" s="17"/>
      <c r="E669" s="17"/>
      <c r="F669" s="17"/>
      <c r="G669" s="17"/>
      <c r="H669" s="0"/>
      <c r="AA669" s="17"/>
      <c r="AB669" s="17"/>
      <c r="AC669" s="17"/>
    </row>
    <row r="670" customFormat="false" ht="13.5" hidden="false" customHeight="false" outlineLevel="0" collapsed="false">
      <c r="A670" s="169"/>
      <c r="C670" s="17"/>
      <c r="D670" s="17"/>
      <c r="E670" s="17"/>
      <c r="F670" s="17"/>
      <c r="G670" s="17"/>
      <c r="H670" s="0"/>
      <c r="AA670" s="17"/>
      <c r="AB670" s="17"/>
      <c r="AC670" s="17"/>
    </row>
    <row r="671" customFormat="false" ht="13.5" hidden="false" customHeight="false" outlineLevel="0" collapsed="false">
      <c r="A671" s="169"/>
      <c r="C671" s="17"/>
      <c r="D671" s="17"/>
      <c r="E671" s="17"/>
      <c r="F671" s="17"/>
      <c r="G671" s="17"/>
      <c r="H671" s="0"/>
      <c r="AA671" s="17"/>
      <c r="AB671" s="17"/>
      <c r="AC671" s="17"/>
    </row>
    <row r="672" customFormat="false" ht="13.5" hidden="false" customHeight="false" outlineLevel="0" collapsed="false">
      <c r="A672" s="169"/>
      <c r="C672" s="17"/>
      <c r="D672" s="17"/>
      <c r="E672" s="17"/>
      <c r="F672" s="17"/>
      <c r="G672" s="17"/>
      <c r="H672" s="0"/>
      <c r="AA672" s="17"/>
      <c r="AB672" s="17"/>
      <c r="AC672" s="17"/>
    </row>
    <row r="673" customFormat="false" ht="13.5" hidden="false" customHeight="false" outlineLevel="0" collapsed="false">
      <c r="A673" s="169"/>
      <c r="C673" s="17"/>
      <c r="D673" s="17"/>
      <c r="E673" s="17"/>
      <c r="F673" s="17"/>
      <c r="G673" s="17"/>
      <c r="H673" s="0"/>
      <c r="AA673" s="17"/>
      <c r="AB673" s="17"/>
      <c r="AC673" s="17"/>
    </row>
    <row r="674" customFormat="false" ht="13.5" hidden="false" customHeight="false" outlineLevel="0" collapsed="false">
      <c r="A674" s="169"/>
      <c r="C674" s="17"/>
      <c r="D674" s="17"/>
      <c r="E674" s="17"/>
      <c r="F674" s="17"/>
      <c r="G674" s="17"/>
      <c r="H674" s="0"/>
      <c r="AA674" s="17"/>
      <c r="AB674" s="17"/>
      <c r="AC674" s="17"/>
    </row>
    <row r="675" customFormat="false" ht="13.5" hidden="false" customHeight="false" outlineLevel="0" collapsed="false">
      <c r="A675" s="169"/>
      <c r="C675" s="17"/>
      <c r="D675" s="17"/>
      <c r="E675" s="17"/>
      <c r="F675" s="17"/>
      <c r="G675" s="17"/>
      <c r="H675" s="0"/>
      <c r="AA675" s="17"/>
      <c r="AB675" s="17"/>
      <c r="AC675" s="17"/>
    </row>
    <row r="676" customFormat="false" ht="13.5" hidden="false" customHeight="false" outlineLevel="0" collapsed="false">
      <c r="A676" s="169"/>
      <c r="C676" s="17"/>
      <c r="D676" s="17"/>
      <c r="E676" s="17"/>
      <c r="F676" s="17"/>
      <c r="G676" s="17"/>
      <c r="H676" s="0"/>
      <c r="AA676" s="17"/>
      <c r="AB676" s="17"/>
      <c r="AC676" s="17"/>
    </row>
    <row r="677" customFormat="false" ht="13.5" hidden="false" customHeight="false" outlineLevel="0" collapsed="false">
      <c r="A677" s="169"/>
      <c r="C677" s="17"/>
      <c r="D677" s="17"/>
      <c r="E677" s="17"/>
      <c r="F677" s="17"/>
      <c r="G677" s="17"/>
      <c r="H677" s="0"/>
      <c r="AA677" s="17"/>
      <c r="AB677" s="17"/>
      <c r="AC677" s="17"/>
    </row>
    <row r="678" customFormat="false" ht="13.5" hidden="false" customHeight="false" outlineLevel="0" collapsed="false">
      <c r="A678" s="169"/>
      <c r="C678" s="17"/>
      <c r="D678" s="17"/>
      <c r="E678" s="17"/>
      <c r="F678" s="17"/>
      <c r="G678" s="17"/>
      <c r="H678" s="0"/>
      <c r="AA678" s="17"/>
      <c r="AB678" s="17"/>
      <c r="AC678" s="17"/>
    </row>
    <row r="679" customFormat="false" ht="13.5" hidden="false" customHeight="false" outlineLevel="0" collapsed="false">
      <c r="C679" s="17"/>
      <c r="D679" s="17"/>
      <c r="E679" s="17"/>
      <c r="F679" s="17"/>
      <c r="G679" s="17"/>
      <c r="H679" s="0"/>
      <c r="AA679" s="17"/>
      <c r="AB679" s="17"/>
      <c r="AC679" s="17"/>
    </row>
    <row r="680" customFormat="false" ht="13.5" hidden="false" customHeight="false" outlineLevel="0" collapsed="false">
      <c r="C680" s="17"/>
      <c r="D680" s="17"/>
      <c r="E680" s="17"/>
      <c r="F680" s="17"/>
      <c r="G680" s="17"/>
      <c r="H680" s="0"/>
      <c r="AA680" s="17"/>
      <c r="AB680" s="17"/>
      <c r="AC680" s="17"/>
    </row>
    <row r="681" customFormat="false" ht="13.5" hidden="false" customHeight="false" outlineLevel="0" collapsed="false">
      <c r="C681" s="17"/>
      <c r="D681" s="17"/>
      <c r="E681" s="17"/>
      <c r="F681" s="17"/>
      <c r="G681" s="17"/>
      <c r="H681" s="0"/>
      <c r="AA681" s="17"/>
      <c r="AB681" s="17"/>
      <c r="AC681" s="17"/>
    </row>
    <row r="682" customFormat="false" ht="13.5" hidden="false" customHeight="false" outlineLevel="0" collapsed="false">
      <c r="C682" s="17"/>
      <c r="D682" s="17"/>
      <c r="E682" s="17"/>
      <c r="F682" s="17"/>
      <c r="G682" s="17"/>
      <c r="H682" s="0"/>
      <c r="AA682" s="17"/>
      <c r="AB682" s="17"/>
      <c r="AC682" s="17"/>
    </row>
    <row r="683" customFormat="false" ht="13.5" hidden="false" customHeight="false" outlineLevel="0" collapsed="false">
      <c r="C683" s="17"/>
      <c r="D683" s="17"/>
      <c r="E683" s="17"/>
      <c r="F683" s="17"/>
      <c r="G683" s="17"/>
      <c r="H683" s="0"/>
      <c r="AA683" s="17"/>
      <c r="AB683" s="17"/>
      <c r="AC683" s="17"/>
    </row>
    <row r="684" customFormat="false" ht="13.5" hidden="false" customHeight="false" outlineLevel="0" collapsed="false">
      <c r="C684" s="17"/>
      <c r="D684" s="17"/>
      <c r="E684" s="17"/>
      <c r="F684" s="17"/>
      <c r="G684" s="17"/>
      <c r="H684" s="0"/>
      <c r="AA684" s="17"/>
      <c r="AB684" s="17"/>
      <c r="AC684" s="17"/>
    </row>
    <row r="685" customFormat="false" ht="13.5" hidden="false" customHeight="false" outlineLevel="0" collapsed="false">
      <c r="C685" s="17"/>
      <c r="D685" s="17"/>
      <c r="E685" s="17"/>
      <c r="F685" s="17"/>
      <c r="G685" s="17"/>
      <c r="H685" s="0"/>
      <c r="AA685" s="17"/>
      <c r="AB685" s="17"/>
      <c r="AC685" s="17"/>
    </row>
    <row r="686" customFormat="false" ht="13.5" hidden="false" customHeight="false" outlineLevel="0" collapsed="false">
      <c r="C686" s="17"/>
      <c r="D686" s="17"/>
      <c r="E686" s="17"/>
      <c r="F686" s="17"/>
      <c r="G686" s="17"/>
      <c r="H686" s="0"/>
      <c r="AA686" s="17"/>
      <c r="AB686" s="17"/>
      <c r="AC686" s="17"/>
    </row>
    <row r="687" customFormat="false" ht="13.5" hidden="false" customHeight="false" outlineLevel="0" collapsed="false">
      <c r="C687" s="17"/>
      <c r="D687" s="17"/>
      <c r="E687" s="17"/>
      <c r="F687" s="17"/>
      <c r="G687" s="17"/>
      <c r="H687" s="0"/>
      <c r="AA687" s="17"/>
      <c r="AB687" s="17"/>
      <c r="AC687" s="17"/>
    </row>
    <row r="688" customFormat="false" ht="13.5" hidden="false" customHeight="false" outlineLevel="0" collapsed="false">
      <c r="C688" s="17"/>
      <c r="D688" s="17"/>
      <c r="E688" s="17"/>
      <c r="F688" s="17"/>
      <c r="G688" s="17"/>
      <c r="H688" s="0"/>
      <c r="AA688" s="17"/>
      <c r="AB688" s="17"/>
      <c r="AC688" s="17"/>
    </row>
    <row r="689" customFormat="false" ht="13.5" hidden="false" customHeight="false" outlineLevel="0" collapsed="false">
      <c r="C689" s="17"/>
      <c r="D689" s="17"/>
      <c r="E689" s="17"/>
      <c r="F689" s="17"/>
      <c r="G689" s="17"/>
      <c r="H689" s="0"/>
      <c r="AA689" s="17"/>
      <c r="AB689" s="17"/>
      <c r="AC689" s="17"/>
    </row>
    <row r="690" customFormat="false" ht="13.5" hidden="false" customHeight="false" outlineLevel="0" collapsed="false">
      <c r="C690" s="17"/>
      <c r="D690" s="17"/>
      <c r="E690" s="17"/>
      <c r="F690" s="17"/>
      <c r="G690" s="17"/>
      <c r="H690" s="0"/>
      <c r="AA690" s="17"/>
      <c r="AB690" s="17"/>
      <c r="AC690" s="17"/>
    </row>
    <row r="691" customFormat="false" ht="13.5" hidden="false" customHeight="false" outlineLevel="0" collapsed="false">
      <c r="C691" s="17"/>
      <c r="D691" s="17"/>
      <c r="E691" s="17"/>
      <c r="F691" s="17"/>
      <c r="G691" s="17"/>
      <c r="H691" s="0"/>
      <c r="AA691" s="17"/>
      <c r="AB691" s="17"/>
      <c r="AC691" s="17"/>
    </row>
    <row r="692" customFormat="false" ht="13.5" hidden="false" customHeight="false" outlineLevel="0" collapsed="false">
      <c r="C692" s="17"/>
      <c r="D692" s="17"/>
      <c r="E692" s="17"/>
      <c r="F692" s="17"/>
      <c r="G692" s="17"/>
      <c r="H692" s="0"/>
      <c r="AA692" s="17"/>
      <c r="AB692" s="17"/>
      <c r="AC692" s="17"/>
    </row>
    <row r="693" customFormat="false" ht="13.5" hidden="false" customHeight="false" outlineLevel="0" collapsed="false">
      <c r="C693" s="17"/>
      <c r="D693" s="17"/>
      <c r="E693" s="17"/>
      <c r="F693" s="17"/>
      <c r="G693" s="17"/>
      <c r="H693" s="0"/>
      <c r="AA693" s="17"/>
      <c r="AB693" s="17"/>
      <c r="AC693" s="17"/>
    </row>
    <row r="694" customFormat="false" ht="13.5" hidden="false" customHeight="false" outlineLevel="0" collapsed="false">
      <c r="C694" s="17"/>
      <c r="D694" s="17"/>
      <c r="E694" s="17"/>
      <c r="F694" s="17"/>
      <c r="G694" s="17"/>
      <c r="H694" s="0"/>
      <c r="AA694" s="17"/>
      <c r="AB694" s="17"/>
      <c r="AC694" s="17"/>
    </row>
    <row r="695" customFormat="false" ht="13.5" hidden="false" customHeight="false" outlineLevel="0" collapsed="false">
      <c r="C695" s="17"/>
      <c r="D695" s="17"/>
      <c r="E695" s="17"/>
      <c r="F695" s="17"/>
      <c r="G695" s="17"/>
      <c r="H695" s="0"/>
      <c r="AA695" s="17"/>
      <c r="AB695" s="17"/>
      <c r="AC695" s="17"/>
    </row>
    <row r="696" customFormat="false" ht="13.5" hidden="false" customHeight="false" outlineLevel="0" collapsed="false">
      <c r="C696" s="17"/>
      <c r="D696" s="17"/>
      <c r="E696" s="17"/>
      <c r="F696" s="17"/>
      <c r="G696" s="17"/>
      <c r="H696" s="0"/>
      <c r="AA696" s="17"/>
      <c r="AB696" s="17"/>
      <c r="AC696" s="17"/>
    </row>
    <row r="697" customFormat="false" ht="13.5" hidden="false" customHeight="false" outlineLevel="0" collapsed="false">
      <c r="C697" s="17"/>
      <c r="D697" s="17"/>
      <c r="E697" s="17"/>
      <c r="F697" s="17"/>
      <c r="G697" s="17"/>
      <c r="H697" s="0"/>
      <c r="AA697" s="17"/>
      <c r="AB697" s="17"/>
      <c r="AC697" s="17"/>
    </row>
    <row r="698" customFormat="false" ht="13.5" hidden="false" customHeight="false" outlineLevel="0" collapsed="false">
      <c r="C698" s="17"/>
      <c r="D698" s="17"/>
      <c r="E698" s="17"/>
      <c r="F698" s="17"/>
      <c r="G698" s="17"/>
      <c r="H698" s="0"/>
      <c r="AA698" s="17"/>
      <c r="AB698" s="17"/>
      <c r="AC698" s="17"/>
    </row>
    <row r="699" customFormat="false" ht="13.5" hidden="false" customHeight="false" outlineLevel="0" collapsed="false">
      <c r="C699" s="17"/>
      <c r="D699" s="17"/>
      <c r="E699" s="17"/>
      <c r="F699" s="17"/>
      <c r="G699" s="17"/>
      <c r="H699" s="0"/>
      <c r="AA699" s="17"/>
      <c r="AB699" s="17"/>
      <c r="AC699" s="17"/>
    </row>
    <row r="700" customFormat="false" ht="13.5" hidden="false" customHeight="false" outlineLevel="0" collapsed="false">
      <c r="C700" s="17"/>
      <c r="D700" s="17"/>
      <c r="E700" s="17"/>
      <c r="F700" s="17"/>
      <c r="G700" s="17"/>
      <c r="H700" s="0"/>
      <c r="AA700" s="17"/>
      <c r="AB700" s="17"/>
      <c r="AC700" s="17"/>
    </row>
    <row r="701" customFormat="false" ht="13.5" hidden="false" customHeight="false" outlineLevel="0" collapsed="false">
      <c r="C701" s="17"/>
      <c r="D701" s="17"/>
      <c r="E701" s="17"/>
      <c r="F701" s="17"/>
      <c r="G701" s="17"/>
      <c r="H701" s="0"/>
      <c r="AA701" s="17"/>
      <c r="AB701" s="17"/>
      <c r="AC701" s="17"/>
    </row>
    <row r="702" customFormat="false" ht="13.5" hidden="false" customHeight="false" outlineLevel="0" collapsed="false">
      <c r="C702" s="17"/>
      <c r="D702" s="17"/>
      <c r="E702" s="17"/>
      <c r="F702" s="17"/>
      <c r="G702" s="17"/>
      <c r="H702" s="0"/>
      <c r="AA702" s="17"/>
      <c r="AB702" s="17"/>
      <c r="AC702" s="17"/>
    </row>
    <row r="703" customFormat="false" ht="13.5" hidden="false" customHeight="false" outlineLevel="0" collapsed="false">
      <c r="C703" s="17"/>
      <c r="D703" s="17"/>
      <c r="E703" s="17"/>
      <c r="F703" s="17"/>
      <c r="G703" s="17"/>
      <c r="H703" s="0"/>
      <c r="AA703" s="17"/>
      <c r="AB703" s="17"/>
      <c r="AC703" s="17"/>
    </row>
    <row r="704" customFormat="false" ht="13.5" hidden="false" customHeight="false" outlineLevel="0" collapsed="false">
      <c r="C704" s="17"/>
      <c r="D704" s="17"/>
      <c r="E704" s="17"/>
      <c r="F704" s="17"/>
      <c r="G704" s="17"/>
      <c r="H704" s="0"/>
      <c r="AA704" s="17"/>
      <c r="AB704" s="17"/>
      <c r="AC704" s="17"/>
    </row>
    <row r="705" customFormat="false" ht="13.5" hidden="false" customHeight="false" outlineLevel="0" collapsed="false">
      <c r="C705" s="17"/>
      <c r="D705" s="17"/>
      <c r="E705" s="17"/>
      <c r="F705" s="17"/>
      <c r="G705" s="17"/>
      <c r="H705" s="0"/>
      <c r="AA705" s="17"/>
      <c r="AB705" s="17"/>
      <c r="AC705" s="17"/>
    </row>
    <row r="706" customFormat="false" ht="13.5" hidden="false" customHeight="false" outlineLevel="0" collapsed="false">
      <c r="C706" s="17"/>
      <c r="D706" s="17"/>
      <c r="E706" s="17"/>
      <c r="F706" s="17"/>
      <c r="G706" s="17"/>
      <c r="H706" s="0"/>
      <c r="AA706" s="17"/>
      <c r="AB706" s="17"/>
      <c r="AC706" s="17"/>
    </row>
    <row r="707" customFormat="false" ht="13.5" hidden="false" customHeight="false" outlineLevel="0" collapsed="false">
      <c r="C707" s="17"/>
      <c r="D707" s="17"/>
      <c r="E707" s="17"/>
      <c r="F707" s="17"/>
      <c r="G707" s="17"/>
      <c r="H707" s="0"/>
      <c r="AA707" s="17"/>
      <c r="AB707" s="17"/>
      <c r="AC707" s="17"/>
    </row>
    <row r="708" customFormat="false" ht="13.5" hidden="false" customHeight="false" outlineLevel="0" collapsed="false">
      <c r="C708" s="17"/>
      <c r="D708" s="17"/>
      <c r="E708" s="17"/>
      <c r="F708" s="17"/>
      <c r="G708" s="17"/>
      <c r="H708" s="0"/>
      <c r="AA708" s="17"/>
      <c r="AB708" s="17"/>
      <c r="AC708" s="17"/>
    </row>
    <row r="709" customFormat="false" ht="13.5" hidden="false" customHeight="false" outlineLevel="0" collapsed="false">
      <c r="C709" s="17"/>
      <c r="D709" s="17"/>
      <c r="E709" s="17"/>
      <c r="F709" s="17"/>
      <c r="G709" s="17"/>
      <c r="H709" s="0"/>
      <c r="AA709" s="17"/>
      <c r="AB709" s="17"/>
      <c r="AC709" s="17"/>
    </row>
    <row r="710" customFormat="false" ht="13.5" hidden="false" customHeight="false" outlineLevel="0" collapsed="false">
      <c r="C710" s="17"/>
      <c r="D710" s="17"/>
      <c r="E710" s="17"/>
      <c r="F710" s="17"/>
      <c r="G710" s="17"/>
      <c r="H710" s="0"/>
      <c r="AA710" s="17"/>
      <c r="AB710" s="17"/>
      <c r="AC710" s="17"/>
    </row>
    <row r="711" customFormat="false" ht="13.5" hidden="false" customHeight="false" outlineLevel="0" collapsed="false">
      <c r="C711" s="17"/>
      <c r="D711" s="17"/>
      <c r="E711" s="17"/>
      <c r="F711" s="17"/>
      <c r="G711" s="17"/>
      <c r="H711" s="0"/>
      <c r="AA711" s="17"/>
      <c r="AB711" s="17"/>
      <c r="AC711" s="17"/>
    </row>
    <row r="712" customFormat="false" ht="13.5" hidden="false" customHeight="false" outlineLevel="0" collapsed="false">
      <c r="C712" s="17"/>
      <c r="D712" s="17"/>
      <c r="E712" s="17"/>
      <c r="F712" s="17"/>
      <c r="G712" s="17"/>
      <c r="H712" s="0"/>
      <c r="AA712" s="17"/>
      <c r="AB712" s="17"/>
      <c r="AC712" s="17"/>
    </row>
    <row r="713" customFormat="false" ht="13.5" hidden="false" customHeight="false" outlineLevel="0" collapsed="false">
      <c r="C713" s="17"/>
      <c r="D713" s="17"/>
      <c r="E713" s="17"/>
      <c r="F713" s="17"/>
      <c r="G713" s="17"/>
      <c r="H713" s="0"/>
      <c r="AA713" s="17"/>
      <c r="AB713" s="17"/>
      <c r="AC713" s="17"/>
    </row>
    <row r="714" customFormat="false" ht="13.5" hidden="false" customHeight="false" outlineLevel="0" collapsed="false">
      <c r="C714" s="17"/>
      <c r="D714" s="17"/>
      <c r="E714" s="17"/>
      <c r="F714" s="17"/>
      <c r="G714" s="17"/>
      <c r="H714" s="0"/>
      <c r="AA714" s="17"/>
      <c r="AB714" s="17"/>
      <c r="AC714" s="17"/>
    </row>
    <row r="715" customFormat="false" ht="13.5" hidden="false" customHeight="false" outlineLevel="0" collapsed="false">
      <c r="C715" s="17"/>
      <c r="D715" s="17"/>
      <c r="E715" s="17"/>
      <c r="F715" s="17"/>
      <c r="G715" s="17"/>
      <c r="H715" s="0"/>
      <c r="AA715" s="17"/>
      <c r="AB715" s="17"/>
      <c r="AC715" s="17"/>
    </row>
    <row r="716" customFormat="false" ht="13.5" hidden="false" customHeight="false" outlineLevel="0" collapsed="false">
      <c r="C716" s="17"/>
      <c r="D716" s="17"/>
      <c r="E716" s="17"/>
      <c r="F716" s="17"/>
      <c r="G716" s="17"/>
      <c r="H716" s="0"/>
      <c r="AA716" s="17"/>
      <c r="AB716" s="17"/>
      <c r="AC716" s="17"/>
    </row>
    <row r="717" customFormat="false" ht="13.5" hidden="false" customHeight="false" outlineLevel="0" collapsed="false">
      <c r="C717" s="17"/>
      <c r="D717" s="17"/>
      <c r="E717" s="17"/>
      <c r="F717" s="17"/>
      <c r="G717" s="17"/>
      <c r="H717" s="0"/>
      <c r="AA717" s="17"/>
      <c r="AB717" s="17"/>
      <c r="AC717" s="17"/>
    </row>
    <row r="718" customFormat="false" ht="13.5" hidden="false" customHeight="false" outlineLevel="0" collapsed="false">
      <c r="C718" s="17"/>
      <c r="D718" s="17"/>
      <c r="E718" s="17"/>
      <c r="F718" s="17"/>
      <c r="G718" s="17"/>
      <c r="H718" s="0"/>
      <c r="AA718" s="17"/>
      <c r="AB718" s="17"/>
      <c r="AC718" s="17"/>
    </row>
    <row r="719" customFormat="false" ht="13.5" hidden="false" customHeight="false" outlineLevel="0" collapsed="false">
      <c r="C719" s="17"/>
      <c r="D719" s="17"/>
      <c r="E719" s="17"/>
      <c r="F719" s="17"/>
      <c r="G719" s="17"/>
      <c r="H719" s="0"/>
      <c r="AA719" s="17"/>
      <c r="AB719" s="17"/>
      <c r="AC719" s="17"/>
    </row>
    <row r="720" customFormat="false" ht="13.5" hidden="false" customHeight="false" outlineLevel="0" collapsed="false">
      <c r="C720" s="17"/>
      <c r="D720" s="17"/>
      <c r="E720" s="17"/>
      <c r="F720" s="17"/>
      <c r="G720" s="17"/>
      <c r="H720" s="0"/>
      <c r="AA720" s="17"/>
      <c r="AB720" s="17"/>
      <c r="AC720" s="17"/>
    </row>
    <row r="721" customFormat="false" ht="13.5" hidden="false" customHeight="false" outlineLevel="0" collapsed="false">
      <c r="C721" s="17"/>
      <c r="D721" s="17"/>
      <c r="E721" s="17"/>
      <c r="F721" s="17"/>
      <c r="G721" s="17"/>
      <c r="H721" s="0"/>
      <c r="AA721" s="17"/>
      <c r="AB721" s="17"/>
      <c r="AC721" s="17"/>
    </row>
    <row r="722" customFormat="false" ht="13.5" hidden="false" customHeight="false" outlineLevel="0" collapsed="false">
      <c r="C722" s="17"/>
      <c r="D722" s="17"/>
      <c r="E722" s="17"/>
      <c r="F722" s="17"/>
      <c r="G722" s="17"/>
      <c r="H722" s="0"/>
      <c r="AA722" s="17"/>
      <c r="AB722" s="17"/>
      <c r="AC722" s="17"/>
    </row>
    <row r="723" customFormat="false" ht="13.5" hidden="false" customHeight="false" outlineLevel="0" collapsed="false">
      <c r="C723" s="17"/>
      <c r="D723" s="17"/>
      <c r="E723" s="17"/>
      <c r="F723" s="17"/>
      <c r="G723" s="17"/>
      <c r="H723" s="0"/>
      <c r="AA723" s="17"/>
      <c r="AB723" s="17"/>
      <c r="AC723" s="17"/>
    </row>
    <row r="724" customFormat="false" ht="13.5" hidden="false" customHeight="false" outlineLevel="0" collapsed="false">
      <c r="C724" s="17"/>
      <c r="D724" s="17"/>
      <c r="E724" s="17"/>
      <c r="F724" s="17"/>
      <c r="G724" s="17"/>
      <c r="H724" s="0"/>
      <c r="AA724" s="17"/>
      <c r="AB724" s="17"/>
      <c r="AC724" s="17"/>
    </row>
    <row r="725" customFormat="false" ht="13.5" hidden="false" customHeight="false" outlineLevel="0" collapsed="false">
      <c r="C725" s="17"/>
      <c r="D725" s="17"/>
      <c r="E725" s="17"/>
      <c r="F725" s="17"/>
      <c r="G725" s="17"/>
      <c r="H725" s="0"/>
      <c r="AA725" s="17"/>
      <c r="AB725" s="17"/>
      <c r="AC725" s="17"/>
    </row>
    <row r="726" customFormat="false" ht="13.5" hidden="false" customHeight="false" outlineLevel="0" collapsed="false">
      <c r="C726" s="17"/>
      <c r="D726" s="17"/>
      <c r="E726" s="17"/>
      <c r="F726" s="17"/>
      <c r="G726" s="17"/>
      <c r="H726" s="0"/>
      <c r="AA726" s="17"/>
      <c r="AB726" s="17"/>
      <c r="AC726" s="17"/>
    </row>
    <row r="727" customFormat="false" ht="13.5" hidden="false" customHeight="false" outlineLevel="0" collapsed="false">
      <c r="C727" s="17"/>
      <c r="D727" s="17"/>
      <c r="E727" s="17"/>
      <c r="F727" s="17"/>
      <c r="G727" s="17"/>
      <c r="H727" s="0"/>
      <c r="AA727" s="17"/>
      <c r="AB727" s="17"/>
      <c r="AC727" s="17"/>
    </row>
    <row r="728" customFormat="false" ht="13.5" hidden="false" customHeight="false" outlineLevel="0" collapsed="false">
      <c r="C728" s="17"/>
      <c r="D728" s="17"/>
      <c r="E728" s="17"/>
      <c r="F728" s="17"/>
      <c r="G728" s="17"/>
      <c r="H728" s="0"/>
      <c r="AA728" s="17"/>
      <c r="AB728" s="17"/>
      <c r="AC728" s="17"/>
    </row>
    <row r="729" customFormat="false" ht="13.5" hidden="false" customHeight="false" outlineLevel="0" collapsed="false">
      <c r="C729" s="17"/>
      <c r="D729" s="17"/>
      <c r="E729" s="17"/>
      <c r="F729" s="17"/>
      <c r="G729" s="17"/>
      <c r="H729" s="0"/>
      <c r="AA729" s="17"/>
      <c r="AB729" s="17"/>
      <c r="AC729" s="17"/>
    </row>
    <row r="730" customFormat="false" ht="13.5" hidden="false" customHeight="false" outlineLevel="0" collapsed="false">
      <c r="C730" s="17"/>
      <c r="D730" s="17"/>
      <c r="E730" s="17"/>
      <c r="F730" s="17"/>
      <c r="G730" s="17"/>
      <c r="H730" s="0"/>
      <c r="AA730" s="17"/>
      <c r="AB730" s="17"/>
      <c r="AC730" s="17"/>
    </row>
    <row r="731" customFormat="false" ht="13.5" hidden="false" customHeight="false" outlineLevel="0" collapsed="false">
      <c r="C731" s="17"/>
      <c r="D731" s="17"/>
      <c r="E731" s="17"/>
      <c r="F731" s="17"/>
      <c r="G731" s="17"/>
      <c r="H731" s="0"/>
      <c r="AA731" s="17"/>
      <c r="AB731" s="17"/>
      <c r="AC731" s="17"/>
    </row>
    <row r="732" customFormat="false" ht="13.5" hidden="false" customHeight="false" outlineLevel="0" collapsed="false">
      <c r="C732" s="17"/>
      <c r="D732" s="17"/>
      <c r="E732" s="17"/>
      <c r="F732" s="17"/>
      <c r="G732" s="17"/>
      <c r="H732" s="0"/>
      <c r="AA732" s="17"/>
      <c r="AB732" s="17"/>
      <c r="AC732" s="17"/>
    </row>
    <row r="733" customFormat="false" ht="13.5" hidden="false" customHeight="false" outlineLevel="0" collapsed="false">
      <c r="C733" s="17"/>
      <c r="D733" s="17"/>
      <c r="E733" s="17"/>
      <c r="F733" s="17"/>
      <c r="G733" s="17"/>
      <c r="H733" s="0"/>
      <c r="AA733" s="17"/>
      <c r="AB733" s="17"/>
      <c r="AC733" s="17"/>
    </row>
    <row r="734" customFormat="false" ht="13.5" hidden="false" customHeight="false" outlineLevel="0" collapsed="false">
      <c r="C734" s="17"/>
      <c r="D734" s="17"/>
      <c r="E734" s="17"/>
      <c r="F734" s="17"/>
      <c r="G734" s="17"/>
      <c r="H734" s="0"/>
      <c r="AA734" s="17"/>
      <c r="AB734" s="17"/>
      <c r="AC734" s="17"/>
    </row>
    <row r="735" customFormat="false" ht="13.5" hidden="false" customHeight="false" outlineLevel="0" collapsed="false">
      <c r="C735" s="17"/>
      <c r="D735" s="17"/>
      <c r="E735" s="17"/>
      <c r="F735" s="17"/>
      <c r="G735" s="17"/>
      <c r="H735" s="0"/>
      <c r="AA735" s="17"/>
      <c r="AB735" s="17"/>
      <c r="AC735" s="17"/>
    </row>
    <row r="736" customFormat="false" ht="13.5" hidden="false" customHeight="false" outlineLevel="0" collapsed="false">
      <c r="C736" s="17"/>
      <c r="D736" s="17"/>
      <c r="E736" s="17"/>
      <c r="F736" s="17"/>
      <c r="G736" s="17"/>
      <c r="H736" s="0"/>
      <c r="AA736" s="17"/>
      <c r="AB736" s="17"/>
      <c r="AC736" s="17"/>
    </row>
    <row r="737" customFormat="false" ht="13.5" hidden="false" customHeight="false" outlineLevel="0" collapsed="false">
      <c r="C737" s="17"/>
      <c r="D737" s="17"/>
      <c r="E737" s="17"/>
      <c r="F737" s="17"/>
      <c r="G737" s="17"/>
      <c r="H737" s="0"/>
      <c r="AA737" s="17"/>
      <c r="AB737" s="17"/>
      <c r="AC737" s="17"/>
    </row>
    <row r="738" customFormat="false" ht="13.5" hidden="false" customHeight="false" outlineLevel="0" collapsed="false">
      <c r="C738" s="17"/>
      <c r="D738" s="17"/>
      <c r="E738" s="17"/>
      <c r="F738" s="17"/>
      <c r="G738" s="17"/>
      <c r="H738" s="0"/>
      <c r="AA738" s="17"/>
      <c r="AB738" s="17"/>
      <c r="AC738" s="17"/>
    </row>
    <row r="739" customFormat="false" ht="13.5" hidden="false" customHeight="false" outlineLevel="0" collapsed="false">
      <c r="C739" s="17"/>
      <c r="D739" s="17"/>
      <c r="E739" s="17"/>
      <c r="F739" s="17"/>
      <c r="G739" s="17"/>
      <c r="H739" s="0"/>
      <c r="AA739" s="17"/>
      <c r="AB739" s="17"/>
      <c r="AC739" s="17"/>
    </row>
    <row r="740" customFormat="false" ht="13.5" hidden="false" customHeight="false" outlineLevel="0" collapsed="false">
      <c r="C740" s="17"/>
      <c r="D740" s="17"/>
      <c r="E740" s="17"/>
      <c r="F740" s="17"/>
      <c r="G740" s="17"/>
      <c r="H740" s="0"/>
      <c r="AA740" s="17"/>
      <c r="AB740" s="17"/>
      <c r="AC740" s="17"/>
    </row>
    <row r="741" customFormat="false" ht="13.5" hidden="false" customHeight="false" outlineLevel="0" collapsed="false">
      <c r="C741" s="17"/>
      <c r="D741" s="17"/>
      <c r="E741" s="17"/>
      <c r="F741" s="17"/>
      <c r="G741" s="17"/>
      <c r="H741" s="0"/>
      <c r="AA741" s="17"/>
      <c r="AB741" s="17"/>
      <c r="AC741" s="17"/>
    </row>
    <row r="742" customFormat="false" ht="13.5" hidden="false" customHeight="false" outlineLevel="0" collapsed="false">
      <c r="C742" s="17"/>
      <c r="D742" s="17"/>
      <c r="E742" s="17"/>
      <c r="F742" s="17"/>
      <c r="G742" s="17"/>
      <c r="H742" s="0"/>
      <c r="AA742" s="17"/>
      <c r="AB742" s="17"/>
      <c r="AC742" s="17"/>
    </row>
    <row r="743" customFormat="false" ht="13.5" hidden="false" customHeight="false" outlineLevel="0" collapsed="false">
      <c r="C743" s="17"/>
      <c r="D743" s="17"/>
      <c r="E743" s="17"/>
      <c r="F743" s="17"/>
      <c r="G743" s="17"/>
      <c r="H743" s="0"/>
      <c r="AA743" s="17"/>
      <c r="AB743" s="17"/>
      <c r="AC743" s="17"/>
    </row>
    <row r="744" customFormat="false" ht="13.5" hidden="false" customHeight="false" outlineLevel="0" collapsed="false">
      <c r="C744" s="17"/>
      <c r="D744" s="17"/>
      <c r="E744" s="17"/>
      <c r="F744" s="17"/>
      <c r="G744" s="17"/>
      <c r="H744" s="0"/>
      <c r="AA744" s="17"/>
      <c r="AB744" s="17"/>
      <c r="AC744" s="17"/>
    </row>
    <row r="745" customFormat="false" ht="13.5" hidden="false" customHeight="false" outlineLevel="0" collapsed="false">
      <c r="C745" s="17"/>
      <c r="D745" s="17"/>
      <c r="E745" s="17"/>
      <c r="F745" s="17"/>
      <c r="G745" s="17"/>
      <c r="H745" s="0"/>
      <c r="AA745" s="17"/>
      <c r="AB745" s="17"/>
      <c r="AC745" s="17"/>
    </row>
    <row r="746" customFormat="false" ht="13.5" hidden="false" customHeight="false" outlineLevel="0" collapsed="false">
      <c r="C746" s="17"/>
      <c r="D746" s="17"/>
      <c r="E746" s="17"/>
      <c r="F746" s="17"/>
      <c r="G746" s="17"/>
      <c r="H746" s="0"/>
      <c r="AA746" s="17"/>
      <c r="AB746" s="17"/>
      <c r="AC746" s="17"/>
    </row>
    <row r="747" customFormat="false" ht="13.5" hidden="false" customHeight="false" outlineLevel="0" collapsed="false">
      <c r="C747" s="17"/>
      <c r="D747" s="17"/>
      <c r="E747" s="17"/>
      <c r="F747" s="17"/>
      <c r="G747" s="17"/>
      <c r="H747" s="0"/>
      <c r="AA747" s="17"/>
      <c r="AB747" s="17"/>
      <c r="AC747" s="17"/>
    </row>
    <row r="748" customFormat="false" ht="13.5" hidden="false" customHeight="false" outlineLevel="0" collapsed="false">
      <c r="C748" s="17"/>
      <c r="D748" s="17"/>
      <c r="E748" s="17"/>
      <c r="F748" s="17"/>
      <c r="G748" s="17"/>
      <c r="H748" s="0"/>
      <c r="AA748" s="17"/>
      <c r="AB748" s="17"/>
      <c r="AC748" s="17"/>
    </row>
    <row r="749" customFormat="false" ht="13.5" hidden="false" customHeight="false" outlineLevel="0" collapsed="false">
      <c r="C749" s="17"/>
      <c r="D749" s="17"/>
      <c r="E749" s="17"/>
      <c r="F749" s="17"/>
      <c r="G749" s="17"/>
      <c r="H749" s="0"/>
      <c r="AA749" s="17"/>
      <c r="AB749" s="17"/>
      <c r="AC749" s="17"/>
    </row>
    <row r="750" customFormat="false" ht="13.5" hidden="false" customHeight="false" outlineLevel="0" collapsed="false">
      <c r="C750" s="17"/>
      <c r="D750" s="17"/>
      <c r="E750" s="17"/>
      <c r="F750" s="17"/>
      <c r="G750" s="17"/>
      <c r="H750" s="0"/>
      <c r="AA750" s="17"/>
      <c r="AB750" s="17"/>
      <c r="AC750" s="17"/>
    </row>
    <row r="751" customFormat="false" ht="13.5" hidden="false" customHeight="false" outlineLevel="0" collapsed="false">
      <c r="C751" s="17"/>
      <c r="D751" s="17"/>
      <c r="E751" s="17"/>
      <c r="F751" s="17"/>
      <c r="G751" s="17"/>
      <c r="H751" s="0"/>
      <c r="AA751" s="17"/>
      <c r="AB751" s="17"/>
      <c r="AC751" s="17"/>
    </row>
    <row r="752" customFormat="false" ht="13.5" hidden="false" customHeight="false" outlineLevel="0" collapsed="false">
      <c r="C752" s="17"/>
      <c r="D752" s="17"/>
      <c r="E752" s="17"/>
      <c r="F752" s="17"/>
      <c r="G752" s="17"/>
      <c r="H752" s="0"/>
      <c r="AA752" s="17"/>
      <c r="AB752" s="17"/>
      <c r="AC752" s="17"/>
    </row>
    <row r="753" customFormat="false" ht="13.5" hidden="false" customHeight="false" outlineLevel="0" collapsed="false">
      <c r="C753" s="17"/>
      <c r="D753" s="17"/>
      <c r="E753" s="17"/>
      <c r="F753" s="17"/>
      <c r="G753" s="17"/>
      <c r="H753" s="0"/>
      <c r="AA753" s="17"/>
      <c r="AB753" s="17"/>
      <c r="AC753" s="17"/>
    </row>
    <row r="754" customFormat="false" ht="13.5" hidden="false" customHeight="false" outlineLevel="0" collapsed="false">
      <c r="C754" s="17"/>
      <c r="D754" s="17"/>
      <c r="E754" s="17"/>
      <c r="F754" s="17"/>
      <c r="G754" s="17"/>
      <c r="H754" s="0"/>
      <c r="AA754" s="17"/>
      <c r="AB754" s="17"/>
      <c r="AC754" s="17"/>
    </row>
    <row r="755" customFormat="false" ht="13.5" hidden="false" customHeight="false" outlineLevel="0" collapsed="false">
      <c r="C755" s="17"/>
      <c r="D755" s="17"/>
      <c r="E755" s="17"/>
      <c r="F755" s="17"/>
      <c r="G755" s="17"/>
      <c r="H755" s="0"/>
      <c r="AA755" s="17"/>
      <c r="AB755" s="17"/>
      <c r="AC755" s="17"/>
    </row>
    <row r="756" customFormat="false" ht="13.5" hidden="false" customHeight="false" outlineLevel="0" collapsed="false">
      <c r="C756" s="17"/>
      <c r="D756" s="17"/>
      <c r="E756" s="17"/>
      <c r="F756" s="17"/>
      <c r="G756" s="17"/>
      <c r="H756" s="0"/>
      <c r="AA756" s="17"/>
      <c r="AB756" s="17"/>
      <c r="AC756" s="17"/>
    </row>
    <row r="757" customFormat="false" ht="13.5" hidden="false" customHeight="false" outlineLevel="0" collapsed="false">
      <c r="C757" s="17"/>
      <c r="D757" s="17"/>
      <c r="E757" s="17"/>
      <c r="F757" s="17"/>
      <c r="G757" s="17"/>
      <c r="H757" s="0"/>
      <c r="AA757" s="17"/>
      <c r="AB757" s="17"/>
      <c r="AC757" s="17"/>
    </row>
    <row r="758" customFormat="false" ht="13.5" hidden="false" customHeight="false" outlineLevel="0" collapsed="false">
      <c r="C758" s="17"/>
      <c r="D758" s="17"/>
      <c r="E758" s="17"/>
      <c r="F758" s="17"/>
      <c r="G758" s="17"/>
      <c r="H758" s="0"/>
      <c r="AA758" s="17"/>
      <c r="AB758" s="17"/>
      <c r="AC758" s="17"/>
    </row>
    <row r="759" customFormat="false" ht="13.5" hidden="false" customHeight="false" outlineLevel="0" collapsed="false">
      <c r="C759" s="17"/>
      <c r="D759" s="17"/>
      <c r="E759" s="17"/>
      <c r="F759" s="17"/>
      <c r="G759" s="17"/>
      <c r="H759" s="0"/>
      <c r="AA759" s="17"/>
      <c r="AB759" s="17"/>
      <c r="AC759" s="17"/>
    </row>
    <row r="760" customFormat="false" ht="13.5" hidden="false" customHeight="false" outlineLevel="0" collapsed="false">
      <c r="C760" s="17"/>
      <c r="D760" s="17"/>
      <c r="E760" s="17"/>
      <c r="F760" s="17"/>
      <c r="G760" s="17"/>
      <c r="H760" s="0"/>
      <c r="AA760" s="17"/>
      <c r="AB760" s="17"/>
      <c r="AC760" s="17"/>
    </row>
    <row r="761" customFormat="false" ht="13.5" hidden="false" customHeight="false" outlineLevel="0" collapsed="false">
      <c r="C761" s="17"/>
      <c r="D761" s="17"/>
      <c r="E761" s="17"/>
      <c r="F761" s="17"/>
      <c r="G761" s="17"/>
      <c r="H761" s="0"/>
      <c r="AA761" s="17"/>
      <c r="AB761" s="17"/>
      <c r="AC761" s="17"/>
    </row>
    <row r="762" customFormat="false" ht="13.5" hidden="false" customHeight="false" outlineLevel="0" collapsed="false">
      <c r="C762" s="17"/>
      <c r="D762" s="17"/>
      <c r="E762" s="17"/>
      <c r="F762" s="17"/>
      <c r="G762" s="17"/>
      <c r="H762" s="0"/>
      <c r="AA762" s="17"/>
      <c r="AB762" s="17"/>
      <c r="AC762" s="17"/>
    </row>
    <row r="763" customFormat="false" ht="13.5" hidden="false" customHeight="false" outlineLevel="0" collapsed="false">
      <c r="C763" s="17"/>
      <c r="D763" s="17"/>
      <c r="E763" s="17"/>
      <c r="F763" s="17"/>
      <c r="G763" s="17"/>
      <c r="H763" s="0"/>
      <c r="AA763" s="17"/>
      <c r="AB763" s="17"/>
      <c r="AC763" s="17"/>
    </row>
    <row r="764" customFormat="false" ht="13.5" hidden="false" customHeight="false" outlineLevel="0" collapsed="false">
      <c r="C764" s="17"/>
      <c r="D764" s="17"/>
      <c r="E764" s="17"/>
      <c r="F764" s="17"/>
      <c r="G764" s="17"/>
      <c r="H764" s="0"/>
      <c r="AA764" s="17"/>
      <c r="AB764" s="17"/>
      <c r="AC764" s="17"/>
    </row>
    <row r="765" customFormat="false" ht="13.5" hidden="false" customHeight="false" outlineLevel="0" collapsed="false">
      <c r="C765" s="17"/>
      <c r="D765" s="17"/>
      <c r="E765" s="17"/>
      <c r="F765" s="17"/>
      <c r="G765" s="17"/>
      <c r="H765" s="0"/>
      <c r="AA765" s="17"/>
      <c r="AB765" s="17"/>
      <c r="AC765" s="17"/>
    </row>
    <row r="766" customFormat="false" ht="13.5" hidden="false" customHeight="false" outlineLevel="0" collapsed="false">
      <c r="C766" s="17"/>
      <c r="D766" s="17"/>
      <c r="E766" s="17"/>
      <c r="F766" s="17"/>
      <c r="G766" s="17"/>
      <c r="H766" s="0"/>
      <c r="AA766" s="17"/>
      <c r="AB766" s="17"/>
      <c r="AC766" s="17"/>
    </row>
    <row r="767" customFormat="false" ht="13.5" hidden="false" customHeight="false" outlineLevel="0" collapsed="false">
      <c r="C767" s="17"/>
      <c r="D767" s="17"/>
      <c r="E767" s="17"/>
      <c r="F767" s="17"/>
      <c r="G767" s="17"/>
      <c r="H767" s="0"/>
      <c r="AA767" s="17"/>
      <c r="AB767" s="17"/>
      <c r="AC767" s="17"/>
    </row>
    <row r="768" customFormat="false" ht="13.5" hidden="false" customHeight="false" outlineLevel="0" collapsed="false">
      <c r="C768" s="17"/>
      <c r="D768" s="17"/>
      <c r="E768" s="17"/>
      <c r="F768" s="17"/>
      <c r="G768" s="17"/>
      <c r="H768" s="0"/>
      <c r="AA768" s="17"/>
      <c r="AB768" s="17"/>
      <c r="AC768" s="17"/>
    </row>
    <row r="769" customFormat="false" ht="13.5" hidden="false" customHeight="false" outlineLevel="0" collapsed="false">
      <c r="C769" s="17"/>
      <c r="D769" s="17"/>
      <c r="E769" s="17"/>
      <c r="F769" s="17"/>
      <c r="G769" s="17"/>
      <c r="H769" s="0"/>
      <c r="AA769" s="17"/>
      <c r="AB769" s="17"/>
      <c r="AC769" s="17"/>
    </row>
    <row r="770" customFormat="false" ht="13.5" hidden="false" customHeight="false" outlineLevel="0" collapsed="false">
      <c r="C770" s="17"/>
      <c r="D770" s="17"/>
      <c r="E770" s="17"/>
      <c r="F770" s="17"/>
      <c r="G770" s="17"/>
      <c r="H770" s="0"/>
      <c r="AA770" s="17"/>
      <c r="AB770" s="17"/>
      <c r="AC770" s="17"/>
    </row>
    <row r="771" customFormat="false" ht="13.5" hidden="false" customHeight="false" outlineLevel="0" collapsed="false">
      <c r="C771" s="17"/>
      <c r="D771" s="17"/>
      <c r="E771" s="17"/>
      <c r="F771" s="17"/>
      <c r="G771" s="17"/>
      <c r="H771" s="0"/>
      <c r="AA771" s="17"/>
      <c r="AB771" s="17"/>
      <c r="AC771" s="17"/>
    </row>
    <row r="772" customFormat="false" ht="13.5" hidden="false" customHeight="false" outlineLevel="0" collapsed="false">
      <c r="C772" s="17"/>
      <c r="D772" s="17"/>
      <c r="E772" s="17"/>
      <c r="F772" s="17"/>
      <c r="G772" s="17"/>
      <c r="H772" s="0"/>
      <c r="AA772" s="17"/>
      <c r="AB772" s="17"/>
      <c r="AC772" s="17"/>
    </row>
    <row r="773" customFormat="false" ht="13.5" hidden="false" customHeight="false" outlineLevel="0" collapsed="false">
      <c r="C773" s="17"/>
      <c r="D773" s="17"/>
      <c r="E773" s="17"/>
      <c r="F773" s="17"/>
      <c r="G773" s="17"/>
      <c r="H773" s="0"/>
      <c r="AA773" s="17"/>
      <c r="AB773" s="17"/>
      <c r="AC773" s="17"/>
    </row>
    <row r="774" customFormat="false" ht="13.5" hidden="false" customHeight="false" outlineLevel="0" collapsed="false">
      <c r="C774" s="17"/>
      <c r="D774" s="17"/>
      <c r="E774" s="17"/>
      <c r="F774" s="17"/>
      <c r="G774" s="17"/>
      <c r="H774" s="0"/>
      <c r="AA774" s="17"/>
      <c r="AB774" s="17"/>
      <c r="AC774" s="17"/>
    </row>
    <row r="775" customFormat="false" ht="13.5" hidden="false" customHeight="false" outlineLevel="0" collapsed="false">
      <c r="C775" s="17"/>
      <c r="D775" s="17"/>
      <c r="E775" s="17"/>
      <c r="F775" s="17"/>
      <c r="G775" s="17"/>
      <c r="H775" s="0"/>
      <c r="AA775" s="17"/>
      <c r="AB775" s="17"/>
      <c r="AC775" s="17"/>
    </row>
    <row r="776" customFormat="false" ht="13.5" hidden="false" customHeight="false" outlineLevel="0" collapsed="false">
      <c r="C776" s="17"/>
      <c r="D776" s="17"/>
      <c r="E776" s="17"/>
      <c r="F776" s="17"/>
      <c r="G776" s="17"/>
      <c r="H776" s="0"/>
      <c r="AA776" s="17"/>
      <c r="AB776" s="17"/>
      <c r="AC776" s="17"/>
    </row>
    <row r="777" customFormat="false" ht="13.5" hidden="false" customHeight="false" outlineLevel="0" collapsed="false">
      <c r="C777" s="17"/>
      <c r="D777" s="17"/>
      <c r="E777" s="17"/>
      <c r="F777" s="17"/>
      <c r="G777" s="17"/>
      <c r="H777" s="0"/>
      <c r="AA777" s="17"/>
      <c r="AB777" s="17"/>
      <c r="AC777" s="17"/>
    </row>
    <row r="778" customFormat="false" ht="13.5" hidden="false" customHeight="false" outlineLevel="0" collapsed="false">
      <c r="C778" s="17"/>
      <c r="D778" s="17"/>
      <c r="E778" s="17"/>
      <c r="F778" s="17"/>
      <c r="G778" s="17"/>
      <c r="H778" s="0"/>
      <c r="AA778" s="17"/>
      <c r="AB778" s="17"/>
      <c r="AC778" s="17"/>
    </row>
    <row r="779" customFormat="false" ht="13.5" hidden="false" customHeight="false" outlineLevel="0" collapsed="false">
      <c r="C779" s="17"/>
      <c r="D779" s="17"/>
      <c r="E779" s="17"/>
      <c r="F779" s="17"/>
      <c r="G779" s="17"/>
      <c r="H779" s="0"/>
      <c r="AA779" s="17"/>
      <c r="AB779" s="17"/>
      <c r="AC779" s="17"/>
    </row>
    <row r="780" customFormat="false" ht="13.5" hidden="false" customHeight="false" outlineLevel="0" collapsed="false">
      <c r="C780" s="17"/>
      <c r="D780" s="17"/>
      <c r="E780" s="17"/>
      <c r="F780" s="17"/>
      <c r="G780" s="17"/>
      <c r="H780" s="0"/>
      <c r="AA780" s="17"/>
      <c r="AB780" s="17"/>
      <c r="AC780" s="17"/>
    </row>
    <row r="781" customFormat="false" ht="13.5" hidden="false" customHeight="false" outlineLevel="0" collapsed="false">
      <c r="C781" s="17"/>
      <c r="D781" s="17"/>
      <c r="E781" s="17"/>
      <c r="F781" s="17"/>
      <c r="G781" s="17"/>
      <c r="H781" s="0"/>
      <c r="AA781" s="17"/>
      <c r="AB781" s="17"/>
      <c r="AC781" s="17"/>
    </row>
    <row r="782" customFormat="false" ht="13.5" hidden="false" customHeight="false" outlineLevel="0" collapsed="false">
      <c r="C782" s="17"/>
      <c r="D782" s="17"/>
      <c r="E782" s="17"/>
      <c r="F782" s="17"/>
      <c r="G782" s="17"/>
      <c r="H782" s="0"/>
      <c r="AA782" s="17"/>
      <c r="AB782" s="17"/>
      <c r="AC782" s="17"/>
    </row>
    <row r="783" customFormat="false" ht="13.5" hidden="false" customHeight="false" outlineLevel="0" collapsed="false">
      <c r="C783" s="17"/>
      <c r="D783" s="17"/>
      <c r="E783" s="17"/>
      <c r="F783" s="17"/>
      <c r="G783" s="17"/>
      <c r="H783" s="0"/>
      <c r="AA783" s="17"/>
      <c r="AB783" s="17"/>
      <c r="AC783" s="17"/>
    </row>
    <row r="784" customFormat="false" ht="13.5" hidden="false" customHeight="false" outlineLevel="0" collapsed="false">
      <c r="C784" s="17"/>
      <c r="D784" s="17"/>
      <c r="E784" s="17"/>
      <c r="F784" s="17"/>
      <c r="G784" s="17"/>
      <c r="H784" s="0"/>
      <c r="AA784" s="17"/>
      <c r="AB784" s="17"/>
      <c r="AC784" s="17"/>
    </row>
    <row r="785" customFormat="false" ht="13.5" hidden="false" customHeight="false" outlineLevel="0" collapsed="false">
      <c r="C785" s="17"/>
      <c r="D785" s="17"/>
      <c r="E785" s="17"/>
      <c r="F785" s="17"/>
      <c r="G785" s="17"/>
      <c r="H785" s="0"/>
      <c r="AA785" s="17"/>
      <c r="AB785" s="17"/>
      <c r="AC785" s="17"/>
    </row>
    <row r="786" customFormat="false" ht="13.5" hidden="false" customHeight="false" outlineLevel="0" collapsed="false">
      <c r="C786" s="17"/>
      <c r="D786" s="17"/>
      <c r="E786" s="17"/>
      <c r="F786" s="17"/>
      <c r="G786" s="17"/>
      <c r="H786" s="0"/>
      <c r="AA786" s="17"/>
      <c r="AB786" s="17"/>
      <c r="AC786" s="17"/>
    </row>
    <row r="787" customFormat="false" ht="13.5" hidden="false" customHeight="false" outlineLevel="0" collapsed="false">
      <c r="C787" s="17"/>
      <c r="D787" s="17"/>
      <c r="E787" s="17"/>
      <c r="F787" s="17"/>
      <c r="G787" s="17"/>
      <c r="H787" s="0"/>
      <c r="AA787" s="17"/>
      <c r="AB787" s="17"/>
      <c r="AC787" s="17"/>
    </row>
    <row r="788" customFormat="false" ht="13.5" hidden="false" customHeight="false" outlineLevel="0" collapsed="false">
      <c r="C788" s="17"/>
      <c r="D788" s="17"/>
      <c r="E788" s="17"/>
      <c r="F788" s="17"/>
      <c r="G788" s="17"/>
      <c r="H788" s="0"/>
      <c r="AA788" s="17"/>
      <c r="AB788" s="17"/>
      <c r="AC788" s="17"/>
    </row>
    <row r="789" customFormat="false" ht="13.5" hidden="false" customHeight="false" outlineLevel="0" collapsed="false">
      <c r="C789" s="17"/>
      <c r="D789" s="17"/>
      <c r="E789" s="17"/>
      <c r="F789" s="17"/>
      <c r="G789" s="17"/>
      <c r="H789" s="0"/>
      <c r="AB789" s="17"/>
      <c r="AC789" s="17"/>
    </row>
    <row r="790" customFormat="false" ht="13.5" hidden="false" customHeight="false" outlineLevel="0" collapsed="false">
      <c r="C790" s="17"/>
      <c r="D790" s="17"/>
      <c r="E790" s="17"/>
      <c r="F790" s="17"/>
      <c r="G790" s="17"/>
      <c r="H790" s="0"/>
      <c r="AB790" s="17"/>
      <c r="AC790" s="17"/>
    </row>
    <row r="791" customFormat="false" ht="13.5" hidden="false" customHeight="false" outlineLevel="0" collapsed="false">
      <c r="C791" s="17"/>
      <c r="D791" s="17"/>
      <c r="E791" s="17"/>
      <c r="F791" s="17"/>
      <c r="G791" s="17"/>
      <c r="H791" s="0"/>
      <c r="AB791" s="17"/>
      <c r="AC791" s="17"/>
    </row>
    <row r="792" customFormat="false" ht="13.5" hidden="false" customHeight="false" outlineLevel="0" collapsed="false">
      <c r="C792" s="17"/>
      <c r="D792" s="17"/>
      <c r="E792" s="17"/>
      <c r="F792" s="17"/>
      <c r="G792" s="17"/>
      <c r="H792" s="0"/>
      <c r="AB792" s="17"/>
      <c r="AC792" s="17"/>
    </row>
    <row r="793" customFormat="false" ht="13.5" hidden="false" customHeight="false" outlineLevel="0" collapsed="false">
      <c r="C793" s="17"/>
      <c r="D793" s="17"/>
      <c r="E793" s="17"/>
      <c r="F793" s="17"/>
      <c r="G793" s="17"/>
      <c r="H793" s="0"/>
      <c r="AB793" s="17"/>
      <c r="AC793" s="17"/>
    </row>
    <row r="794" customFormat="false" ht="13.5" hidden="false" customHeight="false" outlineLevel="0" collapsed="false">
      <c r="C794" s="17"/>
      <c r="D794" s="17"/>
      <c r="E794" s="17"/>
      <c r="F794" s="17"/>
      <c r="G794" s="17"/>
      <c r="H794" s="0"/>
      <c r="AB794" s="17"/>
      <c r="AC794" s="17"/>
    </row>
    <row r="795" customFormat="false" ht="13.5" hidden="false" customHeight="false" outlineLevel="0" collapsed="false">
      <c r="C795" s="17"/>
      <c r="D795" s="17"/>
      <c r="E795" s="17"/>
      <c r="F795" s="17"/>
      <c r="G795" s="17"/>
      <c r="H795" s="0"/>
      <c r="AB795" s="17"/>
      <c r="AC795" s="17"/>
    </row>
    <row r="796" customFormat="false" ht="13.5" hidden="false" customHeight="false" outlineLevel="0" collapsed="false">
      <c r="C796" s="17"/>
      <c r="D796" s="17"/>
      <c r="E796" s="17"/>
      <c r="F796" s="17"/>
      <c r="G796" s="17"/>
      <c r="H796" s="0"/>
      <c r="AB796" s="17"/>
      <c r="AC796" s="17"/>
    </row>
    <row r="797" customFormat="false" ht="13.5" hidden="false" customHeight="false" outlineLevel="0" collapsed="false">
      <c r="C797" s="17"/>
      <c r="D797" s="17"/>
      <c r="E797" s="17"/>
      <c r="F797" s="17"/>
      <c r="G797" s="17"/>
      <c r="H797" s="0"/>
      <c r="AB797" s="17"/>
      <c r="AC797" s="17"/>
    </row>
    <row r="798" customFormat="false" ht="13.5" hidden="false" customHeight="false" outlineLevel="0" collapsed="false">
      <c r="C798" s="17"/>
      <c r="D798" s="17"/>
      <c r="E798" s="17"/>
      <c r="F798" s="17"/>
      <c r="G798" s="17"/>
      <c r="H798" s="0"/>
      <c r="AB798" s="17"/>
      <c r="AC798" s="17"/>
    </row>
    <row r="799" customFormat="false" ht="13.5" hidden="false" customHeight="false" outlineLevel="0" collapsed="false">
      <c r="C799" s="17"/>
      <c r="D799" s="17"/>
      <c r="E799" s="17"/>
      <c r="F799" s="17"/>
      <c r="G799" s="17"/>
      <c r="H799" s="0"/>
      <c r="AB799" s="17"/>
      <c r="AC799" s="17"/>
    </row>
    <row r="800" customFormat="false" ht="13.5" hidden="false" customHeight="false" outlineLevel="0" collapsed="false">
      <c r="C800" s="17"/>
      <c r="D800" s="17"/>
      <c r="E800" s="17"/>
      <c r="F800" s="17"/>
      <c r="G800" s="17"/>
      <c r="H800" s="0"/>
      <c r="AB800" s="17"/>
      <c r="AC800" s="17"/>
    </row>
    <row r="801" customFormat="false" ht="13.5" hidden="false" customHeight="false" outlineLevel="0" collapsed="false">
      <c r="C801" s="17"/>
      <c r="D801" s="17"/>
      <c r="E801" s="17"/>
      <c r="F801" s="17"/>
      <c r="G801" s="17"/>
      <c r="H801" s="0"/>
      <c r="AB801" s="17"/>
      <c r="AC801" s="17"/>
    </row>
    <row r="802" customFormat="false" ht="13.5" hidden="false" customHeight="false" outlineLevel="0" collapsed="false">
      <c r="C802" s="17"/>
      <c r="D802" s="17"/>
      <c r="E802" s="17"/>
      <c r="F802" s="17"/>
      <c r="G802" s="17"/>
      <c r="H802" s="0"/>
      <c r="AB802" s="17"/>
      <c r="AC802" s="17"/>
    </row>
    <row r="803" customFormat="false" ht="13.5" hidden="false" customHeight="false" outlineLevel="0" collapsed="false">
      <c r="C803" s="17"/>
      <c r="D803" s="17"/>
      <c r="E803" s="17"/>
      <c r="F803" s="17"/>
      <c r="G803" s="17"/>
      <c r="H803" s="0"/>
      <c r="AB803" s="17"/>
      <c r="AC803" s="17"/>
    </row>
    <row r="804" customFormat="false" ht="13.5" hidden="false" customHeight="false" outlineLevel="0" collapsed="false">
      <c r="C804" s="17"/>
      <c r="D804" s="17"/>
      <c r="E804" s="17"/>
      <c r="F804" s="17"/>
      <c r="G804" s="17"/>
      <c r="H804" s="0"/>
      <c r="AB804" s="17"/>
      <c r="AC804" s="17"/>
    </row>
    <row r="805" customFormat="false" ht="13.5" hidden="false" customHeight="false" outlineLevel="0" collapsed="false">
      <c r="C805" s="17"/>
      <c r="D805" s="17"/>
      <c r="E805" s="17"/>
      <c r="F805" s="17"/>
      <c r="G805" s="17"/>
      <c r="H805" s="0"/>
      <c r="AB805" s="17"/>
      <c r="AC805" s="17"/>
    </row>
    <row r="806" customFormat="false" ht="13.5" hidden="false" customHeight="false" outlineLevel="0" collapsed="false">
      <c r="C806" s="17"/>
      <c r="D806" s="17"/>
      <c r="E806" s="17"/>
      <c r="F806" s="17"/>
      <c r="G806" s="17"/>
      <c r="H806" s="0"/>
      <c r="AB806" s="17"/>
      <c r="AC806" s="17"/>
    </row>
    <row r="807" customFormat="false" ht="13.5" hidden="false" customHeight="false" outlineLevel="0" collapsed="false">
      <c r="C807" s="17"/>
      <c r="D807" s="17"/>
      <c r="E807" s="17"/>
      <c r="F807" s="17"/>
      <c r="G807" s="17"/>
      <c r="H807" s="0"/>
      <c r="AB807" s="17"/>
      <c r="AC807" s="17"/>
    </row>
    <row r="808" customFormat="false" ht="13.5" hidden="false" customHeight="false" outlineLevel="0" collapsed="false">
      <c r="C808" s="17"/>
      <c r="D808" s="17"/>
      <c r="E808" s="17"/>
      <c r="F808" s="17"/>
      <c r="G808" s="17"/>
      <c r="H808" s="0"/>
      <c r="AB808" s="17"/>
      <c r="AC808" s="17"/>
    </row>
    <row r="809" customFormat="false" ht="13.5" hidden="false" customHeight="false" outlineLevel="0" collapsed="false">
      <c r="C809" s="17"/>
      <c r="D809" s="17"/>
      <c r="E809" s="17"/>
      <c r="F809" s="17"/>
      <c r="G809" s="17"/>
      <c r="H809" s="0"/>
      <c r="AB809" s="17"/>
      <c r="AC809" s="17"/>
    </row>
    <row r="810" customFormat="false" ht="13.5" hidden="false" customHeight="false" outlineLevel="0" collapsed="false">
      <c r="C810" s="17"/>
      <c r="D810" s="17"/>
      <c r="E810" s="17"/>
      <c r="F810" s="17"/>
      <c r="G810" s="17"/>
      <c r="H810" s="0"/>
      <c r="AB810" s="17"/>
      <c r="AC810" s="17"/>
    </row>
    <row r="811" customFormat="false" ht="13.5" hidden="false" customHeight="false" outlineLevel="0" collapsed="false">
      <c r="C811" s="17"/>
      <c r="D811" s="17"/>
      <c r="E811" s="17"/>
      <c r="F811" s="17"/>
      <c r="G811" s="17"/>
      <c r="H811" s="0"/>
      <c r="AB811" s="17"/>
      <c r="AC811" s="17"/>
    </row>
    <row r="812" customFormat="false" ht="13.5" hidden="false" customHeight="false" outlineLevel="0" collapsed="false">
      <c r="C812" s="17"/>
      <c r="D812" s="17"/>
      <c r="E812" s="17"/>
      <c r="F812" s="17"/>
      <c r="G812" s="17"/>
      <c r="H812" s="0"/>
      <c r="AB812" s="17"/>
      <c r="AC812" s="17"/>
    </row>
    <row r="813" customFormat="false" ht="13.5" hidden="false" customHeight="false" outlineLevel="0" collapsed="false">
      <c r="C813" s="17"/>
      <c r="D813" s="17"/>
      <c r="E813" s="17"/>
      <c r="F813" s="17"/>
      <c r="G813" s="17"/>
      <c r="H813" s="0"/>
      <c r="AB813" s="17"/>
      <c r="AC813" s="17"/>
    </row>
    <row r="814" customFormat="false" ht="13.5" hidden="false" customHeight="false" outlineLevel="0" collapsed="false">
      <c r="C814" s="17"/>
      <c r="D814" s="17"/>
      <c r="E814" s="17"/>
      <c r="F814" s="17"/>
      <c r="G814" s="17"/>
      <c r="H814" s="0"/>
      <c r="AB814" s="17"/>
      <c r="AC814" s="17"/>
    </row>
    <row r="815" customFormat="false" ht="13.5" hidden="false" customHeight="false" outlineLevel="0" collapsed="false">
      <c r="C815" s="17"/>
      <c r="D815" s="17"/>
      <c r="E815" s="17"/>
      <c r="F815" s="17"/>
      <c r="G815" s="17"/>
      <c r="H815" s="0"/>
      <c r="AB815" s="17"/>
      <c r="AC815" s="17"/>
    </row>
    <row r="816" customFormat="false" ht="13.5" hidden="false" customHeight="false" outlineLevel="0" collapsed="false">
      <c r="C816" s="17"/>
      <c r="D816" s="17"/>
      <c r="E816" s="17"/>
      <c r="F816" s="17"/>
      <c r="G816" s="17"/>
      <c r="H816" s="0"/>
      <c r="AB816" s="17"/>
      <c r="AC816" s="17"/>
    </row>
    <row r="817" customFormat="false" ht="13.5" hidden="false" customHeight="false" outlineLevel="0" collapsed="false">
      <c r="C817" s="17"/>
      <c r="D817" s="17"/>
      <c r="E817" s="17"/>
      <c r="F817" s="17"/>
      <c r="G817" s="17"/>
      <c r="H817" s="0"/>
      <c r="AB817" s="17"/>
      <c r="AC817" s="17"/>
    </row>
    <row r="818" customFormat="false" ht="13.5" hidden="false" customHeight="false" outlineLevel="0" collapsed="false">
      <c r="C818" s="17"/>
      <c r="D818" s="17"/>
      <c r="E818" s="17"/>
      <c r="F818" s="17"/>
      <c r="G818" s="17"/>
      <c r="H818" s="0"/>
      <c r="AB818" s="17"/>
      <c r="AC818" s="17"/>
    </row>
    <row r="819" customFormat="false" ht="13.5" hidden="false" customHeight="false" outlineLevel="0" collapsed="false">
      <c r="C819" s="17"/>
      <c r="D819" s="17"/>
      <c r="E819" s="17"/>
      <c r="F819" s="17"/>
      <c r="G819" s="17"/>
      <c r="H819" s="0"/>
      <c r="AB819" s="17"/>
      <c r="AC819" s="17"/>
    </row>
    <row r="820" customFormat="false" ht="13.5" hidden="false" customHeight="false" outlineLevel="0" collapsed="false">
      <c r="C820" s="17"/>
      <c r="D820" s="17"/>
      <c r="E820" s="17"/>
      <c r="F820" s="17"/>
      <c r="G820" s="17"/>
      <c r="H820" s="0"/>
      <c r="AB820" s="17"/>
      <c r="AC820" s="17"/>
    </row>
    <row r="821" customFormat="false" ht="13.5" hidden="false" customHeight="false" outlineLevel="0" collapsed="false">
      <c r="C821" s="17"/>
      <c r="D821" s="17"/>
      <c r="E821" s="17"/>
      <c r="F821" s="17"/>
      <c r="G821" s="17"/>
      <c r="H821" s="0"/>
      <c r="AB821" s="17"/>
      <c r="AC821" s="17"/>
    </row>
    <row r="822" customFormat="false" ht="13.5" hidden="false" customHeight="false" outlineLevel="0" collapsed="false">
      <c r="C822" s="17"/>
      <c r="D822" s="17"/>
      <c r="E822" s="17"/>
      <c r="F822" s="17"/>
      <c r="G822" s="17"/>
      <c r="H822" s="0"/>
      <c r="AB822" s="17"/>
      <c r="AC822" s="17"/>
    </row>
    <row r="823" customFormat="false" ht="13.5" hidden="false" customHeight="false" outlineLevel="0" collapsed="false">
      <c r="C823" s="17"/>
      <c r="D823" s="17"/>
      <c r="E823" s="17"/>
      <c r="F823" s="17"/>
      <c r="G823" s="17"/>
      <c r="H823" s="0"/>
      <c r="AB823" s="17"/>
      <c r="AC823" s="17"/>
    </row>
    <row r="824" customFormat="false" ht="13.5" hidden="false" customHeight="false" outlineLevel="0" collapsed="false">
      <c r="C824" s="17"/>
      <c r="D824" s="17"/>
      <c r="E824" s="17"/>
      <c r="F824" s="17"/>
      <c r="G824" s="17"/>
      <c r="H824" s="0"/>
      <c r="AB824" s="17"/>
      <c r="AC824" s="17"/>
    </row>
    <row r="825" customFormat="false" ht="13.5" hidden="false" customHeight="false" outlineLevel="0" collapsed="false">
      <c r="C825" s="17"/>
      <c r="D825" s="17"/>
      <c r="E825" s="17"/>
      <c r="F825" s="17"/>
      <c r="G825" s="17"/>
      <c r="H825" s="0"/>
      <c r="AB825" s="17"/>
      <c r="AC825" s="17"/>
    </row>
    <row r="826" customFormat="false" ht="13.5" hidden="false" customHeight="false" outlineLevel="0" collapsed="false">
      <c r="C826" s="17"/>
      <c r="D826" s="17"/>
      <c r="E826" s="17"/>
      <c r="F826" s="17"/>
      <c r="G826" s="17"/>
      <c r="H826" s="0"/>
      <c r="AB826" s="17"/>
      <c r="AC826" s="17"/>
    </row>
    <row r="827" customFormat="false" ht="13.5" hidden="false" customHeight="false" outlineLevel="0" collapsed="false">
      <c r="C827" s="17"/>
      <c r="D827" s="17"/>
      <c r="E827" s="17"/>
      <c r="F827" s="17"/>
      <c r="G827" s="17"/>
      <c r="H827" s="0"/>
      <c r="AB827" s="17"/>
      <c r="AC827" s="17"/>
    </row>
    <row r="828" customFormat="false" ht="13.5" hidden="false" customHeight="false" outlineLevel="0" collapsed="false">
      <c r="C828" s="17"/>
      <c r="D828" s="17"/>
      <c r="E828" s="17"/>
      <c r="F828" s="17"/>
      <c r="G828" s="17"/>
      <c r="H828" s="0"/>
      <c r="AB828" s="17"/>
      <c r="AC828" s="17"/>
    </row>
    <row r="829" customFormat="false" ht="13.5" hidden="false" customHeight="false" outlineLevel="0" collapsed="false">
      <c r="C829" s="17"/>
      <c r="D829" s="17"/>
      <c r="E829" s="17"/>
      <c r="F829" s="17"/>
      <c r="G829" s="17"/>
      <c r="H829" s="0"/>
      <c r="AB829" s="17"/>
      <c r="AC829" s="17"/>
    </row>
    <row r="830" customFormat="false" ht="13.5" hidden="false" customHeight="false" outlineLevel="0" collapsed="false">
      <c r="C830" s="17"/>
      <c r="D830" s="17"/>
      <c r="E830" s="17"/>
      <c r="F830" s="17"/>
      <c r="G830" s="17"/>
      <c r="H830" s="0"/>
      <c r="AB830" s="17"/>
      <c r="AC830" s="17"/>
    </row>
    <row r="831" customFormat="false" ht="13.5" hidden="false" customHeight="false" outlineLevel="0" collapsed="false">
      <c r="C831" s="17"/>
      <c r="D831" s="17"/>
      <c r="E831" s="17"/>
      <c r="F831" s="17"/>
      <c r="G831" s="17"/>
      <c r="H831" s="0"/>
      <c r="AB831" s="17"/>
      <c r="AC831" s="17"/>
    </row>
    <row r="832" customFormat="false" ht="13.5" hidden="false" customHeight="false" outlineLevel="0" collapsed="false">
      <c r="C832" s="17"/>
      <c r="D832" s="17"/>
      <c r="E832" s="17"/>
      <c r="F832" s="17"/>
      <c r="G832" s="17"/>
      <c r="H832" s="0"/>
      <c r="AB832" s="17"/>
      <c r="AC832" s="17"/>
    </row>
    <row r="833" customFormat="false" ht="13.5" hidden="false" customHeight="false" outlineLevel="0" collapsed="false">
      <c r="C833" s="17"/>
      <c r="D833" s="17"/>
      <c r="E833" s="17"/>
      <c r="F833" s="17"/>
      <c r="G833" s="17"/>
      <c r="H833" s="0"/>
      <c r="AB833" s="17"/>
      <c r="AC833" s="17"/>
    </row>
    <row r="834" customFormat="false" ht="13.5" hidden="false" customHeight="false" outlineLevel="0" collapsed="false">
      <c r="C834" s="17"/>
      <c r="D834" s="17"/>
      <c r="E834" s="17"/>
      <c r="F834" s="17"/>
      <c r="G834" s="17"/>
      <c r="H834" s="0"/>
      <c r="AB834" s="17"/>
      <c r="AC834" s="17"/>
    </row>
    <row r="835" customFormat="false" ht="13.5" hidden="false" customHeight="false" outlineLevel="0" collapsed="false">
      <c r="C835" s="17"/>
      <c r="D835" s="17"/>
      <c r="E835" s="17"/>
      <c r="F835" s="17"/>
      <c r="G835" s="17"/>
      <c r="H835" s="0"/>
      <c r="AB835" s="17"/>
      <c r="AC835" s="17"/>
    </row>
    <row r="836" customFormat="false" ht="13.5" hidden="false" customHeight="false" outlineLevel="0" collapsed="false">
      <c r="C836" s="17"/>
      <c r="D836" s="17"/>
      <c r="E836" s="17"/>
      <c r="F836" s="17"/>
      <c r="G836" s="17"/>
      <c r="H836" s="0"/>
      <c r="AB836" s="17"/>
      <c r="AC836" s="17"/>
    </row>
    <row r="837" customFormat="false" ht="13.5" hidden="false" customHeight="false" outlineLevel="0" collapsed="false">
      <c r="C837" s="17"/>
      <c r="D837" s="17"/>
      <c r="E837" s="17"/>
      <c r="F837" s="17"/>
      <c r="G837" s="17"/>
      <c r="H837" s="0"/>
      <c r="AB837" s="17"/>
      <c r="AC837" s="17"/>
    </row>
    <row r="838" customFormat="false" ht="13.5" hidden="false" customHeight="false" outlineLevel="0" collapsed="false">
      <c r="C838" s="17"/>
      <c r="D838" s="17"/>
      <c r="E838" s="17"/>
      <c r="F838" s="17"/>
      <c r="G838" s="17"/>
      <c r="H838" s="0"/>
      <c r="AB838" s="17"/>
      <c r="AC838" s="17"/>
    </row>
    <row r="839" customFormat="false" ht="13.5" hidden="false" customHeight="false" outlineLevel="0" collapsed="false">
      <c r="C839" s="17"/>
      <c r="D839" s="17"/>
      <c r="E839" s="17"/>
      <c r="F839" s="17"/>
      <c r="G839" s="17"/>
      <c r="H839" s="0"/>
      <c r="AB839" s="17"/>
      <c r="AC839" s="17"/>
    </row>
    <row r="840" customFormat="false" ht="13.5" hidden="false" customHeight="false" outlineLevel="0" collapsed="false">
      <c r="C840" s="17"/>
      <c r="D840" s="17"/>
      <c r="E840" s="17"/>
      <c r="F840" s="17"/>
      <c r="G840" s="17"/>
      <c r="H840" s="0"/>
      <c r="AB840" s="17"/>
      <c r="AC840" s="17"/>
    </row>
    <row r="841" customFormat="false" ht="13.5" hidden="false" customHeight="false" outlineLevel="0" collapsed="false">
      <c r="C841" s="17"/>
      <c r="D841" s="17"/>
      <c r="E841" s="17"/>
      <c r="F841" s="17"/>
      <c r="G841" s="17"/>
      <c r="H841" s="0"/>
      <c r="AB841" s="17"/>
      <c r="AC841" s="17"/>
    </row>
    <row r="842" customFormat="false" ht="13.5" hidden="false" customHeight="false" outlineLevel="0" collapsed="false">
      <c r="C842" s="17"/>
      <c r="D842" s="17"/>
      <c r="E842" s="17"/>
      <c r="F842" s="17"/>
      <c r="G842" s="17"/>
      <c r="H842" s="0"/>
      <c r="AB842" s="17"/>
      <c r="AC842" s="17"/>
    </row>
    <row r="843" customFormat="false" ht="13.5" hidden="false" customHeight="false" outlineLevel="0" collapsed="false">
      <c r="C843" s="17"/>
      <c r="D843" s="17"/>
      <c r="E843" s="17"/>
      <c r="F843" s="17"/>
      <c r="G843" s="17"/>
      <c r="H843" s="0"/>
      <c r="AB843" s="17"/>
      <c r="AC843" s="17"/>
    </row>
    <row r="844" customFormat="false" ht="13.5" hidden="false" customHeight="false" outlineLevel="0" collapsed="false">
      <c r="C844" s="17"/>
      <c r="D844" s="17"/>
      <c r="E844" s="17"/>
      <c r="F844" s="17"/>
      <c r="G844" s="17"/>
      <c r="H844" s="0"/>
      <c r="AB844" s="17"/>
      <c r="AC844" s="17"/>
    </row>
    <row r="845" customFormat="false" ht="13.5" hidden="false" customHeight="false" outlineLevel="0" collapsed="false">
      <c r="C845" s="17"/>
      <c r="D845" s="17"/>
      <c r="E845" s="17"/>
      <c r="F845" s="17"/>
      <c r="G845" s="17"/>
      <c r="H845" s="0"/>
      <c r="AB845" s="17"/>
      <c r="AC845" s="17"/>
    </row>
    <row r="846" customFormat="false" ht="13.5" hidden="false" customHeight="false" outlineLevel="0" collapsed="false">
      <c r="C846" s="17"/>
      <c r="D846" s="17"/>
      <c r="E846" s="17"/>
      <c r="F846" s="17"/>
      <c r="G846" s="17"/>
      <c r="H846" s="0"/>
      <c r="AB846" s="17"/>
      <c r="AC846" s="17"/>
    </row>
    <row r="847" customFormat="false" ht="13.5" hidden="false" customHeight="false" outlineLevel="0" collapsed="false">
      <c r="C847" s="17"/>
      <c r="D847" s="17"/>
      <c r="E847" s="17"/>
      <c r="F847" s="17"/>
      <c r="G847" s="17"/>
      <c r="H847" s="0"/>
      <c r="AB847" s="17"/>
      <c r="AC847" s="17"/>
    </row>
    <row r="848" customFormat="false" ht="13.5" hidden="false" customHeight="false" outlineLevel="0" collapsed="false">
      <c r="C848" s="17"/>
      <c r="D848" s="17"/>
      <c r="E848" s="17"/>
      <c r="F848" s="17"/>
      <c r="G848" s="17"/>
      <c r="H848" s="0"/>
      <c r="AB848" s="17"/>
      <c r="AC848" s="17"/>
    </row>
    <row r="849" customFormat="false" ht="13.5" hidden="false" customHeight="false" outlineLevel="0" collapsed="false">
      <c r="C849" s="17"/>
      <c r="D849" s="17"/>
      <c r="E849" s="17"/>
      <c r="F849" s="17"/>
      <c r="G849" s="17"/>
      <c r="H849" s="0"/>
      <c r="AB849" s="17"/>
      <c r="AC849" s="17"/>
    </row>
    <row r="850" customFormat="false" ht="13.5" hidden="false" customHeight="false" outlineLevel="0" collapsed="false">
      <c r="C850" s="17"/>
      <c r="D850" s="17"/>
      <c r="E850" s="17"/>
      <c r="F850" s="17"/>
      <c r="G850" s="17"/>
      <c r="H850" s="0"/>
      <c r="AB850" s="17"/>
      <c r="AC850" s="17"/>
    </row>
    <row r="851" customFormat="false" ht="13.5" hidden="false" customHeight="false" outlineLevel="0" collapsed="false">
      <c r="C851" s="17"/>
      <c r="D851" s="17"/>
      <c r="E851" s="17"/>
      <c r="F851" s="17"/>
      <c r="G851" s="17"/>
      <c r="H851" s="0"/>
      <c r="AB851" s="17"/>
      <c r="AC851" s="17"/>
    </row>
    <row r="852" customFormat="false" ht="13.5" hidden="false" customHeight="false" outlineLevel="0" collapsed="false">
      <c r="C852" s="17"/>
      <c r="D852" s="17"/>
      <c r="E852" s="17"/>
      <c r="F852" s="17"/>
      <c r="G852" s="17"/>
      <c r="H852" s="0"/>
      <c r="AB852" s="17"/>
      <c r="AC852" s="17"/>
    </row>
    <row r="853" customFormat="false" ht="13.5" hidden="false" customHeight="false" outlineLevel="0" collapsed="false">
      <c r="C853" s="17"/>
      <c r="D853" s="17"/>
      <c r="E853" s="17"/>
      <c r="F853" s="17"/>
      <c r="G853" s="17"/>
      <c r="H853" s="0"/>
      <c r="AB853" s="17"/>
      <c r="AC853" s="17"/>
    </row>
    <row r="854" customFormat="false" ht="13.5" hidden="false" customHeight="false" outlineLevel="0" collapsed="false">
      <c r="C854" s="17"/>
      <c r="D854" s="17"/>
      <c r="E854" s="17"/>
      <c r="F854" s="17"/>
      <c r="G854" s="17"/>
      <c r="H854" s="0"/>
      <c r="AB854" s="17"/>
      <c r="AC854" s="17"/>
    </row>
    <row r="855" customFormat="false" ht="13.5" hidden="false" customHeight="false" outlineLevel="0" collapsed="false">
      <c r="C855" s="17"/>
      <c r="D855" s="17"/>
      <c r="E855" s="17"/>
      <c r="F855" s="17"/>
      <c r="G855" s="17"/>
      <c r="H855" s="0"/>
      <c r="AB855" s="17"/>
      <c r="AC855" s="17"/>
    </row>
    <row r="856" customFormat="false" ht="13.5" hidden="false" customHeight="false" outlineLevel="0" collapsed="false">
      <c r="C856" s="17"/>
      <c r="D856" s="17"/>
      <c r="E856" s="17"/>
      <c r="F856" s="17"/>
      <c r="G856" s="17"/>
      <c r="H856" s="0"/>
      <c r="AB856" s="17"/>
      <c r="AC856" s="17"/>
    </row>
    <row r="857" customFormat="false" ht="13.5" hidden="false" customHeight="false" outlineLevel="0" collapsed="false">
      <c r="C857" s="17"/>
      <c r="D857" s="17"/>
      <c r="E857" s="17"/>
      <c r="F857" s="17"/>
      <c r="G857" s="17"/>
      <c r="H857" s="0"/>
      <c r="AB857" s="17"/>
      <c r="AC857" s="17"/>
    </row>
    <row r="858" customFormat="false" ht="13.5" hidden="false" customHeight="false" outlineLevel="0" collapsed="false">
      <c r="C858" s="17"/>
      <c r="D858" s="17"/>
      <c r="E858" s="17"/>
      <c r="F858" s="17"/>
      <c r="G858" s="17"/>
      <c r="H858" s="0"/>
      <c r="AB858" s="17"/>
      <c r="AC858" s="17"/>
    </row>
    <row r="859" customFormat="false" ht="13.5" hidden="false" customHeight="false" outlineLevel="0" collapsed="false">
      <c r="C859" s="17"/>
      <c r="D859" s="17"/>
      <c r="E859" s="17"/>
      <c r="F859" s="17"/>
      <c r="G859" s="17"/>
      <c r="H859" s="0"/>
      <c r="AB859" s="17"/>
      <c r="AC859" s="17"/>
    </row>
    <row r="860" customFormat="false" ht="13.5" hidden="false" customHeight="false" outlineLevel="0" collapsed="false">
      <c r="C860" s="17"/>
      <c r="D860" s="17"/>
      <c r="E860" s="17"/>
      <c r="F860" s="17"/>
      <c r="G860" s="17"/>
      <c r="H860" s="0"/>
      <c r="AB860" s="17"/>
      <c r="AC860" s="17"/>
    </row>
    <row r="861" customFormat="false" ht="13.5" hidden="false" customHeight="false" outlineLevel="0" collapsed="false">
      <c r="C861" s="17"/>
      <c r="D861" s="17"/>
      <c r="E861" s="17"/>
      <c r="F861" s="17"/>
      <c r="G861" s="17"/>
      <c r="H861" s="0"/>
      <c r="AB861" s="17"/>
      <c r="AC861" s="17"/>
    </row>
    <row r="862" customFormat="false" ht="13.5" hidden="false" customHeight="false" outlineLevel="0" collapsed="false">
      <c r="C862" s="17"/>
      <c r="D862" s="17"/>
      <c r="E862" s="17"/>
      <c r="F862" s="17"/>
      <c r="G862" s="17"/>
      <c r="H862" s="0"/>
      <c r="AB862" s="17"/>
      <c r="AC862" s="17"/>
    </row>
    <row r="863" customFormat="false" ht="13.5" hidden="false" customHeight="false" outlineLevel="0" collapsed="false">
      <c r="C863" s="17"/>
      <c r="D863" s="17"/>
      <c r="E863" s="17"/>
      <c r="F863" s="17"/>
      <c r="G863" s="17"/>
      <c r="H863" s="0"/>
      <c r="AB863" s="17"/>
      <c r="AC863" s="17"/>
    </row>
    <row r="864" customFormat="false" ht="13.5" hidden="false" customHeight="false" outlineLevel="0" collapsed="false">
      <c r="C864" s="17"/>
      <c r="D864" s="17"/>
      <c r="E864" s="17"/>
      <c r="F864" s="17"/>
      <c r="G864" s="17"/>
      <c r="H864" s="0"/>
      <c r="AB864" s="17"/>
      <c r="AC864" s="17"/>
    </row>
    <row r="865" customFormat="false" ht="13.5" hidden="false" customHeight="false" outlineLevel="0" collapsed="false">
      <c r="C865" s="17"/>
      <c r="D865" s="17"/>
      <c r="E865" s="17"/>
      <c r="F865" s="17"/>
      <c r="G865" s="17"/>
      <c r="H865" s="0"/>
      <c r="AB865" s="17"/>
      <c r="AC865" s="17"/>
    </row>
    <row r="866" customFormat="false" ht="13.5" hidden="false" customHeight="false" outlineLevel="0" collapsed="false">
      <c r="C866" s="17"/>
      <c r="D866" s="17"/>
      <c r="E866" s="17"/>
      <c r="F866" s="17"/>
      <c r="G866" s="17"/>
      <c r="H866" s="0"/>
      <c r="AB866" s="17"/>
      <c r="AC866" s="17"/>
    </row>
    <row r="867" customFormat="false" ht="13.5" hidden="false" customHeight="false" outlineLevel="0" collapsed="false">
      <c r="C867" s="17"/>
      <c r="D867" s="17"/>
      <c r="E867" s="17"/>
      <c r="F867" s="17"/>
      <c r="G867" s="17"/>
      <c r="H867" s="0"/>
      <c r="AB867" s="17"/>
      <c r="AC867" s="17"/>
    </row>
    <row r="868" customFormat="false" ht="13.5" hidden="false" customHeight="false" outlineLevel="0" collapsed="false">
      <c r="C868" s="17"/>
      <c r="D868" s="17"/>
      <c r="E868" s="17"/>
      <c r="F868" s="17"/>
      <c r="G868" s="17"/>
      <c r="H868" s="0"/>
      <c r="AB868" s="17"/>
      <c r="AC868" s="17"/>
    </row>
    <row r="869" customFormat="false" ht="13.5" hidden="false" customHeight="false" outlineLevel="0" collapsed="false">
      <c r="C869" s="17"/>
      <c r="D869" s="17"/>
      <c r="E869" s="17"/>
      <c r="F869" s="17"/>
      <c r="G869" s="17"/>
      <c r="H869" s="0"/>
      <c r="AB869" s="17"/>
      <c r="AC869" s="17"/>
    </row>
    <row r="870" customFormat="false" ht="13.5" hidden="false" customHeight="false" outlineLevel="0" collapsed="false">
      <c r="C870" s="17"/>
      <c r="D870" s="17"/>
      <c r="E870" s="17"/>
      <c r="F870" s="17"/>
      <c r="G870" s="17"/>
      <c r="H870" s="0"/>
      <c r="AB870" s="17"/>
      <c r="AC870" s="17"/>
    </row>
    <row r="871" customFormat="false" ht="13.5" hidden="false" customHeight="false" outlineLevel="0" collapsed="false">
      <c r="C871" s="17"/>
      <c r="D871" s="17"/>
      <c r="E871" s="17"/>
      <c r="F871" s="17"/>
      <c r="G871" s="17"/>
      <c r="H871" s="0"/>
      <c r="AB871" s="17"/>
      <c r="AC871" s="17"/>
    </row>
    <row r="872" customFormat="false" ht="13.5" hidden="false" customHeight="false" outlineLevel="0" collapsed="false">
      <c r="C872" s="17"/>
      <c r="D872" s="17"/>
      <c r="E872" s="17"/>
      <c r="F872" s="17"/>
      <c r="G872" s="17"/>
      <c r="H872" s="0"/>
      <c r="AB872" s="17"/>
      <c r="AC872" s="17"/>
    </row>
    <row r="873" customFormat="false" ht="13.5" hidden="false" customHeight="false" outlineLevel="0" collapsed="false">
      <c r="C873" s="17"/>
      <c r="D873" s="17"/>
      <c r="E873" s="17"/>
      <c r="F873" s="17"/>
      <c r="G873" s="17"/>
      <c r="H873" s="0"/>
      <c r="AB873" s="17"/>
      <c r="AC873" s="17"/>
    </row>
    <row r="874" customFormat="false" ht="13.5" hidden="false" customHeight="false" outlineLevel="0" collapsed="false">
      <c r="C874" s="17"/>
      <c r="D874" s="17"/>
      <c r="E874" s="17"/>
      <c r="F874" s="17"/>
      <c r="G874" s="17"/>
      <c r="H874" s="0"/>
      <c r="AB874" s="17"/>
      <c r="AC874" s="17"/>
    </row>
    <row r="875" customFormat="false" ht="13.5" hidden="false" customHeight="false" outlineLevel="0" collapsed="false">
      <c r="C875" s="17"/>
      <c r="D875" s="17"/>
      <c r="E875" s="17"/>
      <c r="F875" s="17"/>
      <c r="G875" s="17"/>
      <c r="H875" s="0"/>
      <c r="AB875" s="17"/>
      <c r="AC875" s="17"/>
    </row>
    <row r="876" customFormat="false" ht="13.5" hidden="false" customHeight="false" outlineLevel="0" collapsed="false">
      <c r="C876" s="17"/>
      <c r="D876" s="17"/>
      <c r="E876" s="17"/>
      <c r="F876" s="17"/>
      <c r="G876" s="17"/>
      <c r="H876" s="0"/>
      <c r="AB876" s="17"/>
      <c r="AC876" s="17"/>
    </row>
    <row r="877" customFormat="false" ht="13.5" hidden="false" customHeight="false" outlineLevel="0" collapsed="false">
      <c r="C877" s="17"/>
      <c r="D877" s="17"/>
      <c r="E877" s="17"/>
      <c r="F877" s="17"/>
      <c r="G877" s="17"/>
      <c r="H877" s="0"/>
      <c r="AB877" s="17"/>
      <c r="AC877" s="17"/>
    </row>
    <row r="878" customFormat="false" ht="13.5" hidden="false" customHeight="false" outlineLevel="0" collapsed="false">
      <c r="C878" s="17"/>
      <c r="D878" s="17"/>
      <c r="E878" s="17"/>
      <c r="F878" s="17"/>
      <c r="G878" s="17"/>
      <c r="H878" s="0"/>
      <c r="AB878" s="17"/>
      <c r="AC878" s="17"/>
    </row>
    <row r="879" customFormat="false" ht="13.5" hidden="false" customHeight="false" outlineLevel="0" collapsed="false">
      <c r="C879" s="17"/>
      <c r="D879" s="17"/>
      <c r="E879" s="17"/>
      <c r="F879" s="17"/>
      <c r="G879" s="17"/>
      <c r="H879" s="0"/>
      <c r="AB879" s="17"/>
      <c r="AC879" s="17"/>
    </row>
    <row r="880" customFormat="false" ht="13.5" hidden="false" customHeight="false" outlineLevel="0" collapsed="false">
      <c r="C880" s="17"/>
      <c r="D880" s="17"/>
      <c r="E880" s="17"/>
      <c r="F880" s="17"/>
      <c r="G880" s="17"/>
      <c r="H880" s="0"/>
      <c r="AB880" s="17"/>
      <c r="AC880" s="17"/>
    </row>
    <row r="881" customFormat="false" ht="13.5" hidden="false" customHeight="false" outlineLevel="0" collapsed="false">
      <c r="C881" s="17"/>
      <c r="D881" s="17"/>
      <c r="E881" s="17"/>
      <c r="F881" s="17"/>
      <c r="G881" s="17"/>
      <c r="H881" s="0"/>
      <c r="AB881" s="17"/>
      <c r="AC881" s="17"/>
    </row>
    <row r="882" customFormat="false" ht="13.5" hidden="false" customHeight="false" outlineLevel="0" collapsed="false">
      <c r="C882" s="17"/>
      <c r="D882" s="17"/>
      <c r="E882" s="17"/>
      <c r="F882" s="17"/>
      <c r="G882" s="17"/>
      <c r="H882" s="0"/>
      <c r="AB882" s="17"/>
      <c r="AC882" s="17"/>
    </row>
    <row r="883" customFormat="false" ht="13.5" hidden="false" customHeight="false" outlineLevel="0" collapsed="false">
      <c r="C883" s="17"/>
      <c r="D883" s="17"/>
      <c r="E883" s="17"/>
      <c r="F883" s="17"/>
      <c r="G883" s="17"/>
      <c r="H883" s="0"/>
      <c r="AB883" s="17"/>
      <c r="AC883" s="17"/>
    </row>
    <row r="884" customFormat="false" ht="13.5" hidden="false" customHeight="false" outlineLevel="0" collapsed="false">
      <c r="C884" s="17"/>
      <c r="D884" s="17"/>
      <c r="E884" s="17"/>
      <c r="F884" s="17"/>
      <c r="G884" s="17"/>
      <c r="H884" s="0"/>
      <c r="AB884" s="17"/>
      <c r="AC884" s="17"/>
    </row>
    <row r="885" customFormat="false" ht="13.5" hidden="false" customHeight="false" outlineLevel="0" collapsed="false">
      <c r="C885" s="17"/>
      <c r="D885" s="17"/>
      <c r="E885" s="17"/>
      <c r="F885" s="17"/>
      <c r="G885" s="17"/>
      <c r="H885" s="0"/>
      <c r="AB885" s="17"/>
      <c r="AC885" s="17"/>
    </row>
    <row r="886" customFormat="false" ht="13.5" hidden="false" customHeight="false" outlineLevel="0" collapsed="false">
      <c r="C886" s="17"/>
      <c r="D886" s="17"/>
      <c r="E886" s="17"/>
      <c r="F886" s="17"/>
      <c r="G886" s="17"/>
      <c r="H886" s="0"/>
      <c r="AB886" s="17"/>
      <c r="AC886" s="17"/>
    </row>
    <row r="887" customFormat="false" ht="13.5" hidden="false" customHeight="false" outlineLevel="0" collapsed="false">
      <c r="C887" s="17"/>
      <c r="D887" s="17"/>
      <c r="E887" s="17"/>
      <c r="F887" s="17"/>
      <c r="G887" s="17"/>
      <c r="H887" s="0"/>
      <c r="AB887" s="17"/>
      <c r="AC887" s="17"/>
    </row>
    <row r="888" customFormat="false" ht="13.5" hidden="false" customHeight="false" outlineLevel="0" collapsed="false">
      <c r="C888" s="17"/>
      <c r="D888" s="17"/>
      <c r="E888" s="17"/>
      <c r="F888" s="17"/>
      <c r="G888" s="17"/>
      <c r="H888" s="0"/>
      <c r="AB888" s="17"/>
      <c r="AC888" s="17"/>
    </row>
    <row r="889" customFormat="false" ht="13.5" hidden="false" customHeight="false" outlineLevel="0" collapsed="false">
      <c r="C889" s="17"/>
      <c r="D889" s="17"/>
      <c r="E889" s="17"/>
      <c r="F889" s="17"/>
      <c r="G889" s="17"/>
      <c r="H889" s="0"/>
      <c r="AB889" s="17"/>
      <c r="AC889" s="17"/>
    </row>
    <row r="890" customFormat="false" ht="13.5" hidden="false" customHeight="false" outlineLevel="0" collapsed="false">
      <c r="C890" s="17"/>
      <c r="D890" s="17"/>
      <c r="E890" s="17"/>
      <c r="F890" s="17"/>
      <c r="G890" s="17"/>
      <c r="H890" s="0"/>
      <c r="AB890" s="17"/>
      <c r="AC890" s="17"/>
    </row>
    <row r="891" customFormat="false" ht="13.5" hidden="false" customHeight="false" outlineLevel="0" collapsed="false">
      <c r="C891" s="17"/>
      <c r="D891" s="17"/>
      <c r="E891" s="17"/>
      <c r="F891" s="17"/>
      <c r="G891" s="17"/>
      <c r="H891" s="0"/>
      <c r="AB891" s="17"/>
      <c r="AC891" s="17"/>
    </row>
    <row r="892" customFormat="false" ht="13.5" hidden="false" customHeight="false" outlineLevel="0" collapsed="false">
      <c r="C892" s="17"/>
      <c r="D892" s="17"/>
      <c r="E892" s="17"/>
      <c r="F892" s="17"/>
      <c r="G892" s="17"/>
      <c r="H892" s="0"/>
      <c r="AB892" s="17"/>
      <c r="AC892" s="17"/>
    </row>
    <row r="893" customFormat="false" ht="13.5" hidden="false" customHeight="false" outlineLevel="0" collapsed="false">
      <c r="C893" s="17"/>
      <c r="D893" s="17"/>
      <c r="E893" s="17"/>
      <c r="F893" s="17"/>
      <c r="G893" s="17"/>
      <c r="H893" s="0"/>
      <c r="AB893" s="17"/>
      <c r="AC893" s="17"/>
    </row>
    <row r="894" customFormat="false" ht="13.5" hidden="false" customHeight="false" outlineLevel="0" collapsed="false">
      <c r="C894" s="17"/>
      <c r="D894" s="17"/>
      <c r="E894" s="17"/>
      <c r="F894" s="17"/>
      <c r="G894" s="17"/>
      <c r="H894" s="0"/>
      <c r="AB894" s="17"/>
      <c r="AC894" s="17"/>
    </row>
    <row r="895" customFormat="false" ht="13.5" hidden="false" customHeight="false" outlineLevel="0" collapsed="false">
      <c r="C895" s="17"/>
      <c r="D895" s="17"/>
      <c r="E895" s="17"/>
      <c r="F895" s="17"/>
      <c r="G895" s="17"/>
      <c r="H895" s="0"/>
      <c r="AB895" s="17"/>
      <c r="AC895" s="17"/>
    </row>
    <row r="896" customFormat="false" ht="13.5" hidden="false" customHeight="false" outlineLevel="0" collapsed="false">
      <c r="C896" s="17"/>
      <c r="D896" s="17"/>
      <c r="E896" s="17"/>
      <c r="F896" s="17"/>
      <c r="G896" s="17"/>
      <c r="H896" s="0"/>
      <c r="AB896" s="17"/>
      <c r="AC896" s="17"/>
    </row>
    <row r="897" customFormat="false" ht="13.5" hidden="false" customHeight="false" outlineLevel="0" collapsed="false">
      <c r="C897" s="17"/>
      <c r="D897" s="17"/>
      <c r="E897" s="17"/>
      <c r="F897" s="17"/>
      <c r="G897" s="17"/>
      <c r="H897" s="0"/>
      <c r="AB897" s="17"/>
      <c r="AC897" s="17"/>
    </row>
    <row r="898" customFormat="false" ht="13.5" hidden="false" customHeight="false" outlineLevel="0" collapsed="false">
      <c r="C898" s="17"/>
      <c r="D898" s="17"/>
      <c r="E898" s="17"/>
      <c r="F898" s="17"/>
      <c r="G898" s="17"/>
      <c r="H898" s="0"/>
      <c r="AB898" s="17"/>
      <c r="AC898" s="17"/>
    </row>
    <row r="899" customFormat="false" ht="13.5" hidden="false" customHeight="false" outlineLevel="0" collapsed="false">
      <c r="C899" s="17"/>
      <c r="D899" s="17"/>
      <c r="E899" s="17"/>
      <c r="F899" s="17"/>
      <c r="G899" s="17"/>
      <c r="H899" s="0"/>
      <c r="AB899" s="17"/>
      <c r="AC899" s="17"/>
    </row>
    <row r="900" customFormat="false" ht="13.5" hidden="false" customHeight="false" outlineLevel="0" collapsed="false">
      <c r="C900" s="17"/>
      <c r="D900" s="17"/>
      <c r="E900" s="17"/>
      <c r="F900" s="17"/>
      <c r="G900" s="17"/>
      <c r="H900" s="0"/>
      <c r="AB900" s="17"/>
      <c r="AC900" s="17"/>
    </row>
    <row r="901" customFormat="false" ht="13.5" hidden="false" customHeight="false" outlineLevel="0" collapsed="false">
      <c r="C901" s="17"/>
      <c r="D901" s="17"/>
      <c r="E901" s="17"/>
      <c r="F901" s="17"/>
      <c r="G901" s="17"/>
      <c r="H901" s="0"/>
      <c r="AB901" s="17"/>
      <c r="AC901" s="17"/>
    </row>
    <row r="902" customFormat="false" ht="13.5" hidden="false" customHeight="false" outlineLevel="0" collapsed="false">
      <c r="C902" s="17"/>
      <c r="D902" s="17"/>
      <c r="E902" s="17"/>
      <c r="F902" s="17"/>
      <c r="G902" s="17"/>
      <c r="H902" s="0"/>
      <c r="AB902" s="17"/>
      <c r="AC902" s="17"/>
    </row>
    <row r="903" customFormat="false" ht="13.5" hidden="false" customHeight="false" outlineLevel="0" collapsed="false">
      <c r="C903" s="17"/>
      <c r="D903" s="17"/>
      <c r="E903" s="17"/>
      <c r="F903" s="17"/>
      <c r="G903" s="17"/>
      <c r="H903" s="0"/>
      <c r="AB903" s="17"/>
      <c r="AC903" s="17"/>
    </row>
    <row r="904" customFormat="false" ht="13.5" hidden="false" customHeight="false" outlineLevel="0" collapsed="false">
      <c r="C904" s="17"/>
      <c r="D904" s="17"/>
      <c r="E904" s="17"/>
      <c r="F904" s="17"/>
      <c r="G904" s="17"/>
      <c r="H904" s="0"/>
      <c r="AB904" s="17"/>
      <c r="AC904" s="17"/>
    </row>
    <row r="905" customFormat="false" ht="13.5" hidden="false" customHeight="false" outlineLevel="0" collapsed="false">
      <c r="C905" s="17"/>
      <c r="D905" s="17"/>
      <c r="E905" s="17"/>
      <c r="F905" s="17"/>
      <c r="G905" s="17"/>
      <c r="H905" s="0"/>
      <c r="AB905" s="17"/>
      <c r="AC905" s="17"/>
    </row>
    <row r="906" customFormat="false" ht="13.5" hidden="false" customHeight="false" outlineLevel="0" collapsed="false">
      <c r="C906" s="17"/>
      <c r="D906" s="17"/>
      <c r="E906" s="17"/>
      <c r="F906" s="17"/>
      <c r="G906" s="17"/>
      <c r="H906" s="0"/>
      <c r="AB906" s="17"/>
      <c r="AC906" s="17"/>
    </row>
    <row r="907" customFormat="false" ht="13.5" hidden="false" customHeight="false" outlineLevel="0" collapsed="false">
      <c r="C907" s="17"/>
      <c r="D907" s="17"/>
      <c r="E907" s="17"/>
      <c r="F907" s="17"/>
      <c r="G907" s="17"/>
      <c r="H907" s="0"/>
      <c r="AB907" s="17"/>
      <c r="AC907" s="17"/>
    </row>
    <row r="908" customFormat="false" ht="13.5" hidden="false" customHeight="false" outlineLevel="0" collapsed="false">
      <c r="C908" s="17"/>
      <c r="D908" s="17"/>
      <c r="E908" s="17"/>
      <c r="F908" s="17"/>
      <c r="G908" s="17"/>
      <c r="H908" s="0"/>
      <c r="AB908" s="17"/>
      <c r="AC908" s="17"/>
    </row>
    <row r="909" customFormat="false" ht="13.5" hidden="false" customHeight="false" outlineLevel="0" collapsed="false">
      <c r="C909" s="17"/>
      <c r="D909" s="17"/>
      <c r="E909" s="17"/>
      <c r="F909" s="17"/>
      <c r="G909" s="17"/>
      <c r="H909" s="0"/>
      <c r="AB909" s="17"/>
      <c r="AC909" s="17"/>
    </row>
    <row r="910" customFormat="false" ht="13.5" hidden="false" customHeight="false" outlineLevel="0" collapsed="false">
      <c r="C910" s="17"/>
      <c r="D910" s="17"/>
      <c r="E910" s="17"/>
      <c r="F910" s="17"/>
      <c r="G910" s="17"/>
      <c r="H910" s="0"/>
      <c r="AB910" s="17"/>
      <c r="AC910" s="17"/>
    </row>
    <row r="911" customFormat="false" ht="13.5" hidden="false" customHeight="false" outlineLevel="0" collapsed="false">
      <c r="C911" s="17"/>
      <c r="D911" s="17"/>
      <c r="E911" s="17"/>
      <c r="F911" s="17"/>
      <c r="G911" s="17"/>
      <c r="H911" s="0"/>
      <c r="AB911" s="17"/>
      <c r="AC911" s="17"/>
    </row>
    <row r="912" customFormat="false" ht="13.5" hidden="false" customHeight="false" outlineLevel="0" collapsed="false">
      <c r="C912" s="17"/>
      <c r="D912" s="17"/>
      <c r="E912" s="17"/>
      <c r="F912" s="17"/>
      <c r="G912" s="17"/>
      <c r="H912" s="0"/>
      <c r="AB912" s="17"/>
      <c r="AC912" s="17"/>
    </row>
    <row r="913" customFormat="false" ht="13.5" hidden="false" customHeight="false" outlineLevel="0" collapsed="false">
      <c r="C913" s="17"/>
      <c r="D913" s="17"/>
      <c r="E913" s="17"/>
      <c r="F913" s="17"/>
      <c r="G913" s="17"/>
      <c r="H913" s="0"/>
      <c r="AB913" s="17"/>
      <c r="AC913" s="17"/>
    </row>
    <row r="914" customFormat="false" ht="13.5" hidden="false" customHeight="false" outlineLevel="0" collapsed="false">
      <c r="C914" s="17"/>
      <c r="D914" s="17"/>
      <c r="E914" s="17"/>
      <c r="F914" s="17"/>
      <c r="G914" s="17"/>
      <c r="H914" s="0"/>
      <c r="AB914" s="17"/>
      <c r="AC914" s="17"/>
    </row>
    <row r="915" customFormat="false" ht="13.5" hidden="false" customHeight="false" outlineLevel="0" collapsed="false">
      <c r="A915" s="169"/>
      <c r="C915" s="17"/>
      <c r="D915" s="17"/>
      <c r="E915" s="17"/>
      <c r="F915" s="17"/>
      <c r="G915" s="17"/>
      <c r="H915" s="0"/>
      <c r="AB915" s="17"/>
      <c r="AC915" s="17"/>
    </row>
    <row r="916" customFormat="false" ht="13.5" hidden="false" customHeight="false" outlineLevel="0" collapsed="false">
      <c r="A916" s="169"/>
      <c r="C916" s="17"/>
      <c r="D916" s="17"/>
      <c r="E916" s="17"/>
      <c r="F916" s="17"/>
      <c r="G916" s="17"/>
      <c r="H916" s="0"/>
      <c r="AB916" s="17"/>
      <c r="AC916" s="17"/>
    </row>
    <row r="917" customFormat="false" ht="13.5" hidden="false" customHeight="false" outlineLevel="0" collapsed="false">
      <c r="A917" s="170"/>
      <c r="C917" s="17"/>
      <c r="D917" s="17"/>
      <c r="E917" s="17"/>
      <c r="F917" s="17"/>
      <c r="G917" s="17"/>
      <c r="H917" s="0"/>
      <c r="AB917" s="17"/>
      <c r="AC917" s="17"/>
    </row>
    <row r="918" customFormat="false" ht="13.5" hidden="false" customHeight="false" outlineLevel="0" collapsed="false">
      <c r="A918" s="170"/>
      <c r="C918" s="17"/>
      <c r="D918" s="17"/>
      <c r="E918" s="17"/>
      <c r="F918" s="17"/>
      <c r="G918" s="17"/>
      <c r="H918" s="0"/>
      <c r="AB918" s="17"/>
      <c r="AC918" s="17"/>
    </row>
    <row r="919" customFormat="false" ht="13.5" hidden="false" customHeight="false" outlineLevel="0" collapsed="false">
      <c r="A919" s="170"/>
      <c r="C919" s="17"/>
      <c r="D919" s="17"/>
      <c r="E919" s="17"/>
      <c r="F919" s="17"/>
      <c r="G919" s="17"/>
      <c r="H919" s="0"/>
      <c r="AB919" s="17"/>
      <c r="AC919" s="17"/>
    </row>
    <row r="920" customFormat="false" ht="13.5" hidden="false" customHeight="false" outlineLevel="0" collapsed="false">
      <c r="A920" s="170"/>
      <c r="C920" s="17"/>
      <c r="D920" s="17"/>
      <c r="E920" s="17"/>
      <c r="F920" s="17"/>
      <c r="G920" s="17"/>
      <c r="H920" s="0"/>
      <c r="AB920" s="17"/>
      <c r="AC920" s="17"/>
    </row>
    <row r="921" customFormat="false" ht="13.5" hidden="false" customHeight="false" outlineLevel="0" collapsed="false">
      <c r="A921" s="170"/>
      <c r="C921" s="17"/>
      <c r="D921" s="17"/>
      <c r="E921" s="17"/>
      <c r="F921" s="17"/>
      <c r="G921" s="17"/>
      <c r="H921" s="0"/>
      <c r="AB921" s="17"/>
      <c r="AC921" s="17"/>
    </row>
    <row r="922" customFormat="false" ht="13.5" hidden="false" customHeight="false" outlineLevel="0" collapsed="false">
      <c r="C922" s="17"/>
      <c r="D922" s="17"/>
      <c r="E922" s="17"/>
      <c r="F922" s="17"/>
      <c r="G922" s="17"/>
      <c r="H922" s="0"/>
      <c r="AB922" s="17"/>
      <c r="AC922" s="17"/>
    </row>
    <row r="923" customFormat="false" ht="13.5" hidden="false" customHeight="false" outlineLevel="0" collapsed="false">
      <c r="C923" s="17"/>
      <c r="D923" s="17"/>
      <c r="E923" s="17"/>
      <c r="F923" s="17"/>
      <c r="G923" s="17"/>
      <c r="H923" s="0"/>
      <c r="AB923" s="17"/>
      <c r="AC923" s="17"/>
    </row>
    <row r="924" customFormat="false" ht="13.5" hidden="false" customHeight="false" outlineLevel="0" collapsed="false">
      <c r="C924" s="17"/>
      <c r="D924" s="17"/>
      <c r="E924" s="17"/>
      <c r="F924" s="17"/>
      <c r="G924" s="17"/>
      <c r="H924" s="0"/>
      <c r="AB924" s="17"/>
      <c r="AC924" s="17"/>
    </row>
    <row r="925" customFormat="false" ht="13.5" hidden="false" customHeight="false" outlineLevel="0" collapsed="false">
      <c r="A925" s="169"/>
      <c r="C925" s="17"/>
      <c r="D925" s="17"/>
      <c r="E925" s="17"/>
      <c r="F925" s="17"/>
      <c r="G925" s="17"/>
      <c r="H925" s="0"/>
      <c r="AB925" s="17"/>
      <c r="AC925" s="17"/>
    </row>
    <row r="926" customFormat="false" ht="13.5" hidden="false" customHeight="false" outlineLevel="0" collapsed="false">
      <c r="C926" s="17"/>
      <c r="D926" s="17"/>
      <c r="E926" s="17"/>
      <c r="F926" s="17"/>
      <c r="G926" s="17"/>
      <c r="H926" s="0"/>
      <c r="AB926" s="17"/>
      <c r="AC926" s="17"/>
    </row>
    <row r="927" customFormat="false" ht="13.5" hidden="false" customHeight="false" outlineLevel="0" collapsed="false">
      <c r="C927" s="17"/>
      <c r="D927" s="17"/>
      <c r="E927" s="17"/>
      <c r="F927" s="17"/>
      <c r="G927" s="17"/>
      <c r="H927" s="0"/>
      <c r="AB927" s="17"/>
      <c r="AC927" s="17"/>
    </row>
    <row r="928" customFormat="false" ht="13.5" hidden="false" customHeight="false" outlineLevel="0" collapsed="false">
      <c r="C928" s="17"/>
      <c r="D928" s="17"/>
      <c r="E928" s="17"/>
      <c r="F928" s="17"/>
      <c r="G928" s="17"/>
      <c r="H928" s="0"/>
      <c r="AB928" s="17"/>
      <c r="AC928" s="17"/>
    </row>
    <row r="929" customFormat="false" ht="13.5" hidden="false" customHeight="false" outlineLevel="0" collapsed="false">
      <c r="C929" s="17"/>
      <c r="D929" s="17"/>
      <c r="E929" s="17"/>
      <c r="F929" s="17"/>
      <c r="G929" s="17"/>
      <c r="H929" s="0"/>
      <c r="AB929" s="17"/>
      <c r="AC929" s="17"/>
    </row>
    <row r="930" customFormat="false" ht="13.5" hidden="false" customHeight="false" outlineLevel="0" collapsed="false">
      <c r="C930" s="17"/>
      <c r="D930" s="17"/>
      <c r="E930" s="17"/>
      <c r="F930" s="17"/>
      <c r="G930" s="17"/>
      <c r="H930" s="0"/>
      <c r="AB930" s="17"/>
      <c r="AC930" s="17"/>
    </row>
    <row r="931" customFormat="false" ht="13.5" hidden="false" customHeight="false" outlineLevel="0" collapsed="false">
      <c r="C931" s="17"/>
      <c r="D931" s="17"/>
      <c r="E931" s="17"/>
      <c r="F931" s="17"/>
      <c r="G931" s="17"/>
      <c r="H931" s="0"/>
      <c r="AB931" s="17"/>
      <c r="AC931" s="17"/>
    </row>
    <row r="932" customFormat="false" ht="13.5" hidden="false" customHeight="false" outlineLevel="0" collapsed="false">
      <c r="C932" s="17"/>
      <c r="D932" s="17"/>
      <c r="E932" s="17"/>
      <c r="F932" s="17"/>
      <c r="G932" s="17"/>
      <c r="H932" s="0"/>
      <c r="AB932" s="17"/>
      <c r="AC932" s="17"/>
    </row>
    <row r="933" customFormat="false" ht="13.5" hidden="false" customHeight="false" outlineLevel="0" collapsed="false">
      <c r="C933" s="17"/>
      <c r="D933" s="17"/>
      <c r="E933" s="17"/>
      <c r="F933" s="17"/>
      <c r="G933" s="17"/>
      <c r="H933" s="0"/>
      <c r="AB933" s="17"/>
      <c r="AC933" s="17"/>
    </row>
    <row r="934" customFormat="false" ht="13.5" hidden="false" customHeight="false" outlineLevel="0" collapsed="false">
      <c r="C934" s="17"/>
      <c r="D934" s="17"/>
      <c r="E934" s="17"/>
      <c r="F934" s="17"/>
      <c r="G934" s="17"/>
      <c r="H934" s="0"/>
      <c r="AB934" s="17"/>
      <c r="AC934" s="17"/>
    </row>
    <row r="935" customFormat="false" ht="13.5" hidden="false" customHeight="false" outlineLevel="0" collapsed="false">
      <c r="C935" s="17"/>
      <c r="D935" s="17"/>
      <c r="E935" s="17"/>
      <c r="F935" s="17"/>
      <c r="G935" s="17"/>
      <c r="H935" s="0"/>
      <c r="AB935" s="17"/>
      <c r="AC935" s="17"/>
    </row>
    <row r="936" customFormat="false" ht="13.5" hidden="false" customHeight="false" outlineLevel="0" collapsed="false">
      <c r="C936" s="17"/>
      <c r="D936" s="17"/>
      <c r="E936" s="17"/>
      <c r="F936" s="17"/>
      <c r="G936" s="17"/>
      <c r="H936" s="0"/>
      <c r="AB936" s="17"/>
      <c r="AC936" s="17"/>
    </row>
    <row r="937" customFormat="false" ht="13.5" hidden="false" customHeight="false" outlineLevel="0" collapsed="false">
      <c r="C937" s="17"/>
      <c r="D937" s="17"/>
      <c r="E937" s="17"/>
      <c r="F937" s="17"/>
      <c r="G937" s="17"/>
      <c r="H937" s="0"/>
      <c r="AB937" s="17"/>
      <c r="AC937" s="17"/>
    </row>
    <row r="938" customFormat="false" ht="13.5" hidden="false" customHeight="false" outlineLevel="0" collapsed="false">
      <c r="C938" s="17"/>
      <c r="D938" s="17"/>
      <c r="E938" s="17"/>
      <c r="F938" s="17"/>
      <c r="G938" s="17"/>
      <c r="H938" s="0"/>
      <c r="AB938" s="17"/>
      <c r="AC938" s="17"/>
    </row>
    <row r="939" customFormat="false" ht="13.5" hidden="false" customHeight="false" outlineLevel="0" collapsed="false">
      <c r="C939" s="17"/>
      <c r="D939" s="17"/>
      <c r="E939" s="17"/>
      <c r="F939" s="17"/>
      <c r="G939" s="17"/>
      <c r="H939" s="0"/>
      <c r="AB939" s="17"/>
      <c r="AC939" s="17"/>
    </row>
    <row r="940" customFormat="false" ht="13.5" hidden="false" customHeight="false" outlineLevel="0" collapsed="false">
      <c r="C940" s="17"/>
      <c r="D940" s="17"/>
      <c r="E940" s="17"/>
      <c r="F940" s="17"/>
      <c r="G940" s="17"/>
      <c r="H940" s="0"/>
      <c r="AB940" s="17"/>
      <c r="AC940" s="17"/>
    </row>
    <row r="941" customFormat="false" ht="13.5" hidden="false" customHeight="false" outlineLevel="0" collapsed="false">
      <c r="C941" s="17"/>
      <c r="D941" s="17"/>
      <c r="E941" s="17"/>
      <c r="F941" s="17"/>
      <c r="G941" s="17"/>
      <c r="H941" s="0"/>
      <c r="AB941" s="17"/>
      <c r="AC941" s="17"/>
    </row>
    <row r="942" customFormat="false" ht="13.5" hidden="false" customHeight="false" outlineLevel="0" collapsed="false">
      <c r="C942" s="17"/>
      <c r="D942" s="17"/>
      <c r="E942" s="17"/>
      <c r="F942" s="17"/>
      <c r="G942" s="17"/>
      <c r="H942" s="0"/>
      <c r="AB942" s="17"/>
      <c r="AC942" s="17"/>
    </row>
    <row r="943" customFormat="false" ht="13.5" hidden="false" customHeight="false" outlineLevel="0" collapsed="false">
      <c r="C943" s="17"/>
      <c r="D943" s="17"/>
      <c r="E943" s="17"/>
      <c r="F943" s="17"/>
      <c r="G943" s="17"/>
      <c r="H943" s="0"/>
      <c r="AB943" s="17"/>
      <c r="AC943" s="17"/>
    </row>
    <row r="944" customFormat="false" ht="13.5" hidden="false" customHeight="false" outlineLevel="0" collapsed="false">
      <c r="C944" s="17"/>
      <c r="D944" s="17"/>
      <c r="E944" s="17"/>
      <c r="F944" s="17"/>
      <c r="G944" s="17"/>
      <c r="H944" s="0"/>
      <c r="AB944" s="17"/>
      <c r="AC944" s="17"/>
    </row>
    <row r="945" customFormat="false" ht="13.5" hidden="false" customHeight="false" outlineLevel="0" collapsed="false">
      <c r="C945" s="17"/>
      <c r="D945" s="17"/>
      <c r="E945" s="17"/>
      <c r="F945" s="17"/>
      <c r="G945" s="17"/>
      <c r="H945" s="0"/>
      <c r="AB945" s="17"/>
      <c r="AC945" s="17"/>
    </row>
    <row r="946" customFormat="false" ht="13.5" hidden="false" customHeight="false" outlineLevel="0" collapsed="false">
      <c r="C946" s="17"/>
      <c r="D946" s="17"/>
      <c r="E946" s="17"/>
      <c r="F946" s="17"/>
      <c r="G946" s="17"/>
      <c r="H946" s="0"/>
      <c r="AB946" s="17"/>
      <c r="AC946" s="17"/>
    </row>
    <row r="947" customFormat="false" ht="13.5" hidden="false" customHeight="false" outlineLevel="0" collapsed="false">
      <c r="C947" s="17"/>
      <c r="D947" s="17"/>
      <c r="E947" s="17"/>
      <c r="F947" s="17"/>
      <c r="G947" s="17"/>
      <c r="H947" s="0"/>
      <c r="AB947" s="17"/>
      <c r="AC947" s="17"/>
    </row>
    <row r="948" customFormat="false" ht="13.5" hidden="false" customHeight="false" outlineLevel="0" collapsed="false">
      <c r="C948" s="17"/>
      <c r="D948" s="17"/>
      <c r="E948" s="17"/>
      <c r="F948" s="17"/>
      <c r="G948" s="17"/>
      <c r="H948" s="0"/>
      <c r="AB948" s="17"/>
      <c r="AC948" s="17"/>
    </row>
    <row r="949" customFormat="false" ht="13.5" hidden="false" customHeight="false" outlineLevel="0" collapsed="false">
      <c r="C949" s="17"/>
      <c r="D949" s="17"/>
      <c r="E949" s="17"/>
      <c r="F949" s="17"/>
      <c r="G949" s="17"/>
      <c r="H949" s="0"/>
      <c r="AB949" s="17"/>
      <c r="AC949" s="17"/>
    </row>
    <row r="950" customFormat="false" ht="13.5" hidden="false" customHeight="false" outlineLevel="0" collapsed="false">
      <c r="C950" s="17"/>
      <c r="D950" s="17"/>
      <c r="E950" s="17"/>
      <c r="F950" s="17"/>
      <c r="G950" s="17"/>
      <c r="H950" s="0"/>
      <c r="AB950" s="17"/>
      <c r="AC950" s="17"/>
    </row>
    <row r="951" customFormat="false" ht="13.5" hidden="false" customHeight="false" outlineLevel="0" collapsed="false">
      <c r="C951" s="17"/>
      <c r="D951" s="17"/>
      <c r="E951" s="17"/>
      <c r="F951" s="17"/>
      <c r="G951" s="17"/>
      <c r="H951" s="0"/>
      <c r="AB951" s="17"/>
      <c r="AC951" s="17"/>
    </row>
    <row r="952" customFormat="false" ht="13.5" hidden="false" customHeight="false" outlineLevel="0" collapsed="false">
      <c r="C952" s="17"/>
      <c r="D952" s="17"/>
      <c r="E952" s="17"/>
      <c r="F952" s="17"/>
      <c r="G952" s="17"/>
      <c r="H952" s="0"/>
      <c r="AB952" s="17"/>
      <c r="AC952" s="17"/>
    </row>
    <row r="953" customFormat="false" ht="13.5" hidden="false" customHeight="false" outlineLevel="0" collapsed="false">
      <c r="C953" s="17"/>
      <c r="D953" s="17"/>
      <c r="E953" s="17"/>
      <c r="F953" s="17"/>
      <c r="G953" s="17"/>
      <c r="H953" s="0"/>
      <c r="AB953" s="17"/>
      <c r="AC953" s="17"/>
    </row>
    <row r="954" customFormat="false" ht="13.5" hidden="false" customHeight="false" outlineLevel="0" collapsed="false">
      <c r="C954" s="17"/>
      <c r="D954" s="17"/>
      <c r="E954" s="17"/>
      <c r="F954" s="17"/>
      <c r="G954" s="17"/>
      <c r="H954" s="0"/>
      <c r="AB954" s="17"/>
      <c r="AC954" s="17"/>
    </row>
    <row r="955" customFormat="false" ht="13.5" hidden="false" customHeight="false" outlineLevel="0" collapsed="false">
      <c r="C955" s="17"/>
      <c r="D955" s="17"/>
      <c r="E955" s="17"/>
      <c r="F955" s="17"/>
      <c r="G955" s="17"/>
      <c r="H955" s="0"/>
      <c r="AB955" s="17"/>
      <c r="AC955" s="17"/>
    </row>
    <row r="956" customFormat="false" ht="13.5" hidden="false" customHeight="false" outlineLevel="0" collapsed="false">
      <c r="C956" s="17"/>
      <c r="D956" s="17"/>
      <c r="E956" s="17"/>
      <c r="F956" s="17"/>
      <c r="G956" s="17"/>
      <c r="H956" s="0"/>
      <c r="AB956" s="17"/>
      <c r="AC956" s="17"/>
    </row>
    <row r="957" customFormat="false" ht="13.5" hidden="false" customHeight="false" outlineLevel="0" collapsed="false">
      <c r="C957" s="17"/>
      <c r="D957" s="17"/>
      <c r="E957" s="17"/>
      <c r="F957" s="17"/>
      <c r="G957" s="17"/>
      <c r="H957" s="0"/>
      <c r="AB957" s="17"/>
      <c r="AC957" s="17"/>
    </row>
    <row r="958" customFormat="false" ht="13.5" hidden="false" customHeight="false" outlineLevel="0" collapsed="false">
      <c r="C958" s="17"/>
      <c r="D958" s="17"/>
      <c r="E958" s="17"/>
      <c r="F958" s="17"/>
      <c r="G958" s="17"/>
      <c r="H958" s="0"/>
      <c r="AB958" s="17"/>
      <c r="AC958" s="17"/>
    </row>
    <row r="959" customFormat="false" ht="13.5" hidden="false" customHeight="false" outlineLevel="0" collapsed="false">
      <c r="C959" s="17"/>
      <c r="D959" s="17"/>
      <c r="E959" s="17"/>
      <c r="F959" s="17"/>
      <c r="G959" s="17"/>
      <c r="H959" s="0"/>
      <c r="AB959" s="17"/>
      <c r="AC959" s="17"/>
    </row>
    <row r="960" customFormat="false" ht="13.5" hidden="false" customHeight="false" outlineLevel="0" collapsed="false">
      <c r="C960" s="17"/>
      <c r="D960" s="17"/>
      <c r="E960" s="17"/>
      <c r="F960" s="17"/>
      <c r="G960" s="17"/>
      <c r="H960" s="0"/>
      <c r="AB960" s="17"/>
      <c r="AC960" s="17"/>
    </row>
    <row r="961" customFormat="false" ht="13.5" hidden="false" customHeight="false" outlineLevel="0" collapsed="false">
      <c r="C961" s="17"/>
      <c r="D961" s="17"/>
      <c r="E961" s="17"/>
      <c r="F961" s="17"/>
      <c r="G961" s="17"/>
      <c r="H961" s="0"/>
      <c r="AB961" s="17"/>
      <c r="AC961" s="17"/>
    </row>
    <row r="962" customFormat="false" ht="13.5" hidden="false" customHeight="false" outlineLevel="0" collapsed="false">
      <c r="C962" s="17"/>
      <c r="D962" s="17"/>
      <c r="E962" s="17"/>
      <c r="F962" s="17"/>
      <c r="G962" s="17"/>
      <c r="H962" s="0"/>
      <c r="AB962" s="17"/>
      <c r="AC962" s="17"/>
    </row>
    <row r="963" customFormat="false" ht="13.5" hidden="false" customHeight="false" outlineLevel="0" collapsed="false">
      <c r="C963" s="17"/>
      <c r="D963" s="17"/>
      <c r="E963" s="17"/>
      <c r="F963" s="17"/>
      <c r="G963" s="17"/>
      <c r="H963" s="0"/>
      <c r="AB963" s="17"/>
      <c r="AC963" s="17"/>
    </row>
    <row r="964" customFormat="false" ht="13.5" hidden="false" customHeight="false" outlineLevel="0" collapsed="false">
      <c r="C964" s="17"/>
      <c r="D964" s="17"/>
      <c r="E964" s="17"/>
      <c r="F964" s="17"/>
      <c r="G964" s="17"/>
      <c r="H964" s="0"/>
      <c r="AB964" s="17"/>
      <c r="AC964" s="17"/>
    </row>
    <row r="965" customFormat="false" ht="13.5" hidden="false" customHeight="false" outlineLevel="0" collapsed="false">
      <c r="C965" s="17"/>
      <c r="D965" s="17"/>
      <c r="E965" s="17"/>
      <c r="F965" s="17"/>
      <c r="G965" s="17"/>
      <c r="H965" s="0"/>
      <c r="AB965" s="17"/>
      <c r="AC965" s="17"/>
    </row>
    <row r="966" customFormat="false" ht="13.5" hidden="false" customHeight="false" outlineLevel="0" collapsed="false">
      <c r="C966" s="17"/>
      <c r="D966" s="17"/>
      <c r="E966" s="17"/>
      <c r="F966" s="17"/>
      <c r="G966" s="17"/>
      <c r="H966" s="0"/>
      <c r="AB966" s="17"/>
      <c r="AC966" s="17"/>
    </row>
    <row r="967" customFormat="false" ht="13.5" hidden="false" customHeight="false" outlineLevel="0" collapsed="false">
      <c r="C967" s="17"/>
      <c r="D967" s="17"/>
      <c r="E967" s="17"/>
      <c r="F967" s="17"/>
      <c r="G967" s="17"/>
      <c r="H967" s="0"/>
      <c r="AB967" s="17"/>
      <c r="AC967" s="17"/>
    </row>
    <row r="968" customFormat="false" ht="13.5" hidden="false" customHeight="false" outlineLevel="0" collapsed="false">
      <c r="C968" s="17"/>
      <c r="D968" s="17"/>
      <c r="E968" s="17"/>
      <c r="F968" s="17"/>
      <c r="G968" s="17"/>
      <c r="H968" s="0"/>
      <c r="AB968" s="17"/>
      <c r="AC968" s="17"/>
    </row>
    <row r="969" customFormat="false" ht="13.5" hidden="false" customHeight="false" outlineLevel="0" collapsed="false">
      <c r="C969" s="17"/>
      <c r="D969" s="17"/>
      <c r="E969" s="17"/>
      <c r="F969" s="17"/>
      <c r="G969" s="17"/>
      <c r="H969" s="0"/>
      <c r="AB969" s="17"/>
      <c r="AC969" s="17"/>
    </row>
    <row r="970" customFormat="false" ht="13.5" hidden="false" customHeight="false" outlineLevel="0" collapsed="false">
      <c r="C970" s="17"/>
      <c r="D970" s="17"/>
      <c r="E970" s="17"/>
      <c r="F970" s="17"/>
      <c r="G970" s="17"/>
      <c r="H970" s="0"/>
      <c r="AB970" s="17"/>
      <c r="AC970" s="17"/>
    </row>
    <row r="971" customFormat="false" ht="13.5" hidden="false" customHeight="false" outlineLevel="0" collapsed="false">
      <c r="C971" s="17"/>
      <c r="D971" s="17"/>
      <c r="E971" s="17"/>
      <c r="F971" s="17"/>
      <c r="G971" s="17"/>
      <c r="H971" s="0"/>
      <c r="AB971" s="17"/>
      <c r="AC971" s="17"/>
    </row>
    <row r="972" customFormat="false" ht="13.5" hidden="false" customHeight="false" outlineLevel="0" collapsed="false">
      <c r="C972" s="17"/>
      <c r="D972" s="17"/>
      <c r="E972" s="17"/>
      <c r="F972" s="17"/>
      <c r="G972" s="17"/>
      <c r="H972" s="0"/>
      <c r="AB972" s="17"/>
      <c r="AC972" s="17"/>
    </row>
    <row r="973" customFormat="false" ht="13.5" hidden="false" customHeight="false" outlineLevel="0" collapsed="false">
      <c r="C973" s="17"/>
      <c r="D973" s="17"/>
      <c r="E973" s="17"/>
      <c r="F973" s="17"/>
      <c r="G973" s="17"/>
      <c r="H973" s="0"/>
      <c r="AB973" s="17"/>
      <c r="AC973" s="17"/>
    </row>
    <row r="974" customFormat="false" ht="13.5" hidden="false" customHeight="false" outlineLevel="0" collapsed="false">
      <c r="C974" s="17"/>
      <c r="D974" s="17"/>
      <c r="E974" s="17"/>
      <c r="F974" s="17"/>
      <c r="G974" s="17"/>
      <c r="H974" s="0"/>
      <c r="AB974" s="17"/>
      <c r="AC974" s="17"/>
    </row>
    <row r="975" customFormat="false" ht="13.5" hidden="false" customHeight="false" outlineLevel="0" collapsed="false">
      <c r="C975" s="17"/>
      <c r="D975" s="17"/>
      <c r="E975" s="17"/>
      <c r="F975" s="17"/>
      <c r="G975" s="17"/>
      <c r="H975" s="0"/>
      <c r="AB975" s="17"/>
      <c r="AC975" s="17"/>
    </row>
    <row r="976" customFormat="false" ht="13.5" hidden="false" customHeight="false" outlineLevel="0" collapsed="false">
      <c r="C976" s="17"/>
      <c r="D976" s="17"/>
      <c r="E976" s="17"/>
      <c r="F976" s="17"/>
      <c r="G976" s="17"/>
      <c r="H976" s="0"/>
      <c r="AB976" s="17"/>
      <c r="AC976" s="17"/>
    </row>
    <row r="977" customFormat="false" ht="13.5" hidden="false" customHeight="false" outlineLevel="0" collapsed="false">
      <c r="C977" s="17"/>
      <c r="D977" s="17"/>
      <c r="E977" s="17"/>
      <c r="F977" s="17"/>
      <c r="G977" s="17"/>
      <c r="H977" s="0"/>
      <c r="AB977" s="17"/>
      <c r="AC977" s="17"/>
    </row>
    <row r="978" customFormat="false" ht="13.5" hidden="false" customHeight="false" outlineLevel="0" collapsed="false">
      <c r="C978" s="17"/>
      <c r="D978" s="17"/>
      <c r="E978" s="17"/>
      <c r="F978" s="17"/>
      <c r="G978" s="17"/>
      <c r="H978" s="0"/>
      <c r="AB978" s="17"/>
      <c r="AC978" s="17"/>
    </row>
    <row r="979" customFormat="false" ht="13.5" hidden="false" customHeight="false" outlineLevel="0" collapsed="false">
      <c r="C979" s="17"/>
      <c r="D979" s="17"/>
      <c r="E979" s="17"/>
      <c r="F979" s="17"/>
      <c r="G979" s="17"/>
      <c r="H979" s="0"/>
      <c r="AB979" s="17"/>
      <c r="AC979" s="17"/>
    </row>
    <row r="980" customFormat="false" ht="13.5" hidden="false" customHeight="false" outlineLevel="0" collapsed="false">
      <c r="C980" s="17"/>
      <c r="D980" s="17"/>
      <c r="E980" s="17"/>
      <c r="F980" s="17"/>
      <c r="G980" s="17"/>
      <c r="H980" s="0"/>
      <c r="AB980" s="17"/>
      <c r="AC980" s="17"/>
    </row>
    <row r="981" customFormat="false" ht="13.5" hidden="false" customHeight="false" outlineLevel="0" collapsed="false">
      <c r="C981" s="17"/>
      <c r="D981" s="17"/>
      <c r="E981" s="17"/>
      <c r="F981" s="17"/>
      <c r="G981" s="17"/>
      <c r="H981" s="0"/>
      <c r="AB981" s="17"/>
      <c r="AC981" s="17"/>
    </row>
    <row r="982" customFormat="false" ht="13.5" hidden="false" customHeight="false" outlineLevel="0" collapsed="false">
      <c r="C982" s="17"/>
      <c r="D982" s="17"/>
      <c r="E982" s="17"/>
      <c r="F982" s="17"/>
      <c r="G982" s="17"/>
      <c r="H982" s="0"/>
      <c r="AB982" s="17"/>
      <c r="AC982" s="17"/>
    </row>
    <row r="983" customFormat="false" ht="13.5" hidden="false" customHeight="false" outlineLevel="0" collapsed="false">
      <c r="C983" s="17"/>
      <c r="D983" s="17"/>
      <c r="E983" s="17"/>
      <c r="F983" s="17"/>
      <c r="G983" s="17"/>
      <c r="H983" s="0"/>
      <c r="AB983" s="17"/>
      <c r="AC983" s="17"/>
    </row>
    <row r="984" customFormat="false" ht="13.5" hidden="false" customHeight="false" outlineLevel="0" collapsed="false">
      <c r="C984" s="17"/>
      <c r="D984" s="17"/>
      <c r="E984" s="17"/>
      <c r="F984" s="17"/>
      <c r="G984" s="17"/>
      <c r="H984" s="0"/>
      <c r="AB984" s="17"/>
      <c r="AC984" s="17"/>
    </row>
    <row r="985" customFormat="false" ht="13.5" hidden="false" customHeight="false" outlineLevel="0" collapsed="false">
      <c r="C985" s="17"/>
      <c r="D985" s="17"/>
      <c r="E985" s="17"/>
      <c r="F985" s="17"/>
      <c r="G985" s="17"/>
      <c r="H985" s="0"/>
      <c r="AB985" s="17"/>
      <c r="AC985" s="17"/>
    </row>
    <row r="986" customFormat="false" ht="13.5" hidden="false" customHeight="false" outlineLevel="0" collapsed="false">
      <c r="C986" s="17"/>
      <c r="D986" s="17"/>
      <c r="E986" s="17"/>
      <c r="F986" s="17"/>
      <c r="G986" s="17"/>
      <c r="H986" s="0"/>
      <c r="AB986" s="17"/>
      <c r="AC986" s="17"/>
    </row>
    <row r="987" customFormat="false" ht="13.5" hidden="false" customHeight="false" outlineLevel="0" collapsed="false">
      <c r="C987" s="17"/>
      <c r="D987" s="17"/>
      <c r="E987" s="17"/>
      <c r="F987" s="17"/>
      <c r="G987" s="17"/>
      <c r="H987" s="0"/>
      <c r="AB987" s="17"/>
      <c r="AC987" s="17"/>
    </row>
    <row r="988" customFormat="false" ht="13.5" hidden="false" customHeight="false" outlineLevel="0" collapsed="false">
      <c r="C988" s="17"/>
      <c r="D988" s="17"/>
      <c r="E988" s="17"/>
      <c r="F988" s="17"/>
      <c r="G988" s="17"/>
      <c r="H988" s="0"/>
      <c r="AB988" s="17"/>
      <c r="AC988" s="17"/>
    </row>
    <row r="989" customFormat="false" ht="13.5" hidden="false" customHeight="false" outlineLevel="0" collapsed="false">
      <c r="C989" s="17"/>
      <c r="D989" s="17"/>
      <c r="E989" s="17"/>
      <c r="F989" s="17"/>
      <c r="G989" s="17"/>
      <c r="H989" s="0"/>
      <c r="AB989" s="17"/>
      <c r="AC989" s="17"/>
    </row>
    <row r="990" customFormat="false" ht="13.5" hidden="false" customHeight="false" outlineLevel="0" collapsed="false">
      <c r="C990" s="17"/>
      <c r="D990" s="17"/>
      <c r="E990" s="17"/>
      <c r="F990" s="17"/>
      <c r="G990" s="17"/>
      <c r="H990" s="0"/>
      <c r="AB990" s="17"/>
      <c r="AC990" s="17"/>
    </row>
    <row r="991" customFormat="false" ht="13.5" hidden="false" customHeight="false" outlineLevel="0" collapsed="false">
      <c r="C991" s="17"/>
      <c r="D991" s="17"/>
      <c r="E991" s="17"/>
      <c r="F991" s="17"/>
      <c r="G991" s="17"/>
      <c r="H991" s="0"/>
      <c r="AB991" s="17"/>
      <c r="AC991" s="17"/>
    </row>
    <row r="992" customFormat="false" ht="13.5" hidden="false" customHeight="false" outlineLevel="0" collapsed="false">
      <c r="C992" s="17"/>
      <c r="D992" s="17"/>
      <c r="E992" s="17"/>
      <c r="F992" s="17"/>
      <c r="G992" s="17"/>
      <c r="H992" s="0"/>
      <c r="AB992" s="17"/>
      <c r="AC992" s="17"/>
    </row>
    <row r="993" customFormat="false" ht="13.5" hidden="false" customHeight="false" outlineLevel="0" collapsed="false">
      <c r="C993" s="17"/>
      <c r="D993" s="17"/>
      <c r="E993" s="17"/>
      <c r="F993" s="17"/>
      <c r="G993" s="17"/>
      <c r="H993" s="0"/>
      <c r="AB993" s="17"/>
      <c r="AC993" s="17"/>
    </row>
    <row r="994" customFormat="false" ht="13.5" hidden="false" customHeight="false" outlineLevel="0" collapsed="false">
      <c r="C994" s="17"/>
      <c r="D994" s="17"/>
      <c r="E994" s="17"/>
      <c r="F994" s="17"/>
      <c r="G994" s="17"/>
      <c r="H994" s="0"/>
      <c r="AB994" s="17"/>
      <c r="AC994" s="17"/>
    </row>
    <row r="995" customFormat="false" ht="13.5" hidden="false" customHeight="false" outlineLevel="0" collapsed="false">
      <c r="C995" s="17"/>
      <c r="D995" s="17"/>
      <c r="E995" s="17"/>
      <c r="F995" s="17"/>
      <c r="G995" s="17"/>
      <c r="H995" s="0"/>
      <c r="AB995" s="17"/>
      <c r="AC995" s="17"/>
    </row>
    <row r="996" customFormat="false" ht="13.5" hidden="false" customHeight="false" outlineLevel="0" collapsed="false">
      <c r="C996" s="17"/>
      <c r="D996" s="17"/>
      <c r="E996" s="17"/>
      <c r="F996" s="17"/>
      <c r="G996" s="17"/>
      <c r="H996" s="0"/>
      <c r="AB996" s="17"/>
      <c r="AC996" s="17"/>
    </row>
    <row r="997" customFormat="false" ht="13.5" hidden="false" customHeight="false" outlineLevel="0" collapsed="false">
      <c r="C997" s="17"/>
      <c r="D997" s="17"/>
      <c r="E997" s="17"/>
      <c r="F997" s="17"/>
      <c r="G997" s="17"/>
      <c r="H997" s="0"/>
      <c r="AB997" s="17"/>
      <c r="AC997" s="17"/>
    </row>
    <row r="998" customFormat="false" ht="13.5" hidden="false" customHeight="false" outlineLevel="0" collapsed="false">
      <c r="C998" s="17"/>
      <c r="D998" s="17"/>
      <c r="E998" s="17"/>
      <c r="F998" s="17"/>
      <c r="G998" s="17"/>
      <c r="H998" s="0"/>
      <c r="AB998" s="17"/>
      <c r="AC998" s="17"/>
    </row>
    <row r="999" customFormat="false" ht="13.5" hidden="false" customHeight="false" outlineLevel="0" collapsed="false">
      <c r="C999" s="17"/>
      <c r="D999" s="17"/>
      <c r="E999" s="17"/>
      <c r="F999" s="17"/>
      <c r="G999" s="17"/>
      <c r="H999" s="0"/>
      <c r="AB999" s="17"/>
      <c r="AC999" s="17"/>
    </row>
    <row r="1000" customFormat="false" ht="13.5" hidden="false" customHeight="false" outlineLevel="0" collapsed="false">
      <c r="C1000" s="17"/>
      <c r="D1000" s="17"/>
      <c r="E1000" s="17"/>
      <c r="F1000" s="17"/>
      <c r="G1000" s="17"/>
      <c r="H1000" s="0"/>
      <c r="AB1000" s="17"/>
      <c r="AC1000" s="17"/>
    </row>
    <row r="1001" customFormat="false" ht="13.5" hidden="false" customHeight="false" outlineLevel="0" collapsed="false">
      <c r="C1001" s="17"/>
      <c r="D1001" s="17"/>
      <c r="E1001" s="17"/>
      <c r="F1001" s="17"/>
      <c r="G1001" s="17"/>
      <c r="H1001" s="0"/>
      <c r="AB1001" s="17"/>
      <c r="AC1001" s="17"/>
    </row>
    <row r="1002" customFormat="false" ht="13.5" hidden="false" customHeight="false" outlineLevel="0" collapsed="false">
      <c r="C1002" s="17"/>
      <c r="D1002" s="17"/>
      <c r="E1002" s="17"/>
      <c r="F1002" s="17"/>
      <c r="G1002" s="17"/>
      <c r="H1002" s="0"/>
      <c r="AB1002" s="17"/>
      <c r="AC1002" s="17"/>
    </row>
    <row r="1003" customFormat="false" ht="13.5" hidden="false" customHeight="false" outlineLevel="0" collapsed="false">
      <c r="C1003" s="17"/>
      <c r="D1003" s="17"/>
      <c r="E1003" s="17"/>
      <c r="F1003" s="17"/>
      <c r="G1003" s="17"/>
      <c r="H1003" s="0"/>
      <c r="AB1003" s="17"/>
      <c r="AC1003" s="17"/>
    </row>
    <row r="1004" customFormat="false" ht="13.5" hidden="false" customHeight="false" outlineLevel="0" collapsed="false">
      <c r="C1004" s="17"/>
      <c r="D1004" s="17"/>
      <c r="E1004" s="17"/>
      <c r="F1004" s="17"/>
      <c r="G1004" s="17"/>
      <c r="H1004" s="0"/>
      <c r="AB1004" s="17"/>
      <c r="AC1004" s="17"/>
    </row>
    <row r="1005" customFormat="false" ht="13.5" hidden="false" customHeight="false" outlineLevel="0" collapsed="false">
      <c r="C1005" s="17"/>
      <c r="D1005" s="17"/>
      <c r="E1005" s="17"/>
      <c r="F1005" s="17"/>
      <c r="G1005" s="17"/>
      <c r="H1005" s="0"/>
      <c r="AB1005" s="17"/>
      <c r="AC1005" s="17"/>
    </row>
    <row r="1006" customFormat="false" ht="13.5" hidden="false" customHeight="false" outlineLevel="0" collapsed="false">
      <c r="C1006" s="17"/>
      <c r="D1006" s="17"/>
      <c r="E1006" s="17"/>
      <c r="F1006" s="17"/>
      <c r="G1006" s="17"/>
      <c r="H1006" s="0"/>
      <c r="AB1006" s="17"/>
      <c r="AC1006" s="17"/>
    </row>
    <row r="1007" customFormat="false" ht="13.5" hidden="false" customHeight="false" outlineLevel="0" collapsed="false">
      <c r="C1007" s="17"/>
      <c r="D1007" s="17"/>
      <c r="E1007" s="17"/>
      <c r="F1007" s="17"/>
      <c r="G1007" s="17"/>
      <c r="H1007" s="0"/>
      <c r="AB1007" s="17"/>
      <c r="AC1007" s="17"/>
    </row>
    <row r="1008" customFormat="false" ht="13.5" hidden="false" customHeight="false" outlineLevel="0" collapsed="false">
      <c r="C1008" s="17"/>
      <c r="D1008" s="17"/>
      <c r="E1008" s="17"/>
      <c r="F1008" s="17"/>
      <c r="G1008" s="17"/>
      <c r="H1008" s="0"/>
      <c r="AB1008" s="17"/>
      <c r="AC1008" s="17"/>
    </row>
    <row r="1009" customFormat="false" ht="13.5" hidden="false" customHeight="false" outlineLevel="0" collapsed="false">
      <c r="C1009" s="17"/>
      <c r="D1009" s="17"/>
      <c r="E1009" s="17"/>
      <c r="F1009" s="17"/>
      <c r="G1009" s="17"/>
      <c r="H1009" s="0"/>
      <c r="AB1009" s="17"/>
      <c r="AC1009" s="17"/>
    </row>
    <row r="1010" customFormat="false" ht="13.5" hidden="false" customHeight="false" outlineLevel="0" collapsed="false">
      <c r="C1010" s="17"/>
      <c r="D1010" s="17"/>
      <c r="E1010" s="17"/>
      <c r="F1010" s="17"/>
      <c r="G1010" s="17"/>
      <c r="H1010" s="0"/>
      <c r="AB1010" s="17"/>
      <c r="AC1010" s="17"/>
    </row>
    <row r="1011" customFormat="false" ht="13.5" hidden="false" customHeight="false" outlineLevel="0" collapsed="false">
      <c r="C1011" s="17"/>
      <c r="D1011" s="17"/>
      <c r="E1011" s="17"/>
      <c r="F1011" s="17"/>
      <c r="G1011" s="17"/>
      <c r="H1011" s="0"/>
      <c r="AB1011" s="17"/>
      <c r="AC1011" s="17"/>
    </row>
    <row r="1012" customFormat="false" ht="13.5" hidden="false" customHeight="false" outlineLevel="0" collapsed="false">
      <c r="C1012" s="17"/>
      <c r="D1012" s="17"/>
      <c r="E1012" s="17"/>
      <c r="F1012" s="17"/>
      <c r="G1012" s="17"/>
      <c r="H1012" s="0"/>
      <c r="AB1012" s="17"/>
      <c r="AC1012" s="17"/>
    </row>
    <row r="1013" customFormat="false" ht="13.5" hidden="false" customHeight="false" outlineLevel="0" collapsed="false">
      <c r="C1013" s="17"/>
      <c r="D1013" s="17"/>
      <c r="E1013" s="17"/>
      <c r="F1013" s="17"/>
      <c r="G1013" s="17"/>
      <c r="H1013" s="0"/>
      <c r="AB1013" s="17"/>
      <c r="AC1013" s="17"/>
    </row>
    <row r="1014" customFormat="false" ht="13.5" hidden="false" customHeight="false" outlineLevel="0" collapsed="false">
      <c r="C1014" s="17"/>
      <c r="D1014" s="17"/>
      <c r="E1014" s="17"/>
      <c r="F1014" s="17"/>
      <c r="G1014" s="17"/>
      <c r="H1014" s="0"/>
      <c r="AB1014" s="17"/>
      <c r="AC1014" s="17"/>
    </row>
    <row r="1015" customFormat="false" ht="13.5" hidden="false" customHeight="false" outlineLevel="0" collapsed="false">
      <c r="C1015" s="17"/>
      <c r="D1015" s="17"/>
      <c r="E1015" s="17"/>
      <c r="F1015" s="17"/>
      <c r="G1015" s="17"/>
      <c r="H1015" s="0"/>
      <c r="AB1015" s="17"/>
      <c r="AC1015" s="17"/>
    </row>
    <row r="1016" customFormat="false" ht="13.5" hidden="false" customHeight="false" outlineLevel="0" collapsed="false">
      <c r="C1016" s="17"/>
      <c r="D1016" s="17"/>
      <c r="E1016" s="17"/>
      <c r="F1016" s="17"/>
      <c r="G1016" s="17"/>
      <c r="H1016" s="0"/>
      <c r="AB1016" s="17"/>
      <c r="AC1016" s="17"/>
    </row>
    <row r="1017" customFormat="false" ht="13.5" hidden="false" customHeight="false" outlineLevel="0" collapsed="false">
      <c r="C1017" s="17"/>
      <c r="D1017" s="17"/>
      <c r="E1017" s="17"/>
      <c r="F1017" s="17"/>
      <c r="G1017" s="17"/>
      <c r="H1017" s="0"/>
      <c r="AB1017" s="17"/>
      <c r="AC1017" s="17"/>
    </row>
    <row r="1018" customFormat="false" ht="13.5" hidden="false" customHeight="false" outlineLevel="0" collapsed="false">
      <c r="C1018" s="17"/>
      <c r="D1018" s="17"/>
      <c r="E1018" s="17"/>
      <c r="F1018" s="17"/>
      <c r="G1018" s="17"/>
      <c r="H1018" s="0"/>
      <c r="AB1018" s="17"/>
      <c r="AC1018" s="17"/>
    </row>
    <row r="1019" customFormat="false" ht="13.5" hidden="false" customHeight="false" outlineLevel="0" collapsed="false">
      <c r="C1019" s="17"/>
      <c r="D1019" s="17"/>
      <c r="E1019" s="17"/>
      <c r="F1019" s="17"/>
      <c r="G1019" s="17"/>
      <c r="H1019" s="0"/>
      <c r="AB1019" s="17"/>
      <c r="AC1019" s="17"/>
    </row>
    <row r="1020" customFormat="false" ht="13.5" hidden="false" customHeight="false" outlineLevel="0" collapsed="false">
      <c r="C1020" s="17"/>
      <c r="D1020" s="17"/>
      <c r="E1020" s="17"/>
      <c r="F1020" s="17"/>
      <c r="G1020" s="17"/>
      <c r="H1020" s="0"/>
      <c r="AB1020" s="17"/>
      <c r="AC1020" s="17"/>
    </row>
    <row r="1021" customFormat="false" ht="13.5" hidden="false" customHeight="false" outlineLevel="0" collapsed="false">
      <c r="C1021" s="17"/>
      <c r="D1021" s="17"/>
      <c r="E1021" s="17"/>
      <c r="F1021" s="17"/>
      <c r="G1021" s="17"/>
      <c r="H1021" s="0"/>
      <c r="AB1021" s="17"/>
      <c r="AC1021" s="17"/>
    </row>
    <row r="1022" customFormat="false" ht="13.5" hidden="false" customHeight="false" outlineLevel="0" collapsed="false">
      <c r="C1022" s="17"/>
      <c r="D1022" s="17"/>
      <c r="E1022" s="17"/>
      <c r="F1022" s="17"/>
      <c r="G1022" s="17"/>
      <c r="H1022" s="0"/>
      <c r="AB1022" s="17"/>
      <c r="AC1022" s="17"/>
    </row>
    <row r="1023" customFormat="false" ht="13.5" hidden="false" customHeight="false" outlineLevel="0" collapsed="false">
      <c r="C1023" s="17"/>
      <c r="D1023" s="17"/>
      <c r="E1023" s="17"/>
      <c r="F1023" s="17"/>
      <c r="G1023" s="17"/>
      <c r="H1023" s="0"/>
      <c r="AB1023" s="17"/>
      <c r="AC1023" s="17"/>
    </row>
    <row r="1024" customFormat="false" ht="13.5" hidden="false" customHeight="false" outlineLevel="0" collapsed="false">
      <c r="C1024" s="17"/>
      <c r="D1024" s="17"/>
      <c r="E1024" s="17"/>
      <c r="F1024" s="17"/>
      <c r="G1024" s="17"/>
      <c r="H1024" s="0"/>
      <c r="AB1024" s="17"/>
      <c r="AC1024" s="17"/>
    </row>
    <row r="1025" customFormat="false" ht="13.5" hidden="false" customHeight="false" outlineLevel="0" collapsed="false">
      <c r="C1025" s="17"/>
      <c r="D1025" s="17"/>
      <c r="E1025" s="17"/>
      <c r="F1025" s="17"/>
      <c r="G1025" s="17"/>
      <c r="H1025" s="0"/>
      <c r="AB1025" s="17"/>
      <c r="AC1025" s="17"/>
    </row>
    <row r="1026" customFormat="false" ht="13.5" hidden="false" customHeight="false" outlineLevel="0" collapsed="false">
      <c r="C1026" s="17"/>
      <c r="D1026" s="17"/>
      <c r="E1026" s="17"/>
      <c r="F1026" s="17"/>
      <c r="G1026" s="17"/>
      <c r="H1026" s="0"/>
      <c r="AB1026" s="17"/>
      <c r="AC1026" s="17"/>
    </row>
    <row r="1027" customFormat="false" ht="13.5" hidden="false" customHeight="false" outlineLevel="0" collapsed="false">
      <c r="C1027" s="17"/>
      <c r="D1027" s="17"/>
      <c r="E1027" s="17"/>
      <c r="F1027" s="17"/>
      <c r="G1027" s="17"/>
      <c r="H1027" s="0"/>
      <c r="AB1027" s="17"/>
      <c r="AC1027" s="17"/>
    </row>
    <row r="1028" customFormat="false" ht="13.5" hidden="false" customHeight="false" outlineLevel="0" collapsed="false">
      <c r="C1028" s="17"/>
      <c r="D1028" s="17"/>
      <c r="E1028" s="17"/>
      <c r="F1028" s="17"/>
      <c r="G1028" s="17"/>
      <c r="H1028" s="0"/>
      <c r="AB1028" s="17"/>
      <c r="AC1028" s="17"/>
    </row>
    <row r="1029" customFormat="false" ht="13.5" hidden="false" customHeight="false" outlineLevel="0" collapsed="false">
      <c r="C1029" s="17"/>
      <c r="D1029" s="17"/>
      <c r="E1029" s="17"/>
      <c r="F1029" s="17"/>
      <c r="G1029" s="17"/>
      <c r="H1029" s="0"/>
      <c r="AB1029" s="17"/>
      <c r="AC1029" s="17"/>
    </row>
    <row r="1030" customFormat="false" ht="13.5" hidden="false" customHeight="false" outlineLevel="0" collapsed="false">
      <c r="C1030" s="17"/>
      <c r="D1030" s="17"/>
      <c r="E1030" s="17"/>
      <c r="F1030" s="17"/>
      <c r="G1030" s="17"/>
      <c r="H1030" s="0"/>
      <c r="AB1030" s="17"/>
      <c r="AC1030" s="17"/>
    </row>
    <row r="1031" customFormat="false" ht="13.5" hidden="false" customHeight="false" outlineLevel="0" collapsed="false">
      <c r="C1031" s="17"/>
      <c r="D1031" s="17"/>
      <c r="E1031" s="17"/>
      <c r="F1031" s="17"/>
      <c r="G1031" s="17"/>
      <c r="H1031" s="0"/>
      <c r="AB1031" s="17"/>
      <c r="AC1031" s="17"/>
    </row>
    <row r="1032" customFormat="false" ht="13.5" hidden="false" customHeight="false" outlineLevel="0" collapsed="false">
      <c r="C1032" s="17"/>
      <c r="D1032" s="17"/>
      <c r="E1032" s="17"/>
      <c r="F1032" s="17"/>
      <c r="G1032" s="17"/>
      <c r="H1032" s="0"/>
      <c r="AB1032" s="17"/>
      <c r="AC1032" s="17"/>
    </row>
    <row r="1033" customFormat="false" ht="13.5" hidden="false" customHeight="false" outlineLevel="0" collapsed="false">
      <c r="C1033" s="17"/>
      <c r="D1033" s="17"/>
      <c r="E1033" s="17"/>
      <c r="F1033" s="17"/>
      <c r="G1033" s="17"/>
      <c r="H1033" s="0"/>
      <c r="AB1033" s="17"/>
      <c r="AC1033" s="17"/>
    </row>
    <row r="1034" customFormat="false" ht="13.5" hidden="false" customHeight="false" outlineLevel="0" collapsed="false">
      <c r="C1034" s="17"/>
      <c r="D1034" s="17"/>
      <c r="E1034" s="17"/>
      <c r="F1034" s="17"/>
      <c r="G1034" s="17"/>
      <c r="H1034" s="0"/>
      <c r="AB1034" s="17"/>
      <c r="AC1034" s="17"/>
    </row>
    <row r="1035" customFormat="false" ht="13.5" hidden="false" customHeight="false" outlineLevel="0" collapsed="false">
      <c r="C1035" s="17"/>
      <c r="D1035" s="17"/>
      <c r="E1035" s="17"/>
      <c r="F1035" s="17"/>
      <c r="G1035" s="17"/>
      <c r="H1035" s="0"/>
      <c r="AB1035" s="17"/>
      <c r="AC1035" s="17"/>
    </row>
    <row r="1036" customFormat="false" ht="13.5" hidden="false" customHeight="false" outlineLevel="0" collapsed="false">
      <c r="C1036" s="17"/>
      <c r="D1036" s="17"/>
      <c r="E1036" s="17"/>
      <c r="F1036" s="17"/>
      <c r="G1036" s="17"/>
      <c r="H1036" s="0"/>
      <c r="AB1036" s="17"/>
      <c r="AC1036" s="17"/>
    </row>
    <row r="1037" customFormat="false" ht="13.5" hidden="false" customHeight="false" outlineLevel="0" collapsed="false">
      <c r="C1037" s="17"/>
      <c r="D1037" s="17"/>
      <c r="E1037" s="17"/>
      <c r="F1037" s="17"/>
      <c r="G1037" s="17"/>
      <c r="H1037" s="0"/>
      <c r="AB1037" s="17"/>
      <c r="AC1037" s="17"/>
    </row>
    <row r="1038" customFormat="false" ht="13.5" hidden="false" customHeight="false" outlineLevel="0" collapsed="false">
      <c r="C1038" s="17"/>
      <c r="D1038" s="17"/>
      <c r="E1038" s="17"/>
      <c r="F1038" s="17"/>
      <c r="G1038" s="17"/>
      <c r="H1038" s="0"/>
      <c r="AB1038" s="17"/>
      <c r="AC1038" s="17"/>
    </row>
    <row r="1039" customFormat="false" ht="13.5" hidden="false" customHeight="false" outlineLevel="0" collapsed="false">
      <c r="C1039" s="17"/>
      <c r="D1039" s="17"/>
      <c r="E1039" s="17"/>
      <c r="F1039" s="17"/>
      <c r="G1039" s="17"/>
      <c r="H1039" s="0"/>
      <c r="AB1039" s="17"/>
      <c r="AC1039" s="17"/>
    </row>
    <row r="1040" customFormat="false" ht="13.5" hidden="false" customHeight="false" outlineLevel="0" collapsed="false">
      <c r="C1040" s="17"/>
      <c r="D1040" s="17"/>
      <c r="E1040" s="17"/>
      <c r="F1040" s="17"/>
      <c r="G1040" s="17"/>
      <c r="H1040" s="0"/>
      <c r="AB1040" s="17"/>
      <c r="AC1040" s="17"/>
    </row>
    <row r="1041" customFormat="false" ht="13.5" hidden="false" customHeight="false" outlineLevel="0" collapsed="false">
      <c r="C1041" s="17"/>
      <c r="D1041" s="17"/>
      <c r="E1041" s="17"/>
      <c r="F1041" s="17"/>
      <c r="G1041" s="17"/>
      <c r="H1041" s="0"/>
      <c r="AB1041" s="17"/>
      <c r="AC1041" s="17"/>
    </row>
    <row r="1042" customFormat="false" ht="13.5" hidden="false" customHeight="false" outlineLevel="0" collapsed="false">
      <c r="C1042" s="17"/>
      <c r="D1042" s="17"/>
      <c r="E1042" s="17"/>
      <c r="F1042" s="17"/>
      <c r="G1042" s="17"/>
      <c r="H1042" s="0"/>
      <c r="AB1042" s="17"/>
      <c r="AC1042" s="17"/>
    </row>
    <row r="1043" customFormat="false" ht="13.5" hidden="false" customHeight="false" outlineLevel="0" collapsed="false">
      <c r="C1043" s="17"/>
      <c r="D1043" s="17"/>
      <c r="E1043" s="17"/>
      <c r="F1043" s="17"/>
      <c r="G1043" s="17"/>
      <c r="H1043" s="0"/>
      <c r="AB1043" s="17"/>
      <c r="AC1043" s="17"/>
    </row>
    <row r="1044" customFormat="false" ht="13.5" hidden="false" customHeight="false" outlineLevel="0" collapsed="false">
      <c r="C1044" s="17"/>
      <c r="D1044" s="17"/>
      <c r="E1044" s="17"/>
      <c r="F1044" s="17"/>
      <c r="G1044" s="17"/>
      <c r="H1044" s="0"/>
      <c r="AB1044" s="17"/>
      <c r="AC1044" s="17"/>
    </row>
    <row r="1045" customFormat="false" ht="13.5" hidden="false" customHeight="false" outlineLevel="0" collapsed="false">
      <c r="C1045" s="17"/>
      <c r="D1045" s="17"/>
      <c r="E1045" s="17"/>
      <c r="F1045" s="17"/>
      <c r="G1045" s="17"/>
      <c r="H1045" s="0"/>
      <c r="AB1045" s="17"/>
      <c r="AC1045" s="17"/>
    </row>
    <row r="1046" customFormat="false" ht="13.5" hidden="false" customHeight="false" outlineLevel="0" collapsed="false">
      <c r="C1046" s="17"/>
      <c r="D1046" s="17"/>
      <c r="E1046" s="17"/>
      <c r="F1046" s="17"/>
      <c r="G1046" s="17"/>
      <c r="H1046" s="0"/>
      <c r="AB1046" s="17"/>
      <c r="AC1046" s="17"/>
    </row>
    <row r="1047" customFormat="false" ht="13.5" hidden="false" customHeight="false" outlineLevel="0" collapsed="false">
      <c r="C1047" s="17"/>
      <c r="D1047" s="17"/>
      <c r="E1047" s="17"/>
      <c r="F1047" s="17"/>
      <c r="G1047" s="17"/>
      <c r="H1047" s="0"/>
      <c r="AB1047" s="17"/>
      <c r="AC1047" s="17"/>
    </row>
    <row r="1048" customFormat="false" ht="13.5" hidden="false" customHeight="false" outlineLevel="0" collapsed="false">
      <c r="C1048" s="17"/>
      <c r="D1048" s="17"/>
      <c r="E1048" s="17"/>
      <c r="F1048" s="17"/>
      <c r="G1048" s="17"/>
      <c r="H1048" s="0"/>
      <c r="AB1048" s="17"/>
      <c r="AC1048" s="17"/>
    </row>
    <row r="1049" customFormat="false" ht="13.5" hidden="false" customHeight="false" outlineLevel="0" collapsed="false">
      <c r="C1049" s="17"/>
      <c r="D1049" s="17"/>
      <c r="E1049" s="17"/>
      <c r="F1049" s="17"/>
      <c r="G1049" s="17"/>
      <c r="H1049" s="0"/>
      <c r="AB1049" s="17"/>
      <c r="AC1049" s="17"/>
    </row>
    <row r="1050" customFormat="false" ht="13.5" hidden="false" customHeight="false" outlineLevel="0" collapsed="false">
      <c r="C1050" s="17"/>
      <c r="D1050" s="17"/>
      <c r="E1050" s="17"/>
      <c r="F1050" s="17"/>
      <c r="G1050" s="17"/>
      <c r="H1050" s="0"/>
      <c r="AB1050" s="17"/>
      <c r="AC1050" s="17"/>
    </row>
    <row r="1051" customFormat="false" ht="13.5" hidden="false" customHeight="false" outlineLevel="0" collapsed="false">
      <c r="C1051" s="17"/>
      <c r="D1051" s="17"/>
      <c r="E1051" s="17"/>
      <c r="F1051" s="17"/>
      <c r="G1051" s="17"/>
      <c r="H1051" s="0"/>
      <c r="AB1051" s="17"/>
      <c r="AC1051" s="17"/>
    </row>
    <row r="1052" customFormat="false" ht="13.5" hidden="false" customHeight="false" outlineLevel="0" collapsed="false">
      <c r="C1052" s="17"/>
      <c r="D1052" s="17"/>
      <c r="E1052" s="17"/>
      <c r="F1052" s="17"/>
      <c r="G1052" s="17"/>
      <c r="H1052" s="0"/>
      <c r="AB1052" s="17"/>
      <c r="AC1052" s="17"/>
    </row>
    <row r="1053" customFormat="false" ht="13.5" hidden="false" customHeight="false" outlineLevel="0" collapsed="false">
      <c r="C1053" s="17"/>
      <c r="D1053" s="17"/>
      <c r="E1053" s="17"/>
      <c r="F1053" s="17"/>
      <c r="G1053" s="17"/>
      <c r="H1053" s="0"/>
      <c r="AB1053" s="17"/>
      <c r="AC1053" s="17"/>
    </row>
    <row r="1054" customFormat="false" ht="13.5" hidden="false" customHeight="false" outlineLevel="0" collapsed="false">
      <c r="C1054" s="17"/>
      <c r="D1054" s="17"/>
      <c r="E1054" s="17"/>
      <c r="F1054" s="17"/>
      <c r="G1054" s="17"/>
      <c r="H1054" s="0"/>
      <c r="AB1054" s="17"/>
      <c r="AC1054" s="17"/>
    </row>
    <row r="1055" customFormat="false" ht="13.5" hidden="false" customHeight="false" outlineLevel="0" collapsed="false">
      <c r="C1055" s="17"/>
      <c r="D1055" s="17"/>
      <c r="E1055" s="17"/>
      <c r="F1055" s="17"/>
      <c r="G1055" s="17"/>
      <c r="H1055" s="0"/>
      <c r="AB1055" s="17"/>
      <c r="AC1055" s="17"/>
    </row>
    <row r="1056" customFormat="false" ht="13.5" hidden="false" customHeight="false" outlineLevel="0" collapsed="false">
      <c r="C1056" s="17"/>
      <c r="D1056" s="17"/>
      <c r="E1056" s="17"/>
      <c r="F1056" s="17"/>
      <c r="G1056" s="17"/>
      <c r="H1056" s="0"/>
      <c r="AB1056" s="17"/>
      <c r="AC1056" s="17"/>
    </row>
    <row r="1057" customFormat="false" ht="13.5" hidden="false" customHeight="false" outlineLevel="0" collapsed="false">
      <c r="C1057" s="17"/>
      <c r="D1057" s="17"/>
      <c r="E1057" s="17"/>
      <c r="F1057" s="17"/>
      <c r="G1057" s="17"/>
      <c r="H1057" s="0"/>
      <c r="AB1057" s="17"/>
      <c r="AC1057" s="17"/>
    </row>
    <row r="1058" customFormat="false" ht="13.5" hidden="false" customHeight="false" outlineLevel="0" collapsed="false">
      <c r="C1058" s="17"/>
      <c r="D1058" s="17"/>
      <c r="E1058" s="17"/>
      <c r="F1058" s="17"/>
      <c r="G1058" s="17"/>
      <c r="H1058" s="0"/>
      <c r="AB1058" s="17"/>
      <c r="AC1058" s="17"/>
    </row>
    <row r="1059" customFormat="false" ht="13.5" hidden="false" customHeight="false" outlineLevel="0" collapsed="false">
      <c r="C1059" s="17"/>
      <c r="D1059" s="17"/>
      <c r="E1059" s="17"/>
      <c r="F1059" s="17"/>
      <c r="G1059" s="17"/>
      <c r="H1059" s="0"/>
      <c r="AB1059" s="17"/>
      <c r="AC1059" s="17"/>
    </row>
    <row r="1060" customFormat="false" ht="13.5" hidden="false" customHeight="false" outlineLevel="0" collapsed="false">
      <c r="C1060" s="17"/>
      <c r="D1060" s="17"/>
      <c r="E1060" s="17"/>
      <c r="F1060" s="17"/>
      <c r="G1060" s="17"/>
      <c r="H1060" s="0"/>
      <c r="AB1060" s="17"/>
      <c r="AC1060" s="17"/>
    </row>
    <row r="1061" customFormat="false" ht="13.5" hidden="false" customHeight="false" outlineLevel="0" collapsed="false">
      <c r="C1061" s="17"/>
      <c r="D1061" s="17"/>
      <c r="E1061" s="17"/>
      <c r="F1061" s="17"/>
      <c r="G1061" s="17"/>
      <c r="H1061" s="0"/>
      <c r="AB1061" s="17"/>
      <c r="AC1061" s="17"/>
    </row>
    <row r="1062" customFormat="false" ht="13.5" hidden="false" customHeight="false" outlineLevel="0" collapsed="false">
      <c r="C1062" s="17"/>
      <c r="D1062" s="17"/>
      <c r="E1062" s="17"/>
      <c r="F1062" s="17"/>
      <c r="G1062" s="17"/>
      <c r="H1062" s="0"/>
      <c r="AB1062" s="17"/>
      <c r="AC1062" s="17"/>
    </row>
    <row r="1063" customFormat="false" ht="13.5" hidden="false" customHeight="false" outlineLevel="0" collapsed="false">
      <c r="C1063" s="17"/>
      <c r="D1063" s="17"/>
      <c r="E1063" s="17"/>
      <c r="F1063" s="17"/>
      <c r="G1063" s="17"/>
      <c r="H1063" s="0"/>
      <c r="AB1063" s="17"/>
      <c r="AC1063" s="17"/>
    </row>
    <row r="1064" customFormat="false" ht="13.5" hidden="false" customHeight="false" outlineLevel="0" collapsed="false">
      <c r="C1064" s="17"/>
      <c r="D1064" s="17"/>
      <c r="E1064" s="17"/>
      <c r="F1064" s="17"/>
      <c r="G1064" s="17"/>
      <c r="H1064" s="0"/>
      <c r="AB1064" s="17"/>
      <c r="AC1064" s="17"/>
    </row>
    <row r="1065" customFormat="false" ht="13.5" hidden="false" customHeight="false" outlineLevel="0" collapsed="false">
      <c r="C1065" s="17"/>
      <c r="D1065" s="17"/>
      <c r="E1065" s="17"/>
      <c r="F1065" s="17"/>
      <c r="G1065" s="17"/>
      <c r="H1065" s="0"/>
      <c r="AB1065" s="17"/>
      <c r="AC1065" s="17"/>
    </row>
    <row r="1066" customFormat="false" ht="13.5" hidden="false" customHeight="false" outlineLevel="0" collapsed="false">
      <c r="C1066" s="17"/>
      <c r="D1066" s="17"/>
      <c r="E1066" s="17"/>
      <c r="F1066" s="17"/>
      <c r="G1066" s="17"/>
      <c r="H1066" s="0"/>
      <c r="AB1066" s="17"/>
      <c r="AC1066" s="17"/>
    </row>
    <row r="1067" customFormat="false" ht="13.5" hidden="false" customHeight="false" outlineLevel="0" collapsed="false">
      <c r="C1067" s="17"/>
      <c r="D1067" s="17"/>
      <c r="E1067" s="17"/>
      <c r="F1067" s="17"/>
      <c r="G1067" s="17"/>
      <c r="H1067" s="0"/>
      <c r="AB1067" s="17"/>
      <c r="AC1067" s="17"/>
    </row>
    <row r="1068" customFormat="false" ht="13.5" hidden="false" customHeight="false" outlineLevel="0" collapsed="false">
      <c r="C1068" s="17"/>
      <c r="D1068" s="17"/>
      <c r="E1068" s="17"/>
      <c r="F1068" s="17"/>
      <c r="G1068" s="17"/>
      <c r="H1068" s="0"/>
      <c r="AB1068" s="17"/>
      <c r="AC1068" s="17"/>
    </row>
    <row r="1069" customFormat="false" ht="13.5" hidden="false" customHeight="false" outlineLevel="0" collapsed="false">
      <c r="C1069" s="17"/>
      <c r="D1069" s="17"/>
      <c r="E1069" s="17"/>
      <c r="F1069" s="17"/>
      <c r="G1069" s="17"/>
      <c r="H1069" s="0"/>
      <c r="AB1069" s="17"/>
      <c r="AC1069" s="17"/>
    </row>
    <row r="1070" customFormat="false" ht="13.5" hidden="false" customHeight="false" outlineLevel="0" collapsed="false">
      <c r="C1070" s="17"/>
      <c r="D1070" s="17"/>
      <c r="E1070" s="17"/>
      <c r="F1070" s="17"/>
      <c r="G1070" s="17"/>
      <c r="H1070" s="0"/>
      <c r="AB1070" s="17"/>
      <c r="AC1070" s="17"/>
    </row>
    <row r="1071" customFormat="false" ht="13.5" hidden="false" customHeight="false" outlineLevel="0" collapsed="false">
      <c r="C1071" s="17"/>
      <c r="D1071" s="17"/>
      <c r="E1071" s="17"/>
      <c r="F1071" s="17"/>
      <c r="G1071" s="17"/>
      <c r="H1071" s="0"/>
      <c r="AB1071" s="17"/>
      <c r="AC1071" s="17"/>
    </row>
    <row r="1072" customFormat="false" ht="13.5" hidden="false" customHeight="false" outlineLevel="0" collapsed="false">
      <c r="C1072" s="17"/>
      <c r="D1072" s="17"/>
      <c r="E1072" s="17"/>
      <c r="F1072" s="17"/>
      <c r="G1072" s="17"/>
      <c r="H1072" s="0"/>
      <c r="AB1072" s="17"/>
      <c r="AC1072" s="17"/>
    </row>
    <row r="1073" customFormat="false" ht="13.5" hidden="false" customHeight="false" outlineLevel="0" collapsed="false">
      <c r="C1073" s="17"/>
      <c r="D1073" s="17"/>
      <c r="E1073" s="17"/>
      <c r="F1073" s="17"/>
      <c r="G1073" s="17"/>
      <c r="H1073" s="0"/>
      <c r="AB1073" s="17"/>
      <c r="AC1073" s="17"/>
    </row>
    <row r="1074" customFormat="false" ht="13.5" hidden="false" customHeight="false" outlineLevel="0" collapsed="false">
      <c r="C1074" s="17"/>
      <c r="D1074" s="17"/>
      <c r="E1074" s="17"/>
      <c r="F1074" s="17"/>
      <c r="G1074" s="17"/>
      <c r="H1074" s="0"/>
      <c r="AB1074" s="17"/>
      <c r="AC1074" s="17"/>
    </row>
    <row r="1075" customFormat="false" ht="13.5" hidden="false" customHeight="false" outlineLevel="0" collapsed="false">
      <c r="C1075" s="17"/>
      <c r="D1075" s="17"/>
      <c r="E1075" s="17"/>
      <c r="F1075" s="17"/>
      <c r="G1075" s="17"/>
      <c r="H1075" s="0"/>
      <c r="AB1075" s="17"/>
      <c r="AC1075" s="17"/>
    </row>
    <row r="1076" customFormat="false" ht="13.5" hidden="false" customHeight="false" outlineLevel="0" collapsed="false">
      <c r="C1076" s="17"/>
      <c r="D1076" s="17"/>
      <c r="E1076" s="17"/>
      <c r="F1076" s="17"/>
      <c r="G1076" s="17"/>
      <c r="H1076" s="0"/>
      <c r="AB1076" s="17"/>
      <c r="AC1076" s="17"/>
    </row>
    <row r="1077" customFormat="false" ht="13.5" hidden="false" customHeight="false" outlineLevel="0" collapsed="false">
      <c r="C1077" s="17"/>
      <c r="D1077" s="17"/>
      <c r="E1077" s="17"/>
      <c r="F1077" s="17"/>
      <c r="G1077" s="17"/>
      <c r="H1077" s="0"/>
      <c r="AB1077" s="17"/>
      <c r="AC1077" s="17"/>
    </row>
    <row r="1078" customFormat="false" ht="13.5" hidden="false" customHeight="false" outlineLevel="0" collapsed="false">
      <c r="C1078" s="17"/>
      <c r="D1078" s="17"/>
      <c r="E1078" s="17"/>
      <c r="F1078" s="17"/>
      <c r="G1078" s="17"/>
      <c r="H1078" s="0"/>
      <c r="AB1078" s="17"/>
      <c r="AC1078" s="17"/>
    </row>
    <row r="1079" customFormat="false" ht="13.5" hidden="false" customHeight="false" outlineLevel="0" collapsed="false">
      <c r="C1079" s="17"/>
      <c r="D1079" s="17"/>
      <c r="E1079" s="17"/>
      <c r="F1079" s="17"/>
      <c r="G1079" s="17"/>
      <c r="H1079" s="0"/>
      <c r="AB1079" s="17"/>
      <c r="AC1079" s="17"/>
    </row>
    <row r="1080" customFormat="false" ht="13.5" hidden="false" customHeight="false" outlineLevel="0" collapsed="false">
      <c r="C1080" s="17"/>
      <c r="D1080" s="17"/>
      <c r="E1080" s="17"/>
      <c r="F1080" s="17"/>
      <c r="G1080" s="17"/>
      <c r="H1080" s="0"/>
      <c r="AB1080" s="17"/>
      <c r="AC1080" s="17"/>
    </row>
    <row r="1081" customFormat="false" ht="13.5" hidden="false" customHeight="false" outlineLevel="0" collapsed="false">
      <c r="C1081" s="17"/>
      <c r="D1081" s="17"/>
      <c r="E1081" s="17"/>
      <c r="F1081" s="17"/>
      <c r="G1081" s="17"/>
      <c r="H1081" s="0"/>
      <c r="AB1081" s="17"/>
      <c r="AC1081" s="17"/>
    </row>
    <row r="1082" customFormat="false" ht="13.5" hidden="false" customHeight="false" outlineLevel="0" collapsed="false">
      <c r="C1082" s="17"/>
      <c r="D1082" s="17"/>
      <c r="E1082" s="17"/>
      <c r="F1082" s="17"/>
      <c r="G1082" s="17"/>
      <c r="H1082" s="0"/>
      <c r="AB1082" s="17"/>
      <c r="AC1082" s="17"/>
    </row>
    <row r="1083" customFormat="false" ht="13.5" hidden="false" customHeight="false" outlineLevel="0" collapsed="false">
      <c r="C1083" s="17"/>
      <c r="D1083" s="17"/>
      <c r="E1083" s="17"/>
      <c r="F1083" s="17"/>
      <c r="G1083" s="17"/>
      <c r="H1083" s="0"/>
      <c r="AB1083" s="17"/>
      <c r="AC1083" s="17"/>
    </row>
    <row r="1084" customFormat="false" ht="13.5" hidden="false" customHeight="false" outlineLevel="0" collapsed="false">
      <c r="C1084" s="17"/>
      <c r="D1084" s="17"/>
      <c r="E1084" s="17"/>
      <c r="F1084" s="17"/>
      <c r="G1084" s="17"/>
      <c r="H1084" s="0"/>
      <c r="AB1084" s="17"/>
      <c r="AC1084" s="17"/>
    </row>
    <row r="1085" customFormat="false" ht="13.5" hidden="false" customHeight="false" outlineLevel="0" collapsed="false">
      <c r="C1085" s="17"/>
      <c r="D1085" s="17"/>
      <c r="E1085" s="17"/>
      <c r="F1085" s="17"/>
      <c r="G1085" s="17"/>
      <c r="H1085" s="0"/>
      <c r="AB1085" s="17"/>
      <c r="AC1085" s="17"/>
    </row>
    <row r="1086" customFormat="false" ht="13.5" hidden="false" customHeight="false" outlineLevel="0" collapsed="false">
      <c r="C1086" s="17"/>
      <c r="D1086" s="17"/>
      <c r="E1086" s="17"/>
      <c r="F1086" s="17"/>
      <c r="G1086" s="17"/>
      <c r="H1086" s="0"/>
      <c r="AB1086" s="17"/>
      <c r="AC1086" s="17"/>
    </row>
    <row r="1087" customFormat="false" ht="13.5" hidden="false" customHeight="false" outlineLevel="0" collapsed="false">
      <c r="C1087" s="17"/>
      <c r="D1087" s="17"/>
      <c r="E1087" s="17"/>
      <c r="F1087" s="17"/>
      <c r="G1087" s="17"/>
      <c r="H1087" s="0"/>
      <c r="AB1087" s="17"/>
      <c r="AC1087" s="17"/>
    </row>
    <row r="1088" customFormat="false" ht="13.5" hidden="false" customHeight="false" outlineLevel="0" collapsed="false">
      <c r="C1088" s="17"/>
      <c r="D1088" s="17"/>
      <c r="E1088" s="17"/>
      <c r="F1088" s="17"/>
      <c r="G1088" s="17"/>
      <c r="H1088" s="0"/>
      <c r="AB1088" s="17"/>
      <c r="AC1088" s="17"/>
    </row>
    <row r="1089" customFormat="false" ht="13.5" hidden="false" customHeight="false" outlineLevel="0" collapsed="false">
      <c r="C1089" s="17"/>
      <c r="D1089" s="17"/>
      <c r="E1089" s="17"/>
      <c r="F1089" s="17"/>
      <c r="G1089" s="17"/>
      <c r="H1089" s="0"/>
      <c r="AB1089" s="17"/>
      <c r="AC1089" s="17"/>
    </row>
    <row r="1090" customFormat="false" ht="13.5" hidden="false" customHeight="false" outlineLevel="0" collapsed="false">
      <c r="C1090" s="17"/>
      <c r="D1090" s="17"/>
      <c r="E1090" s="17"/>
      <c r="F1090" s="17"/>
      <c r="G1090" s="17"/>
      <c r="H1090" s="0"/>
      <c r="AB1090" s="17"/>
      <c r="AC1090" s="17"/>
    </row>
    <row r="1091" customFormat="false" ht="13.5" hidden="false" customHeight="false" outlineLevel="0" collapsed="false">
      <c r="C1091" s="17"/>
      <c r="D1091" s="17"/>
      <c r="E1091" s="17"/>
      <c r="F1091" s="17"/>
      <c r="G1091" s="17"/>
      <c r="H1091" s="0"/>
      <c r="AB1091" s="17"/>
      <c r="AC1091" s="17"/>
    </row>
    <row r="1092" customFormat="false" ht="13.5" hidden="false" customHeight="false" outlineLevel="0" collapsed="false">
      <c r="C1092" s="17"/>
      <c r="D1092" s="17"/>
      <c r="E1092" s="17"/>
      <c r="F1092" s="17"/>
      <c r="G1092" s="17"/>
      <c r="H1092" s="0"/>
      <c r="AB1092" s="17"/>
      <c r="AC1092" s="17"/>
    </row>
    <row r="1093" customFormat="false" ht="13.5" hidden="false" customHeight="false" outlineLevel="0" collapsed="false">
      <c r="C1093" s="17"/>
      <c r="D1093" s="17"/>
      <c r="E1093" s="17"/>
      <c r="F1093" s="17"/>
      <c r="G1093" s="17"/>
      <c r="H1093" s="0"/>
      <c r="AB1093" s="17"/>
      <c r="AC1093" s="17"/>
    </row>
    <row r="1094" customFormat="false" ht="13.5" hidden="false" customHeight="false" outlineLevel="0" collapsed="false">
      <c r="C1094" s="17"/>
      <c r="D1094" s="17"/>
      <c r="E1094" s="17"/>
      <c r="F1094" s="17"/>
      <c r="G1094" s="17"/>
      <c r="H1094" s="0"/>
      <c r="AB1094" s="17"/>
      <c r="AC1094" s="17"/>
    </row>
    <row r="1095" customFormat="false" ht="13.5" hidden="false" customHeight="false" outlineLevel="0" collapsed="false">
      <c r="C1095" s="17"/>
      <c r="D1095" s="17"/>
      <c r="E1095" s="17"/>
      <c r="F1095" s="17"/>
      <c r="G1095" s="17"/>
      <c r="H1095" s="0"/>
      <c r="AB1095" s="17"/>
      <c r="AC1095" s="17"/>
    </row>
    <row r="1096" customFormat="false" ht="13.5" hidden="false" customHeight="false" outlineLevel="0" collapsed="false">
      <c r="C1096" s="17"/>
      <c r="D1096" s="17"/>
      <c r="E1096" s="17"/>
      <c r="F1096" s="17"/>
      <c r="G1096" s="17"/>
      <c r="H1096" s="0"/>
      <c r="AB1096" s="17"/>
      <c r="AC1096" s="17"/>
    </row>
    <row r="1097" customFormat="false" ht="13.5" hidden="false" customHeight="false" outlineLevel="0" collapsed="false">
      <c r="C1097" s="17"/>
      <c r="D1097" s="17"/>
      <c r="E1097" s="17"/>
      <c r="F1097" s="17"/>
      <c r="G1097" s="17"/>
      <c r="H1097" s="0"/>
      <c r="AB1097" s="17"/>
      <c r="AC1097" s="17"/>
    </row>
    <row r="1098" customFormat="false" ht="13.5" hidden="false" customHeight="false" outlineLevel="0" collapsed="false">
      <c r="C1098" s="17"/>
      <c r="D1098" s="17"/>
      <c r="E1098" s="17"/>
      <c r="F1098" s="17"/>
      <c r="G1098" s="17"/>
      <c r="H1098" s="0"/>
      <c r="AB1098" s="17"/>
      <c r="AC1098" s="17"/>
    </row>
    <row r="1099" customFormat="false" ht="13.5" hidden="false" customHeight="false" outlineLevel="0" collapsed="false">
      <c r="C1099" s="17"/>
      <c r="D1099" s="17"/>
      <c r="E1099" s="17"/>
      <c r="F1099" s="17"/>
      <c r="G1099" s="17"/>
      <c r="H1099" s="0"/>
      <c r="AB1099" s="17"/>
      <c r="AC1099" s="17"/>
    </row>
    <row r="1100" customFormat="false" ht="13.5" hidden="false" customHeight="false" outlineLevel="0" collapsed="false">
      <c r="C1100" s="17"/>
      <c r="D1100" s="17"/>
      <c r="E1100" s="17"/>
      <c r="F1100" s="17"/>
      <c r="G1100" s="17"/>
      <c r="H1100" s="0"/>
      <c r="AB1100" s="17"/>
      <c r="AC1100" s="17"/>
    </row>
    <row r="1101" customFormat="false" ht="13.5" hidden="false" customHeight="false" outlineLevel="0" collapsed="false">
      <c r="C1101" s="17"/>
      <c r="D1101" s="17"/>
      <c r="E1101" s="17"/>
      <c r="F1101" s="17"/>
      <c r="G1101" s="17"/>
      <c r="H1101" s="0"/>
      <c r="AB1101" s="17"/>
      <c r="AC1101" s="17"/>
    </row>
    <row r="1102" customFormat="false" ht="13.5" hidden="false" customHeight="false" outlineLevel="0" collapsed="false">
      <c r="C1102" s="17"/>
      <c r="D1102" s="17"/>
      <c r="E1102" s="17"/>
      <c r="F1102" s="17"/>
      <c r="G1102" s="17"/>
      <c r="H1102" s="0"/>
      <c r="AB1102" s="17"/>
      <c r="AC1102" s="17"/>
    </row>
    <row r="1103" customFormat="false" ht="13.5" hidden="false" customHeight="false" outlineLevel="0" collapsed="false">
      <c r="C1103" s="17"/>
      <c r="D1103" s="17"/>
      <c r="E1103" s="17"/>
      <c r="F1103" s="17"/>
      <c r="G1103" s="17"/>
      <c r="H1103" s="0"/>
      <c r="AB1103" s="17"/>
      <c r="AC1103" s="17"/>
    </row>
    <row r="1104" customFormat="false" ht="13.5" hidden="false" customHeight="false" outlineLevel="0" collapsed="false">
      <c r="C1104" s="17"/>
      <c r="D1104" s="17"/>
      <c r="E1104" s="17"/>
      <c r="F1104" s="17"/>
      <c r="G1104" s="17"/>
      <c r="H1104" s="0"/>
      <c r="AB1104" s="17"/>
      <c r="AC1104" s="17"/>
    </row>
    <row r="1105" customFormat="false" ht="13.5" hidden="false" customHeight="false" outlineLevel="0" collapsed="false">
      <c r="C1105" s="17"/>
      <c r="D1105" s="17"/>
      <c r="E1105" s="17"/>
      <c r="F1105" s="17"/>
      <c r="G1105" s="17"/>
      <c r="H1105" s="0"/>
      <c r="AB1105" s="17"/>
      <c r="AC1105" s="17"/>
    </row>
    <row r="1106" customFormat="false" ht="13.5" hidden="false" customHeight="false" outlineLevel="0" collapsed="false">
      <c r="C1106" s="17"/>
      <c r="D1106" s="17"/>
      <c r="E1106" s="17"/>
      <c r="F1106" s="17"/>
      <c r="G1106" s="17"/>
      <c r="H1106" s="0"/>
      <c r="AB1106" s="17"/>
      <c r="AC1106" s="17"/>
    </row>
    <row r="1107" customFormat="false" ht="13.5" hidden="false" customHeight="false" outlineLevel="0" collapsed="false">
      <c r="C1107" s="17"/>
      <c r="D1107" s="17"/>
      <c r="E1107" s="17"/>
      <c r="F1107" s="17"/>
      <c r="G1107" s="17"/>
      <c r="H1107" s="0"/>
      <c r="AB1107" s="17"/>
      <c r="AC1107" s="17"/>
    </row>
    <row r="1108" customFormat="false" ht="13.5" hidden="false" customHeight="false" outlineLevel="0" collapsed="false">
      <c r="C1108" s="17"/>
      <c r="D1108" s="17"/>
      <c r="E1108" s="17"/>
      <c r="F1108" s="17"/>
      <c r="G1108" s="17"/>
      <c r="H1108" s="0"/>
      <c r="AB1108" s="17"/>
      <c r="AC1108" s="17"/>
    </row>
    <row r="1109" customFormat="false" ht="13.5" hidden="false" customHeight="false" outlineLevel="0" collapsed="false">
      <c r="C1109" s="17"/>
      <c r="D1109" s="17"/>
      <c r="E1109" s="17"/>
      <c r="F1109" s="17"/>
      <c r="G1109" s="17"/>
      <c r="H1109" s="0"/>
      <c r="AB1109" s="17"/>
      <c r="AC1109" s="17"/>
    </row>
    <row r="1110" customFormat="false" ht="13.5" hidden="false" customHeight="false" outlineLevel="0" collapsed="false">
      <c r="C1110" s="17"/>
      <c r="D1110" s="17"/>
      <c r="E1110" s="17"/>
      <c r="F1110" s="17"/>
      <c r="G1110" s="17"/>
      <c r="H1110" s="0"/>
      <c r="AB1110" s="17"/>
      <c r="AC1110" s="17"/>
    </row>
    <row r="1111" customFormat="false" ht="13.5" hidden="false" customHeight="false" outlineLevel="0" collapsed="false">
      <c r="C1111" s="17"/>
      <c r="D1111" s="17"/>
      <c r="E1111" s="17"/>
      <c r="F1111" s="17"/>
      <c r="G1111" s="17"/>
      <c r="H1111" s="0"/>
      <c r="AB1111" s="17"/>
      <c r="AC1111" s="17"/>
    </row>
    <row r="1112" customFormat="false" ht="13.5" hidden="false" customHeight="false" outlineLevel="0" collapsed="false">
      <c r="C1112" s="17"/>
      <c r="D1112" s="17"/>
      <c r="E1112" s="17"/>
      <c r="F1112" s="17"/>
      <c r="G1112" s="17"/>
      <c r="H1112" s="0"/>
      <c r="AB1112" s="17"/>
      <c r="AC1112" s="17"/>
    </row>
    <row r="1113" customFormat="false" ht="13.5" hidden="false" customHeight="false" outlineLevel="0" collapsed="false">
      <c r="C1113" s="17"/>
      <c r="D1113" s="17"/>
      <c r="E1113" s="17"/>
      <c r="F1113" s="17"/>
      <c r="G1113" s="17"/>
      <c r="H1113" s="0"/>
      <c r="AB1113" s="17"/>
      <c r="AC1113" s="17"/>
    </row>
    <row r="1114" customFormat="false" ht="13.5" hidden="false" customHeight="false" outlineLevel="0" collapsed="false">
      <c r="C1114" s="17"/>
      <c r="D1114" s="17"/>
      <c r="E1114" s="17"/>
      <c r="F1114" s="17"/>
      <c r="G1114" s="17"/>
      <c r="H1114" s="0"/>
      <c r="AB1114" s="17"/>
      <c r="AC1114" s="17"/>
    </row>
    <row r="1115" customFormat="false" ht="13.5" hidden="false" customHeight="false" outlineLevel="0" collapsed="false">
      <c r="C1115" s="17"/>
      <c r="D1115" s="17"/>
      <c r="E1115" s="17"/>
      <c r="F1115" s="17"/>
      <c r="G1115" s="17"/>
      <c r="H1115" s="0"/>
      <c r="AB1115" s="17"/>
      <c r="AC1115" s="17"/>
    </row>
    <row r="1116" customFormat="false" ht="13.5" hidden="false" customHeight="false" outlineLevel="0" collapsed="false">
      <c r="C1116" s="17"/>
      <c r="D1116" s="17"/>
      <c r="E1116" s="17"/>
      <c r="F1116" s="17"/>
      <c r="G1116" s="17"/>
      <c r="H1116" s="0"/>
      <c r="AB1116" s="17"/>
      <c r="AC1116" s="17"/>
    </row>
    <row r="1117" customFormat="false" ht="13.5" hidden="false" customHeight="false" outlineLevel="0" collapsed="false">
      <c r="C1117" s="17"/>
      <c r="D1117" s="17"/>
      <c r="E1117" s="17"/>
      <c r="F1117" s="17"/>
      <c r="G1117" s="17"/>
      <c r="H1117" s="0"/>
      <c r="AB1117" s="17"/>
      <c r="AC1117" s="17"/>
    </row>
    <row r="1118" customFormat="false" ht="13.5" hidden="false" customHeight="false" outlineLevel="0" collapsed="false">
      <c r="C1118" s="17"/>
      <c r="D1118" s="17"/>
      <c r="E1118" s="17"/>
      <c r="F1118" s="17"/>
      <c r="G1118" s="17"/>
      <c r="H1118" s="0"/>
      <c r="AB1118" s="17"/>
      <c r="AC1118" s="17"/>
    </row>
    <row r="1119" customFormat="false" ht="13.5" hidden="false" customHeight="false" outlineLevel="0" collapsed="false">
      <c r="C1119" s="17"/>
      <c r="D1119" s="17"/>
      <c r="E1119" s="17"/>
      <c r="F1119" s="17"/>
      <c r="G1119" s="17"/>
      <c r="H1119" s="0"/>
      <c r="AB1119" s="17"/>
      <c r="AC1119" s="17"/>
    </row>
    <row r="1120" customFormat="false" ht="13.5" hidden="false" customHeight="false" outlineLevel="0" collapsed="false">
      <c r="C1120" s="17"/>
      <c r="D1120" s="17"/>
      <c r="E1120" s="17"/>
      <c r="F1120" s="17"/>
      <c r="G1120" s="17"/>
      <c r="H1120" s="0"/>
      <c r="AB1120" s="17"/>
      <c r="AC1120" s="17"/>
    </row>
    <row r="1121" customFormat="false" ht="13.5" hidden="false" customHeight="false" outlineLevel="0" collapsed="false">
      <c r="C1121" s="17"/>
      <c r="D1121" s="17"/>
      <c r="E1121" s="17"/>
      <c r="F1121" s="17"/>
      <c r="G1121" s="17"/>
      <c r="H1121" s="0"/>
      <c r="AB1121" s="17"/>
      <c r="AC1121" s="17"/>
    </row>
    <row r="1122" customFormat="false" ht="13.5" hidden="false" customHeight="false" outlineLevel="0" collapsed="false">
      <c r="C1122" s="17"/>
      <c r="D1122" s="17"/>
      <c r="E1122" s="17"/>
      <c r="F1122" s="17"/>
      <c r="G1122" s="17"/>
      <c r="H1122" s="0"/>
      <c r="AB1122" s="17"/>
      <c r="AC1122" s="17"/>
    </row>
    <row r="1123" customFormat="false" ht="13.5" hidden="false" customHeight="false" outlineLevel="0" collapsed="false">
      <c r="C1123" s="17"/>
      <c r="D1123" s="17"/>
      <c r="E1123" s="17"/>
      <c r="F1123" s="17"/>
      <c r="G1123" s="17"/>
      <c r="H1123" s="0"/>
      <c r="AB1123" s="17"/>
      <c r="AC1123" s="17"/>
    </row>
    <row r="1124" customFormat="false" ht="13.5" hidden="false" customHeight="false" outlineLevel="0" collapsed="false">
      <c r="C1124" s="17"/>
      <c r="D1124" s="17"/>
      <c r="E1124" s="17"/>
      <c r="F1124" s="17"/>
      <c r="G1124" s="17"/>
      <c r="H1124" s="0"/>
      <c r="AB1124" s="17"/>
      <c r="AC1124" s="17"/>
    </row>
    <row r="1125" customFormat="false" ht="13.5" hidden="false" customHeight="false" outlineLevel="0" collapsed="false">
      <c r="C1125" s="17"/>
      <c r="D1125" s="17"/>
      <c r="E1125" s="17"/>
      <c r="F1125" s="17"/>
      <c r="G1125" s="17"/>
      <c r="H1125" s="0"/>
      <c r="AB1125" s="17"/>
      <c r="AC1125" s="17"/>
    </row>
    <row r="1126" customFormat="false" ht="13.5" hidden="false" customHeight="false" outlineLevel="0" collapsed="false">
      <c r="C1126" s="17"/>
      <c r="D1126" s="17"/>
      <c r="E1126" s="17"/>
      <c r="F1126" s="17"/>
      <c r="G1126" s="17"/>
      <c r="H1126" s="0"/>
      <c r="AB1126" s="17"/>
      <c r="AC1126" s="17"/>
    </row>
    <row r="1127" customFormat="false" ht="13.5" hidden="false" customHeight="false" outlineLevel="0" collapsed="false">
      <c r="C1127" s="17"/>
      <c r="D1127" s="17"/>
      <c r="E1127" s="17"/>
      <c r="F1127" s="17"/>
      <c r="G1127" s="17"/>
      <c r="H1127" s="0"/>
      <c r="AB1127" s="17"/>
      <c r="AC1127" s="17"/>
    </row>
    <row r="1128" customFormat="false" ht="13.5" hidden="false" customHeight="false" outlineLevel="0" collapsed="false">
      <c r="C1128" s="17"/>
      <c r="D1128" s="17"/>
      <c r="E1128" s="17"/>
      <c r="F1128" s="17"/>
      <c r="G1128" s="17"/>
      <c r="H1128" s="0"/>
      <c r="AB1128" s="17"/>
      <c r="AC1128" s="17"/>
    </row>
    <row r="1129" customFormat="false" ht="13.5" hidden="false" customHeight="false" outlineLevel="0" collapsed="false">
      <c r="C1129" s="17"/>
      <c r="D1129" s="17"/>
      <c r="E1129" s="17"/>
      <c r="F1129" s="17"/>
      <c r="G1129" s="17"/>
      <c r="H1129" s="0"/>
      <c r="AB1129" s="17"/>
      <c r="AC1129" s="17"/>
    </row>
    <row r="1130" customFormat="false" ht="13.5" hidden="false" customHeight="false" outlineLevel="0" collapsed="false">
      <c r="C1130" s="17"/>
      <c r="D1130" s="17"/>
      <c r="E1130" s="17"/>
      <c r="F1130" s="17"/>
      <c r="G1130" s="17"/>
      <c r="H1130" s="0"/>
      <c r="AB1130" s="17"/>
      <c r="AC1130" s="17"/>
    </row>
    <row r="1131" customFormat="false" ht="13.5" hidden="false" customHeight="false" outlineLevel="0" collapsed="false">
      <c r="C1131" s="17"/>
      <c r="D1131" s="17"/>
      <c r="E1131" s="17"/>
      <c r="F1131" s="17"/>
      <c r="G1131" s="17"/>
      <c r="H1131" s="0"/>
      <c r="AB1131" s="17"/>
      <c r="AC1131" s="17"/>
    </row>
    <row r="1132" customFormat="false" ht="13.5" hidden="false" customHeight="false" outlineLevel="0" collapsed="false">
      <c r="C1132" s="17"/>
      <c r="D1132" s="17"/>
      <c r="E1132" s="17"/>
      <c r="F1132" s="17"/>
      <c r="G1132" s="17"/>
      <c r="H1132" s="0"/>
      <c r="AB1132" s="17"/>
      <c r="AC1132" s="17"/>
    </row>
    <row r="1133" customFormat="false" ht="13.5" hidden="false" customHeight="false" outlineLevel="0" collapsed="false">
      <c r="C1133" s="17"/>
      <c r="D1133" s="17"/>
      <c r="E1133" s="17"/>
      <c r="F1133" s="17"/>
      <c r="G1133" s="17"/>
      <c r="H1133" s="0"/>
      <c r="AB1133" s="17"/>
      <c r="AC1133" s="17"/>
    </row>
    <row r="1134" customFormat="false" ht="13.5" hidden="false" customHeight="false" outlineLevel="0" collapsed="false">
      <c r="C1134" s="17"/>
      <c r="D1134" s="17"/>
      <c r="E1134" s="17"/>
      <c r="F1134" s="17"/>
      <c r="G1134" s="17"/>
      <c r="H1134" s="0"/>
      <c r="AB1134" s="17"/>
      <c r="AC1134" s="17"/>
    </row>
    <row r="1135" customFormat="false" ht="13.5" hidden="false" customHeight="false" outlineLevel="0" collapsed="false">
      <c r="C1135" s="17"/>
      <c r="D1135" s="17"/>
      <c r="E1135" s="17"/>
      <c r="F1135" s="17"/>
      <c r="G1135" s="17"/>
      <c r="H1135" s="0"/>
      <c r="AB1135" s="17"/>
      <c r="AC1135" s="17"/>
    </row>
    <row r="1136" customFormat="false" ht="13.5" hidden="false" customHeight="false" outlineLevel="0" collapsed="false">
      <c r="C1136" s="17"/>
      <c r="D1136" s="17"/>
      <c r="E1136" s="17"/>
      <c r="F1136" s="17"/>
      <c r="G1136" s="17"/>
      <c r="H1136" s="0"/>
      <c r="AB1136" s="17"/>
      <c r="AC1136" s="17"/>
    </row>
    <row r="1137" customFormat="false" ht="13.5" hidden="false" customHeight="false" outlineLevel="0" collapsed="false">
      <c r="C1137" s="17"/>
      <c r="D1137" s="17"/>
      <c r="E1137" s="17"/>
      <c r="F1137" s="17"/>
      <c r="G1137" s="17"/>
      <c r="H1137" s="0"/>
      <c r="AB1137" s="17"/>
      <c r="AC1137" s="17"/>
    </row>
    <row r="1138" customFormat="false" ht="13.5" hidden="false" customHeight="false" outlineLevel="0" collapsed="false">
      <c r="C1138" s="17"/>
      <c r="D1138" s="17"/>
      <c r="E1138" s="17"/>
      <c r="F1138" s="17"/>
      <c r="G1138" s="17"/>
      <c r="H1138" s="0"/>
      <c r="AB1138" s="17"/>
      <c r="AC1138" s="17"/>
    </row>
    <row r="1139" customFormat="false" ht="13.5" hidden="false" customHeight="false" outlineLevel="0" collapsed="false">
      <c r="C1139" s="17"/>
      <c r="D1139" s="17"/>
      <c r="E1139" s="17"/>
      <c r="F1139" s="17"/>
      <c r="G1139" s="17"/>
      <c r="H1139" s="0"/>
      <c r="AB1139" s="17"/>
      <c r="AC1139" s="17"/>
    </row>
    <row r="1140" customFormat="false" ht="13.5" hidden="false" customHeight="false" outlineLevel="0" collapsed="false">
      <c r="C1140" s="17"/>
      <c r="D1140" s="17"/>
      <c r="E1140" s="17"/>
      <c r="F1140" s="17"/>
      <c r="G1140" s="17"/>
      <c r="H1140" s="0"/>
      <c r="AB1140" s="17"/>
      <c r="AC1140" s="17"/>
    </row>
    <row r="1141" customFormat="false" ht="13.5" hidden="false" customHeight="false" outlineLevel="0" collapsed="false">
      <c r="C1141" s="17"/>
      <c r="D1141" s="17"/>
      <c r="E1141" s="17"/>
      <c r="F1141" s="17"/>
      <c r="G1141" s="17"/>
      <c r="H1141" s="0"/>
      <c r="AB1141" s="17"/>
      <c r="AC1141" s="17"/>
    </row>
    <row r="1142" customFormat="false" ht="13.5" hidden="false" customHeight="false" outlineLevel="0" collapsed="false">
      <c r="C1142" s="17"/>
      <c r="D1142" s="17"/>
      <c r="E1142" s="17"/>
      <c r="F1142" s="17"/>
      <c r="G1142" s="17"/>
      <c r="H1142" s="0"/>
      <c r="AB1142" s="17"/>
      <c r="AC1142" s="17"/>
    </row>
    <row r="1143" customFormat="false" ht="13.5" hidden="false" customHeight="false" outlineLevel="0" collapsed="false">
      <c r="C1143" s="17"/>
      <c r="D1143" s="17"/>
      <c r="E1143" s="17"/>
      <c r="F1143" s="17"/>
      <c r="G1143" s="17"/>
      <c r="H1143" s="0"/>
      <c r="AB1143" s="17"/>
      <c r="AC1143" s="17"/>
    </row>
    <row r="1144" customFormat="false" ht="13.5" hidden="false" customHeight="false" outlineLevel="0" collapsed="false">
      <c r="C1144" s="17"/>
      <c r="D1144" s="17"/>
      <c r="E1144" s="17"/>
      <c r="F1144" s="17"/>
      <c r="G1144" s="17"/>
      <c r="H1144" s="0"/>
      <c r="AB1144" s="17"/>
      <c r="AC1144" s="17"/>
    </row>
    <row r="1145" customFormat="false" ht="13.5" hidden="false" customHeight="false" outlineLevel="0" collapsed="false">
      <c r="C1145" s="17"/>
      <c r="D1145" s="17"/>
      <c r="E1145" s="17"/>
      <c r="F1145" s="17"/>
      <c r="G1145" s="17"/>
      <c r="H1145" s="0"/>
      <c r="AB1145" s="17"/>
      <c r="AC1145" s="17"/>
    </row>
    <row r="1146" customFormat="false" ht="13.5" hidden="false" customHeight="false" outlineLevel="0" collapsed="false">
      <c r="C1146" s="17"/>
      <c r="D1146" s="17"/>
      <c r="E1146" s="17"/>
      <c r="F1146" s="17"/>
      <c r="G1146" s="17"/>
      <c r="H1146" s="0"/>
      <c r="AB1146" s="17"/>
      <c r="AC1146" s="17"/>
    </row>
    <row r="1147" customFormat="false" ht="13.5" hidden="false" customHeight="false" outlineLevel="0" collapsed="false">
      <c r="C1147" s="17"/>
      <c r="D1147" s="17"/>
      <c r="E1147" s="17"/>
      <c r="F1147" s="17"/>
      <c r="G1147" s="17"/>
      <c r="H1147" s="0"/>
      <c r="AB1147" s="17"/>
      <c r="AC1147" s="17"/>
    </row>
    <row r="1148" customFormat="false" ht="13.5" hidden="false" customHeight="false" outlineLevel="0" collapsed="false">
      <c r="C1148" s="17"/>
      <c r="D1148" s="17"/>
      <c r="E1148" s="17"/>
      <c r="F1148" s="17"/>
      <c r="G1148" s="17"/>
      <c r="H1148" s="0"/>
      <c r="AB1148" s="17"/>
      <c r="AC1148" s="17"/>
    </row>
    <row r="1149" customFormat="false" ht="13.5" hidden="false" customHeight="false" outlineLevel="0" collapsed="false">
      <c r="C1149" s="17"/>
      <c r="D1149" s="17"/>
      <c r="E1149" s="17"/>
      <c r="F1149" s="17"/>
      <c r="G1149" s="17"/>
      <c r="H1149" s="0"/>
      <c r="AB1149" s="17"/>
      <c r="AC1149" s="17"/>
    </row>
    <row r="1150" customFormat="false" ht="13.5" hidden="false" customHeight="false" outlineLevel="0" collapsed="false">
      <c r="C1150" s="17"/>
      <c r="D1150" s="17"/>
      <c r="E1150" s="17"/>
      <c r="F1150" s="17"/>
      <c r="G1150" s="17"/>
      <c r="H1150" s="0"/>
      <c r="AB1150" s="17"/>
      <c r="AC1150" s="17"/>
    </row>
    <row r="1151" customFormat="false" ht="13.5" hidden="false" customHeight="false" outlineLevel="0" collapsed="false">
      <c r="C1151" s="17"/>
      <c r="D1151" s="17"/>
      <c r="E1151" s="17"/>
      <c r="F1151" s="17"/>
      <c r="G1151" s="17"/>
      <c r="H1151" s="0"/>
      <c r="AB1151" s="17"/>
      <c r="AC1151" s="17"/>
    </row>
    <row r="1152" customFormat="false" ht="13.5" hidden="false" customHeight="false" outlineLevel="0" collapsed="false">
      <c r="C1152" s="17"/>
      <c r="D1152" s="17"/>
      <c r="E1152" s="17"/>
      <c r="F1152" s="17"/>
      <c r="G1152" s="17"/>
      <c r="H1152" s="0"/>
      <c r="AB1152" s="17"/>
      <c r="AC1152" s="17"/>
    </row>
    <row r="1153" customFormat="false" ht="13.5" hidden="false" customHeight="false" outlineLevel="0" collapsed="false">
      <c r="C1153" s="17"/>
      <c r="D1153" s="17"/>
      <c r="E1153" s="17"/>
      <c r="F1153" s="17"/>
      <c r="G1153" s="17"/>
      <c r="H1153" s="0"/>
      <c r="AB1153" s="17"/>
      <c r="AC1153" s="17"/>
    </row>
    <row r="1154" customFormat="false" ht="13.5" hidden="false" customHeight="false" outlineLevel="0" collapsed="false">
      <c r="C1154" s="17"/>
      <c r="D1154" s="17"/>
      <c r="E1154" s="17"/>
      <c r="F1154" s="17"/>
      <c r="G1154" s="17"/>
      <c r="H1154" s="0"/>
      <c r="AB1154" s="17"/>
      <c r="AC1154" s="17"/>
    </row>
    <row r="1155" customFormat="false" ht="13.5" hidden="false" customHeight="false" outlineLevel="0" collapsed="false">
      <c r="C1155" s="17"/>
      <c r="D1155" s="17"/>
      <c r="E1155" s="17"/>
      <c r="F1155" s="17"/>
      <c r="G1155" s="17"/>
      <c r="H1155" s="0"/>
      <c r="AB1155" s="17"/>
      <c r="AC1155" s="17"/>
    </row>
    <row r="1156" customFormat="false" ht="13.5" hidden="false" customHeight="false" outlineLevel="0" collapsed="false">
      <c r="C1156" s="17"/>
      <c r="D1156" s="17"/>
      <c r="E1156" s="17"/>
      <c r="F1156" s="17"/>
      <c r="G1156" s="17"/>
      <c r="H1156" s="0"/>
      <c r="AB1156" s="17"/>
      <c r="AC1156" s="17"/>
    </row>
    <row r="1157" customFormat="false" ht="13.5" hidden="false" customHeight="false" outlineLevel="0" collapsed="false">
      <c r="C1157" s="17"/>
      <c r="D1157" s="17"/>
      <c r="E1157" s="17"/>
      <c r="F1157" s="17"/>
      <c r="G1157" s="17"/>
      <c r="H1157" s="0"/>
      <c r="AB1157" s="17"/>
      <c r="AC1157" s="17"/>
    </row>
    <row r="1158" customFormat="false" ht="13.5" hidden="false" customHeight="false" outlineLevel="0" collapsed="false">
      <c r="C1158" s="17"/>
      <c r="D1158" s="17"/>
      <c r="E1158" s="17"/>
      <c r="F1158" s="17"/>
      <c r="G1158" s="17"/>
      <c r="H1158" s="0"/>
      <c r="AB1158" s="17"/>
      <c r="AC1158" s="17"/>
    </row>
    <row r="1159" customFormat="false" ht="13.5" hidden="false" customHeight="false" outlineLevel="0" collapsed="false">
      <c r="A1159" s="170"/>
      <c r="C1159" s="17"/>
      <c r="D1159" s="17"/>
      <c r="E1159" s="17"/>
      <c r="F1159" s="17"/>
      <c r="G1159" s="17"/>
      <c r="H1159" s="0"/>
      <c r="AB1159" s="17"/>
      <c r="AC1159" s="17"/>
    </row>
    <row r="1160" customFormat="false" ht="13.5" hidden="false" customHeight="false" outlineLevel="0" collapsed="false">
      <c r="A1160" s="171" t="s">
        <v>50</v>
      </c>
      <c r="C1160" s="17"/>
      <c r="D1160" s="17"/>
      <c r="E1160" s="17"/>
      <c r="F1160" s="17"/>
      <c r="G1160" s="17"/>
      <c r="H1160" s="0"/>
      <c r="AB1160" s="17"/>
      <c r="AC1160" s="17"/>
    </row>
    <row r="1161" customFormat="false" ht="13.5" hidden="false" customHeight="false" outlineLevel="0" collapsed="false">
      <c r="A1161" s="171" t="s">
        <v>51</v>
      </c>
      <c r="C1161" s="17"/>
      <c r="D1161" s="17"/>
      <c r="E1161" s="17"/>
      <c r="F1161" s="17"/>
      <c r="G1161" s="17"/>
      <c r="H1161" s="0"/>
      <c r="AB1161" s="17"/>
      <c r="AC1161" s="17"/>
    </row>
  </sheetData>
  <conditionalFormatting sqref="C7:D66,C1:G2,C4:G4,C68:D206">
    <cfRule type="cellIs" priority="2" operator="equal" aboveAverage="0" equalAverage="0" bottom="0" percent="0" rank="0" text="" dxfId="0">
      <formula>"H4"</formula>
    </cfRule>
    <cfRule type="cellIs" priority="3" operator="equal" aboveAverage="0" equalAverage="0" bottom="0" percent="0" rank="0" text="" dxfId="1">
      <formula>"H3"</formula>
    </cfRule>
    <cfRule type="cellIs" priority="4" operator="equal" aboveAverage="0" equalAverage="0" bottom="0" percent="0" rank="0" text="" dxfId="2">
      <formula>"H2"</formula>
    </cfRule>
    <cfRule type="cellIs" priority="5" operator="equal" aboveAverage="0" equalAverage="0" bottom="0" percent="0" rank="0" text="" dxfId="3">
      <formula>"H1"</formula>
    </cfRule>
    <cfRule type="cellIs" priority="6" operator="equal" aboveAverage="0" equalAverage="0" bottom="0" percent="0" rank="0" text="" dxfId="4">
      <formula>"SB"</formula>
    </cfRule>
    <cfRule type="cellIs" priority="7" operator="equal" aboveAverage="0" equalAverage="0" bottom="0" percent="0" rank="0" text="" dxfId="5">
      <formula>"SF"</formula>
    </cfRule>
    <cfRule type="cellIs" priority="8" operator="equal" aboveAverage="0" equalAverage="0" bottom="0" percent="0" rank="0" text="" dxfId="6">
      <formula>"WW"</formula>
    </cfRule>
  </conditionalFormatting>
  <conditionalFormatting sqref="C259:C1048576">
    <cfRule type="cellIs" priority="9" operator="equal" aboveAverage="0" equalAverage="0" bottom="0" percent="0" rank="0" text="" dxfId="7">
      <formula>"H1"</formula>
    </cfRule>
    <cfRule type="cellIs" priority="10" operator="equal" aboveAverage="0" equalAverage="0" bottom="0" percent="0" rank="0" text="" dxfId="8">
      <formula>"SM"</formula>
    </cfRule>
  </conditionalFormatting>
  <conditionalFormatting sqref="C207:H258">
    <cfRule type="cellIs" priority="11" operator="equal" aboveAverage="0" equalAverage="0" bottom="0" percent="0" rank="0" text="" dxfId="9">
      <formula>"H5"</formula>
    </cfRule>
    <cfRule type="cellIs" priority="12" operator="equal" aboveAverage="0" equalAverage="0" bottom="0" percent="0" rank="0" text="" dxfId="10">
      <formula>"H2"</formula>
    </cfRule>
    <cfRule type="cellIs" priority="13" operator="equal" aboveAverage="0" equalAverage="0" bottom="0" percent="0" rank="0" text="" dxfId="11">
      <formula>"H1"</formula>
    </cfRule>
  </conditionalFormatting>
  <conditionalFormatting sqref="C207:H258">
    <cfRule type="cellIs" priority="14" operator="equal" aboveAverage="0" equalAverage="0" bottom="0" percent="0" rank="0" text="" dxfId="12">
      <formula>"SM"</formula>
    </cfRule>
  </conditionalFormatting>
  <conditionalFormatting sqref="C259:C1048576,C207:H258">
    <cfRule type="cellIs" priority="15" operator="equal" aboveAverage="0" equalAverage="0" bottom="0" percent="0" rank="0" text="" dxfId="13">
      <formula>"RT"</formula>
    </cfRule>
    <cfRule type="cellIs" priority="16" operator="equal" aboveAverage="0" equalAverage="0" bottom="0" percent="0" rank="0" text="" dxfId="14">
      <formula>"BT"</formula>
    </cfRule>
    <cfRule type="cellIs" priority="17" operator="equal" aboveAverage="0" equalAverage="0" bottom="0" percent="0" rank="0" text="" dxfId="15">
      <formula>"BH"</formula>
    </cfRule>
    <cfRule type="cellIs" priority="18" operator="equal" aboveAverage="0" equalAverage="0" bottom="0" percent="0" rank="0" text="" dxfId="16">
      <formula>"GT"</formula>
    </cfRule>
    <cfRule type="cellIs" priority="19" operator="equal" aboveAverage="0" equalAverage="0" bottom="0" percent="0" rank="0" text="" dxfId="17">
      <formula>"GH"</formula>
    </cfRule>
    <cfRule type="cellIs" priority="20" operator="equal" aboveAverage="0" equalAverage="0" bottom="0" percent="0" rank="0" text="" dxfId="18">
      <formula>"RH"</formula>
    </cfRule>
    <cfRule type="cellIs" priority="21" operator="equal" aboveAverage="0" equalAverage="0" bottom="0" percent="0" rank="0" text="" dxfId="19">
      <formula>"WT"</formula>
    </cfRule>
  </conditionalFormatting>
  <conditionalFormatting sqref="D259:H1048576">
    <cfRule type="cellIs" priority="22" operator="equal" aboveAverage="0" equalAverage="0" bottom="0" percent="0" rank="0" text="" dxfId="20">
      <formula>"H1"</formula>
    </cfRule>
    <cfRule type="cellIs" priority="23" operator="equal" aboveAverage="0" equalAverage="0" bottom="0" percent="0" rank="0" text="" dxfId="21">
      <formula>"SM"</formula>
    </cfRule>
  </conditionalFormatting>
  <conditionalFormatting sqref="D259:H1048576">
    <cfRule type="cellIs" priority="24" operator="equal" aboveAverage="0" equalAverage="0" bottom="0" percent="0" rank="0" text="" dxfId="22">
      <formula>"RT"</formula>
    </cfRule>
    <cfRule type="cellIs" priority="25" operator="equal" aboveAverage="0" equalAverage="0" bottom="0" percent="0" rank="0" text="" dxfId="23">
      <formula>"BT"</formula>
    </cfRule>
    <cfRule type="cellIs" priority="26" operator="equal" aboveAverage="0" equalAverage="0" bottom="0" percent="0" rank="0" text="" dxfId="24">
      <formula>"BH"</formula>
    </cfRule>
    <cfRule type="cellIs" priority="27" operator="equal" aboveAverage="0" equalAverage="0" bottom="0" percent="0" rank="0" text="" dxfId="25">
      <formula>"GT"</formula>
    </cfRule>
    <cfRule type="cellIs" priority="28" operator="equal" aboveAverage="0" equalAverage="0" bottom="0" percent="0" rank="0" text="" dxfId="26">
      <formula>"GH"</formula>
    </cfRule>
    <cfRule type="cellIs" priority="29" operator="equal" aboveAverage="0" equalAverage="0" bottom="0" percent="0" rank="0" text="" dxfId="27">
      <formula>"RH"</formula>
    </cfRule>
    <cfRule type="cellIs" priority="30" operator="equal" aboveAverage="0" equalAverage="0" bottom="0" percent="0" rank="0" text="" dxfId="28">
      <formula>"WH"</formula>
    </cfRule>
  </conditionalFormatting>
  <conditionalFormatting sqref="F7:G66,F68:G206">
    <cfRule type="cellIs" priority="31" operator="equal" aboveAverage="0" equalAverage="0" bottom="0" percent="0" rank="0" text="" dxfId="29">
      <formula>"H4"</formula>
    </cfRule>
    <cfRule type="cellIs" priority="32" operator="equal" aboveAverage="0" equalAverage="0" bottom="0" percent="0" rank="0" text="" dxfId="30">
      <formula>"H3"</formula>
    </cfRule>
    <cfRule type="cellIs" priority="33" operator="equal" aboveAverage="0" equalAverage="0" bottom="0" percent="0" rank="0" text="" dxfId="31">
      <formula>"H2"</formula>
    </cfRule>
    <cfRule type="cellIs" priority="34" operator="equal" aboveAverage="0" equalAverage="0" bottom="0" percent="0" rank="0" text="" dxfId="32">
      <formula>"H1"</formula>
    </cfRule>
    <cfRule type="cellIs" priority="35" operator="equal" aboveAverage="0" equalAverage="0" bottom="0" percent="0" rank="0" text="" dxfId="33">
      <formula>"SB"</formula>
    </cfRule>
    <cfRule type="cellIs" priority="36" operator="equal" aboveAverage="0" equalAverage="0" bottom="0" percent="0" rank="0" text="" dxfId="34">
      <formula>"SF"</formula>
    </cfRule>
    <cfRule type="cellIs" priority="37" operator="equal" aboveAverage="0" equalAverage="0" bottom="0" percent="0" rank="0" text="" dxfId="35">
      <formula>"WW"</formula>
    </cfRule>
  </conditionalFormatting>
  <conditionalFormatting sqref="E7:E66,E68:E206">
    <cfRule type="cellIs" priority="38" operator="equal" aboveAverage="0" equalAverage="0" bottom="0" percent="0" rank="0" text="" dxfId="36">
      <formula>"H4"</formula>
    </cfRule>
    <cfRule type="cellIs" priority="39" operator="equal" aboveAverage="0" equalAverage="0" bottom="0" percent="0" rank="0" text="" dxfId="37">
      <formula>"H3"</formula>
    </cfRule>
    <cfRule type="cellIs" priority="40" operator="equal" aboveAverage="0" equalAverage="0" bottom="0" percent="0" rank="0" text="" dxfId="38">
      <formula>"H2"</formula>
    </cfRule>
    <cfRule type="cellIs" priority="41" operator="equal" aboveAverage="0" equalAverage="0" bottom="0" percent="0" rank="0" text="" dxfId="39">
      <formula>"H1"</formula>
    </cfRule>
    <cfRule type="cellIs" priority="42" operator="equal" aboveAverage="0" equalAverage="0" bottom="0" percent="0" rank="0" text="" dxfId="40">
      <formula>"SB"</formula>
    </cfRule>
    <cfRule type="cellIs" priority="43" operator="equal" aboveAverage="0" equalAverage="0" bottom="0" percent="0" rank="0" text="" dxfId="41">
      <formula>"SF"</formula>
    </cfRule>
    <cfRule type="cellIs" priority="44" operator="equal" aboveAverage="0" equalAverage="0" bottom="0" percent="0" rank="0" text="" dxfId="42">
      <formula>"WW"</formula>
    </cfRule>
  </conditionalFormatting>
  <conditionalFormatting sqref="C5:D6">
    <cfRule type="cellIs" priority="45" operator="equal" aboveAverage="0" equalAverage="0" bottom="0" percent="0" rank="0" text="" dxfId="43">
      <formula>"H4"</formula>
    </cfRule>
    <cfRule type="cellIs" priority="46" operator="equal" aboveAverage="0" equalAverage="0" bottom="0" percent="0" rank="0" text="" dxfId="44">
      <formula>"H3"</formula>
    </cfRule>
    <cfRule type="cellIs" priority="47" operator="equal" aboveAverage="0" equalAverage="0" bottom="0" percent="0" rank="0" text="" dxfId="45">
      <formula>"H2"</formula>
    </cfRule>
    <cfRule type="cellIs" priority="48" operator="equal" aboveAverage="0" equalAverage="0" bottom="0" percent="0" rank="0" text="" dxfId="46">
      <formula>"H1"</formula>
    </cfRule>
    <cfRule type="cellIs" priority="49" operator="equal" aboveAverage="0" equalAverage="0" bottom="0" percent="0" rank="0" text="" dxfId="47">
      <formula>"SB"</formula>
    </cfRule>
    <cfRule type="cellIs" priority="50" operator="equal" aboveAverage="0" equalAverage="0" bottom="0" percent="0" rank="0" text="" dxfId="48">
      <formula>"SF"</formula>
    </cfRule>
    <cfRule type="cellIs" priority="51" operator="equal" aboveAverage="0" equalAverage="0" bottom="0" percent="0" rank="0" text="" dxfId="49">
      <formula>"WW"</formula>
    </cfRule>
  </conditionalFormatting>
  <conditionalFormatting sqref="E5:E6">
    <cfRule type="cellIs" priority="52" operator="equal" aboveAverage="0" equalAverage="0" bottom="0" percent="0" rank="0" text="" dxfId="50">
      <formula>"H4"</formula>
    </cfRule>
    <cfRule type="cellIs" priority="53" operator="equal" aboveAverage="0" equalAverage="0" bottom="0" percent="0" rank="0" text="" dxfId="51">
      <formula>"H3"</formula>
    </cfRule>
    <cfRule type="cellIs" priority="54" operator="equal" aboveAverage="0" equalAverage="0" bottom="0" percent="0" rank="0" text="" dxfId="52">
      <formula>"H2"</formula>
    </cfRule>
    <cfRule type="cellIs" priority="55" operator="equal" aboveAverage="0" equalAverage="0" bottom="0" percent="0" rank="0" text="" dxfId="53">
      <formula>"H1"</formula>
    </cfRule>
    <cfRule type="cellIs" priority="56" operator="equal" aboveAverage="0" equalAverage="0" bottom="0" percent="0" rank="0" text="" dxfId="54">
      <formula>"SB"</formula>
    </cfRule>
    <cfRule type="cellIs" priority="57" operator="equal" aboveAverage="0" equalAverage="0" bottom="0" percent="0" rank="0" text="" dxfId="55">
      <formula>"SF"</formula>
    </cfRule>
    <cfRule type="cellIs" priority="58" operator="equal" aboveAverage="0" equalAverage="0" bottom="0" percent="0" rank="0" text="" dxfId="56">
      <formula>"WW"</formula>
    </cfRule>
  </conditionalFormatting>
  <conditionalFormatting sqref="F5:G6">
    <cfRule type="cellIs" priority="59" operator="equal" aboveAverage="0" equalAverage="0" bottom="0" percent="0" rank="0" text="" dxfId="57">
      <formula>"H4"</formula>
    </cfRule>
    <cfRule type="cellIs" priority="60" operator="equal" aboveAverage="0" equalAverage="0" bottom="0" percent="0" rank="0" text="" dxfId="58">
      <formula>"H3"</formula>
    </cfRule>
    <cfRule type="cellIs" priority="61" operator="equal" aboveAverage="0" equalAverage="0" bottom="0" percent="0" rank="0" text="" dxfId="59">
      <formula>"H2"</formula>
    </cfRule>
    <cfRule type="cellIs" priority="62" operator="equal" aboveAverage="0" equalAverage="0" bottom="0" percent="0" rank="0" text="" dxfId="60">
      <formula>"H1"</formula>
    </cfRule>
    <cfRule type="cellIs" priority="63" operator="equal" aboveAverage="0" equalAverage="0" bottom="0" percent="0" rank="0" text="" dxfId="61">
      <formula>"SB"</formula>
    </cfRule>
    <cfRule type="cellIs" priority="64" operator="equal" aboveAverage="0" equalAverage="0" bottom="0" percent="0" rank="0" text="" dxfId="62">
      <formula>"SF"</formula>
    </cfRule>
    <cfRule type="cellIs" priority="65" operator="equal" aboveAverage="0" equalAverage="0" bottom="0" percent="0" rank="0" text="" dxfId="63">
      <formula>"WW"</formula>
    </cfRule>
  </conditionalFormatting>
  <conditionalFormatting sqref="C67:D67">
    <cfRule type="cellIs" priority="66" operator="equal" aboveAverage="0" equalAverage="0" bottom="0" percent="0" rank="0" text="" dxfId="64">
      <formula>"H4"</formula>
    </cfRule>
    <cfRule type="cellIs" priority="67" operator="equal" aboveAverage="0" equalAverage="0" bottom="0" percent="0" rank="0" text="" dxfId="65">
      <formula>"H3"</formula>
    </cfRule>
    <cfRule type="cellIs" priority="68" operator="equal" aboveAverage="0" equalAverage="0" bottom="0" percent="0" rank="0" text="" dxfId="66">
      <formula>"H2"</formula>
    </cfRule>
    <cfRule type="cellIs" priority="69" operator="equal" aboveAverage="0" equalAverage="0" bottom="0" percent="0" rank="0" text="" dxfId="67">
      <formula>"H1"</formula>
    </cfRule>
    <cfRule type="cellIs" priority="70" operator="equal" aboveAverage="0" equalAverage="0" bottom="0" percent="0" rank="0" text="" dxfId="68">
      <formula>"SB"</formula>
    </cfRule>
    <cfRule type="cellIs" priority="71" operator="equal" aboveAverage="0" equalAverage="0" bottom="0" percent="0" rank="0" text="" dxfId="69">
      <formula>"SF"</formula>
    </cfRule>
    <cfRule type="cellIs" priority="72" operator="equal" aboveAverage="0" equalAverage="0" bottom="0" percent="0" rank="0" text="" dxfId="70">
      <formula>"WW"</formula>
    </cfRule>
  </conditionalFormatting>
  <conditionalFormatting sqref="F67:G67">
    <cfRule type="cellIs" priority="73" operator="equal" aboveAverage="0" equalAverage="0" bottom="0" percent="0" rank="0" text="" dxfId="71">
      <formula>"H4"</formula>
    </cfRule>
    <cfRule type="cellIs" priority="74" operator="equal" aboveAverage="0" equalAverage="0" bottom="0" percent="0" rank="0" text="" dxfId="72">
      <formula>"H3"</formula>
    </cfRule>
    <cfRule type="cellIs" priority="75" operator="equal" aboveAverage="0" equalAverage="0" bottom="0" percent="0" rank="0" text="" dxfId="73">
      <formula>"H2"</formula>
    </cfRule>
    <cfRule type="cellIs" priority="76" operator="equal" aboveAverage="0" equalAverage="0" bottom="0" percent="0" rank="0" text="" dxfId="74">
      <formula>"H1"</formula>
    </cfRule>
    <cfRule type="cellIs" priority="77" operator="equal" aboveAverage="0" equalAverage="0" bottom="0" percent="0" rank="0" text="" dxfId="75">
      <formula>"SB"</formula>
    </cfRule>
    <cfRule type="cellIs" priority="78" operator="equal" aboveAverage="0" equalAverage="0" bottom="0" percent="0" rank="0" text="" dxfId="76">
      <formula>"SF"</formula>
    </cfRule>
    <cfRule type="cellIs" priority="79" operator="equal" aboveAverage="0" equalAverage="0" bottom="0" percent="0" rank="0" text="" dxfId="77">
      <formula>"WW"</formula>
    </cfRule>
  </conditionalFormatting>
  <conditionalFormatting sqref="E67">
    <cfRule type="cellIs" priority="80" operator="equal" aboveAverage="0" equalAverage="0" bottom="0" percent="0" rank="0" text="" dxfId="78">
      <formula>"H4"</formula>
    </cfRule>
    <cfRule type="cellIs" priority="81" operator="equal" aboveAverage="0" equalAverage="0" bottom="0" percent="0" rank="0" text="" dxfId="79">
      <formula>"H3"</formula>
    </cfRule>
    <cfRule type="cellIs" priority="82" operator="equal" aboveAverage="0" equalAverage="0" bottom="0" percent="0" rank="0" text="" dxfId="80">
      <formula>"H2"</formula>
    </cfRule>
    <cfRule type="cellIs" priority="83" operator="equal" aboveAverage="0" equalAverage="0" bottom="0" percent="0" rank="0" text="" dxfId="81">
      <formula>"H1"</formula>
    </cfRule>
    <cfRule type="cellIs" priority="84" operator="equal" aboveAverage="0" equalAverage="0" bottom="0" percent="0" rank="0" text="" dxfId="82">
      <formula>"SB"</formula>
    </cfRule>
    <cfRule type="cellIs" priority="85" operator="equal" aboveAverage="0" equalAverage="0" bottom="0" percent="0" rank="0" text="" dxfId="83">
      <formula>"SF"</formula>
    </cfRule>
    <cfRule type="cellIs" priority="86" operator="equal" aboveAverage="0" equalAverage="0" bottom="0" percent="0" rank="0" text="" dxfId="84">
      <formula>"WW"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O116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23" activeCellId="1" sqref="G1:G3 I23"/>
    </sheetView>
  </sheetViews>
  <sheetFormatPr defaultRowHeight="13.5"/>
  <cols>
    <col collapsed="false" hidden="false" max="1" min="1" style="27" width="10.093023255814"/>
    <col collapsed="false" hidden="false" max="2" min="2" style="28" width="10.3395348837209"/>
    <col collapsed="false" hidden="false" max="7" min="3" style="29" width="8.61395348837209"/>
    <col collapsed="false" hidden="false" max="8" min="8" style="30" width="8.61395348837209"/>
    <col collapsed="false" hidden="false" max="9" min="9" style="0" width="9.84651162790698"/>
    <col collapsed="false" hidden="false" max="10" min="10" style="0" width="10.2139534883721"/>
    <col collapsed="false" hidden="false" max="11" min="11" style="0" width="12.8"/>
    <col collapsed="false" hidden="false" max="12" min="12" style="0" width="10.706976744186"/>
    <col collapsed="false" hidden="false" max="13" min="13" style="0" width="12.8"/>
    <col collapsed="false" hidden="false" max="14" min="14" style="0" width="11.9348837209302"/>
    <col collapsed="false" hidden="false" max="15" min="15" style="0" width="13.4139534883721"/>
    <col collapsed="false" hidden="false" max="16" min="16" style="0" width="12.306976744186"/>
    <col collapsed="false" hidden="false" max="17" min="17" style="0" width="13.4139534883721"/>
    <col collapsed="false" hidden="false" max="18" min="18" style="0" width="18.5813953488372"/>
    <col collapsed="false" hidden="false" max="19" min="19" style="0" width="10.5813953488372"/>
    <col collapsed="false" hidden="false" max="21" min="20" style="0" width="17.353488372093"/>
    <col collapsed="false" hidden="false" max="22" min="22" style="0" width="16"/>
    <col collapsed="false" hidden="false" max="23" min="23" style="0" width="17.353488372093"/>
    <col collapsed="false" hidden="false" max="24" min="24" style="0" width="12.0604651162791"/>
    <col collapsed="false" hidden="false" max="25" min="25" style="0" width="14.8883720930233"/>
    <col collapsed="false" hidden="false" max="26" min="26" style="0" width="17.353488372093"/>
    <col collapsed="false" hidden="false" max="27" min="27" style="0" width="10.8279069767442"/>
    <col collapsed="false" hidden="false" max="28" min="28" style="0" width="12.0604651162791"/>
    <col collapsed="false" hidden="false" max="29" min="29" style="0" width="10.8279069767442"/>
    <col collapsed="false" hidden="false" max="1025" min="30" style="0" width="9.84651162790698"/>
  </cols>
  <sheetData>
    <row r="1" customFormat="false" ht="13.5" hidden="false" customHeight="false" outlineLevel="0" collapsed="false">
      <c r="A1" s="31"/>
      <c r="B1" s="32"/>
      <c r="C1" s="172"/>
      <c r="D1" s="173"/>
      <c r="E1" s="173"/>
      <c r="F1" s="173"/>
      <c r="G1" s="174"/>
      <c r="H1" s="31"/>
      <c r="I1" s="2" t="s">
        <v>4</v>
      </c>
      <c r="J1" s="36" t="n">
        <f aca="false">W58</f>
        <v>6.70600759900794</v>
      </c>
      <c r="L1" s="37" t="s">
        <v>11</v>
      </c>
      <c r="M1" s="38" t="n">
        <f aca="false">(O58)/O20</f>
        <v>7.20348826865156</v>
      </c>
      <c r="O1" s="2" t="s">
        <v>12</v>
      </c>
      <c r="P1" s="0" t="n">
        <f aca="false">[1]Summary!$B$2</f>
        <v>100</v>
      </c>
    </row>
    <row r="2" customFormat="false" ht="13.5" hidden="false" customHeight="false" outlineLevel="0" collapsed="false">
      <c r="A2" s="31"/>
      <c r="B2" s="32"/>
      <c r="C2" s="172"/>
      <c r="D2" s="173"/>
      <c r="E2" s="173"/>
      <c r="F2" s="173"/>
      <c r="G2" s="174"/>
      <c r="H2" s="31"/>
      <c r="I2" s="39" t="s">
        <v>13</v>
      </c>
      <c r="J2" s="36" t="n">
        <f aca="false">W57</f>
        <v>0.307662287524037</v>
      </c>
      <c r="L2" s="37" t="s">
        <v>14</v>
      </c>
      <c r="M2" s="38" t="n">
        <f aca="false">O20/O57</f>
        <v>28.5942302847065</v>
      </c>
      <c r="O2" s="40" t="s">
        <v>15</v>
      </c>
      <c r="P2" s="41" t="n">
        <v>3</v>
      </c>
      <c r="X2" s="17"/>
      <c r="Y2" s="17"/>
    </row>
    <row r="3" customFormat="false" ht="13.5" hidden="false" customHeight="false" outlineLevel="0" collapsed="false">
      <c r="A3" s="31"/>
      <c r="B3" s="0"/>
      <c r="C3" s="28"/>
      <c r="D3" s="0"/>
      <c r="E3" s="0"/>
      <c r="F3" s="0"/>
      <c r="G3" s="30"/>
      <c r="H3" s="31"/>
      <c r="X3" s="17"/>
      <c r="Y3" s="17"/>
    </row>
    <row r="4" customFormat="false" ht="14.25" hidden="false" customHeight="false" outlineLevel="0" collapsed="false">
      <c r="A4" s="31"/>
      <c r="B4" s="42" t="s">
        <v>16</v>
      </c>
      <c r="C4" s="42" t="s">
        <v>17</v>
      </c>
      <c r="D4" s="43" t="s">
        <v>18</v>
      </c>
      <c r="E4" s="43" t="s">
        <v>19</v>
      </c>
      <c r="F4" s="43" t="s">
        <v>20</v>
      </c>
      <c r="G4" s="44" t="s">
        <v>21</v>
      </c>
      <c r="H4" s="31"/>
      <c r="I4" s="45" t="s">
        <v>22</v>
      </c>
      <c r="K4" s="46"/>
      <c r="L4" s="47" t="s">
        <v>23</v>
      </c>
      <c r="M4" s="46"/>
      <c r="Q4" s="48"/>
      <c r="R4" s="47"/>
      <c r="S4" s="47" t="s">
        <v>24</v>
      </c>
      <c r="T4" s="48"/>
      <c r="U4" s="47"/>
      <c r="X4" s="49"/>
      <c r="Y4" s="50"/>
    </row>
    <row r="5" customFormat="false" ht="14.25" hidden="false" customHeight="false" outlineLevel="0" collapsed="false">
      <c r="A5" s="31"/>
      <c r="B5" s="51" t="n">
        <f aca="false">COUNTA(C$9:C$261)-1</f>
        <v>58</v>
      </c>
      <c r="C5" s="52" t="str">
        <f aca="false">LOOKUP(J$20-2,$B$7:$B$259,C$7:C$259)</f>
        <v>LT</v>
      </c>
      <c r="D5" s="53" t="str">
        <f aca="false">LOOKUP(K$20-2,$B$7:$B$259,D$7:D$259)</f>
        <v>LJ</v>
      </c>
      <c r="E5" s="53" t="str">
        <f aca="false">LOOKUP(L$20-2,$B$7:$B$259,E$7:E$259)</f>
        <v>H5</v>
      </c>
      <c r="F5" s="53" t="str">
        <f aca="false">LOOKUP(M$20-2,$B$7:$B$259,F$7:F$259)</f>
        <v>LA</v>
      </c>
      <c r="G5" s="54" t="str">
        <f aca="false">LOOKUP(N$20-2,$B$7:$B$259,G$7:G$259)</f>
        <v>H5</v>
      </c>
      <c r="H5" s="31"/>
      <c r="I5" s="55"/>
      <c r="J5" s="56" t="n">
        <v>1</v>
      </c>
      <c r="K5" s="56" t="n">
        <v>2</v>
      </c>
      <c r="L5" s="56" t="n">
        <v>3</v>
      </c>
      <c r="M5" s="56" t="n">
        <v>4</v>
      </c>
      <c r="N5" s="56" t="n">
        <v>5</v>
      </c>
      <c r="O5" s="56"/>
      <c r="Q5" s="47"/>
      <c r="R5" s="27" t="n">
        <v>1</v>
      </c>
      <c r="S5" s="47" t="n">
        <v>2</v>
      </c>
      <c r="T5" s="47" t="n">
        <v>3</v>
      </c>
      <c r="U5" s="47" t="n">
        <v>4</v>
      </c>
      <c r="V5" s="47" t="n">
        <v>5</v>
      </c>
      <c r="W5" s="47"/>
      <c r="X5" s="57"/>
      <c r="Y5" s="57"/>
    </row>
    <row r="6" customFormat="false" ht="14.25" hidden="false" customHeight="false" outlineLevel="0" collapsed="false">
      <c r="A6" s="31"/>
      <c r="B6" s="51" t="n">
        <f aca="false">COUNTA(C$9:C$261)</f>
        <v>59</v>
      </c>
      <c r="C6" s="52" t="str">
        <f aca="false">LOOKUP(J$20-1,$B$7:$B$259,C$7:C$259)</f>
        <v>H5</v>
      </c>
      <c r="D6" s="53" t="str">
        <f aca="false">LOOKUP(K$20-1,$B$7:$B$259,D$7:D$259)</f>
        <v>H5</v>
      </c>
      <c r="E6" s="53" t="str">
        <f aca="false">LOOKUP(L$20-1,$B$7:$B$259,E$7:E$259)</f>
        <v>H5</v>
      </c>
      <c r="F6" s="53" t="str">
        <f aca="false">LOOKUP(M$20-1,$B$7:$B$259,F$7:F$259)</f>
        <v>H5</v>
      </c>
      <c r="G6" s="54" t="str">
        <f aca="false">LOOKUP(N$20-1,$B$7:$B$259,G$7:G$259)</f>
        <v>LQ</v>
      </c>
      <c r="H6" s="31"/>
      <c r="I6" s="58" t="s">
        <v>25</v>
      </c>
      <c r="J6" s="59" t="n">
        <f aca="false">COUNTIF(C$7:C$160,$I6)</f>
        <v>0</v>
      </c>
      <c r="K6" s="60" t="n">
        <f aca="false">COUNTIF(D$7:D$160,$I6)</f>
        <v>4</v>
      </c>
      <c r="L6" s="60" t="n">
        <f aca="false">COUNTIF(E$7:E$160,$I6)</f>
        <v>4</v>
      </c>
      <c r="M6" s="60" t="n">
        <f aca="false">COUNTIF(F$7:F$160,$I6)</f>
        <v>4</v>
      </c>
      <c r="N6" s="61" t="n">
        <f aca="false">COUNTIF(G$7:G$160,$I6)</f>
        <v>0</v>
      </c>
      <c r="O6" s="62" t="n">
        <f aca="false">SUM(J6:L6)</f>
        <v>8</v>
      </c>
      <c r="P6" s="1"/>
      <c r="Q6" s="58" t="str">
        <f aca="false">I6</f>
        <v>WW</v>
      </c>
      <c r="R6" s="59"/>
      <c r="S6" s="60"/>
      <c r="T6" s="60"/>
      <c r="U6" s="60"/>
      <c r="V6" s="61"/>
      <c r="W6" s="17"/>
      <c r="X6" s="63" t="n">
        <f aca="false">V6*40/50</f>
        <v>0</v>
      </c>
      <c r="Y6" s="63"/>
    </row>
    <row r="7" customFormat="false" ht="14.25" hidden="false" customHeight="false" outlineLevel="0" collapsed="false">
      <c r="A7" s="31"/>
      <c r="B7" s="64" t="n">
        <v>0</v>
      </c>
      <c r="C7" s="65" t="s">
        <v>35</v>
      </c>
      <c r="D7" s="66" t="s">
        <v>35</v>
      </c>
      <c r="E7" s="66" t="s">
        <v>35</v>
      </c>
      <c r="F7" s="66" t="s">
        <v>35</v>
      </c>
      <c r="G7" s="67" t="s">
        <v>35</v>
      </c>
      <c r="H7" s="68"/>
      <c r="I7" s="58" t="s">
        <v>26</v>
      </c>
      <c r="J7" s="69" t="n">
        <f aca="false">COUNTIF(C$7:C$160,$I7)</f>
        <v>0</v>
      </c>
      <c r="K7" s="62" t="n">
        <f aca="false">COUNTIF(D$7:D$160,$I7)</f>
        <v>0</v>
      </c>
      <c r="L7" s="62" t="n">
        <f aca="false">COUNTIF(E$7:E$160,$I7)</f>
        <v>0</v>
      </c>
      <c r="M7" s="62" t="n">
        <f aca="false">COUNTIF(F$7:F$160,$I7)</f>
        <v>0</v>
      </c>
      <c r="N7" s="70" t="n">
        <f aca="false">COUNTIF(G$7:G$160,$I7)</f>
        <v>0</v>
      </c>
      <c r="O7" s="62" t="n">
        <f aca="false">SUM(J7:L7)</f>
        <v>0</v>
      </c>
      <c r="Q7" s="58" t="str">
        <f aca="false">I7</f>
        <v>H1</v>
      </c>
      <c r="R7" s="69"/>
      <c r="S7" s="62"/>
      <c r="T7" s="62" t="n">
        <f aca="false">[1]PayTable!E6</f>
        <v>100</v>
      </c>
      <c r="U7" s="62" t="n">
        <f aca="false">[1]PayTable!F6</f>
        <v>200</v>
      </c>
      <c r="V7" s="70" t="n">
        <f aca="false">[1]PayTable!G6</f>
        <v>1000</v>
      </c>
      <c r="W7" s="17"/>
      <c r="X7" s="49"/>
      <c r="Y7" s="49"/>
    </row>
    <row r="8" customFormat="false" ht="14.25" hidden="false" customHeight="false" outlineLevel="0" collapsed="false">
      <c r="A8" s="31"/>
      <c r="B8" s="33" t="n">
        <v>1</v>
      </c>
      <c r="C8" s="75" t="s">
        <v>27</v>
      </c>
      <c r="D8" s="71" t="s">
        <v>28</v>
      </c>
      <c r="E8" s="71" t="s">
        <v>29</v>
      </c>
      <c r="F8" s="71" t="s">
        <v>28</v>
      </c>
      <c r="G8" s="72" t="s">
        <v>28</v>
      </c>
      <c r="H8" s="73"/>
      <c r="I8" s="58" t="s">
        <v>31</v>
      </c>
      <c r="J8" s="69" t="n">
        <f aca="false">COUNTIF(C$7:C$160,$I8)</f>
        <v>0</v>
      </c>
      <c r="K8" s="62" t="n">
        <f aca="false">COUNTIF(D$7:D$160,$I8)</f>
        <v>0</v>
      </c>
      <c r="L8" s="62" t="n">
        <f aca="false">COUNTIF(E$7:E$160,$I8)</f>
        <v>0</v>
      </c>
      <c r="M8" s="62" t="n">
        <f aca="false">COUNTIF(F$7:F$160,$I8)</f>
        <v>0</v>
      </c>
      <c r="N8" s="70" t="n">
        <f aca="false">COUNTIF(G$7:G$160,$I8)</f>
        <v>0</v>
      </c>
      <c r="O8" s="62" t="n">
        <f aca="false">SUM(J8:L8)</f>
        <v>0</v>
      </c>
      <c r="Q8" s="58" t="str">
        <f aca="false">I8</f>
        <v>H2</v>
      </c>
      <c r="R8" s="69"/>
      <c r="S8" s="62"/>
      <c r="T8" s="62" t="n">
        <f aca="false">[1]PayTable!E7</f>
        <v>50</v>
      </c>
      <c r="U8" s="62" t="n">
        <f aca="false">[1]PayTable!F7</f>
        <v>100</v>
      </c>
      <c r="V8" s="70" t="n">
        <f aca="false">[1]PayTable!G7</f>
        <v>500</v>
      </c>
      <c r="W8" s="17"/>
      <c r="X8" s="49"/>
      <c r="Y8" s="49"/>
    </row>
    <row r="9" customFormat="false" ht="14.25" hidden="false" customHeight="false" outlineLevel="0" collapsed="false">
      <c r="A9" s="31"/>
      <c r="B9" s="33" t="n">
        <v>2</v>
      </c>
      <c r="C9" s="75" t="s">
        <v>27</v>
      </c>
      <c r="D9" s="71" t="s">
        <v>35</v>
      </c>
      <c r="E9" s="71" t="s">
        <v>29</v>
      </c>
      <c r="F9" s="71" t="s">
        <v>28</v>
      </c>
      <c r="G9" s="72" t="s">
        <v>35</v>
      </c>
      <c r="H9" s="73"/>
      <c r="I9" s="58" t="s">
        <v>32</v>
      </c>
      <c r="J9" s="69" t="n">
        <f aca="false">COUNTIF(C$7:C$160,$I9)</f>
        <v>0</v>
      </c>
      <c r="K9" s="62" t="n">
        <f aca="false">COUNTIF(D$7:D$160,$I9)</f>
        <v>0</v>
      </c>
      <c r="L9" s="62" t="n">
        <f aca="false">COUNTIF(E$7:E$160,$I9)</f>
        <v>0</v>
      </c>
      <c r="M9" s="62" t="n">
        <f aca="false">COUNTIF(F$7:F$160,$I9)</f>
        <v>0</v>
      </c>
      <c r="N9" s="70" t="n">
        <f aca="false">COUNTIF(G$7:G$160,$I9)</f>
        <v>0</v>
      </c>
      <c r="O9" s="62" t="n">
        <f aca="false">SUM(J9:L9)</f>
        <v>0</v>
      </c>
      <c r="Q9" s="58" t="str">
        <f aca="false">I9</f>
        <v>H3</v>
      </c>
      <c r="R9" s="69"/>
      <c r="S9" s="62"/>
      <c r="T9" s="62" t="n">
        <f aca="false">[1]PayTable!E8</f>
        <v>40</v>
      </c>
      <c r="U9" s="62" t="n">
        <f aca="false">[1]PayTable!F8</f>
        <v>80</v>
      </c>
      <c r="V9" s="70" t="n">
        <f aca="false">[1]PayTable!G8</f>
        <v>400</v>
      </c>
      <c r="W9" s="17"/>
      <c r="X9" s="49"/>
      <c r="Y9" s="49"/>
    </row>
    <row r="10" customFormat="false" ht="14.25" hidden="false" customHeight="false" outlineLevel="0" collapsed="false">
      <c r="A10" s="31"/>
      <c r="B10" s="33" t="n">
        <v>3</v>
      </c>
      <c r="C10" s="75" t="s">
        <v>36</v>
      </c>
      <c r="D10" s="71" t="s">
        <v>35</v>
      </c>
      <c r="E10" s="71" t="s">
        <v>25</v>
      </c>
      <c r="F10" s="71" t="s">
        <v>35</v>
      </c>
      <c r="G10" s="72" t="s">
        <v>35</v>
      </c>
      <c r="H10" s="73"/>
      <c r="I10" s="74" t="s">
        <v>33</v>
      </c>
      <c r="J10" s="69" t="n">
        <f aca="false">COUNTIF(C$7:C$160,$I10)</f>
        <v>0</v>
      </c>
      <c r="K10" s="62" t="n">
        <f aca="false">COUNTIF(D$7:D$160,$I10)</f>
        <v>0</v>
      </c>
      <c r="L10" s="62" t="n">
        <f aca="false">COUNTIF(E$7:E$160,$I10)</f>
        <v>0</v>
      </c>
      <c r="M10" s="62" t="n">
        <f aca="false">COUNTIF(F$7:F$160,$I10)</f>
        <v>0</v>
      </c>
      <c r="N10" s="70" t="n">
        <f aca="false">COUNTIF(G$7:G$160,$I10)</f>
        <v>0</v>
      </c>
      <c r="O10" s="62" t="n">
        <f aca="false">SUM(J10:L10)</f>
        <v>0</v>
      </c>
      <c r="Q10" s="58" t="str">
        <f aca="false">I10</f>
        <v>H4</v>
      </c>
      <c r="R10" s="69"/>
      <c r="S10" s="62"/>
      <c r="T10" s="62" t="n">
        <f aca="false">[1]PayTable!E9</f>
        <v>25</v>
      </c>
      <c r="U10" s="62" t="n">
        <f aca="false">[1]PayTable!F9</f>
        <v>50</v>
      </c>
      <c r="V10" s="70" t="n">
        <f aca="false">[1]PayTable!G9</f>
        <v>250</v>
      </c>
      <c r="W10" s="17"/>
      <c r="X10" s="49"/>
      <c r="Y10" s="49"/>
    </row>
    <row r="11" customFormat="false" ht="14.25" hidden="false" customHeight="false" outlineLevel="0" collapsed="false">
      <c r="A11" s="31"/>
      <c r="B11" s="33" t="n">
        <v>4</v>
      </c>
      <c r="C11" s="75" t="s">
        <v>29</v>
      </c>
      <c r="D11" s="71" t="s">
        <v>30</v>
      </c>
      <c r="E11" s="71" t="s">
        <v>34</v>
      </c>
      <c r="F11" s="71" t="s">
        <v>35</v>
      </c>
      <c r="G11" s="72" t="s">
        <v>28</v>
      </c>
      <c r="H11" s="31"/>
      <c r="I11" s="74" t="s">
        <v>35</v>
      </c>
      <c r="J11" s="69" t="n">
        <f aca="false">COUNTIF(C$7:C$160,$I11)</f>
        <v>27</v>
      </c>
      <c r="K11" s="62" t="n">
        <f aca="false">COUNTIF(D$7:D$160,$I11)</f>
        <v>28</v>
      </c>
      <c r="L11" s="62" t="n">
        <f aca="false">COUNTIF(E$7:E$160,$I11)</f>
        <v>26</v>
      </c>
      <c r="M11" s="62" t="n">
        <f aca="false">COUNTIF(F$7:F$160,$I11)</f>
        <v>27</v>
      </c>
      <c r="N11" s="70" t="n">
        <f aca="false">COUNTIF(G$7:G$160,$I11)</f>
        <v>27</v>
      </c>
      <c r="O11" s="62" t="n">
        <f aca="false">SUM(J11:L11)</f>
        <v>81</v>
      </c>
      <c r="Q11" s="58" t="str">
        <f aca="false">I11</f>
        <v>H5</v>
      </c>
      <c r="R11" s="69"/>
      <c r="S11" s="62"/>
      <c r="T11" s="62" t="n">
        <f aca="false">[1]PayTable!E10</f>
        <v>10</v>
      </c>
      <c r="U11" s="62" t="n">
        <f aca="false">[1]PayTable!F10</f>
        <v>20</v>
      </c>
      <c r="V11" s="70" t="n">
        <f aca="false">[1]PayTable!G10</f>
        <v>100</v>
      </c>
      <c r="W11" s="17"/>
      <c r="X11" s="17"/>
      <c r="Y11" s="17"/>
    </row>
    <row r="12" customFormat="false" ht="14.25" hidden="false" customHeight="false" outlineLevel="0" collapsed="false">
      <c r="A12" s="31"/>
      <c r="B12" s="33" t="n">
        <v>5</v>
      </c>
      <c r="C12" s="75" t="s">
        <v>35</v>
      </c>
      <c r="D12" s="71" t="s">
        <v>25</v>
      </c>
      <c r="E12" s="71" t="s">
        <v>35</v>
      </c>
      <c r="F12" s="71" t="s">
        <v>35</v>
      </c>
      <c r="G12" s="72" t="s">
        <v>28</v>
      </c>
      <c r="H12" s="31"/>
      <c r="I12" s="58" t="s">
        <v>34</v>
      </c>
      <c r="J12" s="69" t="n">
        <f aca="false">COUNTIF(C$7:C$160,$I12)</f>
        <v>5</v>
      </c>
      <c r="K12" s="62" t="n">
        <f aca="false">COUNTIF(D$7:D$160,$I12)</f>
        <v>2</v>
      </c>
      <c r="L12" s="62" t="n">
        <f aca="false">COUNTIF(E$7:E$160,$I12)</f>
        <v>6</v>
      </c>
      <c r="M12" s="62" t="n">
        <f aca="false">COUNTIF(F$7:F$160,$I12)</f>
        <v>6</v>
      </c>
      <c r="N12" s="70" t="n">
        <f aca="false">COUNTIF(G$7:G$160,$I12)</f>
        <v>5</v>
      </c>
      <c r="O12" s="62" t="n">
        <f aca="false">SUM(J12:L12)</f>
        <v>13</v>
      </c>
      <c r="Q12" s="58" t="str">
        <f aca="false">I12</f>
        <v>LA</v>
      </c>
      <c r="R12" s="69"/>
      <c r="S12" s="62"/>
      <c r="T12" s="62" t="n">
        <f aca="false">[1]PayTable!E11</f>
        <v>5</v>
      </c>
      <c r="U12" s="62" t="n">
        <f aca="false">[1]PayTable!F11</f>
        <v>10</v>
      </c>
      <c r="V12" s="70" t="n">
        <f aca="false">[1]PayTable!G11</f>
        <v>50</v>
      </c>
      <c r="W12" s="17"/>
      <c r="X12" s="17"/>
      <c r="Y12" s="17"/>
    </row>
    <row r="13" customFormat="false" ht="14.25" hidden="false" customHeight="false" outlineLevel="0" collapsed="false">
      <c r="A13" s="31"/>
      <c r="B13" s="33" t="n">
        <v>6</v>
      </c>
      <c r="C13" s="75" t="s">
        <v>35</v>
      </c>
      <c r="D13" s="71" t="s">
        <v>29</v>
      </c>
      <c r="E13" s="71" t="s">
        <v>30</v>
      </c>
      <c r="F13" s="71" t="s">
        <v>30</v>
      </c>
      <c r="G13" s="72" t="s">
        <v>35</v>
      </c>
      <c r="H13" s="31"/>
      <c r="I13" s="58" t="s">
        <v>29</v>
      </c>
      <c r="J13" s="69" t="n">
        <f aca="false">COUNTIF(C$7:C$160,$I13)</f>
        <v>5</v>
      </c>
      <c r="K13" s="62" t="n">
        <f aca="false">COUNTIF(D$7:D$160,$I13)</f>
        <v>4</v>
      </c>
      <c r="L13" s="62" t="n">
        <f aca="false">COUNTIF(E$7:E$160,$I13)</f>
        <v>5</v>
      </c>
      <c r="M13" s="62" t="n">
        <f aca="false">COUNTIF(F$7:F$160,$I13)</f>
        <v>4</v>
      </c>
      <c r="N13" s="70" t="n">
        <f aca="false">COUNTIF(G$7:G$160,$I13)</f>
        <v>4</v>
      </c>
      <c r="O13" s="62" t="n">
        <f aca="false">SUM(J13:L13)</f>
        <v>14</v>
      </c>
      <c r="P13" s="76"/>
      <c r="Q13" s="58" t="str">
        <f aca="false">I13</f>
        <v>LK</v>
      </c>
      <c r="R13" s="69"/>
      <c r="S13" s="62"/>
      <c r="T13" s="62" t="n">
        <f aca="false">[1]PayTable!E12</f>
        <v>5</v>
      </c>
      <c r="U13" s="62" t="n">
        <f aca="false">[1]PayTable!F12</f>
        <v>10</v>
      </c>
      <c r="V13" s="70" t="n">
        <f aca="false">[1]PayTable!G12</f>
        <v>50</v>
      </c>
      <c r="W13" s="17"/>
    </row>
    <row r="14" customFormat="false" ht="14.25" hidden="false" customHeight="false" outlineLevel="0" collapsed="false">
      <c r="A14" s="31"/>
      <c r="B14" s="33" t="n">
        <v>7</v>
      </c>
      <c r="C14" s="75" t="s">
        <v>34</v>
      </c>
      <c r="D14" s="71" t="s">
        <v>29</v>
      </c>
      <c r="E14" s="71" t="s">
        <v>35</v>
      </c>
      <c r="F14" s="71" t="s">
        <v>35</v>
      </c>
      <c r="G14" s="72" t="s">
        <v>27</v>
      </c>
      <c r="H14" s="31"/>
      <c r="I14" s="58" t="s">
        <v>30</v>
      </c>
      <c r="J14" s="69" t="n">
        <f aca="false">COUNTIF(C$7:C$160,$I14)</f>
        <v>5</v>
      </c>
      <c r="K14" s="62" t="n">
        <f aca="false">COUNTIF(D$7:D$160,$I14)</f>
        <v>6</v>
      </c>
      <c r="L14" s="62" t="n">
        <f aca="false">COUNTIF(E$7:E$160,$I14)</f>
        <v>4</v>
      </c>
      <c r="M14" s="62" t="n">
        <f aca="false">COUNTIF(F$7:F$160,$I14)</f>
        <v>4</v>
      </c>
      <c r="N14" s="70" t="n">
        <f aca="false">COUNTIF(G$7:G$160,$I14)</f>
        <v>7</v>
      </c>
      <c r="O14" s="62" t="n">
        <f aca="false">SUM(J14:L14)</f>
        <v>15</v>
      </c>
      <c r="Q14" s="58" t="str">
        <f aca="false">I14</f>
        <v>LQ</v>
      </c>
      <c r="R14" s="69"/>
      <c r="S14" s="62"/>
      <c r="T14" s="62" t="n">
        <f aca="false">[1]PayTable!E13</f>
        <v>5</v>
      </c>
      <c r="U14" s="62" t="n">
        <f aca="false">[1]PayTable!F13</f>
        <v>10</v>
      </c>
      <c r="V14" s="70" t="n">
        <f aca="false">[1]PayTable!G13</f>
        <v>50</v>
      </c>
      <c r="W14" s="17"/>
    </row>
    <row r="15" customFormat="false" ht="14.25" hidden="false" customHeight="false" outlineLevel="0" collapsed="false">
      <c r="A15" s="31"/>
      <c r="B15" s="33" t="n">
        <v>8</v>
      </c>
      <c r="C15" s="75" t="s">
        <v>35</v>
      </c>
      <c r="D15" s="71" t="s">
        <v>35</v>
      </c>
      <c r="E15" s="71" t="s">
        <v>28</v>
      </c>
      <c r="F15" s="71" t="s">
        <v>35</v>
      </c>
      <c r="G15" s="72" t="s">
        <v>35</v>
      </c>
      <c r="H15" s="31"/>
      <c r="I15" s="58" t="s">
        <v>27</v>
      </c>
      <c r="J15" s="69" t="n">
        <f aca="false">COUNTIF(C$7:C$160,$I15)</f>
        <v>4</v>
      </c>
      <c r="K15" s="62" t="n">
        <f aca="false">COUNTIF(D$7:D$160,$I15)</f>
        <v>5</v>
      </c>
      <c r="L15" s="62" t="n">
        <f aca="false">COUNTIF(E$7:E$160,$I15)</f>
        <v>3</v>
      </c>
      <c r="M15" s="62" t="n">
        <f aca="false">COUNTIF(F$7:F$160,$I15)</f>
        <v>5</v>
      </c>
      <c r="N15" s="70" t="n">
        <f aca="false">COUNTIF(G$7:G$160,$I15)</f>
        <v>5</v>
      </c>
      <c r="O15" s="62" t="n">
        <f aca="false">SUM(J15:L15)</f>
        <v>12</v>
      </c>
      <c r="Q15" s="58" t="str">
        <f aca="false">I15</f>
        <v>LJ</v>
      </c>
      <c r="R15" s="69"/>
      <c r="S15" s="62"/>
      <c r="T15" s="62" t="n">
        <f aca="false">[1]PayTable!E14</f>
        <v>5</v>
      </c>
      <c r="U15" s="62" t="n">
        <f aca="false">[1]PayTable!F14</f>
        <v>10</v>
      </c>
      <c r="V15" s="70" t="n">
        <f aca="false">[1]PayTable!G14</f>
        <v>50</v>
      </c>
      <c r="W15" s="17"/>
    </row>
    <row r="16" customFormat="false" ht="14.25" hidden="false" customHeight="false" outlineLevel="0" collapsed="false">
      <c r="A16" s="31"/>
      <c r="B16" s="33" t="n">
        <v>9</v>
      </c>
      <c r="C16" s="75" t="s">
        <v>35</v>
      </c>
      <c r="D16" s="71" t="s">
        <v>30</v>
      </c>
      <c r="E16" s="71" t="s">
        <v>28</v>
      </c>
      <c r="F16" s="71" t="s">
        <v>29</v>
      </c>
      <c r="G16" s="72" t="s">
        <v>35</v>
      </c>
      <c r="H16" s="31"/>
      <c r="I16" s="77" t="s">
        <v>28</v>
      </c>
      <c r="J16" s="69" t="n">
        <f aca="false">COUNTIF(C$7:C$160,$I16)</f>
        <v>5</v>
      </c>
      <c r="K16" s="62" t="n">
        <f aca="false">COUNTIF(D$7:D$160,$I16)</f>
        <v>4</v>
      </c>
      <c r="L16" s="62" t="n">
        <f aca="false">COUNTIF(E$7:E$160,$I16)</f>
        <v>6</v>
      </c>
      <c r="M16" s="62" t="n">
        <f aca="false">COUNTIF(F$7:F$160,$I16)</f>
        <v>4</v>
      </c>
      <c r="N16" s="70" t="n">
        <f aca="false">COUNTIF(G$7:G$160,$I16)</f>
        <v>4</v>
      </c>
      <c r="O16" s="62" t="n">
        <f aca="false">SUM(J16:L16)</f>
        <v>15</v>
      </c>
      <c r="Q16" s="58" t="str">
        <f aca="false">I16</f>
        <v>LT</v>
      </c>
      <c r="R16" s="69"/>
      <c r="S16" s="62"/>
      <c r="T16" s="62" t="n">
        <f aca="false">[1]PayTable!E15</f>
        <v>5</v>
      </c>
      <c r="U16" s="62" t="n">
        <f aca="false">[1]PayTable!F15</f>
        <v>10</v>
      </c>
      <c r="V16" s="70" t="n">
        <f aca="false">[1]PayTable!G15</f>
        <v>50</v>
      </c>
      <c r="W16" s="17"/>
    </row>
    <row r="17" customFormat="false" ht="14.25" hidden="false" customHeight="false" outlineLevel="0" collapsed="false">
      <c r="A17" s="31"/>
      <c r="B17" s="33" t="n">
        <v>10</v>
      </c>
      <c r="C17" s="75" t="s">
        <v>35</v>
      </c>
      <c r="D17" s="71" t="s">
        <v>35</v>
      </c>
      <c r="E17" s="71" t="s">
        <v>25</v>
      </c>
      <c r="F17" s="71" t="s">
        <v>25</v>
      </c>
      <c r="G17" s="72" t="s">
        <v>34</v>
      </c>
      <c r="H17" s="31"/>
      <c r="I17" s="77" t="s">
        <v>37</v>
      </c>
      <c r="J17" s="69" t="n">
        <f aca="false">COUNTIF(C$7:C$160,$I17)</f>
        <v>4</v>
      </c>
      <c r="K17" s="62" t="n">
        <f aca="false">COUNTIF(D$7:D$160,$I17)</f>
        <v>5</v>
      </c>
      <c r="L17" s="62" t="n">
        <f aca="false">COUNTIF(E$7:E$160,$I17)</f>
        <v>4</v>
      </c>
      <c r="M17" s="62" t="n">
        <f aca="false">COUNTIF(F$7:F$160,$I17)</f>
        <v>5</v>
      </c>
      <c r="N17" s="70" t="n">
        <f aca="false">COUNTIF(G$7:G$160,$I17)</f>
        <v>5</v>
      </c>
      <c r="O17" s="62" t="n">
        <f aca="false">SUM(J17:L17)</f>
        <v>13</v>
      </c>
      <c r="Q17" s="58" t="str">
        <f aca="false">I17</f>
        <v>LN</v>
      </c>
      <c r="R17" s="69"/>
      <c r="S17" s="62"/>
      <c r="T17" s="62" t="n">
        <f aca="false">[1]PayTable!E16</f>
        <v>5</v>
      </c>
      <c r="U17" s="62" t="n">
        <f aca="false">[1]PayTable!F16</f>
        <v>10</v>
      </c>
      <c r="V17" s="70" t="n">
        <f aca="false">[1]PayTable!G16</f>
        <v>50</v>
      </c>
      <c r="W17" s="17"/>
    </row>
    <row r="18" customFormat="false" ht="14.25" hidden="false" customHeight="false" outlineLevel="0" collapsed="false">
      <c r="A18" s="31"/>
      <c r="B18" s="33" t="n">
        <v>11</v>
      </c>
      <c r="C18" s="75" t="s">
        <v>37</v>
      </c>
      <c r="D18" s="71" t="s">
        <v>35</v>
      </c>
      <c r="E18" s="71" t="s">
        <v>28</v>
      </c>
      <c r="F18" s="71" t="s">
        <v>29</v>
      </c>
      <c r="G18" s="72" t="s">
        <v>36</v>
      </c>
      <c r="H18" s="31"/>
      <c r="I18" s="78" t="s">
        <v>38</v>
      </c>
      <c r="J18" s="79" t="n">
        <f aca="false">COUNTIF(C$7:C$160,$I18)</f>
        <v>0</v>
      </c>
      <c r="K18" s="76" t="n">
        <f aca="false">COUNTIF(D$7:D$160,$I18)</f>
        <v>0</v>
      </c>
      <c r="L18" s="76" t="n">
        <f aca="false">COUNTIF(E$7:E$160,$I18)</f>
        <v>0</v>
      </c>
      <c r="M18" s="76" t="n">
        <f aca="false">COUNTIF(F$7:F$160,$I18)</f>
        <v>0</v>
      </c>
      <c r="N18" s="80" t="n">
        <f aca="false">COUNTIF(G$7:G$160,$I18)</f>
        <v>0</v>
      </c>
      <c r="O18" s="76" t="n">
        <f aca="false">SUM(J18:L18)</f>
        <v>0</v>
      </c>
      <c r="Q18" s="78" t="str">
        <f aca="false">I18</f>
        <v>ST</v>
      </c>
      <c r="R18" s="69"/>
      <c r="S18" s="62"/>
      <c r="T18" s="62" t="n">
        <f aca="false">[1]PayTable!E17</f>
        <v>0</v>
      </c>
      <c r="U18" s="62" t="n">
        <f aca="false">[1]PayTable!F17</f>
        <v>0</v>
      </c>
      <c r="V18" s="70" t="n">
        <f aca="false">[1]PayTable!G17</f>
        <v>0</v>
      </c>
    </row>
    <row r="19" customFormat="false" ht="14.25" hidden="false" customHeight="false" outlineLevel="0" collapsed="false">
      <c r="A19" s="31"/>
      <c r="B19" s="33" t="n">
        <v>12</v>
      </c>
      <c r="C19" s="75" t="s">
        <v>37</v>
      </c>
      <c r="D19" s="71" t="s">
        <v>28</v>
      </c>
      <c r="E19" s="71" t="s">
        <v>35</v>
      </c>
      <c r="F19" s="71" t="s">
        <v>35</v>
      </c>
      <c r="G19" s="72" t="s">
        <v>29</v>
      </c>
      <c r="H19" s="31"/>
      <c r="I19" s="77" t="s">
        <v>36</v>
      </c>
      <c r="J19" s="81" t="n">
        <f aca="false">COUNTIF(C$7:C$160,$I19)</f>
        <v>6</v>
      </c>
      <c r="K19" s="82" t="n">
        <f aca="false">COUNTIF(D$7:D$160,$I19)</f>
        <v>3</v>
      </c>
      <c r="L19" s="82" t="n">
        <f aca="false">COUNTIF(E$7:E$160,$I19)</f>
        <v>3</v>
      </c>
      <c r="M19" s="82" t="n">
        <f aca="false">COUNTIF(F$7:F$160,$I19)</f>
        <v>2</v>
      </c>
      <c r="N19" s="83" t="n">
        <f aca="false">COUNTIF(G$7:G$160,$I19)</f>
        <v>4</v>
      </c>
      <c r="O19" s="62"/>
      <c r="Q19" s="58" t="str">
        <f aca="false">I19</f>
        <v>SF</v>
      </c>
      <c r="R19" s="81"/>
      <c r="S19" s="82"/>
      <c r="T19" s="82" t="n">
        <f aca="false">[1]PayTable!E18</f>
        <v>5</v>
      </c>
      <c r="U19" s="82" t="n">
        <f aca="false">[1]PayTable!F18</f>
        <v>10</v>
      </c>
      <c r="V19" s="83" t="n">
        <f aca="false">[1]PayTable!G18</f>
        <v>50</v>
      </c>
      <c r="W19" s="17"/>
    </row>
    <row r="20" customFormat="false" ht="14.25" hidden="false" customHeight="false" outlineLevel="0" collapsed="false">
      <c r="A20" s="31"/>
      <c r="B20" s="33" t="n">
        <v>13</v>
      </c>
      <c r="C20" s="75" t="s">
        <v>35</v>
      </c>
      <c r="D20" s="71" t="s">
        <v>35</v>
      </c>
      <c r="E20" s="71" t="s">
        <v>35</v>
      </c>
      <c r="F20" s="71" t="s">
        <v>35</v>
      </c>
      <c r="G20" s="72" t="s">
        <v>29</v>
      </c>
      <c r="H20" s="31"/>
      <c r="I20" s="58"/>
      <c r="J20" s="56" t="n">
        <f aca="false">SUM(J6:J19)</f>
        <v>61</v>
      </c>
      <c r="K20" s="56" t="n">
        <f aca="false">SUM(K6:K19)</f>
        <v>61</v>
      </c>
      <c r="L20" s="56" t="n">
        <f aca="false">SUM(L6:L19)</f>
        <v>61</v>
      </c>
      <c r="M20" s="56" t="n">
        <f aca="false">SUM(M6:M19)</f>
        <v>61</v>
      </c>
      <c r="N20" s="56" t="n">
        <f aca="false">SUM(N6:N19)</f>
        <v>61</v>
      </c>
      <c r="O20" s="84" t="n">
        <f aca="false">PRODUCT(J20:N20)</f>
        <v>844596301</v>
      </c>
      <c r="Q20" s="58"/>
      <c r="R20" s="62"/>
      <c r="S20" s="62"/>
      <c r="T20" s="62"/>
      <c r="U20" s="62"/>
      <c r="V20" s="62"/>
      <c r="W20" s="17"/>
    </row>
    <row r="21" customFormat="false" ht="14.25" hidden="false" customHeight="false" outlineLevel="0" collapsed="false">
      <c r="A21" s="31"/>
      <c r="B21" s="33" t="n">
        <v>14</v>
      </c>
      <c r="C21" s="75" t="s">
        <v>29</v>
      </c>
      <c r="D21" s="71" t="s">
        <v>35</v>
      </c>
      <c r="E21" s="71" t="s">
        <v>35</v>
      </c>
      <c r="F21" s="71" t="s">
        <v>35</v>
      </c>
      <c r="G21" s="72" t="s">
        <v>35</v>
      </c>
      <c r="H21" s="31"/>
      <c r="I21" s="58"/>
      <c r="J21" s="62" t="n">
        <f aca="false">J20*3</f>
        <v>183</v>
      </c>
      <c r="K21" s="62" t="n">
        <f aca="false">K20*3</f>
        <v>183</v>
      </c>
      <c r="L21" s="62" t="n">
        <f aca="false">L20*3</f>
        <v>183</v>
      </c>
      <c r="M21" s="62" t="n">
        <f aca="false">M20*3</f>
        <v>183</v>
      </c>
      <c r="N21" s="62" t="n">
        <f aca="false">N20*3</f>
        <v>183</v>
      </c>
      <c r="Q21" s="58"/>
      <c r="R21" s="85" t="str">
        <f aca="false">IF(R22=0,$I6,INDEX($I6:$I19,MATCH(R22,R6:R19,0),1))</f>
        <v>WW</v>
      </c>
      <c r="S21" s="85" t="str">
        <f aca="false">IF(S22=0,$I6,INDEX($I6:$I19,MATCH(S22,S6:S19,0),1))</f>
        <v>WW</v>
      </c>
      <c r="T21" s="85" t="str">
        <f aca="false">IF(T22=0,$I6,INDEX($I6:$I19,MATCH(T22,T6:T19,0),1))</f>
        <v>H1</v>
      </c>
      <c r="U21" s="85" t="str">
        <f aca="false">IF(U22=0,$I6,INDEX($I6:$I19,MATCH(U22,U6:U19,0),1))</f>
        <v>H1</v>
      </c>
      <c r="V21" s="85" t="str">
        <f aca="false">IF(V22=0,$I6,INDEX($I6:$I19,MATCH(V22,V6:V19,0),1))</f>
        <v>H1</v>
      </c>
      <c r="W21" s="17"/>
    </row>
    <row r="22" customFormat="false" ht="14.25" hidden="false" customHeight="false" outlineLevel="0" collapsed="false">
      <c r="A22" s="31"/>
      <c r="B22" s="33" t="n">
        <v>15</v>
      </c>
      <c r="C22" s="75" t="s">
        <v>35</v>
      </c>
      <c r="D22" s="71" t="s">
        <v>27</v>
      </c>
      <c r="E22" s="71" t="s">
        <v>34</v>
      </c>
      <c r="F22" s="71" t="s">
        <v>34</v>
      </c>
      <c r="G22" s="72" t="s">
        <v>35</v>
      </c>
      <c r="H22" s="31"/>
      <c r="I22" s="58"/>
      <c r="Q22" s="58"/>
      <c r="R22" s="85" t="n">
        <f aca="false">MAX(R6:R19)</f>
        <v>0</v>
      </c>
      <c r="S22" s="85" t="n">
        <f aca="false">MAX(S6:S19)</f>
        <v>0</v>
      </c>
      <c r="T22" s="85" t="n">
        <f aca="false">MAX(T6:T19)</f>
        <v>100</v>
      </c>
      <c r="U22" s="85" t="n">
        <f aca="false">MAX(U6:U19)</f>
        <v>200</v>
      </c>
      <c r="V22" s="85" t="n">
        <f aca="false">MAX(V6:V19)</f>
        <v>1000</v>
      </c>
    </row>
    <row r="23" customFormat="false" ht="14.25" hidden="false" customHeight="false" outlineLevel="0" collapsed="false">
      <c r="A23" s="31"/>
      <c r="B23" s="33" t="n">
        <v>16</v>
      </c>
      <c r="C23" s="75" t="s">
        <v>35</v>
      </c>
      <c r="D23" s="71" t="s">
        <v>35</v>
      </c>
      <c r="E23" s="71" t="s">
        <v>25</v>
      </c>
      <c r="F23" s="71" t="s">
        <v>34</v>
      </c>
      <c r="G23" s="72" t="s">
        <v>34</v>
      </c>
      <c r="H23" s="31"/>
      <c r="I23" s="56" t="s">
        <v>39</v>
      </c>
      <c r="Q23" s="56" t="s">
        <v>40</v>
      </c>
      <c r="W23" s="85"/>
    </row>
    <row r="24" customFormat="false" ht="13.5" hidden="false" customHeight="false" outlineLevel="0" collapsed="false">
      <c r="A24" s="31"/>
      <c r="B24" s="33" t="n">
        <v>17</v>
      </c>
      <c r="C24" s="75" t="s">
        <v>30</v>
      </c>
      <c r="D24" s="71" t="s">
        <v>35</v>
      </c>
      <c r="E24" s="71" t="s">
        <v>27</v>
      </c>
      <c r="F24" s="71" t="s">
        <v>35</v>
      </c>
      <c r="G24" s="72" t="s">
        <v>35</v>
      </c>
      <c r="H24" s="31"/>
      <c r="J24" s="27" t="n">
        <v>1</v>
      </c>
      <c r="K24" s="27" t="n">
        <v>2</v>
      </c>
      <c r="L24" s="27" t="n">
        <v>3</v>
      </c>
      <c r="M24" s="27" t="n">
        <v>4</v>
      </c>
      <c r="N24" s="27" t="n">
        <v>5</v>
      </c>
      <c r="O24" s="27"/>
      <c r="R24" s="27" t="n">
        <v>1</v>
      </c>
      <c r="S24" s="27" t="n">
        <v>2</v>
      </c>
      <c r="T24" s="27" t="n">
        <v>3</v>
      </c>
      <c r="U24" s="27" t="n">
        <v>4</v>
      </c>
      <c r="V24" s="27" t="n">
        <v>5</v>
      </c>
      <c r="W24" s="85"/>
    </row>
    <row r="25" customFormat="false" ht="14.25" hidden="false" customHeight="false" outlineLevel="0" collapsed="false">
      <c r="A25" s="31"/>
      <c r="B25" s="33" t="n">
        <v>18</v>
      </c>
      <c r="C25" s="75" t="s">
        <v>36</v>
      </c>
      <c r="D25" s="71" t="s">
        <v>28</v>
      </c>
      <c r="E25" s="71" t="s">
        <v>27</v>
      </c>
      <c r="F25" s="71" t="s">
        <v>30</v>
      </c>
      <c r="G25" s="72" t="s">
        <v>27</v>
      </c>
      <c r="H25" s="31"/>
      <c r="I25" s="56" t="str">
        <f aca="false">I6</f>
        <v>WW</v>
      </c>
      <c r="J25" s="86" t="n">
        <f aca="false" t="array" ref="J25:J25">SUM(IF(ISBLANK(C$5:C$95),0,1)*IF(ISBLANK(C$6:C$96),0,1)*IF(ISBLANK(C$7:C$97),0,1)*      (IF(C$5:C$95=$I$25,1,0)+IF(C$6:C$96=$I$25,1,0)+IF(C$7:C$97=$I$25,1,0)))</f>
        <v>0</v>
      </c>
      <c r="K25" s="87" t="n">
        <f aca="false" t="array" ref="K25:K25">SUM(IF(ISBLANK(D$5:D$95),0,1)*IF(ISBLANK(D$6:D$96),0,1)*IF(ISBLANK(D$7:D$97),0,1)*      (IF(D$5:D$95=$I$25,1,0)+IF(D$6:D$96=$I$25,1,0)+IF(D$7:D$97=$I$25,1,0)))</f>
        <v>12</v>
      </c>
      <c r="L25" s="87" t="n">
        <f aca="false" t="array" ref="L25:L25">SUM(IF(ISBLANK(E$5:E$95),0,1)*IF(ISBLANK(E$6:E$96),0,1)*IF(ISBLANK(E$7:E$97),0,1)*      (IF(E$5:E$95=$I$25,1,0)+IF(E$6:E$96=$I$25,1,0)+IF(E$7:E$97=$I$25,1,0)))</f>
        <v>12</v>
      </c>
      <c r="M25" s="87" t="n">
        <f aca="false" t="array" ref="M25:M25">SUM(IF(ISBLANK(F$5:F$95),0,1)*IF(ISBLANK(F$6:F$96),0,1)*IF(ISBLANK(F$7:F$97),0,1)*      (IF(F$5:F$95=$I$25,1,0)+IF(F$6:F$96=$I$25,1,0)+IF(F$7:F$97=$I$25,1,0)))</f>
        <v>12</v>
      </c>
      <c r="N25" s="88" t="n">
        <f aca="false" t="array" ref="N25:N25">SUM(IF(ISBLANK(G$5:G$95),0,1)*IF(ISBLANK(G$6:G$96),0,1)*IF(ISBLANK(G$7:G$97),0,1)*      (IF(G$5:G$95=$I$25,1,0)+IF(G$6:G$96=$I$25,1,0)+IF(G$7:G$97=$I$25,1,0)))</f>
        <v>0</v>
      </c>
      <c r="Q25" s="56" t="str">
        <f aca="false">Q6</f>
        <v>WW</v>
      </c>
      <c r="R25" s="86" t="n">
        <f aca="false" t="array" ref="R25:R25">SUM(IF(ISBLANK(C$5:C$95),0,1)*IF(ISBLANK(C$6:C$96),0,1)*IF(ISBLANK(C$7:C$97),0,1)*      (IF(C$5:C$95=$I$25,0,1)*IF(C$6:C$96=$I$25,0,1)*IF(C$7:C$97=$I$25,0,1)*IF(C$5:C$95=$I25,0,1)*IF(C$6:C$96=$I25,0,1)*IF(C$7:C$97=$I25,0,1)))</f>
        <v>61</v>
      </c>
      <c r="S25" s="87" t="n">
        <f aca="false" t="array" ref="S25:S25">SUM(IF(ISBLANK(D$5:D$95),0,1)*IF(ISBLANK(D$6:D$96),0,1)*IF(ISBLANK(D$7:D$97),0,1)*      (IF(D$5:D$95=$I$25,0,1)*IF(D$6:D$96=$I$25,0,1)*IF(D$7:D$97=$I$25,0,1)*IF(D$5:D$95=$I25,0,1)*IF(D$6:D$96=$I25,0,1)*IF(D$7:D$97=$I25,0,1)))</f>
        <v>49</v>
      </c>
      <c r="T25" s="87" t="n">
        <f aca="false" t="array" ref="T25:T25">SUM(IF(ISBLANK(E$5:E$95),0,1)*IF(ISBLANK(E$6:E$96),0,1)*IF(ISBLANK(E$7:E$97),0,1)*      (IF(E$5:E$95=$I$25,0,1)*IF(E$6:E$96=$I$25,0,1)*IF(E$7:E$97=$I$25,0,1)*IF(E$5:E$95=$I25,0,1)*IF(E$6:E$96=$I25,0,1)*IF(E$7:E$97=$I25,0,1)))</f>
        <v>49</v>
      </c>
      <c r="U25" s="87" t="n">
        <f aca="false" t="array" ref="U25:U25">SUM(IF(ISBLANK(F$5:F$95),0,1)*IF(ISBLANK(F$6:F$96),0,1)*IF(ISBLANK(F$7:F$97),0,1)*      (IF(F$5:F$95=$I$25,0,1)*IF(F$6:F$96=$I$25,0,1)*IF(F$7:F$97=$I$25,0,1)*IF(F$5:F$95=$I25,0,1)*IF(F$6:F$96=$I25,0,1)*IF(F$7:F$97=$I25,0,1)))</f>
        <v>49</v>
      </c>
      <c r="V25" s="88" t="n">
        <f aca="false" t="array" ref="V25:V25">SUM(IF(ISBLANK(G$5:G$95),0,1)*IF(ISBLANK(G$6:G$96),0,1)*IF(ISBLANK(G$7:G$97),0,1)*      (IF(G$5:G$95=$I$25,0,1)*IF(G$6:G$96=$I$25,0,1)*IF(G$7:G$97=$I$25,0,1)*IF(G$5:G$95=$I25,0,1)*IF(G$6:G$96=$I25,0,1)*IF(G$7:G$97=$I25,0,1)))</f>
        <v>61</v>
      </c>
    </row>
    <row r="26" customFormat="false" ht="14.25" hidden="false" customHeight="false" outlineLevel="0" collapsed="false">
      <c r="A26" s="31"/>
      <c r="B26" s="33" t="n">
        <v>19</v>
      </c>
      <c r="C26" s="75" t="s">
        <v>30</v>
      </c>
      <c r="D26" s="71" t="s">
        <v>25</v>
      </c>
      <c r="E26" s="71" t="s">
        <v>35</v>
      </c>
      <c r="F26" s="71" t="s">
        <v>35</v>
      </c>
      <c r="G26" s="72" t="s">
        <v>35</v>
      </c>
      <c r="H26" s="31"/>
      <c r="I26" s="56" t="str">
        <f aca="false">I7</f>
        <v>H1</v>
      </c>
      <c r="J26" s="89" t="n">
        <f aca="false" t="array" ref="J26:J26">SUM(IF(ISBLANK(C$5:C$95),0,1)*IF(ISBLANK(C$6:C$96),0,1)*IF(ISBLANK(C$7:C$97),0,1)*      (IF(C$5:C$95=$I26,1,0)+IF(C$6:C$96=$I26,1,0)+IF(C$7:C$97=$I26,1,0)))</f>
        <v>0</v>
      </c>
      <c r="K26" s="14" t="n">
        <f aca="false" t="array" ref="K26:K26">SUM(IF(ISBLANK(D$5:D$95),0,1)*IF(ISBLANK(D$6:D$96),0,1)*IF(ISBLANK(D$7:D$97),0,1)*      (IF(D$5:D$95=$I26,1,0)+IF(D$6:D$96=$I26,1,0)+IF(D$7:D$97=$I26,1,0)))</f>
        <v>0</v>
      </c>
      <c r="L26" s="14" t="n">
        <f aca="false" t="array" ref="L26:L26">SUM(IF(ISBLANK(E$5:E$95),0,1)*IF(ISBLANK(E$6:E$96),0,1)*IF(ISBLANK(E$7:E$97),0,1)*      (IF(E$5:E$95=$I26,1,0)+IF(E$6:E$96=$I26,1,0)+IF(E$7:E$97=$I26,1,0)))</f>
        <v>0</v>
      </c>
      <c r="M26" s="14" t="n">
        <f aca="false" t="array" ref="M26:M26">SUM(IF(ISBLANK(F$5:F$95),0,1)*IF(ISBLANK(F$6:F$96),0,1)*IF(ISBLANK(F$7:F$97),0,1)*      (IF(F$5:F$95=$I26,1,0)+IF(F$6:F$96=$I26,1,0)+IF(F$7:F$97=$I26,1,0)))</f>
        <v>0</v>
      </c>
      <c r="N26" s="90" t="n">
        <f aca="false" t="array" ref="N26:N26">SUM(IF(ISBLANK(G$5:G$95),0,1)*IF(ISBLANK(G$6:G$96),0,1)*IF(ISBLANK(G$7:G$97),0,1)*      (IF(G$5:G$95=$I26,1,0)+IF(G$6:G$96=$I26,1,0)+IF(G$7:G$97=$I26,1,0)))</f>
        <v>0</v>
      </c>
      <c r="Q26" s="56" t="str">
        <f aca="false">Q7</f>
        <v>H1</v>
      </c>
      <c r="R26" s="89" t="n">
        <f aca="false" t="array" ref="R26:R26">SUM(IF(ISBLANK(C$5:C$95),0,1)*IF(ISBLANK(C$6:C$96),0,1)*IF(ISBLANK(C$7:C$97),0,1)*      (IF(C$5:C$95=$I$25,0,1)*IF(C$6:C$96=$I$25,0,1)*IF(C$7:C$97=$I$25,0,1)*IF(C$5:C$95=$I26,0,1)*IF(C$6:C$96=$I26,0,1)*IF(C$7:C$97=$I26,0,1)))</f>
        <v>61</v>
      </c>
      <c r="S26" s="14" t="n">
        <f aca="false" t="array" ref="S26:S26">SUM(IF(ISBLANK(D$5:D$95),0,1)*IF(ISBLANK(D$6:D$96),0,1)*IF(ISBLANK(D$7:D$97),0,1)*      (IF(D$5:D$95=$I$25,0,1)*IF(D$6:D$96=$I$25,0,1)*IF(D$7:D$97=$I$25,0,1)*IF(D$5:D$95=$I26,0,1)*IF(D$6:D$96=$I26,0,1)*IF(D$7:D$97=$I26,0,1)))</f>
        <v>49</v>
      </c>
      <c r="T26" s="14" t="n">
        <f aca="false" t="array" ref="T26:T26">SUM(IF(ISBLANK(E$5:E$95),0,1)*IF(ISBLANK(E$6:E$96),0,1)*IF(ISBLANK(E$7:E$97),0,1)*      (IF(E$5:E$95=$I$25,0,1)*IF(E$6:E$96=$I$25,0,1)*IF(E$7:E$97=$I$25,0,1)*IF(E$5:E$95=$I26,0,1)*IF(E$6:E$96=$I26,0,1)*IF(E$7:E$97=$I26,0,1)))</f>
        <v>49</v>
      </c>
      <c r="U26" s="14" t="n">
        <f aca="false" t="array" ref="U26:U26">SUM(IF(ISBLANK(F$5:F$95),0,1)*IF(ISBLANK(F$6:F$96),0,1)*IF(ISBLANK(F$7:F$97),0,1)*      (IF(F$5:F$95=$I$25,0,1)*IF(F$6:F$96=$I$25,0,1)*IF(F$7:F$97=$I$25,0,1)*IF(F$5:F$95=$I26,0,1)*IF(F$6:F$96=$I26,0,1)*IF(F$7:F$97=$I26,0,1)))</f>
        <v>49</v>
      </c>
      <c r="V26" s="90" t="n">
        <f aca="false" t="array" ref="V26:V26">SUM(IF(ISBLANK(G$5:G$95),0,1)*IF(ISBLANK(G$6:G$96),0,1)*IF(ISBLANK(G$7:G$97),0,1)*      (IF(G$5:G$95=$I$25,0,1)*IF(G$6:G$96=$I$25,0,1)*IF(G$7:G$97=$I$25,0,1)*IF(G$5:G$95=$I26,0,1)*IF(G$6:G$96=$I26,0,1)*IF(G$7:G$97=$I26,0,1)))</f>
        <v>61</v>
      </c>
    </row>
    <row r="27" customFormat="false" ht="14.25" hidden="false" customHeight="false" outlineLevel="0" collapsed="false">
      <c r="A27" s="31"/>
      <c r="B27" s="33" t="n">
        <v>20</v>
      </c>
      <c r="C27" s="75" t="s">
        <v>30</v>
      </c>
      <c r="D27" s="71" t="s">
        <v>30</v>
      </c>
      <c r="E27" s="71" t="s">
        <v>37</v>
      </c>
      <c r="F27" s="71" t="s">
        <v>35</v>
      </c>
      <c r="G27" s="72" t="s">
        <v>30</v>
      </c>
      <c r="H27" s="31"/>
      <c r="I27" s="56" t="str">
        <f aca="false">I8</f>
        <v>H2</v>
      </c>
      <c r="J27" s="89" t="n">
        <f aca="false" t="array" ref="J27:J27">SUM(IF(ISBLANK(C$5:C$95),0,1)*IF(ISBLANK(C$6:C$96),0,1)*IF(ISBLANK(C$7:C$97),0,1)*      (IF(C$5:C$95=$I27,1,0)+IF(C$6:C$96=$I27,1,0)+IF(C$7:C$97=$I27,1,0)))</f>
        <v>0</v>
      </c>
      <c r="K27" s="14" t="n">
        <f aca="false" t="array" ref="K27:K27">SUM(IF(ISBLANK(D$5:D$95),0,1)*IF(ISBLANK(D$6:D$96),0,1)*IF(ISBLANK(D$7:D$97),0,1)*      (IF(D$5:D$95=$I27,1,0)+IF(D$6:D$96=$I27,1,0)+IF(D$7:D$97=$I27,1,0)))</f>
        <v>0</v>
      </c>
      <c r="L27" s="14" t="n">
        <f aca="false" t="array" ref="L27:L27">SUM(IF(ISBLANK(E$5:E$95),0,1)*IF(ISBLANK(E$6:E$96),0,1)*IF(ISBLANK(E$7:E$97),0,1)*      (IF(E$5:E$95=$I27,1,0)+IF(E$6:E$96=$I27,1,0)+IF(E$7:E$97=$I27,1,0)))</f>
        <v>0</v>
      </c>
      <c r="M27" s="14" t="n">
        <f aca="false" t="array" ref="M27:M27">SUM(IF(ISBLANK(F$5:F$95),0,1)*IF(ISBLANK(F$6:F$96),0,1)*IF(ISBLANK(F$7:F$97),0,1)*      (IF(F$5:F$95=$I27,1,0)+IF(F$6:F$96=$I27,1,0)+IF(F$7:F$97=$I27,1,0)))</f>
        <v>0</v>
      </c>
      <c r="N27" s="90" t="n">
        <f aca="false" t="array" ref="N27:N27">SUM(IF(ISBLANK(G$5:G$95),0,1)*IF(ISBLANK(G$6:G$96),0,1)*IF(ISBLANK(G$7:G$97),0,1)*      (IF(G$5:G$95=$I27,1,0)+IF(G$6:G$96=$I27,1,0)+IF(G$7:G$97=$I27,1,0)))</f>
        <v>0</v>
      </c>
      <c r="Q27" s="56" t="str">
        <f aca="false">Q8</f>
        <v>H2</v>
      </c>
      <c r="R27" s="89" t="n">
        <f aca="false" t="array" ref="R27:R27">SUM(IF(ISBLANK(C$5:C$95),0,1)*IF(ISBLANK(C$6:C$96),0,1)*IF(ISBLANK(C$7:C$97),0,1)*      (IF(C$5:C$95=$I$25,0,1)*IF(C$6:C$96=$I$25,0,1)*IF(C$7:C$97=$I$25,0,1)*IF(C$5:C$95=$I27,0,1)*IF(C$6:C$96=$I27,0,1)*IF(C$7:C$97=$I27,0,1)))</f>
        <v>61</v>
      </c>
      <c r="S27" s="14" t="n">
        <f aca="false" t="array" ref="S27:S27">SUM(IF(ISBLANK(D$5:D$95),0,1)*IF(ISBLANK(D$6:D$96),0,1)*IF(ISBLANK(D$7:D$97),0,1)*      (IF(D$5:D$95=$I$25,0,1)*IF(D$6:D$96=$I$25,0,1)*IF(D$7:D$97=$I$25,0,1)*IF(D$5:D$95=$I27,0,1)*IF(D$6:D$96=$I27,0,1)*IF(D$7:D$97=$I27,0,1)))</f>
        <v>49</v>
      </c>
      <c r="T27" s="14" t="n">
        <f aca="false" t="array" ref="T27:T27">SUM(IF(ISBLANK(E$5:E$95),0,1)*IF(ISBLANK(E$6:E$96),0,1)*IF(ISBLANK(E$7:E$97),0,1)*      (IF(E$5:E$95=$I$25,0,1)*IF(E$6:E$96=$I$25,0,1)*IF(E$7:E$97=$I$25,0,1)*IF(E$5:E$95=$I27,0,1)*IF(E$6:E$96=$I27,0,1)*IF(E$7:E$97=$I27,0,1)))</f>
        <v>49</v>
      </c>
      <c r="U27" s="14" t="n">
        <f aca="false" t="array" ref="U27:U27">SUM(IF(ISBLANK(F$5:F$95),0,1)*IF(ISBLANK(F$6:F$96),0,1)*IF(ISBLANK(F$7:F$97),0,1)*      (IF(F$5:F$95=$I$25,0,1)*IF(F$6:F$96=$I$25,0,1)*IF(F$7:F$97=$I$25,0,1)*IF(F$5:F$95=$I27,0,1)*IF(F$6:F$96=$I27,0,1)*IF(F$7:F$97=$I27,0,1)))</f>
        <v>49</v>
      </c>
      <c r="V27" s="90" t="n">
        <f aca="false" t="array" ref="V27:V27">SUM(IF(ISBLANK(G$5:G$95),0,1)*IF(ISBLANK(G$6:G$96),0,1)*IF(ISBLANK(G$7:G$97),0,1)*      (IF(G$5:G$95=$I$25,0,1)*IF(G$6:G$96=$I$25,0,1)*IF(G$7:G$97=$I$25,0,1)*IF(G$5:G$95=$I27,0,1)*IF(G$6:G$96=$I27,0,1)*IF(G$7:G$97=$I27,0,1)))</f>
        <v>61</v>
      </c>
    </row>
    <row r="28" customFormat="false" ht="14.25" hidden="false" customHeight="false" outlineLevel="0" collapsed="false">
      <c r="A28" s="31"/>
      <c r="B28" s="33" t="n">
        <v>21</v>
      </c>
      <c r="C28" s="75" t="s">
        <v>35</v>
      </c>
      <c r="D28" s="71" t="s">
        <v>30</v>
      </c>
      <c r="E28" s="71" t="s">
        <v>35</v>
      </c>
      <c r="F28" s="71" t="s">
        <v>30</v>
      </c>
      <c r="G28" s="72" t="s">
        <v>30</v>
      </c>
      <c r="H28" s="31"/>
      <c r="I28" s="56" t="str">
        <f aca="false">I9</f>
        <v>H3</v>
      </c>
      <c r="J28" s="89" t="n">
        <f aca="false" t="array" ref="J28:J28">SUM(IF(ISBLANK(C$5:C$95),0,1)*IF(ISBLANK(C$6:C$96),0,1)*IF(ISBLANK(C$7:C$97),0,1)*      (IF(C$5:C$95=$I28,1,0)+IF(C$6:C$96=$I28,1,0)+IF(C$7:C$97=$I28,1,0)))</f>
        <v>0</v>
      </c>
      <c r="K28" s="14" t="n">
        <f aca="false" t="array" ref="K28:K28">SUM(IF(ISBLANK(D$5:D$95),0,1)*IF(ISBLANK(D$6:D$96),0,1)*IF(ISBLANK(D$7:D$97),0,1)*      (IF(D$5:D$95=$I28,1,0)+IF(D$6:D$96=$I28,1,0)+IF(D$7:D$97=$I28,1,0)))</f>
        <v>0</v>
      </c>
      <c r="L28" s="14" t="n">
        <f aca="false" t="array" ref="L28:L28">SUM(IF(ISBLANK(E$5:E$95),0,1)*IF(ISBLANK(E$6:E$96),0,1)*IF(ISBLANK(E$7:E$97),0,1)*      (IF(E$5:E$95=$I28,1,0)+IF(E$6:E$96=$I28,1,0)+IF(E$7:E$97=$I28,1,0)))</f>
        <v>0</v>
      </c>
      <c r="M28" s="14" t="n">
        <f aca="false" t="array" ref="M28:M28">SUM(IF(ISBLANK(F$5:F$95),0,1)*IF(ISBLANK(F$6:F$96),0,1)*IF(ISBLANK(F$7:F$97),0,1)*      (IF(F$5:F$95=$I28,1,0)+IF(F$6:F$96=$I28,1,0)+IF(F$7:F$97=$I28,1,0)))</f>
        <v>0</v>
      </c>
      <c r="N28" s="90" t="n">
        <f aca="false" t="array" ref="N28:N28">SUM(IF(ISBLANK(G$5:G$95),0,1)*IF(ISBLANK(G$6:G$96),0,1)*IF(ISBLANK(G$7:G$97),0,1)*      (IF(G$5:G$95=$I28,1,0)+IF(G$6:G$96=$I28,1,0)+IF(G$7:G$97=$I28,1,0)))</f>
        <v>0</v>
      </c>
      <c r="Q28" s="56" t="str">
        <f aca="false">Q9</f>
        <v>H3</v>
      </c>
      <c r="R28" s="89" t="n">
        <f aca="false" t="array" ref="R28:R28">SUM(IF(ISBLANK(C$5:C$95),0,1)*IF(ISBLANK(C$6:C$96),0,1)*IF(ISBLANK(C$7:C$97),0,1)*      (IF(C$5:C$95=$I$25,0,1)*IF(C$6:C$96=$I$25,0,1)*IF(C$7:C$97=$I$25,0,1)*IF(C$5:C$95=$I28,0,1)*IF(C$6:C$96=$I28,0,1)*IF(C$7:C$97=$I28,0,1)))</f>
        <v>61</v>
      </c>
      <c r="S28" s="14" t="n">
        <f aca="false" t="array" ref="S28:S28">SUM(IF(ISBLANK(D$5:D$95),0,1)*IF(ISBLANK(D$6:D$96),0,1)*IF(ISBLANK(D$7:D$97),0,1)*      (IF(D$5:D$95=$I$25,0,1)*IF(D$6:D$96=$I$25,0,1)*IF(D$7:D$97=$I$25,0,1)*IF(D$5:D$95=$I28,0,1)*IF(D$6:D$96=$I28,0,1)*IF(D$7:D$97=$I28,0,1)))</f>
        <v>49</v>
      </c>
      <c r="T28" s="14" t="n">
        <f aca="false" t="array" ref="T28:T28">SUM(IF(ISBLANK(E$5:E$95),0,1)*IF(ISBLANK(E$6:E$96),0,1)*IF(ISBLANK(E$7:E$97),0,1)*      (IF(E$5:E$95=$I$25,0,1)*IF(E$6:E$96=$I$25,0,1)*IF(E$7:E$97=$I$25,0,1)*IF(E$5:E$95=$I28,0,1)*IF(E$6:E$96=$I28,0,1)*IF(E$7:E$97=$I28,0,1)))</f>
        <v>49</v>
      </c>
      <c r="U28" s="14" t="n">
        <f aca="false" t="array" ref="U28:U28">SUM(IF(ISBLANK(F$5:F$95),0,1)*IF(ISBLANK(F$6:F$96),0,1)*IF(ISBLANK(F$7:F$97),0,1)*      (IF(F$5:F$95=$I$25,0,1)*IF(F$6:F$96=$I$25,0,1)*IF(F$7:F$97=$I$25,0,1)*IF(F$5:F$95=$I28,0,1)*IF(F$6:F$96=$I28,0,1)*IF(F$7:F$97=$I28,0,1)))</f>
        <v>49</v>
      </c>
      <c r="V28" s="90" t="n">
        <f aca="false" t="array" ref="V28:V28">SUM(IF(ISBLANK(G$5:G$95),0,1)*IF(ISBLANK(G$6:G$96),0,1)*IF(ISBLANK(G$7:G$97),0,1)*      (IF(G$5:G$95=$I$25,0,1)*IF(G$6:G$96=$I$25,0,1)*IF(G$7:G$97=$I$25,0,1)*IF(G$5:G$95=$I28,0,1)*IF(G$6:G$96=$I28,0,1)*IF(G$7:G$97=$I28,0,1)))</f>
        <v>61</v>
      </c>
    </row>
    <row r="29" customFormat="false" ht="14.25" hidden="false" customHeight="false" outlineLevel="0" collapsed="false">
      <c r="A29" s="31"/>
      <c r="B29" s="33" t="n">
        <v>22</v>
      </c>
      <c r="C29" s="75" t="s">
        <v>35</v>
      </c>
      <c r="D29" s="71" t="s">
        <v>35</v>
      </c>
      <c r="E29" s="71" t="s">
        <v>34</v>
      </c>
      <c r="F29" s="71" t="s">
        <v>30</v>
      </c>
      <c r="G29" s="72" t="s">
        <v>36</v>
      </c>
      <c r="H29" s="31"/>
      <c r="I29" s="56" t="str">
        <f aca="false">I10</f>
        <v>H4</v>
      </c>
      <c r="J29" s="89" t="n">
        <f aca="false" t="array" ref="J29:J29">SUM(IF(ISBLANK(C$5:C$95),0,1)*IF(ISBLANK(C$6:C$96),0,1)*IF(ISBLANK(C$7:C$97),0,1)*      (IF(C$5:C$95=$I29,1,0)+IF(C$6:C$96=$I29,1,0)+IF(C$7:C$97=$I29,1,0)))</f>
        <v>0</v>
      </c>
      <c r="K29" s="14" t="n">
        <f aca="false" t="array" ref="K29:K29">SUM(IF(ISBLANK(D$5:D$95),0,1)*IF(ISBLANK(D$6:D$96),0,1)*IF(ISBLANK(D$7:D$97),0,1)*      (IF(D$5:D$95=$I29,1,0)+IF(D$6:D$96=$I29,1,0)+IF(D$7:D$97=$I29,1,0)))</f>
        <v>0</v>
      </c>
      <c r="L29" s="14" t="n">
        <f aca="false" t="array" ref="L29:L29">SUM(IF(ISBLANK(E$5:E$95),0,1)*IF(ISBLANK(E$6:E$96),0,1)*IF(ISBLANK(E$7:E$97),0,1)*      (IF(E$5:E$95=$I29,1,0)+IF(E$6:E$96=$I29,1,0)+IF(E$7:E$97=$I29,1,0)))</f>
        <v>0</v>
      </c>
      <c r="M29" s="14" t="n">
        <f aca="false" t="array" ref="M29:M29">SUM(IF(ISBLANK(F$5:F$95),0,1)*IF(ISBLANK(F$6:F$96),0,1)*IF(ISBLANK(F$7:F$97),0,1)*      (IF(F$5:F$95=$I29,1,0)+IF(F$6:F$96=$I29,1,0)+IF(F$7:F$97=$I29,1,0)))</f>
        <v>0</v>
      </c>
      <c r="N29" s="90" t="n">
        <f aca="false" t="array" ref="N29:N29">SUM(IF(ISBLANK(G$5:G$95),0,1)*IF(ISBLANK(G$6:G$96),0,1)*IF(ISBLANK(G$7:G$97),0,1)*      (IF(G$5:G$95=$I29,1,0)+IF(G$6:G$96=$I29,1,0)+IF(G$7:G$97=$I29,1,0)))</f>
        <v>0</v>
      </c>
      <c r="Q29" s="56" t="str">
        <f aca="false">Q10</f>
        <v>H4</v>
      </c>
      <c r="R29" s="89" t="n">
        <f aca="false" t="array" ref="R29:R29">SUM(IF(ISBLANK(C$5:C$95),0,1)*IF(ISBLANK(C$6:C$96),0,1)*IF(ISBLANK(C$7:C$97),0,1)*      (IF(C$5:C$95=$I$25,0,1)*IF(C$6:C$96=$I$25,0,1)*IF(C$7:C$97=$I$25,0,1)*IF(C$5:C$95=$I29,0,1)*IF(C$6:C$96=$I29,0,1)*IF(C$7:C$97=$I29,0,1)))</f>
        <v>61</v>
      </c>
      <c r="S29" s="14" t="n">
        <f aca="false" t="array" ref="S29:S29">SUM(IF(ISBLANK(D$5:D$95),0,1)*IF(ISBLANK(D$6:D$96),0,1)*IF(ISBLANK(D$7:D$97),0,1)*      (IF(D$5:D$95=$I$25,0,1)*IF(D$6:D$96=$I$25,0,1)*IF(D$7:D$97=$I$25,0,1)*IF(D$5:D$95=$I29,0,1)*IF(D$6:D$96=$I29,0,1)*IF(D$7:D$97=$I29,0,1)))</f>
        <v>49</v>
      </c>
      <c r="T29" s="14" t="n">
        <f aca="false" t="array" ref="T29:T29">SUM(IF(ISBLANK(E$5:E$95),0,1)*IF(ISBLANK(E$6:E$96),0,1)*IF(ISBLANK(E$7:E$97),0,1)*      (IF(E$5:E$95=$I$25,0,1)*IF(E$6:E$96=$I$25,0,1)*IF(E$7:E$97=$I$25,0,1)*IF(E$5:E$95=$I29,0,1)*IF(E$6:E$96=$I29,0,1)*IF(E$7:E$97=$I29,0,1)))</f>
        <v>49</v>
      </c>
      <c r="U29" s="14" t="n">
        <f aca="false" t="array" ref="U29:U29">SUM(IF(ISBLANK(F$5:F$95),0,1)*IF(ISBLANK(F$6:F$96),0,1)*IF(ISBLANK(F$7:F$97),0,1)*      (IF(F$5:F$95=$I$25,0,1)*IF(F$6:F$96=$I$25,0,1)*IF(F$7:F$97=$I$25,0,1)*IF(F$5:F$95=$I29,0,1)*IF(F$6:F$96=$I29,0,1)*IF(F$7:F$97=$I29,0,1)))</f>
        <v>49</v>
      </c>
      <c r="V29" s="90" t="n">
        <f aca="false" t="array" ref="V29:V29">SUM(IF(ISBLANK(G$5:G$95),0,1)*IF(ISBLANK(G$6:G$96),0,1)*IF(ISBLANK(G$7:G$97),0,1)*      (IF(G$5:G$95=$I$25,0,1)*IF(G$6:G$96=$I$25,0,1)*IF(G$7:G$97=$I$25,0,1)*IF(G$5:G$95=$I29,0,1)*IF(G$6:G$96=$I29,0,1)*IF(G$7:G$97=$I29,0,1)))</f>
        <v>61</v>
      </c>
    </row>
    <row r="30" customFormat="false" ht="14.25" hidden="false" customHeight="false" outlineLevel="0" collapsed="false">
      <c r="A30" s="31"/>
      <c r="B30" s="33" t="n">
        <v>23</v>
      </c>
      <c r="C30" s="75" t="s">
        <v>35</v>
      </c>
      <c r="D30" s="71" t="s">
        <v>37</v>
      </c>
      <c r="E30" s="71" t="s">
        <v>35</v>
      </c>
      <c r="F30" s="71" t="s">
        <v>25</v>
      </c>
      <c r="G30" s="72" t="s">
        <v>27</v>
      </c>
      <c r="H30" s="31"/>
      <c r="I30" s="56" t="str">
        <f aca="false">I11</f>
        <v>H5</v>
      </c>
      <c r="J30" s="89" t="n">
        <f aca="false" t="array" ref="J30:J30">SUM(IF(ISBLANK(C$5:C$95),0,1)*IF(ISBLANK(C$6:C$96),0,1)*IF(ISBLANK(C$7:C$97),0,1)*      (IF(C$5:C$95=$I30,1,0)+IF(C$6:C$96=$I30,1,0)+IF(C$7:C$97=$I30,1,0)))</f>
        <v>81</v>
      </c>
      <c r="K30" s="14" t="n">
        <f aca="false" t="array" ref="K30:K30">SUM(IF(ISBLANK(D$5:D$95),0,1)*IF(ISBLANK(D$6:D$96),0,1)*IF(ISBLANK(D$7:D$97),0,1)*      (IF(D$5:D$95=$I30,1,0)+IF(D$6:D$96=$I30,1,0)+IF(D$7:D$97=$I30,1,0)))</f>
        <v>84</v>
      </c>
      <c r="L30" s="14" t="n">
        <f aca="false" t="array" ref="L30:L30">SUM(IF(ISBLANK(E$5:E$95),0,1)*IF(ISBLANK(E$6:E$96),0,1)*IF(ISBLANK(E$7:E$97),0,1)*      (IF(E$5:E$95=$I30,1,0)+IF(E$6:E$96=$I30,1,0)+IF(E$7:E$97=$I30,1,0)))</f>
        <v>78</v>
      </c>
      <c r="M30" s="14" t="n">
        <f aca="false" t="array" ref="M30:M30">SUM(IF(ISBLANK(F$5:F$95),0,1)*IF(ISBLANK(F$6:F$96),0,1)*IF(ISBLANK(F$7:F$97),0,1)*      (IF(F$5:F$95=$I30,1,0)+IF(F$6:F$96=$I30,1,0)+IF(F$7:F$97=$I30,1,0)))</f>
        <v>81</v>
      </c>
      <c r="N30" s="90" t="n">
        <f aca="false" t="array" ref="N30:N30">SUM(IF(ISBLANK(G$5:G$95),0,1)*IF(ISBLANK(G$6:G$96),0,1)*IF(ISBLANK(G$7:G$97),0,1)*      (IF(G$5:G$95=$I30,1,0)+IF(G$6:G$96=$I30,1,0)+IF(G$7:G$97=$I30,1,0)))</f>
        <v>81</v>
      </c>
      <c r="Q30" s="56" t="str">
        <f aca="false">Q11</f>
        <v>H5</v>
      </c>
      <c r="R30" s="89" t="n">
        <f aca="false" t="array" ref="R30:R30">SUM(IF(ISBLANK(C$5:C$95),0,1)*IF(ISBLANK(C$6:C$96),0,1)*IF(ISBLANK(C$7:C$97),0,1)*      (IF(C$5:C$95=$I$25,0,1)*IF(C$6:C$96=$I$25,0,1)*IF(C$7:C$97=$I$25,0,1)*IF(C$5:C$95=$I30,0,1)*IF(C$6:C$96=$I30,0,1)*IF(C$7:C$97=$I30,0,1)))</f>
        <v>12</v>
      </c>
      <c r="S30" s="14" t="n">
        <f aca="false" t="array" ref="S30:S30">SUM(IF(ISBLANK(D$5:D$95),0,1)*IF(ISBLANK(D$6:D$96),0,1)*IF(ISBLANK(D$7:D$97),0,1)*      (IF(D$5:D$95=$I$25,0,1)*IF(D$6:D$96=$I$25,0,1)*IF(D$7:D$97=$I$25,0,1)*IF(D$5:D$95=$I30,0,1)*IF(D$6:D$96=$I30,0,1)*IF(D$7:D$97=$I30,0,1)))</f>
        <v>1</v>
      </c>
      <c r="T30" s="14" t="n">
        <f aca="false" t="array" ref="T30:T30">SUM(IF(ISBLANK(E$5:E$95),0,1)*IF(ISBLANK(E$6:E$96),0,1)*IF(ISBLANK(E$7:E$97),0,1)*      (IF(E$5:E$95=$I$25,0,1)*IF(E$6:E$96=$I$25,0,1)*IF(E$7:E$97=$I$25,0,1)*IF(E$5:E$95=$I30,0,1)*IF(E$6:E$96=$I30,0,1)*IF(E$7:E$97=$I30,0,1)))</f>
        <v>4</v>
      </c>
      <c r="U30" s="14" t="n">
        <f aca="false" t="array" ref="U30:U30">SUM(IF(ISBLANK(F$5:F$95),0,1)*IF(ISBLANK(F$6:F$96),0,1)*IF(ISBLANK(F$7:F$97),0,1)*      (IF(F$5:F$95=$I$25,0,1)*IF(F$6:F$96=$I$25,0,1)*IF(F$7:F$97=$I$25,0,1)*IF(F$5:F$95=$I30,0,1)*IF(F$6:F$96=$I30,0,1)*IF(F$7:F$97=$I30,0,1)))</f>
        <v>1</v>
      </c>
      <c r="V30" s="90" t="n">
        <f aca="false" t="array" ref="V30:V30">SUM(IF(ISBLANK(G$5:G$95),0,1)*IF(ISBLANK(G$6:G$96),0,1)*IF(ISBLANK(G$7:G$97),0,1)*      (IF(G$5:G$95=$I$25,0,1)*IF(G$6:G$96=$I$25,0,1)*IF(G$7:G$97=$I$25,0,1)*IF(G$5:G$95=$I30,0,1)*IF(G$6:G$96=$I30,0,1)*IF(G$7:G$97=$I30,0,1)))</f>
        <v>8</v>
      </c>
    </row>
    <row r="31" customFormat="false" ht="14.25" hidden="false" customHeight="false" outlineLevel="0" collapsed="false">
      <c r="A31" s="31"/>
      <c r="B31" s="33" t="n">
        <v>24</v>
      </c>
      <c r="C31" s="75" t="s">
        <v>30</v>
      </c>
      <c r="D31" s="71" t="s">
        <v>37</v>
      </c>
      <c r="E31" s="71" t="s">
        <v>29</v>
      </c>
      <c r="F31" s="71" t="s">
        <v>37</v>
      </c>
      <c r="G31" s="72" t="s">
        <v>27</v>
      </c>
      <c r="H31" s="31"/>
      <c r="I31" s="56" t="str">
        <f aca="false">I12</f>
        <v>LA</v>
      </c>
      <c r="J31" s="89" t="n">
        <f aca="false" t="array" ref="J31:J31">SUM(IF(ISBLANK(C$5:C$95),0,1)*IF(ISBLANK(C$6:C$96),0,1)*IF(ISBLANK(C$7:C$97),0,1)*      (IF(C$5:C$95=$I31,1,0)+IF(C$6:C$96=$I31,1,0)+IF(C$7:C$97=$I31,1,0)))</f>
        <v>15</v>
      </c>
      <c r="K31" s="14" t="n">
        <f aca="false" t="array" ref="K31:K31">SUM(IF(ISBLANK(D$5:D$95),0,1)*IF(ISBLANK(D$6:D$96),0,1)*IF(ISBLANK(D$7:D$97),0,1)*      (IF(D$5:D$95=$I31,1,0)+IF(D$6:D$96=$I31,1,0)+IF(D$7:D$97=$I31,1,0)))</f>
        <v>6</v>
      </c>
      <c r="L31" s="14" t="n">
        <f aca="false" t="array" ref="L31:L31">SUM(IF(ISBLANK(E$5:E$95),0,1)*IF(ISBLANK(E$6:E$96),0,1)*IF(ISBLANK(E$7:E$97),0,1)*      (IF(E$5:E$95=$I31,1,0)+IF(E$6:E$96=$I31,1,0)+IF(E$7:E$97=$I31,1,0)))</f>
        <v>18</v>
      </c>
      <c r="M31" s="14" t="n">
        <f aca="false" t="array" ref="M31:M31">SUM(IF(ISBLANK(F$5:F$95),0,1)*IF(ISBLANK(F$6:F$96),0,1)*IF(ISBLANK(F$7:F$97),0,1)*      (IF(F$5:F$95=$I31,1,0)+IF(F$6:F$96=$I31,1,0)+IF(F$7:F$97=$I31,1,0)))</f>
        <v>18</v>
      </c>
      <c r="N31" s="90" t="n">
        <f aca="false" t="array" ref="N31:N31">SUM(IF(ISBLANK(G$5:G$95),0,1)*IF(ISBLANK(G$6:G$96),0,1)*IF(ISBLANK(G$7:G$97),0,1)*      (IF(G$5:G$95=$I31,1,0)+IF(G$6:G$96=$I31,1,0)+IF(G$7:G$97=$I31,1,0)))</f>
        <v>15</v>
      </c>
      <c r="Q31" s="56" t="str">
        <f aca="false">Q12</f>
        <v>LA</v>
      </c>
      <c r="R31" s="89" t="n">
        <f aca="false" t="array" ref="R31:R31">SUM(IF(ISBLANK(C$5:C$95),0,1)*IF(ISBLANK(C$6:C$96),0,1)*IF(ISBLANK(C$7:C$97),0,1)*      (IF(C$5:C$95=$I$25,0,1)*IF(C$6:C$96=$I$25,0,1)*IF(C$7:C$97=$I$25,0,1)*IF(C$5:C$95=$I31,0,1)*IF(C$6:C$96=$I31,0,1)*IF(C$7:C$97=$I31,0,1)))</f>
        <v>47</v>
      </c>
      <c r="S31" s="14" t="n">
        <f aca="false" t="array" ref="S31:S31">SUM(IF(ISBLANK(D$5:D$95),0,1)*IF(ISBLANK(D$6:D$96),0,1)*IF(ISBLANK(D$7:D$97),0,1)*      (IF(D$5:D$95=$I$25,0,1)*IF(D$6:D$96=$I$25,0,1)*IF(D$7:D$97=$I$25,0,1)*IF(D$5:D$95=$I31,0,1)*IF(D$6:D$96=$I31,0,1)*IF(D$7:D$97=$I31,0,1)))</f>
        <v>47</v>
      </c>
      <c r="T31" s="14" t="n">
        <f aca="false" t="array" ref="T31:T31">SUM(IF(ISBLANK(E$5:E$95),0,1)*IF(ISBLANK(E$6:E$96),0,1)*IF(ISBLANK(E$7:E$97),0,1)*      (IF(E$5:E$95=$I$25,0,1)*IF(E$6:E$96=$I$25,0,1)*IF(E$7:E$97=$I$25,0,1)*IF(E$5:E$95=$I31,0,1)*IF(E$6:E$96=$I31,0,1)*IF(E$7:E$97=$I31,0,1)))</f>
        <v>38</v>
      </c>
      <c r="U31" s="14" t="n">
        <f aca="false" t="array" ref="U31:U31">SUM(IF(ISBLANK(F$5:F$95),0,1)*IF(ISBLANK(F$6:F$96),0,1)*IF(ISBLANK(F$7:F$97),0,1)*      (IF(F$5:F$95=$I$25,0,1)*IF(F$6:F$96=$I$25,0,1)*IF(F$7:F$97=$I$25,0,1)*IF(F$5:F$95=$I31,0,1)*IF(F$6:F$96=$I31,0,1)*IF(F$7:F$97=$I31,0,1)))</f>
        <v>35</v>
      </c>
      <c r="V31" s="90" t="n">
        <f aca="false" t="array" ref="V31:V31">SUM(IF(ISBLANK(G$5:G$95),0,1)*IF(ISBLANK(G$6:G$96),0,1)*IF(ISBLANK(G$7:G$97),0,1)*      (IF(G$5:G$95=$I$25,0,1)*IF(G$6:G$96=$I$25,0,1)*IF(G$7:G$97=$I$25,0,1)*IF(G$5:G$95=$I31,0,1)*IF(G$6:G$96=$I31,0,1)*IF(G$7:G$97=$I31,0,1)))</f>
        <v>46</v>
      </c>
    </row>
    <row r="32" customFormat="false" ht="14.25" hidden="false" customHeight="false" outlineLevel="0" collapsed="false">
      <c r="A32" s="31"/>
      <c r="B32" s="33" t="n">
        <v>25</v>
      </c>
      <c r="C32" s="75" t="s">
        <v>30</v>
      </c>
      <c r="D32" s="71" t="s">
        <v>35</v>
      </c>
      <c r="E32" s="71" t="s">
        <v>35</v>
      </c>
      <c r="F32" s="71" t="s">
        <v>37</v>
      </c>
      <c r="G32" s="72" t="s">
        <v>35</v>
      </c>
      <c r="H32" s="31"/>
      <c r="I32" s="56" t="str">
        <f aca="false">I13</f>
        <v>LK</v>
      </c>
      <c r="J32" s="89" t="n">
        <f aca="false" t="array" ref="J32:J32">SUM(IF(ISBLANK(C$5:C$95),0,1)*IF(ISBLANK(C$6:C$96),0,1)*IF(ISBLANK(C$7:C$97),0,1)*      (IF(C$5:C$95=$I32,1,0)+IF(C$6:C$96=$I32,1,0)+IF(C$7:C$97=$I32,1,0)))</f>
        <v>15</v>
      </c>
      <c r="K32" s="14" t="n">
        <f aca="false" t="array" ref="K32:K32">SUM(IF(ISBLANK(D$5:D$95),0,1)*IF(ISBLANK(D$6:D$96),0,1)*IF(ISBLANK(D$7:D$97),0,1)*      (IF(D$5:D$95=$I32,1,0)+IF(D$6:D$96=$I32,1,0)+IF(D$7:D$97=$I32,1,0)))</f>
        <v>12</v>
      </c>
      <c r="L32" s="14" t="n">
        <f aca="false" t="array" ref="L32:L32">SUM(IF(ISBLANK(E$5:E$95),0,1)*IF(ISBLANK(E$6:E$96),0,1)*IF(ISBLANK(E$7:E$97),0,1)*      (IF(E$5:E$95=$I32,1,0)+IF(E$6:E$96=$I32,1,0)+IF(E$7:E$97=$I32,1,0)))</f>
        <v>15</v>
      </c>
      <c r="M32" s="14" t="n">
        <f aca="false" t="array" ref="M32:M32">SUM(IF(ISBLANK(F$5:F$95),0,1)*IF(ISBLANK(F$6:F$96),0,1)*IF(ISBLANK(F$7:F$97),0,1)*      (IF(F$5:F$95=$I32,1,0)+IF(F$6:F$96=$I32,1,0)+IF(F$7:F$97=$I32,1,0)))</f>
        <v>12</v>
      </c>
      <c r="N32" s="90" t="n">
        <f aca="false" t="array" ref="N32:N32">SUM(IF(ISBLANK(G$5:G$95),0,1)*IF(ISBLANK(G$6:G$96),0,1)*IF(ISBLANK(G$7:G$97),0,1)*      (IF(G$5:G$95=$I32,1,0)+IF(G$6:G$96=$I32,1,0)+IF(G$7:G$97=$I32,1,0)))</f>
        <v>12</v>
      </c>
      <c r="Q32" s="56" t="str">
        <f aca="false">Q13</f>
        <v>LK</v>
      </c>
      <c r="R32" s="89" t="n">
        <f aca="false" t="array" ref="R32:R32">SUM(IF(ISBLANK(C$5:C$95),0,1)*IF(ISBLANK(C$6:C$96),0,1)*IF(ISBLANK(C$7:C$97),0,1)*      (IF(C$5:C$95=$I$25,0,1)*IF(C$6:C$96=$I$25,0,1)*IF(C$7:C$97=$I$25,0,1)*IF(C$5:C$95=$I32,0,1)*IF(C$6:C$96=$I32,0,1)*IF(C$7:C$97=$I32,0,1)))</f>
        <v>48</v>
      </c>
      <c r="S32" s="14" t="n">
        <f aca="false" t="array" ref="S32:S32">SUM(IF(ISBLANK(D$5:D$95),0,1)*IF(ISBLANK(D$6:D$96),0,1)*IF(ISBLANK(D$7:D$97),0,1)*      (IF(D$5:D$95=$I$25,0,1)*IF(D$6:D$96=$I$25,0,1)*IF(D$7:D$97=$I$25,0,1)*IF(D$5:D$95=$I32,0,1)*IF(D$6:D$96=$I32,0,1)*IF(D$7:D$97=$I32,0,1)))</f>
        <v>41</v>
      </c>
      <c r="T32" s="14" t="n">
        <f aca="false" t="array" ref="T32:T32">SUM(IF(ISBLANK(E$5:E$95),0,1)*IF(ISBLANK(E$6:E$96),0,1)*IF(ISBLANK(E$7:E$97),0,1)*      (IF(E$5:E$95=$I$25,0,1)*IF(E$6:E$96=$I$25,0,1)*IF(E$7:E$97=$I$25,0,1)*IF(E$5:E$95=$I32,0,1)*IF(E$6:E$96=$I32,0,1)*IF(E$7:E$97=$I32,0,1)))</f>
        <v>38</v>
      </c>
      <c r="U32" s="14" t="n">
        <f aca="false" t="array" ref="U32:U32">SUM(IF(ISBLANK(F$5:F$95),0,1)*IF(ISBLANK(F$6:F$96),0,1)*IF(ISBLANK(F$7:F$97),0,1)*      (IF(F$5:F$95=$I$25,0,1)*IF(F$6:F$96=$I$25,0,1)*IF(F$7:F$97=$I$25,0,1)*IF(F$5:F$95=$I32,0,1)*IF(F$6:F$96=$I32,0,1)*IF(F$7:F$97=$I32,0,1)))</f>
        <v>41</v>
      </c>
      <c r="V32" s="90" t="n">
        <f aca="false" t="array" ref="V32:V32">SUM(IF(ISBLANK(G$5:G$95),0,1)*IF(ISBLANK(G$6:G$96),0,1)*IF(ISBLANK(G$7:G$97),0,1)*      (IF(G$5:G$95=$I$25,0,1)*IF(G$6:G$96=$I$25,0,1)*IF(G$7:G$97=$I$25,0,1)*IF(G$5:G$95=$I32,0,1)*IF(G$6:G$96=$I32,0,1)*IF(G$7:G$97=$I32,0,1)))</f>
        <v>51</v>
      </c>
    </row>
    <row r="33" customFormat="false" ht="14.25" hidden="false" customHeight="false" outlineLevel="0" collapsed="false">
      <c r="A33" s="31"/>
      <c r="B33" s="33" t="n">
        <v>26</v>
      </c>
      <c r="C33" s="75" t="s">
        <v>36</v>
      </c>
      <c r="D33" s="71" t="s">
        <v>37</v>
      </c>
      <c r="E33" s="71" t="s">
        <v>35</v>
      </c>
      <c r="F33" s="71" t="s">
        <v>35</v>
      </c>
      <c r="G33" s="72" t="s">
        <v>29</v>
      </c>
      <c r="H33" s="31"/>
      <c r="I33" s="56" t="str">
        <f aca="false">I14</f>
        <v>LQ</v>
      </c>
      <c r="J33" s="89" t="n">
        <f aca="false" t="array" ref="J33:J33">SUM(IF(ISBLANK(C$5:C$95),0,1)*IF(ISBLANK(C$6:C$96),0,1)*IF(ISBLANK(C$7:C$97),0,1)*      (IF(C$5:C$95=$I33,1,0)+IF(C$6:C$96=$I33,1,0)+IF(C$7:C$97=$I33,1,0)))</f>
        <v>15</v>
      </c>
      <c r="K33" s="14" t="n">
        <f aca="false" t="array" ref="K33:K33">SUM(IF(ISBLANK(D$5:D$95),0,1)*IF(ISBLANK(D$6:D$96),0,1)*IF(ISBLANK(D$7:D$97),0,1)*      (IF(D$5:D$95=$I33,1,0)+IF(D$6:D$96=$I33,1,0)+IF(D$7:D$97=$I33,1,0)))</f>
        <v>18</v>
      </c>
      <c r="L33" s="14" t="n">
        <f aca="false" t="array" ref="L33:L33">SUM(IF(ISBLANK(E$5:E$95),0,1)*IF(ISBLANK(E$6:E$96),0,1)*IF(ISBLANK(E$7:E$97),0,1)*      (IF(E$5:E$95=$I33,1,0)+IF(E$6:E$96=$I33,1,0)+IF(E$7:E$97=$I33,1,0)))</f>
        <v>12</v>
      </c>
      <c r="M33" s="14" t="n">
        <f aca="false" t="array" ref="M33:M33">SUM(IF(ISBLANK(F$5:F$95),0,1)*IF(ISBLANK(F$6:F$96),0,1)*IF(ISBLANK(F$7:F$97),0,1)*      (IF(F$5:F$95=$I33,1,0)+IF(F$6:F$96=$I33,1,0)+IF(F$7:F$97=$I33,1,0)))</f>
        <v>12</v>
      </c>
      <c r="N33" s="90" t="n">
        <f aca="false" t="array" ref="N33:N33">SUM(IF(ISBLANK(G$5:G$95),0,1)*IF(ISBLANK(G$6:G$96),0,1)*IF(ISBLANK(G$7:G$97),0,1)*      (IF(G$5:G$95=$I33,1,0)+IF(G$6:G$96=$I33,1,0)+IF(G$7:G$97=$I33,1,0)))</f>
        <v>21</v>
      </c>
      <c r="Q33" s="56" t="str">
        <f aca="false">Q14</f>
        <v>LQ</v>
      </c>
      <c r="R33" s="89" t="n">
        <f aca="false" t="array" ref="R33:R33">SUM(IF(ISBLANK(C$5:C$95),0,1)*IF(ISBLANK(C$6:C$96),0,1)*IF(ISBLANK(C$7:C$97),0,1)*      (IF(C$5:C$95=$I$25,0,1)*IF(C$6:C$96=$I$25,0,1)*IF(C$7:C$97=$I$25,0,1)*IF(C$5:C$95=$I33,0,1)*IF(C$6:C$96=$I33,0,1)*IF(C$7:C$97=$I33,0,1)))</f>
        <v>51</v>
      </c>
      <c r="S33" s="14" t="n">
        <f aca="false" t="array" ref="S33:S33">SUM(IF(ISBLANK(D$5:D$95),0,1)*IF(ISBLANK(D$6:D$96),0,1)*IF(ISBLANK(D$7:D$97),0,1)*      (IF(D$5:D$95=$I$25,0,1)*IF(D$6:D$96=$I$25,0,1)*IF(D$7:D$97=$I$25,0,1)*IF(D$5:D$95=$I33,0,1)*IF(D$6:D$96=$I33,0,1)*IF(D$7:D$97=$I33,0,1)))</f>
        <v>38</v>
      </c>
      <c r="T33" s="14" t="n">
        <f aca="false" t="array" ref="T33:T33">SUM(IF(ISBLANK(E$5:E$95),0,1)*IF(ISBLANK(E$6:E$96),0,1)*IF(ISBLANK(E$7:E$97),0,1)*      (IF(E$5:E$95=$I$25,0,1)*IF(E$6:E$96=$I$25,0,1)*IF(E$7:E$97=$I$25,0,1)*IF(E$5:E$95=$I33,0,1)*IF(E$6:E$96=$I33,0,1)*IF(E$7:E$97=$I33,0,1)))</f>
        <v>40</v>
      </c>
      <c r="U33" s="14" t="n">
        <f aca="false" t="array" ref="U33:U33">SUM(IF(ISBLANK(F$5:F$95),0,1)*IF(ISBLANK(F$6:F$96),0,1)*IF(ISBLANK(F$7:F$97),0,1)*      (IF(F$5:F$95=$I$25,0,1)*IF(F$6:F$96=$I$25,0,1)*IF(F$7:F$97=$I$25,0,1)*IF(F$5:F$95=$I33,0,1)*IF(F$6:F$96=$I33,0,1)*IF(F$7:F$97=$I33,0,1)))</f>
        <v>41</v>
      </c>
      <c r="V33" s="90" t="n">
        <f aca="false" t="array" ref="V33:V33">SUM(IF(ISBLANK(G$5:G$95),0,1)*IF(ISBLANK(G$6:G$96),0,1)*IF(ISBLANK(G$7:G$97),0,1)*      (IF(G$5:G$95=$I$25,0,1)*IF(G$6:G$96=$I$25,0,1)*IF(G$7:G$97=$I$25,0,1)*IF(G$5:G$95=$I33,0,1)*IF(G$6:G$96=$I33,0,1)*IF(G$7:G$97=$I33,0,1)))</f>
        <v>44</v>
      </c>
    </row>
    <row r="34" customFormat="false" ht="14.25" hidden="false" customHeight="false" outlineLevel="0" collapsed="false">
      <c r="A34" s="31"/>
      <c r="B34" s="33" t="n">
        <v>27</v>
      </c>
      <c r="C34" s="75" t="s">
        <v>28</v>
      </c>
      <c r="D34" s="71" t="s">
        <v>36</v>
      </c>
      <c r="E34" s="71" t="s">
        <v>37</v>
      </c>
      <c r="F34" s="71" t="s">
        <v>28</v>
      </c>
      <c r="G34" s="72" t="s">
        <v>35</v>
      </c>
      <c r="H34" s="31"/>
      <c r="I34" s="56" t="str">
        <f aca="false">I15</f>
        <v>LJ</v>
      </c>
      <c r="J34" s="89" t="n">
        <f aca="false" t="array" ref="J34:J34">SUM(IF(ISBLANK(C$5:C$95),0,1)*IF(ISBLANK(C$6:C$96),0,1)*IF(ISBLANK(C$7:C$97),0,1)*      (IF(C$5:C$95=$I34,1,0)+IF(C$6:C$96=$I34,1,0)+IF(C$7:C$97=$I34,1,0)))</f>
        <v>12</v>
      </c>
      <c r="K34" s="14" t="n">
        <f aca="false" t="array" ref="K34:K34">SUM(IF(ISBLANK(D$5:D$95),0,1)*IF(ISBLANK(D$6:D$96),0,1)*IF(ISBLANK(D$7:D$97),0,1)*      (IF(D$5:D$95=$I34,1,0)+IF(D$6:D$96=$I34,1,0)+IF(D$7:D$97=$I34,1,0)))</f>
        <v>15</v>
      </c>
      <c r="L34" s="14" t="n">
        <f aca="false" t="array" ref="L34:L34">SUM(IF(ISBLANK(E$5:E$95),0,1)*IF(ISBLANK(E$6:E$96),0,1)*IF(ISBLANK(E$7:E$97),0,1)*      (IF(E$5:E$95=$I34,1,0)+IF(E$6:E$96=$I34,1,0)+IF(E$7:E$97=$I34,1,0)))</f>
        <v>9</v>
      </c>
      <c r="M34" s="14" t="n">
        <f aca="false" t="array" ref="M34:M34">SUM(IF(ISBLANK(F$5:F$95),0,1)*IF(ISBLANK(F$6:F$96),0,1)*IF(ISBLANK(F$7:F$97),0,1)*      (IF(F$5:F$95=$I34,1,0)+IF(F$6:F$96=$I34,1,0)+IF(F$7:F$97=$I34,1,0)))</f>
        <v>15</v>
      </c>
      <c r="N34" s="90" t="n">
        <f aca="false" t="array" ref="N34:N34">SUM(IF(ISBLANK(G$5:G$95),0,1)*IF(ISBLANK(G$6:G$96),0,1)*IF(ISBLANK(G$7:G$97),0,1)*      (IF(G$5:G$95=$I34,1,0)+IF(G$6:G$96=$I34,1,0)+IF(G$7:G$97=$I34,1,0)))</f>
        <v>15</v>
      </c>
      <c r="Q34" s="56" t="str">
        <f aca="false">Q15</f>
        <v>LJ</v>
      </c>
      <c r="R34" s="89" t="n">
        <f aca="false" t="array" ref="R34:R34">SUM(IF(ISBLANK(C$5:C$95),0,1)*IF(ISBLANK(C$6:C$96),0,1)*IF(ISBLANK(C$7:C$97),0,1)*      (IF(C$5:C$95=$I$25,0,1)*IF(C$6:C$96=$I$25,0,1)*IF(C$7:C$97=$I$25,0,1)*IF(C$5:C$95=$I34,0,1)*IF(C$6:C$96=$I34,0,1)*IF(C$7:C$97=$I34,0,1)))</f>
        <v>52</v>
      </c>
      <c r="S34" s="14" t="n">
        <f aca="false" t="array" ref="S34:S34">SUM(IF(ISBLANK(D$5:D$95),0,1)*IF(ISBLANK(D$6:D$96),0,1)*IF(ISBLANK(D$7:D$97),0,1)*      (IF(D$5:D$95=$I$25,0,1)*IF(D$6:D$96=$I$25,0,1)*IF(D$7:D$97=$I$25,0,1)*IF(D$5:D$95=$I34,0,1)*IF(D$6:D$96=$I34,0,1)*IF(D$7:D$97=$I34,0,1)))</f>
        <v>38</v>
      </c>
      <c r="T34" s="14" t="n">
        <f aca="false" t="array" ref="T34:T34">SUM(IF(ISBLANK(E$5:E$95),0,1)*IF(ISBLANK(E$6:E$96),0,1)*IF(ISBLANK(E$7:E$97),0,1)*      (IF(E$5:E$95=$I$25,0,1)*IF(E$6:E$96=$I$25,0,1)*IF(E$7:E$97=$I$25,0,1)*IF(E$5:E$95=$I34,0,1)*IF(E$6:E$96=$I34,0,1)*IF(E$7:E$97=$I34,0,1)))</f>
        <v>44</v>
      </c>
      <c r="U34" s="14" t="n">
        <f aca="false" t="array" ref="U34:U34">SUM(IF(ISBLANK(F$5:F$95),0,1)*IF(ISBLANK(F$6:F$96),0,1)*IF(ISBLANK(F$7:F$97),0,1)*      (IF(F$5:F$95=$I$25,0,1)*IF(F$6:F$96=$I$25,0,1)*IF(F$7:F$97=$I$25,0,1)*IF(F$5:F$95=$I34,0,1)*IF(F$6:F$96=$I34,0,1)*IF(F$7:F$97=$I34,0,1)))</f>
        <v>38</v>
      </c>
      <c r="V34" s="90" t="n">
        <f aca="false" t="array" ref="V34:V34">SUM(IF(ISBLANK(G$5:G$95),0,1)*IF(ISBLANK(G$6:G$96),0,1)*IF(ISBLANK(G$7:G$97),0,1)*      (IF(G$5:G$95=$I$25,0,1)*IF(G$6:G$96=$I$25,0,1)*IF(G$7:G$97=$I$25,0,1)*IF(G$5:G$95=$I34,0,1)*IF(G$6:G$96=$I34,0,1)*IF(G$7:G$97=$I34,0,1)))</f>
        <v>48</v>
      </c>
    </row>
    <row r="35" customFormat="false" ht="14.25" hidden="false" customHeight="false" outlineLevel="0" collapsed="false">
      <c r="A35" s="31"/>
      <c r="B35" s="33" t="n">
        <v>28</v>
      </c>
      <c r="C35" s="75" t="s">
        <v>28</v>
      </c>
      <c r="D35" s="71" t="s">
        <v>35</v>
      </c>
      <c r="E35" s="71" t="s">
        <v>37</v>
      </c>
      <c r="F35" s="71" t="s">
        <v>25</v>
      </c>
      <c r="G35" s="72" t="s">
        <v>35</v>
      </c>
      <c r="H35" s="31"/>
      <c r="I35" s="56" t="str">
        <f aca="false">I16</f>
        <v>LT</v>
      </c>
      <c r="J35" s="89" t="n">
        <f aca="false" t="array" ref="J35:J35">SUM(IF(ISBLANK(C$5:C$95),0,1)*IF(ISBLANK(C$6:C$96),0,1)*IF(ISBLANK(C$7:C$97),0,1)*      (IF(C$5:C$95=$I35,1,0)+IF(C$6:C$96=$I35,1,0)+IF(C$7:C$97=$I35,1,0)))</f>
        <v>15</v>
      </c>
      <c r="K35" s="14" t="n">
        <f aca="false" t="array" ref="K35:K35">SUM(IF(ISBLANK(D$5:D$95),0,1)*IF(ISBLANK(D$6:D$96),0,1)*IF(ISBLANK(D$7:D$97),0,1)*      (IF(D$5:D$95=$I35,1,0)+IF(D$6:D$96=$I35,1,0)+IF(D$7:D$97=$I35,1,0)))</f>
        <v>12</v>
      </c>
      <c r="L35" s="14" t="n">
        <f aca="false" t="array" ref="L35:L35">SUM(IF(ISBLANK(E$5:E$95),0,1)*IF(ISBLANK(E$6:E$96),0,1)*IF(ISBLANK(E$7:E$97),0,1)*      (IF(E$5:E$95=$I35,1,0)+IF(E$6:E$96=$I35,1,0)+IF(E$7:E$97=$I35,1,0)))</f>
        <v>18</v>
      </c>
      <c r="M35" s="14" t="n">
        <f aca="false" t="array" ref="M35:M35">SUM(IF(ISBLANK(F$5:F$95),0,1)*IF(ISBLANK(F$6:F$96),0,1)*IF(ISBLANK(F$7:F$97),0,1)*      (IF(F$5:F$95=$I35,1,0)+IF(F$6:F$96=$I35,1,0)+IF(F$7:F$97=$I35,1,0)))</f>
        <v>12</v>
      </c>
      <c r="N35" s="90" t="n">
        <f aca="false" t="array" ref="N35:N35">SUM(IF(ISBLANK(G$5:G$95),0,1)*IF(ISBLANK(G$6:G$96),0,1)*IF(ISBLANK(G$7:G$97),0,1)*      (IF(G$5:G$95=$I35,1,0)+IF(G$6:G$96=$I35,1,0)+IF(G$7:G$97=$I35,1,0)))</f>
        <v>12</v>
      </c>
      <c r="Q35" s="56" t="str">
        <f aca="false">Q16</f>
        <v>LT</v>
      </c>
      <c r="R35" s="89" t="n">
        <f aca="false" t="array" ref="R35:R35">SUM(IF(ISBLANK(C$5:C$95),0,1)*IF(ISBLANK(C$6:C$96),0,1)*IF(ISBLANK(C$7:C$97),0,1)*      (IF(C$5:C$95=$I$25,0,1)*IF(C$6:C$96=$I$25,0,1)*IF(C$7:C$97=$I$25,0,1)*IF(C$5:C$95=$I35,0,1)*IF(C$6:C$96=$I35,0,1)*IF(C$7:C$97=$I35,0,1)))</f>
        <v>50</v>
      </c>
      <c r="S35" s="14" t="n">
        <f aca="false" t="array" ref="S35:S35">SUM(IF(ISBLANK(D$5:D$95),0,1)*IF(ISBLANK(D$6:D$96),0,1)*IF(ISBLANK(D$7:D$97),0,1)*      (IF(D$5:D$95=$I$25,0,1)*IF(D$6:D$96=$I$25,0,1)*IF(D$7:D$97=$I$25,0,1)*IF(D$5:D$95=$I35,0,1)*IF(D$6:D$96=$I35,0,1)*IF(D$7:D$97=$I35,0,1)))</f>
        <v>41</v>
      </c>
      <c r="T35" s="14" t="n">
        <f aca="false" t="array" ref="T35:T35">SUM(IF(ISBLANK(E$5:E$95),0,1)*IF(ISBLANK(E$6:E$96),0,1)*IF(ISBLANK(E$7:E$97),0,1)*      (IF(E$5:E$95=$I$25,0,1)*IF(E$6:E$96=$I$25,0,1)*IF(E$7:E$97=$I$25,0,1)*IF(E$5:E$95=$I35,0,1)*IF(E$6:E$96=$I35,0,1)*IF(E$7:E$97=$I35,0,1)))</f>
        <v>39</v>
      </c>
      <c r="U35" s="14" t="n">
        <f aca="false" t="array" ref="U35:U35">SUM(IF(ISBLANK(F$5:F$95),0,1)*IF(ISBLANK(F$6:F$96),0,1)*IF(ISBLANK(F$7:F$97),0,1)*      (IF(F$5:F$95=$I$25,0,1)*IF(F$6:F$96=$I$25,0,1)*IF(F$7:F$97=$I$25,0,1)*IF(F$5:F$95=$I35,0,1)*IF(F$6:F$96=$I35,0,1)*IF(F$7:F$97=$I35,0,1)))</f>
        <v>41</v>
      </c>
      <c r="V35" s="90" t="n">
        <f aca="false" t="array" ref="V35:V35">SUM(IF(ISBLANK(G$5:G$95),0,1)*IF(ISBLANK(G$6:G$96),0,1)*IF(ISBLANK(G$7:G$97),0,1)*      (IF(G$5:G$95=$I$25,0,1)*IF(G$6:G$96=$I$25,0,1)*IF(G$7:G$97=$I$25,0,1)*IF(G$5:G$95=$I35,0,1)*IF(G$6:G$96=$I35,0,1)*IF(G$7:G$97=$I35,0,1)))</f>
        <v>51</v>
      </c>
    </row>
    <row r="36" customFormat="false" ht="14.25" hidden="false" customHeight="false" outlineLevel="0" collapsed="false">
      <c r="A36" s="31"/>
      <c r="B36" s="33" t="n">
        <v>29</v>
      </c>
      <c r="C36" s="75" t="s">
        <v>35</v>
      </c>
      <c r="D36" s="71" t="s">
        <v>30</v>
      </c>
      <c r="E36" s="71" t="s">
        <v>25</v>
      </c>
      <c r="F36" s="71" t="s">
        <v>27</v>
      </c>
      <c r="G36" s="72" t="s">
        <v>35</v>
      </c>
      <c r="H36" s="31"/>
      <c r="I36" s="56" t="str">
        <f aca="false">I17</f>
        <v>LN</v>
      </c>
      <c r="J36" s="89" t="n">
        <f aca="false" t="array" ref="J36:J36">SUM(IF(ISBLANK(C$5:C$95),0,1)*IF(ISBLANK(C$6:C$96),0,1)*IF(ISBLANK(C$7:C$97),0,1)*      (IF(C$5:C$95=$I36,1,0)+IF(C$6:C$96=$I36,1,0)+IF(C$7:C$97=$I36,1,0)))</f>
        <v>12</v>
      </c>
      <c r="K36" s="14" t="n">
        <f aca="false" t="array" ref="K36:K36">SUM(IF(ISBLANK(D$5:D$95),0,1)*IF(ISBLANK(D$6:D$96),0,1)*IF(ISBLANK(D$7:D$97),0,1)*      (IF(D$5:D$95=$I36,1,0)+IF(D$6:D$96=$I36,1,0)+IF(D$7:D$97=$I36,1,0)))</f>
        <v>15</v>
      </c>
      <c r="L36" s="14" t="n">
        <f aca="false" t="array" ref="L36:L36">SUM(IF(ISBLANK(E$5:E$95),0,1)*IF(ISBLANK(E$6:E$96),0,1)*IF(ISBLANK(E$7:E$97),0,1)*      (IF(E$5:E$95=$I36,1,0)+IF(E$6:E$96=$I36,1,0)+IF(E$7:E$97=$I36,1,0)))</f>
        <v>12</v>
      </c>
      <c r="M36" s="14" t="n">
        <f aca="false" t="array" ref="M36:M36">SUM(IF(ISBLANK(F$5:F$95),0,1)*IF(ISBLANK(F$6:F$96),0,1)*IF(ISBLANK(F$7:F$97),0,1)*      (IF(F$5:F$95=$I36,1,0)+IF(F$6:F$96=$I36,1,0)+IF(F$7:F$97=$I36,1,0)))</f>
        <v>15</v>
      </c>
      <c r="N36" s="90" t="n">
        <f aca="false" t="array" ref="N36:N36">SUM(IF(ISBLANK(G$5:G$95),0,1)*IF(ISBLANK(G$6:G$96),0,1)*IF(ISBLANK(G$7:G$97),0,1)*      (IF(G$5:G$95=$I36,1,0)+IF(G$6:G$96=$I36,1,0)+IF(G$7:G$97=$I36,1,0)))</f>
        <v>15</v>
      </c>
      <c r="Q36" s="56" t="str">
        <f aca="false">Q17</f>
        <v>LN</v>
      </c>
      <c r="R36" s="89" t="n">
        <f aca="false" t="array" ref="R36:R36">SUM(IF(ISBLANK(C$5:C$95),0,1)*IF(ISBLANK(C$6:C$96),0,1)*IF(ISBLANK(C$7:C$97),0,1)*      (IF(C$5:C$95=$I$25,0,1)*IF(C$6:C$96=$I$25,0,1)*IF(C$7:C$97=$I$25,0,1)*IF(C$5:C$95=$I36,0,1)*IF(C$6:C$96=$I36,0,1)*IF(C$7:C$97=$I36,0,1)))</f>
        <v>53</v>
      </c>
      <c r="S36" s="14" t="n">
        <f aca="false" t="array" ref="S36:S36">SUM(IF(ISBLANK(D$5:D$95),0,1)*IF(ISBLANK(D$6:D$96),0,1)*IF(ISBLANK(D$7:D$97),0,1)*      (IF(D$5:D$95=$I$25,0,1)*IF(D$6:D$96=$I$25,0,1)*IF(D$7:D$97=$I$25,0,1)*IF(D$5:D$95=$I36,0,1)*IF(D$6:D$96=$I36,0,1)*IF(D$7:D$97=$I36,0,1)))</f>
        <v>41</v>
      </c>
      <c r="T36" s="14" t="n">
        <f aca="false" t="array" ref="T36:T36">SUM(IF(ISBLANK(E$5:E$95),0,1)*IF(ISBLANK(E$6:E$96),0,1)*IF(ISBLANK(E$7:E$97),0,1)*      (IF(E$5:E$95=$I$25,0,1)*IF(E$6:E$96=$I$25,0,1)*IF(E$7:E$97=$I$25,0,1)*IF(E$5:E$95=$I36,0,1)*IF(E$6:E$96=$I36,0,1)*IF(E$7:E$97=$I36,0,1)))</f>
        <v>41</v>
      </c>
      <c r="U36" s="14" t="n">
        <f aca="false" t="array" ref="U36:U36">SUM(IF(ISBLANK(F$5:F$95),0,1)*IF(ISBLANK(F$6:F$96),0,1)*IF(ISBLANK(F$7:F$97),0,1)*      (IF(F$5:F$95=$I$25,0,1)*IF(F$6:F$96=$I$25,0,1)*IF(F$7:F$97=$I$25,0,1)*IF(F$5:F$95=$I36,0,1)*IF(F$6:F$96=$I36,0,1)*IF(F$7:F$97=$I36,0,1)))</f>
        <v>42</v>
      </c>
      <c r="V36" s="90" t="n">
        <f aca="false" t="array" ref="V36:V36">SUM(IF(ISBLANK(G$5:G$95),0,1)*IF(ISBLANK(G$6:G$96),0,1)*IF(ISBLANK(G$7:G$97),0,1)*      (IF(G$5:G$95=$I$25,0,1)*IF(G$6:G$96=$I$25,0,1)*IF(G$7:G$97=$I$25,0,1)*IF(G$5:G$95=$I36,0,1)*IF(G$6:G$96=$I36,0,1)*IF(G$7:G$97=$I36,0,1)))</f>
        <v>50</v>
      </c>
    </row>
    <row r="37" customFormat="false" ht="14.25" hidden="false" customHeight="false" outlineLevel="0" collapsed="false">
      <c r="A37" s="31"/>
      <c r="B37" s="33" t="n">
        <v>30</v>
      </c>
      <c r="C37" s="75" t="s">
        <v>35</v>
      </c>
      <c r="D37" s="71" t="s">
        <v>35</v>
      </c>
      <c r="E37" s="71" t="s">
        <v>35</v>
      </c>
      <c r="F37" s="71" t="s">
        <v>35</v>
      </c>
      <c r="G37" s="72" t="s">
        <v>37</v>
      </c>
      <c r="H37" s="31"/>
      <c r="I37" s="56" t="str">
        <f aca="false">I18</f>
        <v>ST</v>
      </c>
      <c r="J37" s="89" t="n">
        <f aca="false" t="array" ref="J37:J37">SUM(IF(ISBLANK(C$5:C$95),0,1)*IF(ISBLANK(C$6:C$96),0,1)*IF(ISBLANK(C$7:C$97),0,1)*      (IF(C$5:C$95=$I37,1,0)+IF(C$6:C$96=$I37,1,0)+IF(C$7:C$97=$I37,1,0)))</f>
        <v>0</v>
      </c>
      <c r="K37" s="14" t="n">
        <f aca="false" t="array" ref="K37:K37">SUM(IF(ISBLANK(D$5:D$95),0,1)*IF(ISBLANK(D$6:D$96),0,1)*IF(ISBLANK(D$7:D$97),0,1)*      (IF(D$5:D$95=$I37,1,0)+IF(D$6:D$96=$I37,1,0)+IF(D$7:D$97=$I37,1,0)))</f>
        <v>0</v>
      </c>
      <c r="L37" s="14" t="n">
        <f aca="false" t="array" ref="L37:L37">SUM(IF(ISBLANK(E$5:E$95),0,1)*IF(ISBLANK(E$6:E$96),0,1)*IF(ISBLANK(E$7:E$97),0,1)*      (IF(E$5:E$95=$I37,1,0)+IF(E$6:E$96=$I37,1,0)+IF(E$7:E$97=$I37,1,0)))</f>
        <v>0</v>
      </c>
      <c r="M37" s="14" t="n">
        <f aca="false" t="array" ref="M37:M37">SUM(IF(ISBLANK(F$5:F$95),0,1)*IF(ISBLANK(F$6:F$96),0,1)*IF(ISBLANK(F$7:F$97),0,1)*      (IF(F$5:F$95=$I37,1,0)+IF(F$6:F$96=$I37,1,0)+IF(F$7:F$97=$I37,1,0)))</f>
        <v>0</v>
      </c>
      <c r="N37" s="90" t="n">
        <f aca="false" t="array" ref="N37:N37">SUM(IF(ISBLANK(G$5:G$95),0,1)*IF(ISBLANK(G$6:G$96),0,1)*IF(ISBLANK(G$7:G$97),0,1)*      (IF(G$5:G$95=$I37,1,0)+IF(G$6:G$96=$I37,1,0)+IF(G$7:G$97=$I37,1,0)))</f>
        <v>0</v>
      </c>
      <c r="Q37" s="56" t="str">
        <f aca="false">Q18</f>
        <v>ST</v>
      </c>
      <c r="R37" s="89" t="n">
        <f aca="false" t="array" ref="R37:R37">SUM(IF(ISBLANK(C$5:C$95),0,1)*IF(ISBLANK(C$6:C$96),0,1)*IF(ISBLANK(C$7:C$97),0,1)*      (IF(C$5:C$95=$I$25,0,1)*IF(C$6:C$96=$I$25,0,1)*IF(C$7:C$97=$I$25,0,1)*IF(C$5:C$95=$I37,0,1)*IF(C$6:C$96=$I37,0,1)*IF(C$7:C$97=$I37,0,1)))</f>
        <v>61</v>
      </c>
      <c r="S37" s="14" t="n">
        <f aca="false" t="array" ref="S37:S37">SUM(IF(ISBLANK(D$5:D$95),0,1)*IF(ISBLANK(D$6:D$96),0,1)*IF(ISBLANK(D$7:D$97),0,1)*      (IF(D$5:D$95=$I$25,0,1)*IF(D$6:D$96=$I$25,0,1)*IF(D$7:D$97=$I$25,0,1)*IF(D$5:D$95=$I37,0,1)*IF(D$6:D$96=$I37,0,1)*IF(D$7:D$97=$I37,0,1)))</f>
        <v>49</v>
      </c>
      <c r="T37" s="14" t="n">
        <f aca="false" t="array" ref="T37:T37">SUM(IF(ISBLANK(E$5:E$95),0,1)*IF(ISBLANK(E$6:E$96),0,1)*IF(ISBLANK(E$7:E$97),0,1)*      (IF(E$5:E$95=$I$25,0,1)*IF(E$6:E$96=$I$25,0,1)*IF(E$7:E$97=$I$25,0,1)*IF(E$5:E$95=$I37,0,1)*IF(E$6:E$96=$I37,0,1)*IF(E$7:E$97=$I37,0,1)))</f>
        <v>49</v>
      </c>
      <c r="U37" s="14" t="n">
        <f aca="false" t="array" ref="U37:U37">SUM(IF(ISBLANK(F$5:F$95),0,1)*IF(ISBLANK(F$6:F$96),0,1)*IF(ISBLANK(F$7:F$97),0,1)*      (IF(F$5:F$95=$I$25,0,1)*IF(F$6:F$96=$I$25,0,1)*IF(F$7:F$97=$I$25,0,1)*IF(F$5:F$95=$I37,0,1)*IF(F$6:F$96=$I37,0,1)*IF(F$7:F$97=$I37,0,1)))</f>
        <v>49</v>
      </c>
      <c r="V37" s="90" t="n">
        <f aca="false" t="array" ref="V37:V37">SUM(IF(ISBLANK(G$5:G$95),0,1)*IF(ISBLANK(G$6:G$96),0,1)*IF(ISBLANK(G$7:G$97),0,1)*      (IF(G$5:G$95=$I$25,0,1)*IF(G$6:G$96=$I$25,0,1)*IF(G$7:G$97=$I$25,0,1)*IF(G$5:G$95=$I37,0,1)*IF(G$6:G$96=$I37,0,1)*IF(G$7:G$97=$I37,0,1)))</f>
        <v>61</v>
      </c>
    </row>
    <row r="38" customFormat="false" ht="14.25" hidden="false" customHeight="false" outlineLevel="0" collapsed="false">
      <c r="A38" s="31"/>
      <c r="B38" s="33" t="n">
        <v>31</v>
      </c>
      <c r="C38" s="75" t="s">
        <v>29</v>
      </c>
      <c r="D38" s="71" t="s">
        <v>30</v>
      </c>
      <c r="E38" s="71" t="s">
        <v>34</v>
      </c>
      <c r="F38" s="71" t="s">
        <v>35</v>
      </c>
      <c r="G38" s="72" t="s">
        <v>35</v>
      </c>
      <c r="H38" s="31"/>
      <c r="I38" s="56" t="str">
        <f aca="false">I19</f>
        <v>SF</v>
      </c>
      <c r="J38" s="91" t="n">
        <f aca="false" t="array" ref="J38:J38">SUM(IF(ISBLANK(C$5:C$95),0,1)*IF(ISBLANK(C$6:C$96),0,1)*IF(ISBLANK(C$7:C$97),0,1)*      (IF(C$5:C$95=$I38,1,0)+IF(C$6:C$96=$I38,1,0)+IF(C$7:C$97=$I38,1,0)))</f>
        <v>18</v>
      </c>
      <c r="K38" s="92" t="n">
        <f aca="false" t="array" ref="K38:K38">SUM(IF(ISBLANK(D$5:D$95),0,1)*IF(ISBLANK(D$6:D$96),0,1)*IF(ISBLANK(D$7:D$97),0,1)*      (IF(D$5:D$95=$I38,1,0)+IF(D$6:D$96=$I38,1,0)+IF(D$7:D$97=$I38,1,0)))</f>
        <v>9</v>
      </c>
      <c r="L38" s="92" t="n">
        <f aca="false" t="array" ref="L38:L38">SUM(IF(ISBLANK(E$5:E$95),0,1)*IF(ISBLANK(E$6:E$96),0,1)*IF(ISBLANK(E$7:E$97),0,1)*      (IF(E$5:E$95=$I38,1,0)+IF(E$6:E$96=$I38,1,0)+IF(E$7:E$97=$I38,1,0)))</f>
        <v>9</v>
      </c>
      <c r="M38" s="92" t="n">
        <f aca="false" t="array" ref="M38:M38">SUM(IF(ISBLANK(F$5:F$95),0,1)*IF(ISBLANK(F$6:F$96),0,1)*IF(ISBLANK(F$7:F$97),0,1)*      (IF(F$5:F$95=$I38,1,0)+IF(F$6:F$96=$I38,1,0)+IF(F$7:F$97=$I38,1,0)))</f>
        <v>6</v>
      </c>
      <c r="N38" s="93" t="n">
        <f aca="false" t="array" ref="N38:N38">SUM(IF(ISBLANK(G$5:G$95),0,1)*IF(ISBLANK(G$6:G$96),0,1)*IF(ISBLANK(G$7:G$97),0,1)*      (IF(G$5:G$95=$I38,1,0)+IF(G$6:G$96=$I38,1,0)+IF(G$7:G$97=$I38,1,0)))</f>
        <v>12</v>
      </c>
      <c r="Q38" s="56" t="str">
        <f aca="false">Q19</f>
        <v>SF</v>
      </c>
      <c r="R38" s="91" t="n">
        <f aca="false" t="array" ref="R38:R38">SUM(IF(ISBLANK(C$5:C$95),0,1)*IF(ISBLANK(C$6:C$96),0,1)*IF(ISBLANK(C$7:C$97),0,1)*      (IF(C$5:C$95=$I$25,0,1)*IF(C$6:C$96=$I$25,0,1)*IF(C$7:C$97=$I$25,0,1)*IF(C$5:C$95=$I38,0,1)*IF(C$6:C$96=$I38,0,1)*IF(C$7:C$97=$I38,0,1)))</f>
        <v>43</v>
      </c>
      <c r="S38" s="92" t="n">
        <f aca="false" t="array" ref="S38:S38">SUM(IF(ISBLANK(D$5:D$95),0,1)*IF(ISBLANK(D$6:D$96),0,1)*IF(ISBLANK(D$7:D$97),0,1)*      (IF(D$5:D$95=$I$25,0,1)*IF(D$6:D$96=$I$25,0,1)*IF(D$7:D$97=$I$25,0,1)*IF(D$5:D$95=$I38,0,1)*IF(D$6:D$96=$I38,0,1)*IF(D$7:D$97=$I38,0,1)))</f>
        <v>40</v>
      </c>
      <c r="T38" s="92" t="n">
        <f aca="false" t="array" ref="T38:T38">SUM(IF(ISBLANK(E$5:E$95),0,1)*IF(ISBLANK(E$6:E$96),0,1)*IF(ISBLANK(E$7:E$97),0,1)*      (IF(E$5:E$95=$I$25,0,1)*IF(E$6:E$96=$I$25,0,1)*IF(E$7:E$97=$I$25,0,1)*IF(E$5:E$95=$I38,0,1)*IF(E$6:E$96=$I38,0,1)*IF(E$7:E$97=$I38,0,1)))</f>
        <v>40</v>
      </c>
      <c r="U38" s="92" t="n">
        <f aca="false" t="array" ref="U38:U38">SUM(IF(ISBLANK(F$5:F$95),0,1)*IF(ISBLANK(F$6:F$96),0,1)*IF(ISBLANK(F$7:F$97),0,1)*      (IF(F$5:F$95=$I$25,0,1)*IF(F$6:F$96=$I$25,0,1)*IF(F$7:F$97=$I$25,0,1)*IF(F$5:F$95=$I38,0,1)*IF(F$6:F$96=$I38,0,1)*IF(F$7:F$97=$I38,0,1)))</f>
        <v>43</v>
      </c>
      <c r="V38" s="93" t="n">
        <f aca="false" t="array" ref="V38:V38">SUM(IF(ISBLANK(G$5:G$95),0,1)*IF(ISBLANK(G$6:G$96),0,1)*IF(ISBLANK(G$7:G$97),0,1)*      (IF(G$5:G$95=$I$25,0,1)*IF(G$6:G$96=$I$25,0,1)*IF(G$7:G$97=$I$25,0,1)*IF(G$5:G$95=$I38,0,1)*IF(G$6:G$96=$I38,0,1)*IF(G$7:G$97=$I38,0,1)))</f>
        <v>49</v>
      </c>
    </row>
    <row r="39" customFormat="false" ht="13.5" hidden="false" customHeight="false" outlineLevel="0" collapsed="false">
      <c r="A39" s="31"/>
      <c r="B39" s="33" t="n">
        <v>32</v>
      </c>
      <c r="C39" s="75" t="s">
        <v>35</v>
      </c>
      <c r="D39" s="71" t="s">
        <v>36</v>
      </c>
      <c r="E39" s="71" t="s">
        <v>35</v>
      </c>
      <c r="F39" s="71" t="s">
        <v>34</v>
      </c>
      <c r="G39" s="72" t="s">
        <v>35</v>
      </c>
      <c r="H39" s="31"/>
      <c r="J39" s="1" t="n">
        <f aca="false">SUM(J25:J38)</f>
        <v>183</v>
      </c>
      <c r="K39" s="1" t="n">
        <f aca="false">SUM(K25:K38)</f>
        <v>183</v>
      </c>
      <c r="L39" s="1" t="n">
        <f aca="false">SUM(L25:L38)</f>
        <v>183</v>
      </c>
      <c r="M39" s="1" t="n">
        <f aca="false">SUM(M25:M38)</f>
        <v>183</v>
      </c>
      <c r="N39" s="1" t="n">
        <f aca="false">SUM(N25:N38)</f>
        <v>183</v>
      </c>
      <c r="R39" s="1" t="n">
        <f aca="false">SUM(R25:R38)</f>
        <v>722</v>
      </c>
      <c r="S39" s="1" t="n">
        <f aca="false">SUM(S25:S38)</f>
        <v>581</v>
      </c>
      <c r="T39" s="1" t="n">
        <f aca="false">SUM(T25:T38)</f>
        <v>578</v>
      </c>
      <c r="U39" s="1" t="n">
        <f aca="false">SUM(U25:U38)</f>
        <v>576</v>
      </c>
      <c r="V39" s="1" t="n">
        <f aca="false">SUM(V25:V38)</f>
        <v>713</v>
      </c>
    </row>
    <row r="40" customFormat="false" ht="13.5" hidden="false" customHeight="false" outlineLevel="0" collapsed="false">
      <c r="A40" s="31"/>
      <c r="B40" s="33" t="n">
        <v>33</v>
      </c>
      <c r="C40" s="75" t="s">
        <v>35</v>
      </c>
      <c r="D40" s="71" t="s">
        <v>29</v>
      </c>
      <c r="E40" s="71" t="s">
        <v>28</v>
      </c>
      <c r="F40" s="71" t="s">
        <v>35</v>
      </c>
      <c r="G40" s="72" t="s">
        <v>34</v>
      </c>
      <c r="H40" s="31"/>
    </row>
    <row r="41" customFormat="false" ht="13.5" hidden="false" customHeight="false" outlineLevel="0" collapsed="false">
      <c r="A41" s="31"/>
      <c r="B41" s="33" t="n">
        <v>34</v>
      </c>
      <c r="C41" s="75" t="s">
        <v>34</v>
      </c>
      <c r="D41" s="71" t="s">
        <v>35</v>
      </c>
      <c r="E41" s="71" t="s">
        <v>28</v>
      </c>
      <c r="F41" s="71" t="s">
        <v>37</v>
      </c>
      <c r="G41" s="72" t="s">
        <v>35</v>
      </c>
      <c r="H41" s="31"/>
    </row>
    <row r="42" customFormat="false" ht="13.5" hidden="false" customHeight="false" outlineLevel="0" collapsed="false">
      <c r="A42" s="31"/>
      <c r="B42" s="33" t="n">
        <v>35</v>
      </c>
      <c r="C42" s="75" t="s">
        <v>35</v>
      </c>
      <c r="D42" s="71" t="s">
        <v>35</v>
      </c>
      <c r="E42" s="71" t="s">
        <v>36</v>
      </c>
      <c r="F42" s="71" t="s">
        <v>35</v>
      </c>
      <c r="G42" s="72" t="s">
        <v>37</v>
      </c>
      <c r="H42" s="31"/>
      <c r="I42" s="1" t="s">
        <v>41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3</v>
      </c>
      <c r="Q42" s="2" t="s">
        <v>42</v>
      </c>
      <c r="Z42" s="94"/>
      <c r="AA42" s="94"/>
    </row>
    <row r="43" customFormat="false" ht="13.5" hidden="false" customHeight="false" outlineLevel="0" collapsed="false">
      <c r="A43" s="31"/>
      <c r="B43" s="33" t="n">
        <v>36</v>
      </c>
      <c r="C43" s="75" t="s">
        <v>28</v>
      </c>
      <c r="D43" s="71" t="s">
        <v>35</v>
      </c>
      <c r="E43" s="71" t="s">
        <v>35</v>
      </c>
      <c r="F43" s="71" t="s">
        <v>29</v>
      </c>
      <c r="G43" s="72" t="s">
        <v>37</v>
      </c>
      <c r="H43" s="31"/>
      <c r="L43" s="1" t="s">
        <v>43</v>
      </c>
      <c r="M43" s="1" t="s">
        <v>44</v>
      </c>
      <c r="N43" s="1" t="s">
        <v>45</v>
      </c>
      <c r="X43" s="94"/>
      <c r="Y43" s="94"/>
      <c r="Z43" s="94"/>
      <c r="AA43" s="94"/>
    </row>
    <row r="44" customFormat="false" ht="13.5" hidden="false" customHeight="false" outlineLevel="0" collapsed="false">
      <c r="A44" s="31"/>
      <c r="B44" s="33" t="n">
        <v>37</v>
      </c>
      <c r="C44" s="75" t="s">
        <v>28</v>
      </c>
      <c r="D44" s="71" t="s">
        <v>27</v>
      </c>
      <c r="E44" s="71" t="s">
        <v>27</v>
      </c>
      <c r="F44" s="71" t="s">
        <v>36</v>
      </c>
      <c r="G44" s="72" t="s">
        <v>35</v>
      </c>
      <c r="H44" s="31"/>
      <c r="I44" s="47" t="str">
        <f aca="false">I6</f>
        <v>WW</v>
      </c>
      <c r="J44" s="95"/>
      <c r="K44" s="96"/>
      <c r="L44" s="96" t="n">
        <f aca="false" t="array" ref="L44:L44">IF(T6=0,0,#REF!+IF(T6&gt;R$22,#REF!,0)+IF(T6&gt;S$22,R64,0)+IF(T$21=I44,SUM(IF(U$6:V$19&gt;T$22,0,U$64:V$76)),0))</f>
        <v>0</v>
      </c>
      <c r="M44" s="96" t="n">
        <f aca="false" t="array" ref="M44:M44">IF(U6=0,0,#REF!+IF(U6&gt;R$22,#REF!,0)+IF(U6&gt;S$22,S64,0)+IF(U6&gt;T$22,U64)+IF(U$21=I44,SUM(IF(V$6:V$19&gt;U$22,0,W$64:W$76)),0))</f>
        <v>0</v>
      </c>
      <c r="N44" s="97" t="n">
        <f aca="false">IF(V6=0,0,#REF!+IF(V6&gt;R$22,Q64,0)+IF(V6&gt;S$22,T64,0)+IF(V6&gt;T$22,V64,0)+IF(V6&gt;U$22,W64)+IF(V$21=I44,X62,0))</f>
        <v>0</v>
      </c>
      <c r="O44" s="98" t="n">
        <f aca="false">SUM(J44:N44)</f>
        <v>0</v>
      </c>
      <c r="P44" s="99"/>
      <c r="Q44" s="1" t="str">
        <f aca="false">I44</f>
        <v>WW</v>
      </c>
      <c r="R44" s="100"/>
      <c r="S44" s="101"/>
      <c r="T44" s="102" t="n">
        <f aca="false">L44*T6</f>
        <v>0</v>
      </c>
      <c r="U44" s="102" t="n">
        <f aca="false">M44*U6</f>
        <v>0</v>
      </c>
      <c r="V44" s="103" t="n">
        <f aca="false">N44*V6</f>
        <v>0</v>
      </c>
      <c r="W44" s="104" t="n">
        <f aca="false">SUM(R44:V44)</f>
        <v>0</v>
      </c>
      <c r="X44" s="94"/>
      <c r="Y44" s="94"/>
      <c r="Z44" s="94"/>
      <c r="AA44" s="94"/>
    </row>
    <row r="45" customFormat="false" ht="13.5" hidden="false" customHeight="false" outlineLevel="0" collapsed="false">
      <c r="A45" s="31"/>
      <c r="B45" s="33" t="n">
        <v>38</v>
      </c>
      <c r="C45" s="75" t="s">
        <v>36</v>
      </c>
      <c r="D45" s="71" t="s">
        <v>35</v>
      </c>
      <c r="E45" s="71" t="s">
        <v>35</v>
      </c>
      <c r="F45" s="71" t="s">
        <v>35</v>
      </c>
      <c r="G45" s="72" t="s">
        <v>30</v>
      </c>
      <c r="H45" s="31"/>
      <c r="I45" s="47" t="str">
        <f aca="false">I7</f>
        <v>H1</v>
      </c>
      <c r="J45" s="105"/>
      <c r="K45" s="57"/>
      <c r="L45" s="57" t="n">
        <f aca="false">SUMPRODUCT($J$25+J26,$K$25+K26,$L$25+L26,U26,$N$20)</f>
        <v>0</v>
      </c>
      <c r="M45" s="57" t="n">
        <f aca="false">SUMPRODUCT($J$25+J26,$K$25+K26,$L$25+L26,$M$25+M26,V26)</f>
        <v>0</v>
      </c>
      <c r="N45" s="106" t="n">
        <f aca="false">SUMPRODUCT($J$25+J26,$K$25+K26,$L$25+L26,$M$25+M26,$N$25+N26)</f>
        <v>0</v>
      </c>
      <c r="O45" s="98" t="n">
        <f aca="false">SUM(J45:N45)</f>
        <v>0</v>
      </c>
      <c r="P45" s="99"/>
      <c r="Q45" s="1" t="str">
        <f aca="false">I45</f>
        <v>H1</v>
      </c>
      <c r="R45" s="107"/>
      <c r="S45" s="108"/>
      <c r="T45" s="109" t="n">
        <f aca="false">L45*T7/$P$1/$O$20</f>
        <v>0</v>
      </c>
      <c r="U45" s="109" t="n">
        <f aca="false">M45*U7/$P$1/$O$20</f>
        <v>0</v>
      </c>
      <c r="V45" s="110" t="n">
        <f aca="false">N45*V7/$P$1/$O$20</f>
        <v>0</v>
      </c>
      <c r="W45" s="104" t="n">
        <f aca="false">SUM(R45:V45)</f>
        <v>0</v>
      </c>
      <c r="X45" s="94"/>
      <c r="Y45" s="94"/>
      <c r="Z45" s="94"/>
      <c r="AA45" s="94"/>
      <c r="AB45" s="94"/>
      <c r="AC45" s="94"/>
    </row>
    <row r="46" customFormat="false" ht="13.5" hidden="false" customHeight="false" outlineLevel="0" collapsed="false">
      <c r="A46" s="31"/>
      <c r="B46" s="33" t="n">
        <v>39</v>
      </c>
      <c r="C46" s="75" t="s">
        <v>37</v>
      </c>
      <c r="D46" s="71" t="s">
        <v>36</v>
      </c>
      <c r="E46" s="71" t="s">
        <v>35</v>
      </c>
      <c r="F46" s="71" t="s">
        <v>27</v>
      </c>
      <c r="G46" s="72" t="s">
        <v>35</v>
      </c>
      <c r="H46" s="31"/>
      <c r="I46" s="47" t="str">
        <f aca="false">I8</f>
        <v>H2</v>
      </c>
      <c r="J46" s="105"/>
      <c r="K46" s="57"/>
      <c r="L46" s="57" t="n">
        <f aca="false">SUMPRODUCT($J$25+J27,$K$25+K27,$L$25+L27,U27,$N$20)</f>
        <v>0</v>
      </c>
      <c r="M46" s="57" t="n">
        <f aca="false">SUMPRODUCT($J$25+J27,$K$25+K27,$L$25+L27,$M$25+M27,V27)</f>
        <v>0</v>
      </c>
      <c r="N46" s="106" t="n">
        <f aca="false">SUMPRODUCT($J$25+J27,$K$25+K27,$L$25+L27,$M$25+M27,$N$25+N27)</f>
        <v>0</v>
      </c>
      <c r="O46" s="98" t="n">
        <f aca="false">SUM(J46:N46)</f>
        <v>0</v>
      </c>
      <c r="P46" s="99"/>
      <c r="Q46" s="1" t="str">
        <f aca="false">I46</f>
        <v>H2</v>
      </c>
      <c r="R46" s="107"/>
      <c r="S46" s="108"/>
      <c r="T46" s="109" t="n">
        <f aca="false">L46*T8/$P$1/$O$20</f>
        <v>0</v>
      </c>
      <c r="U46" s="109" t="n">
        <f aca="false">M46*U8/$P$1/$O$20</f>
        <v>0</v>
      </c>
      <c r="V46" s="110" t="n">
        <f aca="false">N46*V8/$P$1/$O$20</f>
        <v>0</v>
      </c>
      <c r="W46" s="104" t="n">
        <f aca="false">SUM(R46:V46)</f>
        <v>0</v>
      </c>
      <c r="X46" s="94"/>
      <c r="Y46" s="94"/>
      <c r="Z46" s="94"/>
      <c r="AA46" s="94"/>
      <c r="AB46" s="94"/>
      <c r="AC46" s="94"/>
    </row>
    <row r="47" customFormat="false" ht="13.5" hidden="false" customHeight="false" outlineLevel="0" collapsed="false">
      <c r="A47" s="31"/>
      <c r="B47" s="33" t="n">
        <v>40</v>
      </c>
      <c r="C47" s="75" t="s">
        <v>37</v>
      </c>
      <c r="D47" s="71" t="s">
        <v>35</v>
      </c>
      <c r="E47" s="71" t="s">
        <v>34</v>
      </c>
      <c r="F47" s="71" t="s">
        <v>27</v>
      </c>
      <c r="G47" s="72" t="s">
        <v>34</v>
      </c>
      <c r="H47" s="31"/>
      <c r="I47" s="47" t="str">
        <f aca="false">I9</f>
        <v>H3</v>
      </c>
      <c r="J47" s="105"/>
      <c r="K47" s="57"/>
      <c r="L47" s="57" t="n">
        <f aca="false">SUMPRODUCT($J$25+J28,$K$25+K28,$L$25+L28,U28,$N$20)</f>
        <v>0</v>
      </c>
      <c r="M47" s="57" t="n">
        <f aca="false">SUMPRODUCT($J$25+J28,$K$25+K28,$L$25+L28,$M$25+M28,V28)</f>
        <v>0</v>
      </c>
      <c r="N47" s="106" t="n">
        <f aca="false">SUMPRODUCT($J$25+J28,$K$25+K28,$L$25+L28,$M$25+M28,$N$25+N28)</f>
        <v>0</v>
      </c>
      <c r="O47" s="98" t="n">
        <f aca="false">SUM(J47:N47)</f>
        <v>0</v>
      </c>
      <c r="P47" s="99"/>
      <c r="Q47" s="1" t="str">
        <f aca="false">I47</f>
        <v>H3</v>
      </c>
      <c r="R47" s="107"/>
      <c r="S47" s="108"/>
      <c r="T47" s="109" t="n">
        <f aca="false">L47*T9/$P$1/$O$20</f>
        <v>0</v>
      </c>
      <c r="U47" s="109" t="n">
        <f aca="false">M47*U9/$P$1/$O$20</f>
        <v>0</v>
      </c>
      <c r="V47" s="110" t="n">
        <f aca="false">N47*V9/$P$1/$O$20</f>
        <v>0</v>
      </c>
      <c r="W47" s="104" t="n">
        <f aca="false">SUM(R47:V47)</f>
        <v>0</v>
      </c>
      <c r="X47" s="94"/>
      <c r="Y47" s="94"/>
      <c r="Z47" s="94"/>
      <c r="AA47" s="94"/>
      <c r="AB47" s="94"/>
      <c r="AC47" s="94"/>
    </row>
    <row r="48" customFormat="false" ht="13.5" hidden="false" customHeight="false" outlineLevel="0" collapsed="false">
      <c r="A48" s="31"/>
      <c r="B48" s="33" t="n">
        <v>41</v>
      </c>
      <c r="C48" s="75" t="s">
        <v>35</v>
      </c>
      <c r="D48" s="71" t="s">
        <v>35</v>
      </c>
      <c r="E48" s="71" t="s">
        <v>34</v>
      </c>
      <c r="F48" s="71" t="s">
        <v>35</v>
      </c>
      <c r="G48" s="72" t="s">
        <v>35</v>
      </c>
      <c r="H48" s="31"/>
      <c r="I48" s="47" t="str">
        <f aca="false">I10</f>
        <v>H4</v>
      </c>
      <c r="J48" s="111"/>
      <c r="K48" s="17"/>
      <c r="L48" s="57" t="n">
        <f aca="false">SUMPRODUCT($J$25+J29,$K$25+K29,$L$25+L29,U29,$N$20)</f>
        <v>0</v>
      </c>
      <c r="M48" s="57" t="n">
        <f aca="false">SUMPRODUCT($J$25+J29,$K$25+K29,$L$25+L29,$M$25+M29,V29)</f>
        <v>0</v>
      </c>
      <c r="N48" s="106" t="n">
        <f aca="false">SUMPRODUCT($J$25+J29,$K$25+K29,$L$25+L29,$M$25+M29,$N$25+N29)</f>
        <v>0</v>
      </c>
      <c r="O48" s="98" t="n">
        <f aca="false">SUM(J48:N48)</f>
        <v>0</v>
      </c>
      <c r="P48" s="99"/>
      <c r="Q48" s="1" t="str">
        <f aca="false">I48</f>
        <v>H4</v>
      </c>
      <c r="R48" s="107"/>
      <c r="S48" s="108"/>
      <c r="T48" s="109" t="n">
        <f aca="false">L48*T10/$P$1/$O$20</f>
        <v>0</v>
      </c>
      <c r="U48" s="109" t="n">
        <f aca="false">M48*U10/$P$1/$O$20</f>
        <v>0</v>
      </c>
      <c r="V48" s="110" t="n">
        <f aca="false">N48*V10/$P$1/$O$20</f>
        <v>0</v>
      </c>
      <c r="W48" s="104" t="n">
        <f aca="false">SUM(R48:V48)</f>
        <v>0</v>
      </c>
      <c r="X48" s="94"/>
      <c r="Y48" s="94"/>
      <c r="Z48" s="94"/>
      <c r="AA48" s="94"/>
      <c r="AB48" s="94"/>
      <c r="AC48" s="94"/>
    </row>
    <row r="49" customFormat="false" ht="13.5" hidden="false" customHeight="false" outlineLevel="0" collapsed="false">
      <c r="A49" s="31"/>
      <c r="B49" s="33" t="n">
        <v>42</v>
      </c>
      <c r="C49" s="75" t="s">
        <v>35</v>
      </c>
      <c r="D49" s="71" t="s">
        <v>27</v>
      </c>
      <c r="E49" s="71" t="s">
        <v>35</v>
      </c>
      <c r="F49" s="71" t="s">
        <v>37</v>
      </c>
      <c r="G49" s="72" t="s">
        <v>35</v>
      </c>
      <c r="H49" s="31"/>
      <c r="I49" s="47" t="str">
        <f aca="false">I11</f>
        <v>H5</v>
      </c>
      <c r="J49" s="105"/>
      <c r="K49" s="57"/>
      <c r="L49" s="57" t="n">
        <f aca="false">SUMPRODUCT($J$25+J30,$K$25+K30,$L$25+L30,U30,$N$20)</f>
        <v>42690240</v>
      </c>
      <c r="M49" s="57" t="n">
        <f aca="false">SUMPRODUCT($J$25+J30,$K$25+K30,$L$25+L30,$M$25+M30,V30)</f>
        <v>520680960</v>
      </c>
      <c r="N49" s="106" t="n">
        <f aca="false">SUMPRODUCT($J$25+J30,$K$25+K30,$L$25+L30,$M$25+M30,$N$25+N30)</f>
        <v>5271894720</v>
      </c>
      <c r="O49" s="98" t="n">
        <f aca="false">SUM(J49:N49)</f>
        <v>5835265920</v>
      </c>
      <c r="P49" s="99"/>
      <c r="Q49" s="1" t="str">
        <f aca="false">I49</f>
        <v>H5</v>
      </c>
      <c r="R49" s="107"/>
      <c r="S49" s="108"/>
      <c r="T49" s="109" t="n">
        <f aca="false">L49*T11/$P$1/$O$20</f>
        <v>0.00505451420394037</v>
      </c>
      <c r="U49" s="109" t="n">
        <f aca="false">M49*U11/$P$1/$O$20</f>
        <v>0.123297002220709</v>
      </c>
      <c r="V49" s="110" t="n">
        <f aca="false">N49*V11/$P$1/$O$20</f>
        <v>6.24191073742342</v>
      </c>
      <c r="W49" s="104" t="n">
        <f aca="false">SUM(R49:V49)</f>
        <v>6.37026225384807</v>
      </c>
      <c r="X49" s="94"/>
      <c r="Y49" s="94"/>
      <c r="Z49" s="94"/>
      <c r="AA49" s="94"/>
      <c r="AB49" s="94"/>
      <c r="AC49" s="94"/>
    </row>
    <row r="50" customFormat="false" ht="13.5" hidden="false" customHeight="false" outlineLevel="0" collapsed="false">
      <c r="A50" s="31"/>
      <c r="B50" s="33" t="n">
        <v>43</v>
      </c>
      <c r="C50" s="75" t="s">
        <v>27</v>
      </c>
      <c r="D50" s="71" t="s">
        <v>27</v>
      </c>
      <c r="E50" s="71" t="s">
        <v>35</v>
      </c>
      <c r="F50" s="71" t="s">
        <v>37</v>
      </c>
      <c r="G50" s="72" t="s">
        <v>37</v>
      </c>
      <c r="H50" s="31"/>
      <c r="I50" s="47" t="str">
        <f aca="false">I12</f>
        <v>LA</v>
      </c>
      <c r="J50" s="105"/>
      <c r="K50" s="57"/>
      <c r="L50" s="57" t="n">
        <f aca="false">SUMPRODUCT($J$25+J31,$K$25+K31,$L$25+L31,U31,$N$20)</f>
        <v>17293500</v>
      </c>
      <c r="M50" s="57" t="n">
        <f aca="false">SUMPRODUCT($J$25+J31,$K$25+K31,$L$25+L31,$M$25+M31,V31)</f>
        <v>11178000</v>
      </c>
      <c r="N50" s="106" t="n">
        <f aca="false">SUMPRODUCT($J$25+J31,$K$25+K31,$L$25+L31,$M$25+M31,$N$25+N31)</f>
        <v>3645000</v>
      </c>
      <c r="O50" s="98" t="n">
        <f aca="false">SUM(J50:N50)</f>
        <v>32116500</v>
      </c>
      <c r="P50" s="99"/>
      <c r="Q50" s="1" t="str">
        <f aca="false">I50</f>
        <v>LA</v>
      </c>
      <c r="R50" s="107"/>
      <c r="S50" s="108"/>
      <c r="T50" s="109" t="n">
        <f aca="false">L50*T12/$P$1/$O$20</f>
        <v>0.00102377313158515</v>
      </c>
      <c r="U50" s="109" t="n">
        <f aca="false">M50*U12/$P$1/$O$20</f>
        <v>0.00132347252607728</v>
      </c>
      <c r="V50" s="110" t="n">
        <f aca="false">N50*V12/$P$1/$O$20</f>
        <v>0.0021578356403434</v>
      </c>
      <c r="W50" s="104" t="n">
        <f aca="false">SUM(R50:V50)</f>
        <v>0.00450508129800583</v>
      </c>
      <c r="X50" s="94"/>
      <c r="Y50" s="94"/>
      <c r="Z50" s="94"/>
      <c r="AA50" s="94"/>
      <c r="AB50" s="94"/>
      <c r="AC50" s="94"/>
    </row>
    <row r="51" customFormat="false" ht="13.5" hidden="false" customHeight="false" outlineLevel="0" collapsed="false">
      <c r="A51" s="31"/>
      <c r="B51" s="33" t="n">
        <v>44</v>
      </c>
      <c r="C51" s="75" t="s">
        <v>35</v>
      </c>
      <c r="D51" s="71" t="s">
        <v>25</v>
      </c>
      <c r="E51" s="71" t="s">
        <v>30</v>
      </c>
      <c r="F51" s="71" t="s">
        <v>25</v>
      </c>
      <c r="G51" s="72" t="s">
        <v>37</v>
      </c>
      <c r="H51" s="31"/>
      <c r="I51" s="47" t="str">
        <f aca="false">I13</f>
        <v>LK</v>
      </c>
      <c r="J51" s="105"/>
      <c r="K51" s="57"/>
      <c r="L51" s="57" t="n">
        <f aca="false">SUMPRODUCT($J$25+J32,$K$25+K32,$L$25+L32,U32,$N$20)</f>
        <v>24309720</v>
      </c>
      <c r="M51" s="57" t="n">
        <f aca="false">SUMPRODUCT($J$25+J32,$K$25+K32,$L$25+L32,$M$25+M32,V32)</f>
        <v>11897280</v>
      </c>
      <c r="N51" s="106" t="n">
        <f aca="false">SUMPRODUCT($J$25+J32,$K$25+K32,$L$25+L32,$M$25+M32,$N$25+N32)</f>
        <v>2799360</v>
      </c>
      <c r="O51" s="98" t="n">
        <f aca="false">SUM(J51:N51)</f>
        <v>39006360</v>
      </c>
      <c r="P51" s="99"/>
      <c r="Q51" s="1" t="str">
        <f aca="false">I51</f>
        <v>LK</v>
      </c>
      <c r="R51" s="107"/>
      <c r="S51" s="108"/>
      <c r="T51" s="109" t="n">
        <f aca="false">L51*T13/$P$1/$O$20</f>
        <v>0.00143913251639969</v>
      </c>
      <c r="U51" s="109" t="n">
        <f aca="false">M51*U13/$P$1/$O$20</f>
        <v>0.00140863510601617</v>
      </c>
      <c r="V51" s="110" t="n">
        <f aca="false">N51*V13/$P$1/$O$20</f>
        <v>0.00165721777178373</v>
      </c>
      <c r="W51" s="104" t="n">
        <f aca="false">SUM(R51:V51)</f>
        <v>0.00450498539419959</v>
      </c>
      <c r="X51" s="94"/>
      <c r="Y51" s="94"/>
      <c r="Z51" s="94"/>
      <c r="AA51" s="94"/>
      <c r="AB51" s="94"/>
      <c r="AC51" s="94"/>
    </row>
    <row r="52" customFormat="false" ht="13.5" hidden="false" customHeight="false" outlineLevel="0" collapsed="false">
      <c r="A52" s="31"/>
      <c r="B52" s="33" t="n">
        <v>45</v>
      </c>
      <c r="C52" s="75" t="s">
        <v>27</v>
      </c>
      <c r="D52" s="71" t="s">
        <v>28</v>
      </c>
      <c r="E52" s="71" t="s">
        <v>30</v>
      </c>
      <c r="F52" s="71" t="s">
        <v>34</v>
      </c>
      <c r="G52" s="72" t="s">
        <v>36</v>
      </c>
      <c r="H52" s="31"/>
      <c r="I52" s="47" t="str">
        <f aca="false">I14</f>
        <v>LQ</v>
      </c>
      <c r="J52" s="105"/>
      <c r="K52" s="57"/>
      <c r="L52" s="57" t="n">
        <f aca="false">SUMPRODUCT($J$25+J33,$K$25+K33,$L$25+L33,U33,$N$20)</f>
        <v>27010800</v>
      </c>
      <c r="M52" s="57" t="n">
        <f aca="false">SUMPRODUCT($J$25+J33,$K$25+K33,$L$25+L33,$M$25+M33,V33)</f>
        <v>11404800</v>
      </c>
      <c r="N52" s="106" t="n">
        <f aca="false">SUMPRODUCT($J$25+J33,$K$25+K33,$L$25+L33,$M$25+M33,$N$25+N33)</f>
        <v>5443200</v>
      </c>
      <c r="O52" s="98" t="n">
        <f aca="false">SUM(J52:N52)</f>
        <v>43858800</v>
      </c>
      <c r="P52" s="99"/>
      <c r="Q52" s="1" t="str">
        <f aca="false">I52</f>
        <v>LQ</v>
      </c>
      <c r="R52" s="107"/>
      <c r="S52" s="108"/>
      <c r="T52" s="109" t="n">
        <f aca="false">L52*T14/$P$1/$O$20</f>
        <v>0.00159903612933299</v>
      </c>
      <c r="U52" s="109" t="n">
        <f aca="false">M52*U14/$P$1/$O$20</f>
        <v>0.00135032559182378</v>
      </c>
      <c r="V52" s="110" t="n">
        <f aca="false">N52*V14/$P$1/$O$20</f>
        <v>0.00322236788957947</v>
      </c>
      <c r="W52" s="104" t="n">
        <f aca="false">SUM(R52:V52)</f>
        <v>0.00617172961073624</v>
      </c>
      <c r="X52" s="94"/>
      <c r="Y52" s="94"/>
      <c r="Z52" s="94"/>
      <c r="AB52" s="94"/>
      <c r="AC52" s="94"/>
    </row>
    <row r="53" customFormat="false" ht="13.5" hidden="false" customHeight="false" outlineLevel="0" collapsed="false">
      <c r="A53" s="31"/>
      <c r="B53" s="33" t="n">
        <v>46</v>
      </c>
      <c r="C53" s="75" t="s">
        <v>35</v>
      </c>
      <c r="D53" s="71" t="s">
        <v>35</v>
      </c>
      <c r="E53" s="71" t="s">
        <v>36</v>
      </c>
      <c r="F53" s="71" t="s">
        <v>35</v>
      </c>
      <c r="G53" s="72" t="s">
        <v>30</v>
      </c>
      <c r="H53" s="31"/>
      <c r="I53" s="47" t="str">
        <f aca="false">I15</f>
        <v>LJ</v>
      </c>
      <c r="J53" s="105"/>
      <c r="K53" s="57"/>
      <c r="L53" s="57" t="n">
        <f aca="false">SUMPRODUCT($J$25+J34,$K$25+K34,$L$25+L34,U34,$N$20)</f>
        <v>15771672</v>
      </c>
      <c r="M53" s="57" t="n">
        <f aca="false">SUMPRODUCT($J$25+J34,$K$25+K34,$L$25+L34,$M$25+M34,V34)</f>
        <v>8817984</v>
      </c>
      <c r="N53" s="106" t="n">
        <f aca="false">SUMPRODUCT($J$25+J34,$K$25+K34,$L$25+L34,$M$25+M34,$N$25+N34)</f>
        <v>2755620</v>
      </c>
      <c r="O53" s="98" t="n">
        <f aca="false">SUM(J53:N53)</f>
        <v>27345276</v>
      </c>
      <c r="P53" s="99"/>
      <c r="Q53" s="1" t="str">
        <f aca="false">I53</f>
        <v>LJ</v>
      </c>
      <c r="R53" s="107"/>
      <c r="S53" s="108"/>
      <c r="T53" s="109" t="n">
        <f aca="false">L53*T15/$P$1/$O$20</f>
        <v>0.000933681096005653</v>
      </c>
      <c r="U53" s="109" t="n">
        <f aca="false">M53*U15/$P$1/$O$20</f>
        <v>0.00104404719622375</v>
      </c>
      <c r="V53" s="110" t="n">
        <f aca="false">N53*V15/$P$1/$O$20</f>
        <v>0.00163132374409961</v>
      </c>
      <c r="W53" s="104" t="n">
        <f aca="false">SUM(R53:V53)</f>
        <v>0.00360905203632901</v>
      </c>
      <c r="X53" s="94"/>
      <c r="Y53" s="94"/>
      <c r="Z53" s="94"/>
      <c r="AB53" s="94"/>
      <c r="AC53" s="94"/>
    </row>
    <row r="54" customFormat="false" ht="13.5" hidden="false" customHeight="false" outlineLevel="0" collapsed="false">
      <c r="A54" s="31"/>
      <c r="B54" s="33" t="n">
        <v>47</v>
      </c>
      <c r="C54" s="75" t="s">
        <v>35</v>
      </c>
      <c r="D54" s="71" t="s">
        <v>35</v>
      </c>
      <c r="E54" s="71" t="s">
        <v>30</v>
      </c>
      <c r="F54" s="71" t="s">
        <v>27</v>
      </c>
      <c r="G54" s="72" t="s">
        <v>35</v>
      </c>
      <c r="H54" s="31"/>
      <c r="I54" s="47" t="str">
        <f aca="false">I16</f>
        <v>LT</v>
      </c>
      <c r="J54" s="105"/>
      <c r="K54" s="57"/>
      <c r="L54" s="57" t="n">
        <f aca="false">SUMPRODUCT($J$25+J35,$K$25+K35,$L$25+L35,U35,$N$20)</f>
        <v>27010800</v>
      </c>
      <c r="M54" s="57" t="n">
        <f aca="false">SUMPRODUCT($J$25+J35,$K$25+K35,$L$25+L35,$M$25+M35,V35)</f>
        <v>13219200</v>
      </c>
      <c r="N54" s="106" t="n">
        <f aca="false">SUMPRODUCT($J$25+J35,$K$25+K35,$L$25+L35,$M$25+M35,$N$25+N35)</f>
        <v>3110400</v>
      </c>
      <c r="O54" s="98" t="n">
        <f aca="false">SUM(J54:N54)</f>
        <v>43340400</v>
      </c>
      <c r="P54" s="99"/>
      <c r="Q54" s="1" t="str">
        <f aca="false">I54</f>
        <v>LT</v>
      </c>
      <c r="R54" s="107"/>
      <c r="S54" s="108"/>
      <c r="T54" s="109" t="n">
        <f aca="false">L54*T16/$P$1/$O$20</f>
        <v>0.00159903612933299</v>
      </c>
      <c r="U54" s="109" t="n">
        <f aca="false">M54*U16/$P$1/$O$20</f>
        <v>0.00156515011779574</v>
      </c>
      <c r="V54" s="110" t="n">
        <f aca="false">N54*V16/$P$1/$O$20</f>
        <v>0.0018413530797597</v>
      </c>
      <c r="W54" s="104" t="n">
        <f aca="false">SUM(R54:V54)</f>
        <v>0.00500553932688843</v>
      </c>
      <c r="X54" s="94"/>
      <c r="Y54" s="94"/>
      <c r="AB54" s="94"/>
      <c r="AC54" s="94"/>
    </row>
    <row r="55" customFormat="false" ht="13.5" hidden="false" customHeight="false" outlineLevel="0" collapsed="false">
      <c r="A55" s="31"/>
      <c r="B55" s="33" t="n">
        <v>48</v>
      </c>
      <c r="C55" s="75" t="s">
        <v>34</v>
      </c>
      <c r="D55" s="71" t="s">
        <v>29</v>
      </c>
      <c r="E55" s="71" t="s">
        <v>35</v>
      </c>
      <c r="F55" s="71" t="s">
        <v>35</v>
      </c>
      <c r="G55" s="72" t="s">
        <v>30</v>
      </c>
      <c r="H55" s="31"/>
      <c r="I55" s="47" t="str">
        <f aca="false">I17</f>
        <v>LN</v>
      </c>
      <c r="J55" s="105"/>
      <c r="K55" s="57"/>
      <c r="L55" s="57" t="n">
        <f aca="false">SUMPRODUCT($J$25+J36,$K$25+K36,$L$25+L36,U36,$N$20)</f>
        <v>19922112</v>
      </c>
      <c r="M55" s="57" t="n">
        <f aca="false">SUMPRODUCT($J$25+J36,$K$25+K36,$L$25+L36,$M$25+M36,V36)</f>
        <v>10497600</v>
      </c>
      <c r="N55" s="106" t="n">
        <f aca="false">SUMPRODUCT($J$25+J36,$K$25+K36,$L$25+L36,$M$25+M36,$N$25+N36)</f>
        <v>3149280</v>
      </c>
      <c r="O55" s="98" t="n">
        <f aca="false">SUM(J55:N55)</f>
        <v>33568992</v>
      </c>
      <c r="P55" s="99"/>
      <c r="Q55" s="1" t="str">
        <f aca="false">I55</f>
        <v>LN</v>
      </c>
      <c r="R55" s="107"/>
      <c r="S55" s="108"/>
      <c r="T55" s="109" t="n">
        <f aca="false">L55*T17/$P$1/$O$20</f>
        <v>0.00117938664758609</v>
      </c>
      <c r="U55" s="109" t="n">
        <f aca="false">M55*U17/$P$1/$O$20</f>
        <v>0.0012429133288378</v>
      </c>
      <c r="V55" s="110" t="n">
        <f aca="false">N55*V17/$P$1/$O$20</f>
        <v>0.0018643699932567</v>
      </c>
      <c r="W55" s="104" t="n">
        <f aca="false">SUM(R55:V55)</f>
        <v>0.00428666996968058</v>
      </c>
      <c r="X55" s="48"/>
      <c r="Y55" s="48"/>
    </row>
    <row r="56" customFormat="false" ht="13.5" hidden="false" customHeight="false" outlineLevel="0" collapsed="false">
      <c r="A56" s="31"/>
      <c r="B56" s="33" t="n">
        <v>49</v>
      </c>
      <c r="C56" s="75" t="s">
        <v>36</v>
      </c>
      <c r="D56" s="71" t="s">
        <v>35</v>
      </c>
      <c r="E56" s="71" t="s">
        <v>35</v>
      </c>
      <c r="F56" s="71" t="s">
        <v>35</v>
      </c>
      <c r="G56" s="72" t="s">
        <v>35</v>
      </c>
      <c r="H56" s="31"/>
      <c r="I56" s="47" t="str">
        <f aca="false">I18</f>
        <v>ST</v>
      </c>
      <c r="J56" s="111"/>
      <c r="L56" s="47" t="n">
        <f aca="false">(J18*$J$42)*(K18*$K$42)*(L18*$L$42)*($M$20-M18*$M$42)*($N$20-N18*$N$42) +(J18*$J$42)*(K18*$K$42)*($L$20-L18*$L$42)*(M18*$M$42)*($N$20-N18*$N$42) +(J18*$J$42)*($K$20-K18*$K$42)*(L18*$L$42)*(M18*$M$42)*($N$20-N18*$N$42) +($J$20-J18*$J$42)*(K18*$K$42)*(L18*$L$42)*(M18*$M$42)*($N$20-N18*$N$42) +(J18*$J$42)*(K18*$K$42)*($L$20-L18*$L$42)*($M$20-M18*$M$42)*(N18*$N$42) +(J18*$J$42)*($K$20-K18*$K$42)*(L18*$L$42)*($M$20-M18*$M$42)*(N18*$N$42) +($J$20-J18*$J$42)*(K18*$K$42)*(L18*$L$42)*($M$20-M18*$M$42)*(N18*$N$42) +(J18*$J$42)*($K$20-K18*$K$42)*($L$20-L18*$L$42)*(M18*$M$42)*(N18*$N$42) +($J$20-J18*$J$42)*(K18*$K$42)*($L$20-L18*$L$42)*(M18*$M$42)*(N18*$N$42) +($J$20-J18*$J$42)*($K$20-K18*$K$42)*(L18*$L$42)*(M18*$M$42)*(N18*$N$42)</f>
        <v>0</v>
      </c>
      <c r="M56" s="34" t="n">
        <f aca="false">(J18*$J$42)*(K18*$K$42)*(L18*$L$42)*(M18*$M$42)*($N$20-N18*$N$42) +(J18*$J$42)*(K18*$K$42)*(L18*$L$42)*($M$20-M18*$M$42)*(N18*$N$42) +(J18*$J$42)*(K18*$K$42)*($L$20-L18*$L$42)*(M18*$M$42)*(N18*$N$42) +(J18*$J$42)*($K$20-K18*$K$42)*(L18*$L$42)*(M18*$M$42)*(N18*$N$42) +($J$20-J18*$J$42)*(K18*$K$42)*(L18*$L$42)*(M18*$M$42)*(N18*$N$42)</f>
        <v>0</v>
      </c>
      <c r="N56" s="35" t="n">
        <f aca="false">PRODUCT(J18:N18)*$J$42^5</f>
        <v>0</v>
      </c>
      <c r="O56" s="98" t="n">
        <f aca="false">SUM(J56:N56)</f>
        <v>0</v>
      </c>
      <c r="Q56" s="1" t="str">
        <f aca="false">I56</f>
        <v>ST</v>
      </c>
      <c r="R56" s="107"/>
      <c r="S56" s="108"/>
      <c r="T56" s="109" t="n">
        <f aca="false">L56*T18/$P$1/$O$20</f>
        <v>0</v>
      </c>
      <c r="U56" s="109" t="n">
        <f aca="false">M56*U18/$P$1/$O$20</f>
        <v>0</v>
      </c>
      <c r="V56" s="110" t="n">
        <f aca="false">N56*V18/$P$1/$O$20</f>
        <v>0</v>
      </c>
      <c r="W56" s="104" t="n">
        <f aca="false">SUM(R56:V56)</f>
        <v>0</v>
      </c>
    </row>
    <row r="57" customFormat="false" ht="13.5" hidden="false" customHeight="false" outlineLevel="0" collapsed="false">
      <c r="A57" s="31"/>
      <c r="B57" s="33" t="n">
        <v>50</v>
      </c>
      <c r="C57" s="75" t="s">
        <v>34</v>
      </c>
      <c r="D57" s="71" t="s">
        <v>35</v>
      </c>
      <c r="E57" s="71" t="s">
        <v>35</v>
      </c>
      <c r="F57" s="71" t="s">
        <v>27</v>
      </c>
      <c r="G57" s="72" t="s">
        <v>34</v>
      </c>
      <c r="H57" s="31"/>
      <c r="I57" s="47" t="str">
        <f aca="false">I19</f>
        <v>SF</v>
      </c>
      <c r="J57" s="112"/>
      <c r="K57" s="113"/>
      <c r="L57" s="113" t="n">
        <f aca="false">((J19+$J$6)*(K19+$K$6)*(L19+$L$6)*($M$20-M19*$P$2-$M$6*$P$2)*($N$20))*$P$2^3</f>
        <v>20821374</v>
      </c>
      <c r="M57" s="114" t="n">
        <f aca="false">((J19+$J$6)*(K19+$K$6)*(L19+$L$6)*(M19+$M$6)*($N$20-N19*$P$2-$N$6*$P$2))*$P$2^4</f>
        <v>7001316</v>
      </c>
      <c r="N57" s="115" t="n">
        <f aca="false">((J19+$J$6)*(K19+$K$6)*(L19+$L$6)*(M19+$M$6)*(N19+$N$6))*$P$2^5</f>
        <v>1714608</v>
      </c>
      <c r="O57" s="98" t="n">
        <f aca="false">SUM(J57:N57)</f>
        <v>29537298</v>
      </c>
      <c r="P57" s="99"/>
      <c r="Q57" s="1" t="str">
        <f aca="false">I57</f>
        <v>SF</v>
      </c>
      <c r="R57" s="116"/>
      <c r="S57" s="117"/>
      <c r="T57" s="118" t="n">
        <f aca="false">L57*T19/$O$20</f>
        <v>0.123262285042851</v>
      </c>
      <c r="U57" s="118" t="n">
        <f aca="false">M57*U19/$O$20</f>
        <v>0.082895413959432</v>
      </c>
      <c r="V57" s="119" t="n">
        <f aca="false">N57*V19/$O$20</f>
        <v>0.101504588521753</v>
      </c>
      <c r="W57" s="104" t="n">
        <f aca="false">SUM(R57:V57)</f>
        <v>0.307662287524037</v>
      </c>
      <c r="Y57" s="48"/>
    </row>
    <row r="58" customFormat="false" ht="13.5" hidden="false" customHeight="false" outlineLevel="0" collapsed="false">
      <c r="A58" s="31"/>
      <c r="B58" s="33" t="n">
        <v>51</v>
      </c>
      <c r="C58" s="75" t="s">
        <v>35</v>
      </c>
      <c r="D58" s="71" t="s">
        <v>37</v>
      </c>
      <c r="E58" s="71" t="s">
        <v>29</v>
      </c>
      <c r="F58" s="71" t="s">
        <v>36</v>
      </c>
      <c r="G58" s="72" t="s">
        <v>35</v>
      </c>
      <c r="H58" s="31"/>
      <c r="I58" s="47"/>
      <c r="J58" s="57"/>
      <c r="K58" s="57"/>
      <c r="L58" s="57" t="n">
        <f aca="false">$O$20/SUM(L44:L55)</f>
        <v>4.85375502523309</v>
      </c>
      <c r="M58" s="57" t="n">
        <f aca="false">$O$20/SUM(M44:M55)</f>
        <v>1.43713170403607</v>
      </c>
      <c r="N58" s="57" t="n">
        <f aca="false">$O$20/SUM(N44:N55)</f>
        <v>0.159574646155276</v>
      </c>
      <c r="O58" s="120" t="n">
        <f aca="false">SUM(O44:O57)</f>
        <v>6084039546</v>
      </c>
      <c r="P58" s="121"/>
      <c r="Q58" s="1"/>
      <c r="R58" s="122"/>
      <c r="S58" s="122"/>
      <c r="T58" s="123" t="n">
        <f aca="false">SUM(T44:T57)</f>
        <v>0.136090844897034</v>
      </c>
      <c r="U58" s="123" t="n">
        <f aca="false">SUM(U44:U57)</f>
        <v>0.214126960046916</v>
      </c>
      <c r="V58" s="124" t="n">
        <f aca="false">SUM(V44:V57)</f>
        <v>6.35578979406399</v>
      </c>
      <c r="W58" s="125" t="n">
        <f aca="false">SUM(R44:V57)</f>
        <v>6.70600759900794</v>
      </c>
      <c r="X58" s="48"/>
      <c r="Y58" s="48"/>
      <c r="Z58" s="85"/>
    </row>
    <row r="59" customFormat="false" ht="13.5" hidden="false" customHeight="false" outlineLevel="0" collapsed="false">
      <c r="A59" s="31"/>
      <c r="B59" s="33" t="n">
        <v>52</v>
      </c>
      <c r="C59" s="75" t="s">
        <v>35</v>
      </c>
      <c r="D59" s="71" t="s">
        <v>37</v>
      </c>
      <c r="E59" s="71" t="s">
        <v>35</v>
      </c>
      <c r="F59" s="71" t="s">
        <v>34</v>
      </c>
      <c r="G59" s="72" t="s">
        <v>29</v>
      </c>
      <c r="H59" s="31"/>
      <c r="I59" s="47"/>
      <c r="J59" s="126"/>
      <c r="K59" s="126"/>
      <c r="L59" s="57"/>
      <c r="M59" s="57"/>
      <c r="N59" s="57"/>
      <c r="X59" s="48"/>
      <c r="Y59" s="48"/>
      <c r="Z59" s="85"/>
    </row>
    <row r="60" customFormat="false" ht="13.5" hidden="false" customHeight="false" outlineLevel="0" collapsed="false">
      <c r="A60" s="31"/>
      <c r="B60" s="33" t="n">
        <v>53</v>
      </c>
      <c r="C60" s="75" t="s">
        <v>29</v>
      </c>
      <c r="D60" s="71" t="s">
        <v>25</v>
      </c>
      <c r="E60" s="71" t="s">
        <v>35</v>
      </c>
      <c r="F60" s="71" t="s">
        <v>35</v>
      </c>
      <c r="G60" s="72" t="s">
        <v>35</v>
      </c>
      <c r="H60" s="31"/>
      <c r="I60" s="48"/>
      <c r="J60" s="48"/>
      <c r="K60" s="48"/>
      <c r="L60" s="48"/>
      <c r="M60" s="48"/>
      <c r="N60" s="48"/>
      <c r="O60" s="48"/>
      <c r="P60" s="48"/>
      <c r="Q60" s="127"/>
      <c r="R60" s="128"/>
      <c r="S60" s="128"/>
      <c r="T60" s="128"/>
      <c r="U60" s="128"/>
      <c r="V60" s="128"/>
      <c r="W60" s="127"/>
      <c r="X60" s="129"/>
      <c r="Y60" s="129"/>
      <c r="Z60" s="57"/>
      <c r="AA60" s="17"/>
      <c r="AB60" s="17"/>
      <c r="AC60" s="17"/>
      <c r="AD60" s="17"/>
      <c r="AE60" s="17"/>
    </row>
    <row r="61" customFormat="false" ht="13.5" hidden="false" customHeight="false" outlineLevel="0" collapsed="false">
      <c r="A61" s="31"/>
      <c r="B61" s="33" t="n">
        <v>54</v>
      </c>
      <c r="C61" s="75" t="s">
        <v>29</v>
      </c>
      <c r="D61" s="71" t="s">
        <v>34</v>
      </c>
      <c r="E61" s="71" t="s">
        <v>37</v>
      </c>
      <c r="F61" s="71" t="s">
        <v>35</v>
      </c>
      <c r="G61" s="72" t="s">
        <v>28</v>
      </c>
      <c r="H61" s="31"/>
      <c r="I61" s="48"/>
      <c r="J61" s="129"/>
      <c r="K61" s="129"/>
      <c r="L61" s="129"/>
      <c r="M61" s="129"/>
      <c r="N61" s="129"/>
      <c r="O61" s="129"/>
      <c r="P61" s="129"/>
      <c r="Q61" s="128"/>
      <c r="R61" s="128"/>
      <c r="S61" s="128"/>
      <c r="T61" s="128"/>
      <c r="U61" s="128"/>
      <c r="V61" s="128"/>
      <c r="W61" s="127"/>
      <c r="X61" s="129"/>
      <c r="Y61" s="129"/>
      <c r="Z61" s="57"/>
      <c r="AA61" s="17"/>
      <c r="AB61" s="129"/>
      <c r="AC61" s="17"/>
      <c r="AD61" s="17"/>
      <c r="AE61" s="17"/>
    </row>
    <row r="62" customFormat="false" ht="13.5" hidden="false" customHeight="false" outlineLevel="0" collapsed="false">
      <c r="A62" s="31"/>
      <c r="B62" s="33" t="n">
        <v>55</v>
      </c>
      <c r="C62" s="75" t="s">
        <v>35</v>
      </c>
      <c r="D62" s="71" t="s">
        <v>34</v>
      </c>
      <c r="E62" s="71" t="s">
        <v>35</v>
      </c>
      <c r="F62" s="71" t="s">
        <v>28</v>
      </c>
      <c r="G62" s="72" t="s">
        <v>35</v>
      </c>
      <c r="H62" s="31"/>
      <c r="I62" s="48"/>
      <c r="J62" s="130" t="s">
        <v>46</v>
      </c>
      <c r="K62" s="131" t="s">
        <v>46</v>
      </c>
      <c r="L62" s="130" t="s">
        <v>47</v>
      </c>
      <c r="M62" s="130" t="s">
        <v>48</v>
      </c>
      <c r="N62" s="130" t="s">
        <v>49</v>
      </c>
      <c r="O62" s="49"/>
      <c r="Q62" s="132"/>
      <c r="R62" s="29"/>
      <c r="S62" s="29"/>
      <c r="T62" s="29"/>
      <c r="U62" s="29"/>
      <c r="V62" s="29"/>
      <c r="W62" s="29"/>
      <c r="X62" s="57"/>
      <c r="Y62" s="57"/>
      <c r="Z62" s="57"/>
      <c r="AA62" s="17"/>
      <c r="AB62" s="129"/>
      <c r="AC62" s="129"/>
      <c r="AD62" s="17"/>
      <c r="AE62" s="17"/>
    </row>
    <row r="63" customFormat="false" ht="13.5" hidden="false" customHeight="false" outlineLevel="0" collapsed="false">
      <c r="A63" s="31"/>
      <c r="B63" s="33" t="n">
        <v>56</v>
      </c>
      <c r="C63" s="75" t="s">
        <v>35</v>
      </c>
      <c r="D63" s="71" t="s">
        <v>35</v>
      </c>
      <c r="E63" s="71" t="s">
        <v>28</v>
      </c>
      <c r="F63" s="71" t="s">
        <v>35</v>
      </c>
      <c r="G63" s="72" t="s">
        <v>27</v>
      </c>
      <c r="H63" s="31"/>
      <c r="I63" s="47"/>
      <c r="J63" s="27" t="n">
        <f aca="false" t="array" ref="J63:J63">MAX(R6:W20)</f>
        <v>1000</v>
      </c>
      <c r="K63" s="133" t="n">
        <f aca="false">J63</f>
        <v>1000</v>
      </c>
      <c r="L63" s="134" t="n">
        <f aca="false" t="array" ref="L63:L63">SUMIF($R$6:$V$22,J63,$J$44:$N$59)</f>
        <v>0</v>
      </c>
      <c r="M63" s="36" t="n">
        <f aca="false">L63/$O$20</f>
        <v>0</v>
      </c>
      <c r="N63" s="135" t="n">
        <f aca="false" t="array" ref="N63:N63">K63^2*M63</f>
        <v>0</v>
      </c>
      <c r="O63" s="136"/>
      <c r="Q63" s="128"/>
      <c r="R63" s="128"/>
      <c r="S63" s="128"/>
      <c r="T63" s="128"/>
      <c r="U63" s="128"/>
      <c r="V63" s="128"/>
      <c r="W63" s="128"/>
      <c r="X63" s="17"/>
      <c r="Y63" s="57"/>
      <c r="Z63" s="57"/>
      <c r="AA63" s="17"/>
      <c r="AB63" s="57"/>
      <c r="AC63" s="17"/>
      <c r="AD63" s="17"/>
      <c r="AE63" s="17"/>
    </row>
    <row r="64" customFormat="false" ht="13.5" hidden="false" customHeight="false" outlineLevel="0" collapsed="false">
      <c r="A64" s="31"/>
      <c r="B64" s="33" t="n">
        <v>57</v>
      </c>
      <c r="C64" s="75" t="s">
        <v>34</v>
      </c>
      <c r="D64" s="71" t="s">
        <v>35</v>
      </c>
      <c r="E64" s="71" t="s">
        <v>36</v>
      </c>
      <c r="F64" s="71" t="s">
        <v>29</v>
      </c>
      <c r="G64" s="72" t="s">
        <v>36</v>
      </c>
      <c r="H64" s="31"/>
      <c r="I64" s="47"/>
      <c r="J64" s="27" t="n">
        <f aca="false" t="array" ref="J64:J64">MAX(IF($R$6:$W$21&lt;J63,$R$6:$W$21,0))</f>
        <v>500</v>
      </c>
      <c r="K64" s="137" t="n">
        <f aca="false">J64</f>
        <v>500</v>
      </c>
      <c r="L64" s="138" t="n">
        <f aca="false" t="array" ref="L64:L64">SUMIF($R$6:$V$22,J64,$J$44:$N$59)</f>
        <v>0</v>
      </c>
      <c r="M64" s="36" t="n">
        <f aca="false">L64/$O$20</f>
        <v>0</v>
      </c>
      <c r="N64" s="139" t="n">
        <f aca="false" t="array" ref="N64:N64">K64^2*M64</f>
        <v>0</v>
      </c>
      <c r="O64" s="136"/>
      <c r="Q64" s="128"/>
      <c r="R64" s="128"/>
      <c r="S64" s="128"/>
      <c r="T64" s="128"/>
      <c r="U64" s="128"/>
      <c r="V64" s="128"/>
      <c r="W64" s="128"/>
      <c r="X64" s="17"/>
      <c r="Y64" s="57"/>
      <c r="Z64" s="57"/>
      <c r="AA64" s="17"/>
      <c r="AB64" s="57"/>
      <c r="AC64" s="17"/>
      <c r="AD64" s="17"/>
      <c r="AE64" s="17"/>
    </row>
    <row r="65" customFormat="false" ht="13.5" hidden="false" customHeight="false" outlineLevel="0" collapsed="false">
      <c r="A65" s="31"/>
      <c r="B65" s="33" t="n">
        <v>58</v>
      </c>
      <c r="C65" s="75" t="s">
        <v>36</v>
      </c>
      <c r="D65" s="71" t="s">
        <v>35</v>
      </c>
      <c r="E65" s="71" t="s">
        <v>29</v>
      </c>
      <c r="F65" s="71" t="s">
        <v>35</v>
      </c>
      <c r="G65" s="72" t="s">
        <v>30</v>
      </c>
      <c r="H65" s="31"/>
      <c r="I65" s="47"/>
      <c r="J65" s="27" t="n">
        <f aca="false" t="array" ref="J65:J65">MAX(IF($R$6:$W$21&lt;J64,$R$6:$W$21,0))</f>
        <v>400</v>
      </c>
      <c r="K65" s="137" t="n">
        <f aca="false">J65</f>
        <v>400</v>
      </c>
      <c r="L65" s="138" t="n">
        <f aca="false" t="array" ref="L65:L65">SUMIF($R$6:$V$22,J65,$J$44:$N$59)</f>
        <v>0</v>
      </c>
      <c r="M65" s="36" t="n">
        <f aca="false">L65/$O$20</f>
        <v>0</v>
      </c>
      <c r="N65" s="139" t="n">
        <f aca="false" t="array" ref="N65:N65">K65^2*M65</f>
        <v>0</v>
      </c>
      <c r="O65" s="136"/>
      <c r="Q65" s="128"/>
      <c r="R65" s="128"/>
      <c r="S65" s="128"/>
      <c r="T65" s="128"/>
      <c r="U65" s="128"/>
      <c r="V65" s="128"/>
      <c r="W65" s="128"/>
      <c r="X65" s="17"/>
      <c r="Y65" s="57"/>
      <c r="Z65" s="57"/>
      <c r="AA65" s="17"/>
      <c r="AB65" s="57"/>
      <c r="AC65" s="17"/>
      <c r="AD65" s="17"/>
      <c r="AE65" s="17"/>
    </row>
    <row r="66" customFormat="false" ht="13.5" hidden="false" customHeight="false" outlineLevel="0" collapsed="false">
      <c r="A66" s="31"/>
      <c r="B66" s="33" t="n">
        <v>59</v>
      </c>
      <c r="C66" s="75" t="s">
        <v>28</v>
      </c>
      <c r="D66" s="71" t="s">
        <v>27</v>
      </c>
      <c r="E66" s="71" t="s">
        <v>35</v>
      </c>
      <c r="F66" s="71" t="s">
        <v>34</v>
      </c>
      <c r="G66" s="72" t="s">
        <v>35</v>
      </c>
      <c r="H66" s="31"/>
      <c r="I66" s="47"/>
      <c r="J66" s="27" t="n">
        <f aca="false" t="array" ref="J66:J66">MAX(IF($R$6:$W$21&lt;J65,$R$6:$W$21,0))</f>
        <v>250</v>
      </c>
      <c r="K66" s="137" t="n">
        <f aca="false">J66</f>
        <v>250</v>
      </c>
      <c r="L66" s="138" t="n">
        <f aca="false" t="array" ref="L66:L66">SUMIF($R$6:$V$22,J66,$J$44:$N$59)</f>
        <v>0</v>
      </c>
      <c r="M66" s="36" t="n">
        <f aca="false">L66/$O$20</f>
        <v>0</v>
      </c>
      <c r="N66" s="139" t="n">
        <f aca="false" t="array" ref="N66:N66">K66^2*M66</f>
        <v>0</v>
      </c>
      <c r="O66" s="136"/>
      <c r="Q66" s="128"/>
      <c r="R66" s="128"/>
      <c r="S66" s="128"/>
      <c r="T66" s="128"/>
      <c r="U66" s="128"/>
      <c r="V66" s="128"/>
      <c r="W66" s="128"/>
      <c r="X66" s="17"/>
      <c r="Y66" s="17"/>
      <c r="Z66" s="57"/>
      <c r="AA66" s="17"/>
      <c r="AB66" s="57"/>
      <c r="AC66" s="17"/>
      <c r="AD66" s="17"/>
      <c r="AE66" s="17"/>
    </row>
    <row r="67" customFormat="false" ht="13.5" hidden="false" customHeight="false" outlineLevel="0" collapsed="false">
      <c r="A67" s="31"/>
      <c r="B67" s="33" t="n">
        <v>60</v>
      </c>
      <c r="C67" s="75" t="s">
        <v>35</v>
      </c>
      <c r="D67" s="71" t="s">
        <v>35</v>
      </c>
      <c r="E67" s="71" t="s">
        <v>35</v>
      </c>
      <c r="F67" s="71" t="s">
        <v>35</v>
      </c>
      <c r="G67" s="72" t="s">
        <v>30</v>
      </c>
      <c r="H67" s="31"/>
      <c r="I67" s="47"/>
      <c r="J67" s="27" t="n">
        <f aca="false" t="array" ref="J67:J67">MAX(IF($R$6:$W$21&lt;J66,$R$6:$W$21,0))</f>
        <v>200</v>
      </c>
      <c r="K67" s="137" t="n">
        <f aca="false">J67</f>
        <v>200</v>
      </c>
      <c r="L67" s="138" t="n">
        <f aca="false" t="array" ref="L67:L67">SUMIF($R$6:$V$22,J67,$J$44:$N$59)</f>
        <v>0</v>
      </c>
      <c r="M67" s="36" t="n">
        <f aca="false">L67/$O$20</f>
        <v>0</v>
      </c>
      <c r="N67" s="139" t="n">
        <f aca="false" t="array" ref="N67:N67">K67^2*M67</f>
        <v>0</v>
      </c>
      <c r="O67" s="136"/>
      <c r="Q67" s="128"/>
      <c r="R67" s="128"/>
      <c r="S67" s="128"/>
      <c r="T67" s="128"/>
      <c r="U67" s="128"/>
      <c r="V67" s="128"/>
      <c r="W67" s="128"/>
      <c r="X67" s="17"/>
      <c r="Y67" s="57"/>
      <c r="Z67" s="57"/>
      <c r="AA67" s="17"/>
      <c r="AB67" s="57"/>
      <c r="AC67" s="17"/>
      <c r="AD67" s="17"/>
      <c r="AE67" s="17"/>
    </row>
    <row r="68" customFormat="false" ht="13.5" hidden="false" customHeight="false" outlineLevel="0" collapsed="false">
      <c r="A68" s="31"/>
      <c r="B68" s="33" t="n">
        <v>61</v>
      </c>
      <c r="C68" s="75"/>
      <c r="D68" s="71"/>
      <c r="E68" s="71"/>
      <c r="F68" s="180"/>
      <c r="G68" s="174"/>
      <c r="H68" s="31"/>
      <c r="I68" s="47"/>
      <c r="J68" s="27" t="n">
        <f aca="false" t="array" ref="J68:J68">MAX(IF($R$6:$W$21&lt;J67,$R$6:$W$21,0))</f>
        <v>100</v>
      </c>
      <c r="K68" s="137" t="n">
        <f aca="false">J68</f>
        <v>100</v>
      </c>
      <c r="L68" s="138" t="n">
        <f aca="false" t="array" ref="L68:L68">SUMIF($R$6:$V$22,J68,$J$44:$N$59)</f>
        <v>5271894720</v>
      </c>
      <c r="M68" s="36" t="n">
        <f aca="false">L68/$O$20</f>
        <v>6.24191073742342</v>
      </c>
      <c r="N68" s="139" t="n">
        <f aca="false" t="array" ref="N68:N68">K68^2*M68</f>
        <v>62419.1073742342</v>
      </c>
      <c r="O68" s="136"/>
      <c r="Q68" s="128"/>
      <c r="R68" s="128"/>
      <c r="S68" s="128"/>
      <c r="T68" s="128"/>
      <c r="U68" s="128"/>
      <c r="V68" s="128"/>
      <c r="W68" s="128"/>
      <c r="X68" s="17"/>
      <c r="Y68" s="57"/>
      <c r="Z68" s="57"/>
      <c r="AA68" s="17"/>
      <c r="AB68" s="57"/>
      <c r="AC68" s="17"/>
      <c r="AD68" s="17"/>
      <c r="AE68" s="17"/>
    </row>
    <row r="69" customFormat="false" ht="13.5" hidden="false" customHeight="false" outlineLevel="0" collapsed="false">
      <c r="A69" s="31"/>
      <c r="B69" s="33" t="n">
        <v>62</v>
      </c>
      <c r="C69" s="75"/>
      <c r="D69" s="71"/>
      <c r="E69" s="165"/>
      <c r="F69" s="180"/>
      <c r="G69" s="174"/>
      <c r="H69" s="31"/>
      <c r="I69" s="47"/>
      <c r="J69" s="27" t="n">
        <f aca="false" t="array" ref="J69:J69">MAX(IF($R$6:$W$21&lt;J68,$R$6:$W$21,0))</f>
        <v>80</v>
      </c>
      <c r="K69" s="137" t="n">
        <f aca="false">J69</f>
        <v>80</v>
      </c>
      <c r="L69" s="138" t="n">
        <f aca="false" t="array" ref="L69:L69">SUMIF($R$6:$V$22,J69,$J$44:$N$59)</f>
        <v>0</v>
      </c>
      <c r="M69" s="36" t="n">
        <f aca="false">L69/$O$20</f>
        <v>0</v>
      </c>
      <c r="N69" s="139" t="n">
        <f aca="false" t="array" ref="N69:N69">K69^2*M69</f>
        <v>0</v>
      </c>
      <c r="O69" s="136"/>
      <c r="Q69" s="128"/>
      <c r="R69" s="128"/>
      <c r="S69" s="128"/>
      <c r="T69" s="128"/>
      <c r="U69" s="128"/>
      <c r="V69" s="128"/>
      <c r="W69" s="128"/>
      <c r="X69" s="17"/>
      <c r="Y69" s="57"/>
      <c r="Z69" s="57"/>
      <c r="AA69" s="17"/>
      <c r="AB69" s="57"/>
      <c r="AC69" s="17"/>
      <c r="AD69" s="17"/>
      <c r="AE69" s="17"/>
    </row>
    <row r="70" customFormat="false" ht="13.5" hidden="false" customHeight="false" outlineLevel="0" collapsed="false">
      <c r="A70" s="31"/>
      <c r="B70" s="33" t="n">
        <v>63</v>
      </c>
      <c r="C70" s="75"/>
      <c r="D70" s="71"/>
      <c r="E70" s="165"/>
      <c r="F70" s="180"/>
      <c r="G70" s="174"/>
      <c r="H70" s="31"/>
      <c r="I70" s="47"/>
      <c r="J70" s="27" t="n">
        <f aca="false" t="array" ref="J70:J70">MAX(IF($R$6:$W$21&lt;J69,$R$6:$W$21,0))</f>
        <v>50</v>
      </c>
      <c r="K70" s="137" t="n">
        <f aca="false">J70</f>
        <v>50</v>
      </c>
      <c r="L70" s="138" t="n">
        <f aca="false" t="array" ref="L70:L70">SUMIF($R$6:$V$22,J70,$J$44:$N$59)</f>
        <v>22617468</v>
      </c>
      <c r="M70" s="36" t="n">
        <f aca="false">L70/$O$20</f>
        <v>0.0267790280080803</v>
      </c>
      <c r="N70" s="139" t="n">
        <f aca="false" t="array" ref="N70:N70">K70^2*M70</f>
        <v>66.9475700202007</v>
      </c>
      <c r="O70" s="136"/>
      <c r="Q70" s="128"/>
      <c r="R70" s="128"/>
      <c r="S70" s="128"/>
      <c r="T70" s="128"/>
      <c r="U70" s="128"/>
      <c r="V70" s="128"/>
      <c r="W70" s="128"/>
      <c r="X70" s="17"/>
      <c r="Y70" s="57"/>
      <c r="Z70" s="57"/>
      <c r="AA70" s="17"/>
      <c r="AB70" s="57"/>
      <c r="AC70" s="17"/>
      <c r="AD70" s="17"/>
      <c r="AE70" s="17"/>
    </row>
    <row r="71" customFormat="false" ht="13.5" hidden="false" customHeight="false" outlineLevel="0" collapsed="false">
      <c r="A71" s="31"/>
      <c r="B71" s="33" t="n">
        <v>64</v>
      </c>
      <c r="C71" s="172"/>
      <c r="D71" s="71"/>
      <c r="E71" s="71"/>
      <c r="F71" s="180"/>
      <c r="G71" s="174"/>
      <c r="H71" s="31"/>
      <c r="I71" s="47"/>
      <c r="J71" s="27" t="n">
        <f aca="false" t="array" ref="J71:J71">MAX(IF($R$6:$W$21&lt;J70,$R$6:$W$21,0))</f>
        <v>40</v>
      </c>
      <c r="K71" s="137" t="n">
        <f aca="false">J71</f>
        <v>40</v>
      </c>
      <c r="L71" s="138" t="n">
        <f aca="false" t="array" ref="L71:L71">SUMIF($R$6:$V$22,J71,$J$44:$N$59)</f>
        <v>0</v>
      </c>
      <c r="M71" s="36" t="n">
        <f aca="false">L71/$O$20</f>
        <v>0</v>
      </c>
      <c r="N71" s="139" t="n">
        <f aca="false" t="array" ref="N71:N71">K71^2*M71</f>
        <v>0</v>
      </c>
      <c r="O71" s="136"/>
      <c r="Q71" s="128"/>
      <c r="R71" s="128"/>
      <c r="S71" s="128"/>
      <c r="T71" s="128"/>
      <c r="U71" s="128"/>
      <c r="V71" s="128"/>
      <c r="W71" s="128"/>
      <c r="X71" s="17"/>
      <c r="Y71" s="57"/>
      <c r="Z71" s="57"/>
      <c r="AA71" s="17"/>
      <c r="AB71" s="57"/>
      <c r="AC71" s="17"/>
      <c r="AD71" s="17"/>
      <c r="AE71" s="17"/>
    </row>
    <row r="72" customFormat="false" ht="13.5" hidden="false" customHeight="false" outlineLevel="0" collapsed="false">
      <c r="A72" s="31"/>
      <c r="B72" s="33" t="n">
        <v>65</v>
      </c>
      <c r="C72" s="172"/>
      <c r="D72" s="71"/>
      <c r="E72" s="71"/>
      <c r="F72" s="180"/>
      <c r="G72" s="181"/>
      <c r="H72" s="31"/>
      <c r="I72" s="47"/>
      <c r="J72" s="27" t="n">
        <f aca="false" t="array" ref="J72:J72">MAX(IF($R$6:$W$21&lt;J71,$R$6:$W$21,0))</f>
        <v>25</v>
      </c>
      <c r="K72" s="137" t="n">
        <f aca="false">J72</f>
        <v>25</v>
      </c>
      <c r="L72" s="138" t="n">
        <f aca="false" t="array" ref="L72:L72">SUMIF($R$6:$V$22,J72,$J$44:$N$59)</f>
        <v>0</v>
      </c>
      <c r="M72" s="36" t="n">
        <f aca="false">L72/$O$20</f>
        <v>0</v>
      </c>
      <c r="N72" s="139" t="n">
        <f aca="false" t="array" ref="N72:N72">K72^2*M72</f>
        <v>0</v>
      </c>
      <c r="O72" s="136"/>
      <c r="Q72" s="128"/>
      <c r="R72" s="128"/>
      <c r="S72" s="128"/>
      <c r="T72" s="128"/>
      <c r="U72" s="128"/>
      <c r="V72" s="128"/>
      <c r="W72" s="128"/>
      <c r="X72" s="17"/>
      <c r="Y72" s="57"/>
      <c r="Z72" s="57"/>
      <c r="AA72" s="17"/>
      <c r="AB72" s="57"/>
      <c r="AC72" s="17"/>
      <c r="AD72" s="17"/>
      <c r="AE72" s="17"/>
    </row>
    <row r="73" customFormat="false" ht="13.5" hidden="false" customHeight="false" outlineLevel="0" collapsed="false">
      <c r="A73" s="31"/>
      <c r="B73" s="33" t="n">
        <v>66</v>
      </c>
      <c r="C73" s="75"/>
      <c r="D73" s="71"/>
      <c r="E73" s="71"/>
      <c r="F73" s="180"/>
      <c r="G73" s="181"/>
      <c r="H73" s="31"/>
      <c r="I73" s="47"/>
      <c r="J73" s="27" t="n">
        <f aca="false" t="array" ref="J73:J73">MAX(IF($R$6:$W$21&lt;J72,$R$6:$W$21,0))</f>
        <v>20</v>
      </c>
      <c r="K73" s="137" t="n">
        <f aca="false">J73</f>
        <v>20</v>
      </c>
      <c r="L73" s="138" t="n">
        <f aca="false" t="array" ref="L73:L73">SUMIF($R$6:$V$22,J73,$J$44:$N$59)</f>
        <v>520680960</v>
      </c>
      <c r="M73" s="36" t="n">
        <f aca="false">L73/$O$20</f>
        <v>0.616485011103547</v>
      </c>
      <c r="N73" s="139" t="n">
        <f aca="false" t="array" ref="N73:N73">K73^2*M73</f>
        <v>246.594004441419</v>
      </c>
      <c r="O73" s="136"/>
      <c r="Q73" s="128"/>
      <c r="R73" s="128"/>
      <c r="S73" s="128"/>
      <c r="T73" s="128"/>
      <c r="U73" s="128"/>
      <c r="V73" s="128"/>
      <c r="W73" s="128"/>
      <c r="X73" s="17"/>
      <c r="Y73" s="57"/>
      <c r="Z73" s="57"/>
      <c r="AA73" s="17"/>
      <c r="AB73" s="57"/>
      <c r="AC73" s="17"/>
      <c r="AD73" s="17"/>
      <c r="AE73" s="17"/>
    </row>
    <row r="74" customFormat="false" ht="13.5" hidden="false" customHeight="false" outlineLevel="0" collapsed="false">
      <c r="A74" s="31"/>
      <c r="B74" s="33" t="n">
        <v>67</v>
      </c>
      <c r="C74" s="75"/>
      <c r="D74" s="71"/>
      <c r="E74" s="71"/>
      <c r="F74" s="180"/>
      <c r="G74" s="181"/>
      <c r="H74" s="31"/>
      <c r="I74" s="47"/>
      <c r="J74" s="27" t="n">
        <f aca="false" t="array" ref="J74:J74">MAX(IF($R$6:$W$21&lt;J73,$R$6:$W$21,0))</f>
        <v>10</v>
      </c>
      <c r="K74" s="137" t="n">
        <f aca="false">J74</f>
        <v>10</v>
      </c>
      <c r="L74" s="138" t="n">
        <f aca="false" t="array" ref="L74:L74">SUMIF($R$6:$V$22,J74,$J$44:$N$59)</f>
        <v>116706420</v>
      </c>
      <c r="M74" s="36" t="n">
        <f aca="false">L74/$O$20</f>
        <v>0.138180122103092</v>
      </c>
      <c r="N74" s="139" t="n">
        <f aca="false" t="array" ref="N74:N74">K74^2*M74</f>
        <v>13.8180122103092</v>
      </c>
      <c r="O74" s="136"/>
      <c r="Q74" s="128"/>
      <c r="R74" s="128"/>
      <c r="S74" s="128"/>
      <c r="T74" s="128"/>
      <c r="U74" s="128"/>
      <c r="V74" s="128"/>
      <c r="W74" s="128"/>
      <c r="X74" s="17"/>
      <c r="Y74" s="57"/>
      <c r="Z74" s="57"/>
      <c r="AA74" s="17"/>
      <c r="AB74" s="57"/>
      <c r="AC74" s="17"/>
      <c r="AD74" s="17"/>
      <c r="AE74" s="17"/>
    </row>
    <row r="75" customFormat="false" ht="13.5" hidden="false" customHeight="false" outlineLevel="0" collapsed="false">
      <c r="A75" s="31"/>
      <c r="B75" s="33" t="n">
        <v>68</v>
      </c>
      <c r="C75" s="75"/>
      <c r="D75" s="71"/>
      <c r="E75" s="71"/>
      <c r="F75" s="180"/>
      <c r="G75" s="181"/>
      <c r="H75" s="31"/>
      <c r="I75" s="47"/>
      <c r="J75" s="27" t="n">
        <f aca="false" t="array" ref="J75:J75">MAX(IF($R$6:$W$21&lt;J74,$R$6:$W$21,0))</f>
        <v>5</v>
      </c>
      <c r="K75" s="137" t="n">
        <f aca="false">J75</f>
        <v>5</v>
      </c>
      <c r="L75" s="138" t="n">
        <f aca="false" t="array" ref="L75:L75">SUMIF($R$6:$V$22,J75,$J$44:$N$59)</f>
        <v>152139978</v>
      </c>
      <c r="M75" s="36" t="n">
        <f aca="false">L75/$O$20</f>
        <v>0.180133370013421</v>
      </c>
      <c r="N75" s="139" t="n">
        <f aca="false" t="array" ref="N75:N75">K75^2*M75</f>
        <v>4.50333425033553</v>
      </c>
      <c r="O75" s="136"/>
      <c r="Q75" s="128"/>
      <c r="R75" s="128"/>
      <c r="S75" s="128"/>
      <c r="T75" s="128"/>
      <c r="U75" s="128"/>
      <c r="V75" s="128"/>
      <c r="W75" s="128"/>
      <c r="X75" s="17"/>
      <c r="Y75" s="57"/>
      <c r="AA75" s="17"/>
      <c r="AB75" s="57"/>
      <c r="AC75" s="17"/>
      <c r="AD75" s="17"/>
      <c r="AE75" s="17"/>
    </row>
    <row r="76" customFormat="false" ht="13.5" hidden="false" customHeight="false" outlineLevel="0" collapsed="false">
      <c r="A76" s="31"/>
      <c r="B76" s="33" t="n">
        <v>69</v>
      </c>
      <c r="C76" s="75"/>
      <c r="D76" s="71"/>
      <c r="E76" s="71"/>
      <c r="F76" s="180"/>
      <c r="G76" s="181"/>
      <c r="H76" s="31"/>
      <c r="I76" s="47"/>
      <c r="J76" s="27" t="n">
        <f aca="false" t="array" ref="J76:J76">MAX(IF($R$6:$W$21&lt;J75,$R$6:$W$21,0))</f>
        <v>0</v>
      </c>
      <c r="K76" s="137" t="n">
        <f aca="false">J76</f>
        <v>0</v>
      </c>
      <c r="L76" s="138" t="n">
        <f aca="false" t="array" ref="L76:L76">SUMIF($R$6:$V$22,J76,$J$44:$N$59)</f>
        <v>0</v>
      </c>
      <c r="M76" s="36" t="n">
        <f aca="false">L76/$O$20</f>
        <v>0</v>
      </c>
      <c r="N76" s="139" t="n">
        <f aca="false" t="array" ref="N76:N76">K76^2*M76</f>
        <v>0</v>
      </c>
      <c r="O76" s="136"/>
      <c r="Q76" s="128"/>
      <c r="R76" s="140"/>
      <c r="S76" s="128"/>
      <c r="T76" s="128"/>
      <c r="U76" s="128"/>
      <c r="V76" s="128"/>
      <c r="W76" s="128"/>
      <c r="X76" s="17"/>
      <c r="Y76" s="57"/>
      <c r="AA76" s="17"/>
      <c r="AB76" s="57"/>
      <c r="AC76" s="17"/>
      <c r="AD76" s="17"/>
      <c r="AE76" s="17"/>
    </row>
    <row r="77" customFormat="false" ht="13.5" hidden="false" customHeight="false" outlineLevel="0" collapsed="false">
      <c r="A77" s="31"/>
      <c r="B77" s="33" t="n">
        <v>70</v>
      </c>
      <c r="C77" s="75"/>
      <c r="D77" s="71"/>
      <c r="E77" s="71"/>
      <c r="F77" s="180"/>
      <c r="G77" s="181"/>
      <c r="H77" s="31"/>
      <c r="I77" s="47"/>
      <c r="J77" s="27" t="n">
        <f aca="false" t="array" ref="J77:J77">MAX(IF($R$6:$W$21&lt;J76,$R$6:$W$21,0))</f>
        <v>0</v>
      </c>
      <c r="K77" s="137" t="n">
        <f aca="false">J77</f>
        <v>0</v>
      </c>
      <c r="L77" s="138" t="n">
        <f aca="false" t="array" ref="L77:L77">SUMIF($R$6:$V$22,J77,$J$44:$N$59)</f>
        <v>0</v>
      </c>
      <c r="M77" s="36" t="n">
        <f aca="false">L77/$O$20</f>
        <v>0</v>
      </c>
      <c r="N77" s="139" t="n">
        <f aca="false" t="array" ref="N77:N77">K77^2*M77</f>
        <v>0</v>
      </c>
      <c r="O77" s="136"/>
      <c r="Q77" s="128"/>
      <c r="R77" s="140"/>
      <c r="S77" s="141"/>
      <c r="T77" s="141"/>
      <c r="U77" s="128"/>
      <c r="V77" s="128"/>
      <c r="W77" s="128"/>
      <c r="X77" s="17"/>
      <c r="AA77" s="17"/>
      <c r="AB77" s="57"/>
      <c r="AC77" s="17"/>
      <c r="AD77" s="17"/>
      <c r="AE77" s="17"/>
    </row>
    <row r="78" customFormat="false" ht="13.5" hidden="false" customHeight="false" outlineLevel="0" collapsed="false">
      <c r="A78" s="31"/>
      <c r="B78" s="33" t="n">
        <v>71</v>
      </c>
      <c r="C78" s="75"/>
      <c r="D78" s="71"/>
      <c r="E78" s="71"/>
      <c r="F78" s="180"/>
      <c r="G78" s="181"/>
      <c r="H78" s="31"/>
      <c r="I78" s="47"/>
      <c r="J78" s="27"/>
      <c r="K78" s="137"/>
      <c r="L78" s="138"/>
      <c r="M78" s="36" t="n">
        <f aca="false">L78/$O$20</f>
        <v>0</v>
      </c>
      <c r="N78" s="139" t="n">
        <f aca="false" t="array" ref="N78:N78">K78^2*M78</f>
        <v>0</v>
      </c>
      <c r="O78" s="136"/>
      <c r="Q78" s="128"/>
      <c r="R78" s="140"/>
      <c r="S78" s="29"/>
      <c r="T78" s="29"/>
      <c r="U78" s="128"/>
      <c r="V78" s="132"/>
      <c r="W78" s="29"/>
      <c r="AA78" s="17"/>
      <c r="AB78" s="128"/>
      <c r="AC78" s="17"/>
      <c r="AD78" s="17"/>
      <c r="AE78" s="17"/>
    </row>
    <row r="79" customFormat="false" ht="13.5" hidden="false" customHeight="false" outlineLevel="0" collapsed="false">
      <c r="A79" s="31"/>
      <c r="B79" s="33" t="n">
        <v>72</v>
      </c>
      <c r="C79" s="75"/>
      <c r="D79" s="71"/>
      <c r="E79" s="71"/>
      <c r="F79" s="165"/>
      <c r="G79" s="174"/>
      <c r="H79" s="31"/>
      <c r="I79" s="48"/>
      <c r="J79" s="27"/>
      <c r="K79" s="137"/>
      <c r="L79" s="138"/>
      <c r="M79" s="36" t="n">
        <f aca="false">L79/$O$20</f>
        <v>0</v>
      </c>
      <c r="N79" s="139" t="n">
        <f aca="false" t="array" ref="N79:N79">K79^2*M79</f>
        <v>0</v>
      </c>
      <c r="O79" s="136"/>
      <c r="Q79" s="128"/>
      <c r="R79" s="140"/>
      <c r="S79" s="29"/>
      <c r="T79" s="29"/>
      <c r="U79" s="29"/>
      <c r="V79" s="128"/>
      <c r="W79" s="29"/>
      <c r="AA79" s="17"/>
      <c r="AB79" s="17"/>
      <c r="AC79" s="17"/>
      <c r="AD79" s="17"/>
      <c r="AE79" s="17"/>
    </row>
    <row r="80" customFormat="false" ht="13.5" hidden="false" customHeight="false" outlineLevel="0" collapsed="false">
      <c r="A80" s="31"/>
      <c r="B80" s="33" t="n">
        <v>73</v>
      </c>
      <c r="C80" s="75"/>
      <c r="D80" s="71"/>
      <c r="E80" s="71"/>
      <c r="F80" s="180"/>
      <c r="G80" s="181"/>
      <c r="H80" s="31"/>
      <c r="I80" s="48"/>
      <c r="J80" s="27"/>
      <c r="K80" s="137"/>
      <c r="L80" s="138"/>
      <c r="M80" s="36" t="n">
        <f aca="false">L80/$O$20</f>
        <v>0</v>
      </c>
      <c r="N80" s="139" t="n">
        <f aca="false" t="array" ref="N80:N80">K80^2*M80</f>
        <v>0</v>
      </c>
      <c r="O80" s="136"/>
      <c r="Q80" s="128"/>
      <c r="R80" s="140"/>
      <c r="S80" s="29"/>
      <c r="T80" s="29"/>
      <c r="U80" s="29"/>
      <c r="V80" s="128"/>
      <c r="W80" s="29"/>
      <c r="AA80" s="17"/>
      <c r="AB80" s="17"/>
      <c r="AC80" s="17"/>
      <c r="AD80" s="17"/>
      <c r="AE80" s="17"/>
    </row>
    <row r="81" customFormat="false" ht="13.5" hidden="false" customHeight="false" outlineLevel="0" collapsed="false">
      <c r="A81" s="31"/>
      <c r="B81" s="33" t="n">
        <v>74</v>
      </c>
      <c r="C81" s="172"/>
      <c r="D81" s="71"/>
      <c r="E81" s="71"/>
      <c r="F81" s="180"/>
      <c r="G81" s="174"/>
      <c r="H81" s="31"/>
      <c r="I81" s="48"/>
      <c r="J81" s="130"/>
      <c r="K81" s="142"/>
      <c r="L81" s="143"/>
      <c r="M81" s="144" t="n">
        <f aca="false">L81/$O$20</f>
        <v>0</v>
      </c>
      <c r="N81" s="145" t="n">
        <f aca="false" t="array" ref="N81:N81">K81^2*M81</f>
        <v>0</v>
      </c>
      <c r="O81" s="146"/>
      <c r="P81" s="131"/>
      <c r="Q81" s="128"/>
      <c r="R81" s="140"/>
      <c r="S81" s="29"/>
      <c r="T81" s="29"/>
      <c r="U81" s="29"/>
      <c r="V81" s="128"/>
      <c r="W81" s="29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</row>
    <row r="82" customFormat="false" ht="13.5" hidden="false" customHeight="false" outlineLevel="0" collapsed="false">
      <c r="A82" s="31"/>
      <c r="B82" s="33" t="n">
        <v>75</v>
      </c>
      <c r="C82" s="75"/>
      <c r="D82" s="71"/>
      <c r="E82" s="71"/>
      <c r="F82" s="165"/>
      <c r="G82" s="181"/>
      <c r="H82" s="31"/>
      <c r="I82" s="48"/>
      <c r="J82" s="27"/>
      <c r="L82" s="29" t="n">
        <f aca="false">SUM(L63:L81)</f>
        <v>6084039546</v>
      </c>
      <c r="M82" s="147" t="n">
        <f aca="false">L82/$O$20</f>
        <v>7.20348826865156</v>
      </c>
      <c r="N82" s="148" t="n">
        <f aca="false">SUM(N63:N81)</f>
        <v>62750.9702951564</v>
      </c>
      <c r="O82" s="148"/>
      <c r="Q82" s="128"/>
      <c r="R82" s="140"/>
      <c r="S82" s="29"/>
      <c r="T82" s="29"/>
      <c r="U82" s="29"/>
      <c r="V82" s="128"/>
      <c r="W82" s="29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</row>
    <row r="83" s="138" customFormat="true" ht="13.5" hidden="false" customHeight="false" outlineLevel="0" collapsed="false">
      <c r="A83" s="31"/>
      <c r="B83" s="33" t="n">
        <v>76</v>
      </c>
      <c r="C83" s="172"/>
      <c r="D83" s="71"/>
      <c r="E83" s="71"/>
      <c r="F83" s="180"/>
      <c r="G83" s="181"/>
      <c r="H83" s="31"/>
      <c r="J83" s="27"/>
      <c r="Q83" s="128"/>
      <c r="R83" s="140"/>
      <c r="S83" s="149"/>
      <c r="T83" s="149"/>
      <c r="U83" s="149"/>
      <c r="V83" s="149"/>
      <c r="W83" s="149"/>
      <c r="X83" s="48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</row>
    <row r="84" s="138" customFormat="true" ht="13.5" hidden="false" customHeight="false" outlineLevel="0" collapsed="false">
      <c r="A84" s="31"/>
      <c r="B84" s="33" t="n">
        <v>77</v>
      </c>
      <c r="C84" s="75"/>
      <c r="D84" s="71"/>
      <c r="E84" s="71"/>
      <c r="F84" s="180"/>
      <c r="G84" s="181"/>
      <c r="H84" s="31"/>
      <c r="J84" s="17"/>
      <c r="K84" s="17"/>
      <c r="L84" s="17"/>
      <c r="M84" s="17"/>
      <c r="N84" s="17"/>
      <c r="O84" s="17"/>
      <c r="P84" s="17"/>
      <c r="Q84" s="128"/>
      <c r="R84" s="140"/>
      <c r="S84" s="150"/>
      <c r="T84" s="150"/>
      <c r="U84" s="150"/>
      <c r="V84" s="150"/>
      <c r="W84" s="150"/>
      <c r="X84" s="48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</row>
    <row r="85" s="138" customFormat="true" ht="13.5" hidden="false" customHeight="false" outlineLevel="0" collapsed="false">
      <c r="A85" s="31"/>
      <c r="B85" s="33" t="n">
        <v>78</v>
      </c>
      <c r="C85" s="75"/>
      <c r="D85" s="71"/>
      <c r="E85" s="71"/>
      <c r="F85" s="180"/>
      <c r="G85" s="174"/>
      <c r="H85" s="31"/>
      <c r="J85" s="17"/>
      <c r="K85" s="17"/>
      <c r="L85" s="17"/>
      <c r="M85" s="17"/>
      <c r="N85" s="17"/>
      <c r="O85" s="17"/>
      <c r="P85" s="17"/>
      <c r="Q85" s="128"/>
      <c r="R85" s="140"/>
      <c r="S85" s="151"/>
      <c r="T85" s="151"/>
      <c r="U85" s="151"/>
      <c r="V85" s="151"/>
      <c r="W85" s="151"/>
      <c r="X85" s="48"/>
      <c r="AA85" s="0"/>
      <c r="AB85" s="0"/>
      <c r="AC85" s="0"/>
      <c r="AD85" s="0"/>
      <c r="AE85" s="0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</row>
    <row r="86" s="138" customFormat="true" ht="13.5" hidden="false" customHeight="false" outlineLevel="0" collapsed="false">
      <c r="A86" s="31"/>
      <c r="B86" s="33" t="n">
        <v>79</v>
      </c>
      <c r="C86" s="75"/>
      <c r="D86" s="71"/>
      <c r="E86" s="71"/>
      <c r="F86" s="180"/>
      <c r="G86" s="181"/>
      <c r="H86" s="31"/>
      <c r="J86" s="17"/>
      <c r="K86" s="17"/>
      <c r="L86" s="17"/>
      <c r="M86" s="17"/>
      <c r="N86" s="17"/>
      <c r="O86" s="17"/>
      <c r="P86" s="17"/>
      <c r="Q86" s="128"/>
      <c r="R86" s="140"/>
      <c r="S86" s="151"/>
      <c r="T86" s="151"/>
      <c r="U86" s="151"/>
      <c r="V86" s="151"/>
      <c r="W86" s="151"/>
      <c r="X86" s="0"/>
      <c r="AA86" s="0"/>
      <c r="AB86" s="0"/>
      <c r="AC86" s="0"/>
      <c r="AD86" s="0"/>
      <c r="AE86" s="0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</row>
    <row r="87" s="138" customFormat="true" ht="13.5" hidden="false" customHeight="false" outlineLevel="0" collapsed="false">
      <c r="A87" s="31"/>
      <c r="B87" s="33" t="n">
        <v>80</v>
      </c>
      <c r="C87" s="75"/>
      <c r="D87" s="71"/>
      <c r="E87" s="71"/>
      <c r="F87" s="180"/>
      <c r="G87" s="181"/>
      <c r="H87" s="31"/>
      <c r="J87" s="17"/>
      <c r="K87" s="17"/>
      <c r="L87" s="17"/>
      <c r="M87" s="17"/>
      <c r="N87" s="17"/>
      <c r="O87" s="17"/>
      <c r="P87" s="17"/>
      <c r="Q87" s="128"/>
      <c r="R87" s="151"/>
      <c r="S87" s="151"/>
      <c r="T87" s="151"/>
      <c r="U87" s="151"/>
      <c r="V87" s="151"/>
      <c r="W87" s="151"/>
      <c r="X87" s="0"/>
      <c r="AA87" s="0"/>
      <c r="AB87" s="0"/>
      <c r="AC87" s="0"/>
      <c r="AD87" s="0"/>
      <c r="AE87" s="0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</row>
    <row r="88" s="138" customFormat="true" ht="13.5" hidden="false" customHeight="false" outlineLevel="0" collapsed="false">
      <c r="A88" s="31"/>
      <c r="B88" s="33" t="n">
        <v>81</v>
      </c>
      <c r="C88" s="75"/>
      <c r="D88" s="71"/>
      <c r="E88" s="71"/>
      <c r="F88" s="165"/>
      <c r="G88" s="174"/>
      <c r="H88" s="31"/>
      <c r="J88" s="17"/>
      <c r="K88" s="17"/>
      <c r="L88" s="17"/>
      <c r="M88" s="17"/>
      <c r="N88" s="17"/>
      <c r="O88" s="17"/>
      <c r="P88" s="17"/>
      <c r="Q88" s="29"/>
      <c r="R88" s="29"/>
      <c r="S88" s="29"/>
      <c r="T88" s="29"/>
      <c r="U88" s="29"/>
      <c r="V88" s="29"/>
      <c r="W88" s="29"/>
      <c r="X88" s="0"/>
      <c r="AA88" s="0"/>
      <c r="AB88" s="0"/>
      <c r="AC88" s="0"/>
      <c r="AD88" s="0"/>
      <c r="AE88" s="0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</row>
    <row r="89" s="138" customFormat="true" ht="13.5" hidden="false" customHeight="false" outlineLevel="0" collapsed="false">
      <c r="A89" s="31"/>
      <c r="B89" s="33" t="n">
        <v>82</v>
      </c>
      <c r="C89" s="75"/>
      <c r="D89" s="71"/>
      <c r="E89" s="71"/>
      <c r="F89" s="180"/>
      <c r="G89" s="174"/>
      <c r="H89" s="31"/>
      <c r="J89" s="17"/>
      <c r="K89" s="17"/>
      <c r="L89" s="17"/>
      <c r="M89" s="17"/>
      <c r="N89" s="17"/>
      <c r="O89" s="17"/>
      <c r="P89" s="17"/>
      <c r="Q89" s="150"/>
      <c r="R89" s="151"/>
      <c r="S89" s="151"/>
      <c r="T89" s="151"/>
      <c r="U89" s="151"/>
      <c r="V89" s="151"/>
      <c r="W89" s="151"/>
      <c r="X89" s="0"/>
      <c r="AA89" s="0"/>
      <c r="AB89" s="0"/>
      <c r="AC89" s="0"/>
      <c r="AD89" s="0"/>
      <c r="AE89" s="0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</row>
    <row r="90" s="138" customFormat="true" ht="13.5" hidden="false" customHeight="false" outlineLevel="0" collapsed="false">
      <c r="A90" s="31"/>
      <c r="B90" s="33" t="n">
        <v>83</v>
      </c>
      <c r="C90" s="75"/>
      <c r="D90" s="71"/>
      <c r="E90" s="71"/>
      <c r="F90" s="180"/>
      <c r="G90" s="174"/>
      <c r="H90" s="31"/>
      <c r="J90" s="17"/>
      <c r="K90" s="17"/>
      <c r="L90" s="17"/>
      <c r="M90" s="17"/>
      <c r="N90" s="17"/>
      <c r="O90" s="17"/>
      <c r="P90" s="17"/>
      <c r="Q90" s="150"/>
      <c r="R90" s="151"/>
      <c r="S90" s="151"/>
      <c r="T90" s="151"/>
      <c r="U90" s="151"/>
      <c r="V90" s="151"/>
      <c r="W90" s="151"/>
      <c r="X90" s="0"/>
      <c r="AA90" s="0"/>
      <c r="AB90" s="0"/>
      <c r="AC90" s="0"/>
      <c r="AD90" s="0"/>
      <c r="AE90" s="0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</row>
    <row r="91" s="138" customFormat="true" ht="13.5" hidden="false" customHeight="false" outlineLevel="0" collapsed="false">
      <c r="A91" s="31"/>
      <c r="B91" s="33" t="n">
        <v>84</v>
      </c>
      <c r="C91" s="75"/>
      <c r="D91" s="71"/>
      <c r="E91" s="71"/>
      <c r="F91" s="180"/>
      <c r="G91" s="174"/>
      <c r="H91" s="31"/>
      <c r="J91" s="17"/>
      <c r="K91" s="17"/>
      <c r="L91" s="17"/>
      <c r="M91" s="17"/>
      <c r="N91" s="17"/>
      <c r="O91" s="17"/>
      <c r="P91" s="17"/>
      <c r="Q91" s="150"/>
      <c r="R91" s="152"/>
      <c r="S91" s="151"/>
      <c r="T91" s="151"/>
      <c r="U91" s="151"/>
      <c r="V91" s="151"/>
      <c r="W91" s="151"/>
      <c r="X91" s="0"/>
      <c r="AA91" s="0"/>
      <c r="AB91" s="0"/>
      <c r="AC91" s="0"/>
      <c r="AD91" s="0"/>
      <c r="AE91" s="0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</row>
    <row r="92" s="138" customFormat="true" ht="13.5" hidden="false" customHeight="false" outlineLevel="0" collapsed="false">
      <c r="A92" s="31"/>
      <c r="B92" s="33" t="n">
        <v>85</v>
      </c>
      <c r="C92" s="75"/>
      <c r="D92" s="71"/>
      <c r="E92" s="71"/>
      <c r="F92" s="180"/>
      <c r="G92" s="181"/>
      <c r="H92" s="31"/>
      <c r="J92" s="17"/>
      <c r="K92" s="17"/>
      <c r="L92" s="17"/>
      <c r="M92" s="17"/>
      <c r="N92" s="17"/>
      <c r="O92" s="17"/>
      <c r="P92" s="17"/>
      <c r="Q92" s="150"/>
      <c r="R92" s="152"/>
      <c r="S92" s="151"/>
      <c r="T92" s="151"/>
      <c r="U92" s="151"/>
      <c r="V92" s="151"/>
      <c r="W92" s="151"/>
      <c r="X92" s="0"/>
      <c r="AA92" s="0"/>
      <c r="AB92" s="0"/>
      <c r="AC92" s="0"/>
      <c r="AD92" s="0"/>
      <c r="AE92" s="0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</row>
    <row r="93" s="138" customFormat="true" ht="13.5" hidden="false" customHeight="false" outlineLevel="0" collapsed="false">
      <c r="A93" s="31"/>
      <c r="B93" s="33" t="n">
        <v>86</v>
      </c>
      <c r="C93" s="75"/>
      <c r="D93" s="71"/>
      <c r="E93" s="71"/>
      <c r="F93" s="180"/>
      <c r="G93" s="181"/>
      <c r="H93" s="31"/>
      <c r="J93" s="17"/>
      <c r="K93" s="17"/>
      <c r="L93" s="17"/>
      <c r="M93" s="17"/>
      <c r="N93" s="17"/>
      <c r="O93" s="17"/>
      <c r="P93" s="17"/>
      <c r="Q93" s="150"/>
      <c r="R93" s="152"/>
      <c r="S93" s="151"/>
      <c r="T93" s="151"/>
      <c r="U93" s="151"/>
      <c r="V93" s="151"/>
      <c r="W93" s="151"/>
      <c r="X93" s="0"/>
      <c r="AA93" s="0"/>
      <c r="AB93" s="0"/>
      <c r="AC93" s="0"/>
      <c r="AD93" s="0"/>
      <c r="AE93" s="0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</row>
    <row r="94" s="138" customFormat="true" ht="13.5" hidden="false" customHeight="false" outlineLevel="0" collapsed="false">
      <c r="A94" s="31"/>
      <c r="B94" s="33" t="n">
        <v>87</v>
      </c>
      <c r="C94" s="75"/>
      <c r="D94" s="71"/>
      <c r="E94" s="71"/>
      <c r="F94" s="180"/>
      <c r="G94" s="181"/>
      <c r="H94" s="31"/>
      <c r="J94" s="17"/>
      <c r="K94" s="17"/>
      <c r="L94" s="17"/>
      <c r="M94" s="17"/>
      <c r="N94" s="17"/>
      <c r="O94" s="17"/>
      <c r="P94" s="17"/>
      <c r="Q94" s="150"/>
      <c r="R94" s="152"/>
      <c r="S94" s="151"/>
      <c r="T94" s="151"/>
      <c r="U94" s="151"/>
      <c r="V94" s="151"/>
      <c r="W94" s="151"/>
      <c r="X94" s="0"/>
      <c r="AA94" s="0"/>
      <c r="AB94" s="0"/>
      <c r="AC94" s="0"/>
      <c r="AD94" s="0"/>
      <c r="AE94" s="0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</row>
    <row r="95" s="138" customFormat="true" ht="13.5" hidden="false" customHeight="false" outlineLevel="0" collapsed="false">
      <c r="A95" s="31"/>
      <c r="B95" s="33" t="n">
        <v>88</v>
      </c>
      <c r="C95" s="75"/>
      <c r="D95" s="71"/>
      <c r="E95" s="71"/>
      <c r="F95" s="180"/>
      <c r="G95" s="181"/>
      <c r="H95" s="31"/>
      <c r="J95" s="17"/>
      <c r="K95" s="17"/>
      <c r="L95" s="17"/>
      <c r="M95" s="17"/>
      <c r="N95" s="17"/>
      <c r="O95" s="17"/>
      <c r="P95" s="17"/>
      <c r="Q95" s="153"/>
      <c r="R95" s="154"/>
      <c r="S95" s="151"/>
      <c r="T95" s="151"/>
      <c r="U95" s="151"/>
      <c r="V95" s="151"/>
      <c r="W95" s="151"/>
      <c r="X95" s="0"/>
      <c r="Z95" s="17"/>
      <c r="AA95" s="17"/>
      <c r="AB95" s="0"/>
      <c r="AC95" s="0"/>
      <c r="AD95" s="0"/>
      <c r="AE95" s="0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</row>
    <row r="96" s="138" customFormat="true" ht="13.5" hidden="false" customHeight="false" outlineLevel="0" collapsed="false">
      <c r="A96" s="31"/>
      <c r="B96" s="33" t="n">
        <v>89</v>
      </c>
      <c r="C96" s="75"/>
      <c r="D96" s="71"/>
      <c r="E96" s="71"/>
      <c r="F96" s="180"/>
      <c r="G96" s="174"/>
      <c r="H96" s="31"/>
      <c r="J96" s="17"/>
      <c r="K96" s="17"/>
      <c r="L96" s="17"/>
      <c r="M96" s="17"/>
      <c r="N96" s="17"/>
      <c r="O96" s="17"/>
      <c r="P96" s="17"/>
      <c r="Q96" s="153"/>
      <c r="R96" s="154"/>
      <c r="S96" s="151"/>
      <c r="T96" s="151"/>
      <c r="U96" s="151"/>
      <c r="V96" s="151"/>
      <c r="W96" s="151"/>
      <c r="X96" s="17"/>
      <c r="Y96" s="17"/>
      <c r="Z96" s="17"/>
      <c r="AA96" s="17"/>
      <c r="AB96" s="0"/>
      <c r="AC96" s="0"/>
      <c r="AD96" s="0"/>
      <c r="AE96" s="0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</row>
    <row r="97" customFormat="false" ht="13.5" hidden="false" customHeight="false" outlineLevel="0" collapsed="false">
      <c r="A97" s="31"/>
      <c r="B97" s="33" t="n">
        <v>90</v>
      </c>
      <c r="C97" s="75"/>
      <c r="D97" s="71"/>
      <c r="E97" s="71"/>
      <c r="F97" s="180"/>
      <c r="G97" s="174"/>
      <c r="H97" s="31"/>
      <c r="I97" s="138"/>
      <c r="J97" s="17"/>
      <c r="K97" s="17"/>
      <c r="L97" s="17"/>
      <c r="M97" s="17"/>
      <c r="N97" s="17"/>
      <c r="O97" s="17"/>
      <c r="P97" s="17"/>
      <c r="Q97" s="153"/>
      <c r="R97" s="154"/>
      <c r="S97" s="154"/>
      <c r="T97" s="151"/>
      <c r="U97" s="151"/>
      <c r="V97" s="151"/>
      <c r="W97" s="151"/>
      <c r="X97" s="17"/>
      <c r="Y97" s="17"/>
      <c r="Z97" s="17"/>
      <c r="AA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</row>
    <row r="98" customFormat="false" ht="13.5" hidden="false" customHeight="false" outlineLevel="0" collapsed="false">
      <c r="A98" s="31"/>
      <c r="B98" s="33" t="n">
        <v>91</v>
      </c>
      <c r="C98" s="75"/>
      <c r="D98" s="71"/>
      <c r="E98" s="71"/>
      <c r="F98" s="165"/>
      <c r="G98" s="174"/>
      <c r="H98" s="31"/>
      <c r="I98" s="138"/>
      <c r="J98" s="17"/>
      <c r="K98" s="17"/>
      <c r="L98" s="17"/>
      <c r="M98" s="17"/>
      <c r="N98" s="17"/>
      <c r="O98" s="17"/>
      <c r="P98" s="17"/>
      <c r="Q98" s="153"/>
      <c r="R98" s="154"/>
      <c r="S98" s="154"/>
      <c r="T98" s="151"/>
      <c r="U98" s="151"/>
      <c r="V98" s="151"/>
      <c r="W98" s="151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</row>
    <row r="99" customFormat="false" ht="13.5" hidden="false" customHeight="false" outlineLevel="0" collapsed="false">
      <c r="A99" s="31"/>
      <c r="B99" s="33" t="n">
        <v>92</v>
      </c>
      <c r="C99" s="75"/>
      <c r="D99" s="71"/>
      <c r="E99" s="71"/>
      <c r="F99" s="180"/>
      <c r="G99" s="174"/>
      <c r="H99" s="31"/>
      <c r="I99" s="138"/>
      <c r="J99" s="17"/>
      <c r="K99" s="17"/>
      <c r="L99" s="17"/>
      <c r="M99" s="17"/>
      <c r="N99" s="17"/>
      <c r="O99" s="17"/>
      <c r="P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</row>
    <row r="100" customFormat="false" ht="13.5" hidden="false" customHeight="false" outlineLevel="0" collapsed="false">
      <c r="A100" s="31"/>
      <c r="B100" s="33" t="n">
        <v>93</v>
      </c>
      <c r="C100" s="75"/>
      <c r="D100" s="71"/>
      <c r="E100" s="71"/>
      <c r="F100" s="180"/>
      <c r="G100" s="174"/>
      <c r="H100" s="31"/>
      <c r="I100" s="138"/>
      <c r="J100" s="17"/>
      <c r="K100" s="17"/>
      <c r="L100" s="17"/>
      <c r="M100" s="17"/>
      <c r="N100" s="17"/>
      <c r="O100" s="17"/>
      <c r="P100" s="17"/>
      <c r="Q100" s="150"/>
      <c r="R100" s="152"/>
      <c r="S100" s="152"/>
      <c r="T100" s="151"/>
      <c r="U100" s="151"/>
      <c r="V100" s="151"/>
      <c r="W100" s="151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</row>
    <row r="101" customFormat="false" ht="13.5" hidden="false" customHeight="false" outlineLevel="0" collapsed="false">
      <c r="A101" s="31"/>
      <c r="B101" s="33" t="n">
        <v>94</v>
      </c>
      <c r="C101" s="75"/>
      <c r="D101" s="71"/>
      <c r="E101" s="71"/>
      <c r="F101" s="180"/>
      <c r="G101" s="174"/>
      <c r="H101" s="31"/>
      <c r="I101" s="17"/>
      <c r="J101" s="17"/>
      <c r="K101" s="17"/>
      <c r="L101" s="17"/>
      <c r="M101" s="17"/>
      <c r="N101" s="17"/>
      <c r="O101" s="17"/>
      <c r="P101" s="17"/>
      <c r="Q101" s="150"/>
      <c r="R101" s="152"/>
      <c r="S101" s="152"/>
      <c r="T101" s="151"/>
      <c r="U101" s="151"/>
      <c r="V101" s="151"/>
      <c r="W101" s="151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</row>
    <row r="102" customFormat="false" ht="13.5" hidden="false" customHeight="false" outlineLevel="0" collapsed="false">
      <c r="A102" s="31"/>
      <c r="B102" s="33" t="n">
        <v>95</v>
      </c>
      <c r="C102" s="75"/>
      <c r="D102" s="71"/>
      <c r="E102" s="71"/>
      <c r="F102" s="165"/>
      <c r="G102" s="174"/>
      <c r="H102" s="31"/>
      <c r="I102" s="17"/>
      <c r="J102" s="17"/>
      <c r="K102" s="17"/>
      <c r="L102" s="17"/>
      <c r="M102" s="17"/>
      <c r="N102" s="17"/>
      <c r="O102" s="17"/>
      <c r="P102" s="17"/>
      <c r="Q102" s="150"/>
      <c r="R102" s="152"/>
      <c r="S102" s="152"/>
      <c r="T102" s="151"/>
      <c r="U102" s="151"/>
      <c r="V102" s="151"/>
      <c r="W102" s="151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</row>
    <row r="103" customFormat="false" ht="13.5" hidden="false" customHeight="false" outlineLevel="0" collapsed="false">
      <c r="A103" s="31"/>
      <c r="B103" s="33" t="n">
        <v>96</v>
      </c>
      <c r="C103" s="75"/>
      <c r="D103" s="71"/>
      <c r="E103" s="71"/>
      <c r="F103" s="165"/>
      <c r="G103" s="181"/>
      <c r="H103" s="31"/>
      <c r="I103" s="17"/>
      <c r="J103" s="17"/>
      <c r="K103" s="17"/>
      <c r="L103" s="17"/>
      <c r="M103" s="17"/>
      <c r="N103" s="17"/>
      <c r="O103" s="17"/>
      <c r="P103" s="17"/>
      <c r="Q103" s="150"/>
      <c r="R103" s="152"/>
      <c r="S103" s="152"/>
      <c r="T103" s="152"/>
      <c r="U103" s="151"/>
      <c r="V103" s="151"/>
      <c r="W103" s="151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</row>
    <row r="104" customFormat="false" ht="13.5" hidden="false" customHeight="false" outlineLevel="0" collapsed="false">
      <c r="A104" s="31"/>
      <c r="B104" s="33" t="n">
        <v>97</v>
      </c>
      <c r="C104" s="75"/>
      <c r="D104" s="71"/>
      <c r="E104" s="71"/>
      <c r="F104" s="165"/>
      <c r="G104" s="181"/>
      <c r="H104" s="31"/>
      <c r="I104" s="17"/>
      <c r="J104" s="17"/>
      <c r="K104" s="17"/>
      <c r="L104" s="17"/>
      <c r="M104" s="17"/>
      <c r="N104" s="17"/>
      <c r="O104" s="17"/>
      <c r="P104" s="17"/>
      <c r="Q104" s="150"/>
      <c r="R104" s="152"/>
      <c r="S104" s="152"/>
      <c r="T104" s="152"/>
      <c r="U104" s="151"/>
      <c r="V104" s="151"/>
      <c r="W104" s="151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</row>
    <row r="105" customFormat="false" ht="13.5" hidden="false" customHeight="false" outlineLevel="0" collapsed="false">
      <c r="A105" s="31"/>
      <c r="B105" s="33" t="n">
        <v>98</v>
      </c>
      <c r="C105" s="75"/>
      <c r="D105" s="71"/>
      <c r="E105" s="71"/>
      <c r="F105" s="165"/>
      <c r="G105" s="181"/>
      <c r="H105" s="31"/>
      <c r="I105" s="17"/>
      <c r="J105" s="17"/>
      <c r="K105" s="17"/>
      <c r="L105" s="17"/>
      <c r="M105" s="17"/>
      <c r="N105" s="17"/>
      <c r="O105" s="17"/>
      <c r="P105" s="17"/>
      <c r="Q105" s="150"/>
      <c r="R105" s="152"/>
      <c r="S105" s="152"/>
      <c r="T105" s="152"/>
      <c r="U105" s="151"/>
      <c r="V105" s="151"/>
      <c r="W105" s="152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</row>
    <row r="106" customFormat="false" ht="13.5" hidden="false" customHeight="false" outlineLevel="0" collapsed="false">
      <c r="A106" s="31"/>
      <c r="B106" s="33" t="n">
        <v>99</v>
      </c>
      <c r="C106" s="75"/>
      <c r="D106" s="71"/>
      <c r="E106" s="71"/>
      <c r="F106" s="180"/>
      <c r="G106" s="181"/>
      <c r="H106" s="31"/>
      <c r="I106" s="17"/>
      <c r="J106" s="17"/>
      <c r="K106" s="17"/>
      <c r="L106" s="17"/>
      <c r="M106" s="17"/>
      <c r="N106" s="17"/>
      <c r="O106" s="17"/>
      <c r="P106" s="17"/>
      <c r="Q106" s="150"/>
      <c r="R106" s="152"/>
      <c r="S106" s="152"/>
      <c r="T106" s="152"/>
      <c r="U106" s="151"/>
      <c r="V106" s="151"/>
      <c r="W106" s="152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</row>
    <row r="107" customFormat="false" ht="13.5" hidden="false" customHeight="false" outlineLevel="0" collapsed="false">
      <c r="A107" s="31"/>
      <c r="B107" s="33" t="n">
        <v>100</v>
      </c>
      <c r="C107" s="75"/>
      <c r="D107" s="71"/>
      <c r="E107" s="71"/>
      <c r="F107" s="180"/>
      <c r="G107" s="181"/>
      <c r="H107" s="31"/>
      <c r="I107" s="17"/>
      <c r="Q107" s="150"/>
      <c r="R107" s="152"/>
      <c r="S107" s="152"/>
      <c r="T107" s="152"/>
      <c r="U107" s="151"/>
      <c r="V107" s="151"/>
      <c r="W107" s="152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</row>
    <row r="108" customFormat="false" ht="13.5" hidden="false" customHeight="false" outlineLevel="0" collapsed="false">
      <c r="A108" s="31"/>
      <c r="B108" s="33" t="n">
        <v>101</v>
      </c>
      <c r="C108" s="172"/>
      <c r="D108" s="71"/>
      <c r="E108" s="71"/>
      <c r="F108" s="180"/>
      <c r="G108" s="181"/>
      <c r="H108" s="31"/>
      <c r="I108" s="17"/>
      <c r="Q108" s="150"/>
      <c r="R108" s="152"/>
      <c r="S108" s="152"/>
      <c r="T108" s="152"/>
      <c r="U108" s="152"/>
      <c r="V108" s="151"/>
      <c r="W108" s="152"/>
      <c r="X108" s="17"/>
      <c r="Y108" s="155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</row>
    <row r="109" customFormat="false" ht="13.5" hidden="false" customHeight="false" outlineLevel="0" collapsed="false">
      <c r="A109" s="31"/>
      <c r="B109" s="33" t="n">
        <v>102</v>
      </c>
      <c r="C109" s="172"/>
      <c r="D109" s="71"/>
      <c r="E109" s="71"/>
      <c r="F109" s="165"/>
      <c r="G109" s="181"/>
      <c r="H109" s="31"/>
      <c r="I109" s="17"/>
      <c r="Q109" s="150"/>
      <c r="R109" s="152"/>
      <c r="S109" s="152"/>
      <c r="T109" s="152"/>
      <c r="U109" s="152"/>
      <c r="V109" s="151"/>
      <c r="W109" s="152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</row>
    <row r="110" customFormat="false" ht="13.5" hidden="false" customHeight="false" outlineLevel="0" collapsed="false">
      <c r="A110" s="31"/>
      <c r="B110" s="33" t="n">
        <v>103</v>
      </c>
      <c r="C110" s="172"/>
      <c r="D110" s="71"/>
      <c r="E110" s="71"/>
      <c r="F110" s="165"/>
      <c r="G110" s="181"/>
      <c r="H110" s="31"/>
      <c r="I110" s="17"/>
      <c r="Q110" s="150"/>
      <c r="R110" s="152"/>
      <c r="S110" s="152"/>
      <c r="T110" s="152"/>
      <c r="U110" s="152"/>
      <c r="V110" s="151"/>
      <c r="W110" s="152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</row>
    <row r="111" customFormat="false" ht="13.5" hidden="false" customHeight="false" outlineLevel="0" collapsed="false">
      <c r="A111" s="31"/>
      <c r="B111" s="33" t="n">
        <v>104</v>
      </c>
      <c r="C111" s="172"/>
      <c r="D111" s="71"/>
      <c r="E111" s="71"/>
      <c r="F111" s="165"/>
      <c r="G111" s="181"/>
      <c r="H111" s="31"/>
      <c r="I111" s="17"/>
      <c r="Q111" s="150"/>
      <c r="R111" s="152"/>
      <c r="S111" s="152"/>
      <c r="T111" s="152"/>
      <c r="U111" s="152"/>
      <c r="V111" s="151"/>
      <c r="W111" s="152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</row>
    <row r="112" customFormat="false" ht="13.5" hidden="false" customHeight="false" outlineLevel="0" collapsed="false">
      <c r="A112" s="31"/>
      <c r="B112" s="33" t="n">
        <v>105</v>
      </c>
      <c r="C112" s="172"/>
      <c r="D112" s="71"/>
      <c r="E112" s="165"/>
      <c r="F112" s="165"/>
      <c r="G112" s="181"/>
      <c r="H112" s="31"/>
      <c r="I112" s="17"/>
      <c r="Q112" s="150"/>
      <c r="R112" s="152"/>
      <c r="S112" s="152"/>
      <c r="T112" s="152"/>
      <c r="U112" s="152"/>
      <c r="V112" s="151"/>
      <c r="W112" s="152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</row>
    <row r="113" customFormat="false" ht="13.5" hidden="false" customHeight="false" outlineLevel="0" collapsed="false">
      <c r="A113" s="31"/>
      <c r="B113" s="33" t="n">
        <v>106</v>
      </c>
      <c r="C113" s="75"/>
      <c r="D113" s="71"/>
      <c r="E113" s="165"/>
      <c r="F113" s="180"/>
      <c r="G113" s="181"/>
      <c r="H113" s="31"/>
      <c r="I113" s="17"/>
      <c r="Q113" s="150"/>
      <c r="R113" s="156"/>
      <c r="S113" s="156"/>
      <c r="T113" s="156"/>
      <c r="U113" s="152"/>
      <c r="V113" s="151"/>
      <c r="W113" s="152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</row>
    <row r="114" customFormat="false" ht="13.5" hidden="false" customHeight="false" outlineLevel="0" collapsed="false">
      <c r="A114" s="31"/>
      <c r="B114" s="33" t="n">
        <v>107</v>
      </c>
      <c r="C114" s="75"/>
      <c r="D114" s="71"/>
      <c r="E114" s="165"/>
      <c r="F114" s="165"/>
      <c r="G114" s="174"/>
      <c r="H114" s="31"/>
      <c r="I114" s="17"/>
      <c r="Q114" s="157"/>
      <c r="R114" s="158"/>
      <c r="S114" s="158"/>
      <c r="T114" s="158"/>
      <c r="U114" s="158"/>
      <c r="V114" s="158"/>
      <c r="W114" s="159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</row>
    <row r="115" customFormat="false" ht="13.5" hidden="false" customHeight="false" outlineLevel="0" collapsed="false">
      <c r="A115" s="31"/>
      <c r="B115" s="33" t="n">
        <v>108</v>
      </c>
      <c r="C115" s="75"/>
      <c r="D115" s="71"/>
      <c r="E115" s="71"/>
      <c r="F115" s="165"/>
      <c r="G115" s="181"/>
      <c r="H115" s="31"/>
      <c r="I115" s="17"/>
      <c r="Q115" s="157"/>
      <c r="R115" s="160"/>
      <c r="S115" s="160"/>
      <c r="T115" s="160"/>
      <c r="U115" s="160"/>
      <c r="V115" s="160"/>
      <c r="W115" s="150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</row>
    <row r="116" customFormat="false" ht="13.5" hidden="false" customHeight="false" outlineLevel="0" collapsed="false">
      <c r="A116" s="31"/>
      <c r="B116" s="33" t="n">
        <v>109</v>
      </c>
      <c r="C116" s="75"/>
      <c r="D116" s="71"/>
      <c r="E116" s="165"/>
      <c r="F116" s="180"/>
      <c r="G116" s="174"/>
      <c r="H116" s="31"/>
      <c r="I116" s="17"/>
      <c r="Q116" s="157"/>
      <c r="R116" s="157"/>
      <c r="S116" s="157"/>
      <c r="T116" s="157"/>
      <c r="U116" s="157"/>
      <c r="V116" s="157"/>
      <c r="W116" s="15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</row>
    <row r="117" customFormat="false" ht="13.5" hidden="false" customHeight="false" outlineLevel="0" collapsed="false">
      <c r="A117" s="31"/>
      <c r="B117" s="33" t="n">
        <v>110</v>
      </c>
      <c r="C117" s="75"/>
      <c r="D117" s="71"/>
      <c r="E117" s="165"/>
      <c r="F117" s="180"/>
      <c r="G117" s="181"/>
      <c r="H117" s="31"/>
      <c r="I117" s="17"/>
      <c r="Q117" s="160"/>
      <c r="R117" s="161"/>
      <c r="S117" s="161"/>
      <c r="T117" s="161"/>
      <c r="U117" s="161"/>
      <c r="V117" s="161"/>
      <c r="W117" s="161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</row>
    <row r="118" customFormat="false" ht="13.5" hidden="false" customHeight="false" outlineLevel="0" collapsed="false">
      <c r="A118" s="31"/>
      <c r="B118" s="33" t="n">
        <v>111</v>
      </c>
      <c r="C118" s="75"/>
      <c r="D118" s="71"/>
      <c r="E118" s="165"/>
      <c r="F118" s="180"/>
      <c r="G118" s="181"/>
      <c r="H118" s="31"/>
      <c r="Q118" s="157"/>
      <c r="R118" s="162"/>
      <c r="S118" s="162"/>
      <c r="T118" s="162"/>
      <c r="U118" s="162"/>
      <c r="V118" s="162"/>
      <c r="W118" s="163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</row>
    <row r="119" customFormat="false" ht="13.5" hidden="false" customHeight="false" outlineLevel="0" collapsed="false">
      <c r="A119" s="31"/>
      <c r="B119" s="33" t="n">
        <v>112</v>
      </c>
      <c r="C119" s="75"/>
      <c r="D119" s="71"/>
      <c r="E119" s="165"/>
      <c r="F119" s="180"/>
      <c r="G119" s="181"/>
      <c r="H119" s="31"/>
      <c r="Q119" s="164"/>
      <c r="R119" s="157"/>
      <c r="S119" s="157"/>
      <c r="T119" s="157"/>
      <c r="U119" s="157"/>
      <c r="V119" s="164"/>
      <c r="W119" s="164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</row>
    <row r="120" customFormat="false" ht="13.5" hidden="false" customHeight="false" outlineLevel="0" collapsed="false">
      <c r="A120" s="31"/>
      <c r="B120" s="165"/>
      <c r="C120" s="71"/>
      <c r="D120" s="71"/>
      <c r="E120" s="165"/>
      <c r="F120" s="180"/>
      <c r="G120" s="180"/>
      <c r="H120" s="73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</row>
    <row r="121" customFormat="false" ht="13.5" hidden="false" customHeight="false" outlineLevel="0" collapsed="false">
      <c r="A121" s="31"/>
      <c r="B121" s="165"/>
      <c r="C121" s="71"/>
      <c r="D121" s="71"/>
      <c r="E121" s="71"/>
      <c r="F121" s="180"/>
      <c r="G121" s="180"/>
      <c r="H121" s="73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</row>
    <row r="122" customFormat="false" ht="13.5" hidden="false" customHeight="false" outlineLevel="0" collapsed="false">
      <c r="A122" s="31"/>
      <c r="B122" s="165"/>
      <c r="C122" s="71"/>
      <c r="D122" s="71"/>
      <c r="E122" s="71"/>
      <c r="F122" s="180"/>
      <c r="G122" s="180"/>
      <c r="H122" s="73"/>
      <c r="I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</row>
    <row r="123" customFormat="false" ht="13.5" hidden="false" customHeight="false" outlineLevel="0" collapsed="false">
      <c r="A123" s="31"/>
      <c r="B123" s="165"/>
      <c r="C123" s="71"/>
      <c r="D123" s="71"/>
      <c r="E123" s="71"/>
      <c r="F123" s="180"/>
      <c r="G123" s="165"/>
      <c r="H123" s="73"/>
      <c r="I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</row>
    <row r="124" customFormat="false" ht="13.5" hidden="false" customHeight="false" outlineLevel="0" collapsed="false">
      <c r="A124" s="31"/>
      <c r="B124" s="165"/>
      <c r="C124" s="71"/>
      <c r="D124" s="71"/>
      <c r="E124" s="71"/>
      <c r="F124" s="180"/>
      <c r="G124" s="165"/>
      <c r="H124" s="73"/>
      <c r="I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</row>
    <row r="125" customFormat="false" ht="13.5" hidden="false" customHeight="false" outlineLevel="0" collapsed="false">
      <c r="A125" s="31"/>
      <c r="B125" s="165"/>
      <c r="C125" s="71"/>
      <c r="D125" s="71"/>
      <c r="E125" s="71"/>
      <c r="F125" s="180"/>
      <c r="G125" s="180"/>
      <c r="H125" s="73"/>
      <c r="I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</row>
    <row r="126" customFormat="false" ht="13.5" hidden="false" customHeight="false" outlineLevel="0" collapsed="false">
      <c r="A126" s="31"/>
      <c r="B126" s="165"/>
      <c r="C126" s="71"/>
      <c r="D126" s="71"/>
      <c r="E126" s="71"/>
      <c r="F126" s="180"/>
      <c r="G126" s="180"/>
      <c r="H126" s="73"/>
      <c r="I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</row>
    <row r="127" customFormat="false" ht="13.5" hidden="false" customHeight="false" outlineLevel="0" collapsed="false">
      <c r="A127" s="31"/>
      <c r="B127" s="165"/>
      <c r="C127" s="71"/>
      <c r="D127" s="71"/>
      <c r="E127" s="71"/>
      <c r="F127" s="180"/>
      <c r="G127" s="180"/>
      <c r="H127" s="73"/>
      <c r="I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</row>
    <row r="128" customFormat="false" ht="13.5" hidden="false" customHeight="false" outlineLevel="0" collapsed="false">
      <c r="A128" s="31"/>
      <c r="B128" s="165"/>
      <c r="C128" s="71"/>
      <c r="D128" s="71"/>
      <c r="E128" s="165"/>
      <c r="F128" s="180"/>
      <c r="G128" s="180"/>
      <c r="H128" s="73"/>
      <c r="I128" s="17"/>
      <c r="Q128" s="17"/>
      <c r="R128" s="17"/>
      <c r="S128" s="17"/>
      <c r="T128" s="17"/>
      <c r="U128" s="17"/>
      <c r="V128" s="17"/>
      <c r="W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</row>
    <row r="129" customFormat="false" ht="13.5" hidden="false" customHeight="false" outlineLevel="0" collapsed="false">
      <c r="A129" s="31"/>
      <c r="B129" s="165"/>
      <c r="C129" s="71"/>
      <c r="D129" s="71"/>
      <c r="E129" s="165"/>
      <c r="F129" s="165"/>
      <c r="G129" s="180"/>
      <c r="H129" s="73"/>
      <c r="I129" s="17"/>
      <c r="Q129" s="17"/>
      <c r="R129" s="17"/>
      <c r="S129" s="17"/>
      <c r="T129" s="17"/>
      <c r="U129" s="17"/>
      <c r="V129" s="17"/>
      <c r="W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</row>
    <row r="130" customFormat="false" ht="13.5" hidden="false" customHeight="false" outlineLevel="0" collapsed="false">
      <c r="A130" s="31"/>
      <c r="B130" s="165"/>
      <c r="C130" s="71"/>
      <c r="D130" s="71"/>
      <c r="E130" s="165"/>
      <c r="F130" s="165"/>
      <c r="G130" s="165"/>
      <c r="H130" s="73"/>
      <c r="I130" s="17"/>
      <c r="Q130" s="17"/>
      <c r="R130" s="17"/>
      <c r="S130" s="17"/>
      <c r="T130" s="17"/>
      <c r="U130" s="17"/>
      <c r="V130" s="17"/>
      <c r="W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</row>
    <row r="131" customFormat="false" ht="13.5" hidden="false" customHeight="false" outlineLevel="0" collapsed="false">
      <c r="A131" s="31"/>
      <c r="B131" s="165"/>
      <c r="C131" s="71"/>
      <c r="D131" s="71"/>
      <c r="E131" s="71"/>
      <c r="F131" s="165"/>
      <c r="G131" s="165"/>
      <c r="H131" s="73"/>
      <c r="I131" s="17"/>
      <c r="Q131" s="17"/>
      <c r="R131" s="17"/>
      <c r="S131" s="17"/>
      <c r="T131" s="17"/>
      <c r="U131" s="17"/>
      <c r="V131" s="17"/>
      <c r="W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</row>
    <row r="132" customFormat="false" ht="13.5" hidden="false" customHeight="false" outlineLevel="0" collapsed="false">
      <c r="A132" s="31"/>
      <c r="B132" s="165"/>
      <c r="C132" s="71"/>
      <c r="D132" s="71"/>
      <c r="E132" s="71"/>
      <c r="F132" s="165"/>
      <c r="G132" s="165"/>
      <c r="H132" s="73"/>
      <c r="I132" s="17"/>
      <c r="Q132" s="17"/>
      <c r="R132" s="17"/>
      <c r="S132" s="17"/>
      <c r="T132" s="17"/>
      <c r="U132" s="17"/>
      <c r="V132" s="17"/>
      <c r="W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</row>
    <row r="133" customFormat="false" ht="13.5" hidden="false" customHeight="false" outlineLevel="0" collapsed="false">
      <c r="A133" s="31"/>
      <c r="B133" s="165"/>
      <c r="C133" s="71"/>
      <c r="D133" s="71"/>
      <c r="E133" s="71"/>
      <c r="F133" s="165"/>
      <c r="G133" s="180"/>
      <c r="H133" s="73"/>
      <c r="I133" s="17"/>
      <c r="Q133" s="17"/>
      <c r="R133" s="17"/>
      <c r="S133" s="17"/>
      <c r="T133" s="17"/>
      <c r="U133" s="17"/>
      <c r="V133" s="17"/>
      <c r="W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</row>
    <row r="134" customFormat="false" ht="13.5" hidden="false" customHeight="false" outlineLevel="0" collapsed="false">
      <c r="A134" s="31"/>
      <c r="B134" s="165"/>
      <c r="C134" s="71"/>
      <c r="D134" s="71"/>
      <c r="E134" s="71"/>
      <c r="F134" s="180"/>
      <c r="G134" s="180"/>
      <c r="H134" s="73"/>
      <c r="I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</row>
    <row r="135" customFormat="false" ht="13.5" hidden="false" customHeight="false" outlineLevel="0" collapsed="false">
      <c r="A135" s="31"/>
      <c r="B135" s="165"/>
      <c r="C135" s="71"/>
      <c r="D135" s="71"/>
      <c r="E135" s="71"/>
      <c r="F135" s="180"/>
      <c r="G135" s="180"/>
      <c r="H135" s="73"/>
      <c r="I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</row>
    <row r="136" customFormat="false" ht="13.5" hidden="false" customHeight="false" outlineLevel="0" collapsed="false">
      <c r="A136" s="31"/>
      <c r="B136" s="165"/>
      <c r="C136" s="71"/>
      <c r="D136" s="71"/>
      <c r="E136" s="165"/>
      <c r="F136" s="180"/>
      <c r="G136" s="165"/>
      <c r="H136" s="73"/>
      <c r="I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</row>
    <row r="137" customFormat="false" ht="13.5" hidden="false" customHeight="false" outlineLevel="0" collapsed="false">
      <c r="A137" s="31"/>
      <c r="B137" s="165"/>
      <c r="C137" s="71"/>
      <c r="D137" s="71"/>
      <c r="E137" s="165"/>
      <c r="F137" s="180"/>
      <c r="G137" s="165"/>
      <c r="H137" s="73"/>
      <c r="I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</row>
    <row r="138" customFormat="false" ht="13.5" hidden="false" customHeight="false" outlineLevel="0" collapsed="false">
      <c r="A138" s="31"/>
      <c r="B138" s="165"/>
      <c r="C138" s="71"/>
      <c r="D138" s="71"/>
      <c r="E138" s="165"/>
      <c r="F138" s="165"/>
      <c r="G138" s="165"/>
      <c r="H138" s="73"/>
      <c r="I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</row>
    <row r="139" customFormat="false" ht="13.5" hidden="false" customHeight="false" outlineLevel="0" collapsed="false">
      <c r="A139" s="31"/>
      <c r="B139" s="165"/>
      <c r="C139" s="71"/>
      <c r="D139" s="71"/>
      <c r="E139" s="165"/>
      <c r="F139" s="165"/>
      <c r="G139" s="165"/>
      <c r="H139" s="73"/>
      <c r="I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</row>
    <row r="140" customFormat="false" ht="13.5" hidden="false" customHeight="false" outlineLevel="0" collapsed="false">
      <c r="A140" s="31"/>
      <c r="B140" s="165"/>
      <c r="C140" s="71"/>
      <c r="D140" s="71"/>
      <c r="E140" s="165"/>
      <c r="F140" s="165"/>
      <c r="G140" s="180"/>
      <c r="H140" s="73"/>
      <c r="I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</row>
    <row r="141" customFormat="false" ht="13.5" hidden="false" customHeight="false" outlineLevel="0" collapsed="false">
      <c r="A141" s="31"/>
      <c r="B141" s="165"/>
      <c r="C141" s="71"/>
      <c r="D141" s="71"/>
      <c r="E141" s="165"/>
      <c r="F141" s="165"/>
      <c r="G141" s="180"/>
      <c r="H141" s="73"/>
      <c r="I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</row>
    <row r="142" customFormat="false" ht="13.5" hidden="false" customHeight="false" outlineLevel="0" collapsed="false">
      <c r="A142" s="31"/>
      <c r="B142" s="165"/>
      <c r="C142" s="71"/>
      <c r="D142" s="71"/>
      <c r="E142" s="71"/>
      <c r="F142" s="180"/>
      <c r="G142" s="180"/>
      <c r="H142" s="73"/>
      <c r="I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</row>
    <row r="143" customFormat="false" ht="13.5" hidden="false" customHeight="false" outlineLevel="0" collapsed="false">
      <c r="A143" s="31"/>
      <c r="B143" s="165"/>
      <c r="C143" s="71"/>
      <c r="D143" s="71"/>
      <c r="E143" s="71"/>
      <c r="F143" s="180"/>
      <c r="G143" s="180"/>
      <c r="H143" s="73"/>
      <c r="I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</row>
    <row r="144" customFormat="false" ht="13.5" hidden="false" customHeight="false" outlineLevel="0" collapsed="false">
      <c r="A144" s="31"/>
      <c r="B144" s="165"/>
      <c r="C144" s="71"/>
      <c r="D144" s="71"/>
      <c r="E144" s="165"/>
      <c r="F144" s="180"/>
      <c r="G144" s="180"/>
      <c r="H144" s="73"/>
      <c r="I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</row>
    <row r="145" customFormat="false" ht="13.5" hidden="false" customHeight="false" outlineLevel="0" collapsed="false">
      <c r="A145" s="31"/>
      <c r="B145" s="165"/>
      <c r="C145" s="71"/>
      <c r="D145" s="71"/>
      <c r="E145" s="71"/>
      <c r="F145" s="180"/>
      <c r="G145" s="180"/>
      <c r="H145" s="73"/>
      <c r="I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</row>
    <row r="146" customFormat="false" ht="13.5" hidden="false" customHeight="false" outlineLevel="0" collapsed="false">
      <c r="A146" s="31"/>
      <c r="B146" s="165"/>
      <c r="C146" s="71"/>
      <c r="D146" s="71"/>
      <c r="E146" s="71"/>
      <c r="F146" s="180"/>
      <c r="G146" s="180"/>
      <c r="H146" s="73"/>
      <c r="I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</row>
    <row r="147" customFormat="false" ht="13.5" hidden="false" customHeight="false" outlineLevel="0" collapsed="false">
      <c r="A147" s="31"/>
      <c r="B147" s="165"/>
      <c r="C147" s="71"/>
      <c r="D147" s="71"/>
      <c r="E147" s="165"/>
      <c r="F147" s="180"/>
      <c r="G147" s="165"/>
      <c r="H147" s="73"/>
      <c r="I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</row>
    <row r="148" customFormat="false" ht="13.5" hidden="false" customHeight="false" outlineLevel="0" collapsed="false">
      <c r="A148" s="31"/>
      <c r="B148" s="165"/>
      <c r="C148" s="71"/>
      <c r="D148" s="71"/>
      <c r="E148" s="71"/>
      <c r="F148" s="165"/>
      <c r="G148" s="165"/>
      <c r="H148" s="73"/>
      <c r="I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</row>
    <row r="149" customFormat="false" ht="13.5" hidden="false" customHeight="false" outlineLevel="0" collapsed="false">
      <c r="A149" s="31"/>
      <c r="B149" s="165"/>
      <c r="C149" s="71"/>
      <c r="D149" s="71"/>
      <c r="E149" s="71"/>
      <c r="F149" s="180"/>
      <c r="G149" s="165"/>
      <c r="H149" s="73"/>
      <c r="I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</row>
    <row r="150" customFormat="false" ht="13.5" hidden="false" customHeight="false" outlineLevel="0" collapsed="false">
      <c r="A150" s="31"/>
      <c r="B150" s="165"/>
      <c r="C150" s="71"/>
      <c r="D150" s="71"/>
      <c r="E150" s="71"/>
      <c r="F150" s="165"/>
      <c r="G150" s="180"/>
      <c r="H150" s="73"/>
      <c r="I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</row>
    <row r="151" customFormat="false" ht="13.5" hidden="false" customHeight="false" outlineLevel="0" collapsed="false">
      <c r="A151" s="31"/>
      <c r="B151" s="165"/>
      <c r="C151" s="71"/>
      <c r="D151" s="71"/>
      <c r="E151" s="71"/>
      <c r="F151" s="165"/>
      <c r="G151" s="180"/>
      <c r="H151" s="73"/>
      <c r="I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</row>
    <row r="152" customFormat="false" ht="13.5" hidden="false" customHeight="false" outlineLevel="0" collapsed="false">
      <c r="A152" s="31"/>
      <c r="B152" s="165"/>
      <c r="C152" s="71"/>
      <c r="D152" s="71"/>
      <c r="E152" s="71"/>
      <c r="F152" s="165"/>
      <c r="G152" s="180"/>
      <c r="H152" s="73"/>
      <c r="I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</row>
    <row r="153" customFormat="false" ht="13.5" hidden="false" customHeight="false" outlineLevel="0" collapsed="false">
      <c r="A153" s="31"/>
      <c r="B153" s="165"/>
      <c r="C153" s="71"/>
      <c r="D153" s="71"/>
      <c r="E153" s="71"/>
      <c r="F153" s="180"/>
      <c r="G153" s="180"/>
      <c r="H153" s="73"/>
      <c r="I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</row>
    <row r="154" customFormat="false" ht="13.5" hidden="false" customHeight="false" outlineLevel="0" collapsed="false">
      <c r="A154" s="31"/>
      <c r="B154" s="165"/>
      <c r="C154" s="71"/>
      <c r="D154" s="71"/>
      <c r="E154" s="71"/>
      <c r="F154" s="180"/>
      <c r="G154" s="180"/>
      <c r="H154" s="73"/>
      <c r="I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</row>
    <row r="155" customFormat="false" ht="13.5" hidden="false" customHeight="false" outlineLevel="0" collapsed="false">
      <c r="A155" s="31"/>
      <c r="B155" s="165"/>
      <c r="C155" s="71"/>
      <c r="D155" s="71"/>
      <c r="E155" s="71"/>
      <c r="F155" s="180"/>
      <c r="G155" s="180"/>
      <c r="H155" s="73"/>
      <c r="I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</row>
    <row r="156" customFormat="false" ht="13.5" hidden="false" customHeight="false" outlineLevel="0" collapsed="false">
      <c r="A156" s="31"/>
      <c r="B156" s="165"/>
      <c r="C156" s="71"/>
      <c r="D156" s="71"/>
      <c r="E156" s="71"/>
      <c r="F156" s="180"/>
      <c r="G156" s="180"/>
      <c r="H156" s="73"/>
      <c r="I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</row>
    <row r="157" customFormat="false" ht="13.5" hidden="false" customHeight="false" outlineLevel="0" collapsed="false">
      <c r="A157" s="31"/>
      <c r="B157" s="165"/>
      <c r="C157" s="71"/>
      <c r="D157" s="71"/>
      <c r="E157" s="71"/>
      <c r="F157" s="180"/>
      <c r="G157" s="180"/>
      <c r="H157" s="73"/>
      <c r="I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</row>
    <row r="158" customFormat="false" ht="13.5" hidden="false" customHeight="false" outlineLevel="0" collapsed="false">
      <c r="A158" s="31"/>
      <c r="B158" s="165"/>
      <c r="C158" s="71"/>
      <c r="D158" s="71"/>
      <c r="E158" s="71"/>
      <c r="F158" s="180"/>
      <c r="G158" s="165"/>
      <c r="H158" s="73"/>
      <c r="I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</row>
    <row r="159" customFormat="false" ht="13.5" hidden="false" customHeight="false" outlineLevel="0" collapsed="false">
      <c r="A159" s="31"/>
      <c r="B159" s="165"/>
      <c r="C159" s="71"/>
      <c r="D159" s="71"/>
      <c r="E159" s="71"/>
      <c r="F159" s="180"/>
      <c r="G159" s="180"/>
      <c r="H159" s="73"/>
      <c r="I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</row>
    <row r="160" customFormat="false" ht="13.5" hidden="false" customHeight="false" outlineLevel="0" collapsed="false">
      <c r="A160" s="31"/>
      <c r="B160" s="165"/>
      <c r="C160" s="71"/>
      <c r="D160" s="71"/>
      <c r="E160" s="71"/>
      <c r="F160" s="180"/>
      <c r="G160" s="180"/>
      <c r="H160" s="73"/>
      <c r="I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</row>
    <row r="161" customFormat="false" ht="13.5" hidden="false" customHeight="false" outlineLevel="0" collapsed="false">
      <c r="A161" s="31"/>
      <c r="B161" s="165"/>
      <c r="C161" s="71"/>
      <c r="D161" s="71"/>
      <c r="E161" s="165"/>
      <c r="F161" s="180"/>
      <c r="G161" s="180"/>
      <c r="H161" s="73"/>
      <c r="I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</row>
    <row r="162" customFormat="false" ht="13.5" hidden="false" customHeight="false" outlineLevel="0" collapsed="false">
      <c r="A162" s="31"/>
      <c r="B162" s="165"/>
      <c r="C162" s="71"/>
      <c r="D162" s="71"/>
      <c r="E162" s="165"/>
      <c r="F162" s="165"/>
      <c r="G162" s="165"/>
      <c r="H162" s="73"/>
      <c r="I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</row>
    <row r="163" customFormat="false" ht="13.5" hidden="false" customHeight="false" outlineLevel="0" collapsed="false">
      <c r="A163" s="31"/>
      <c r="B163" s="165"/>
      <c r="C163" s="71"/>
      <c r="D163" s="71"/>
      <c r="E163" s="165"/>
      <c r="F163" s="165"/>
      <c r="G163" s="165"/>
      <c r="H163" s="73"/>
      <c r="I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</row>
    <row r="164" customFormat="false" ht="13.5" hidden="false" customHeight="false" outlineLevel="0" collapsed="false">
      <c r="A164" s="31"/>
      <c r="B164" s="165"/>
      <c r="C164" s="71"/>
      <c r="D164" s="71"/>
      <c r="E164" s="165"/>
      <c r="F164" s="165"/>
      <c r="G164" s="165"/>
      <c r="H164" s="73"/>
      <c r="I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</row>
    <row r="165" customFormat="false" ht="13.5" hidden="false" customHeight="false" outlineLevel="0" collapsed="false">
      <c r="A165" s="31"/>
      <c r="B165" s="165"/>
      <c r="C165" s="71"/>
      <c r="D165" s="71"/>
      <c r="E165" s="71"/>
      <c r="F165" s="165"/>
      <c r="G165" s="165"/>
      <c r="H165" s="73"/>
      <c r="I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</row>
    <row r="166" customFormat="false" ht="13.5" hidden="false" customHeight="false" outlineLevel="0" collapsed="false">
      <c r="A166" s="31"/>
      <c r="B166" s="165"/>
      <c r="C166" s="71"/>
      <c r="D166" s="71"/>
      <c r="E166" s="71"/>
      <c r="F166" s="180"/>
      <c r="G166" s="180"/>
      <c r="H166" s="73"/>
      <c r="I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</row>
    <row r="167" customFormat="false" ht="13.5" hidden="false" customHeight="false" outlineLevel="0" collapsed="false">
      <c r="A167" s="31"/>
      <c r="B167" s="165"/>
      <c r="C167" s="71"/>
      <c r="D167" s="71"/>
      <c r="E167" s="165"/>
      <c r="F167" s="180"/>
      <c r="G167" s="180"/>
      <c r="H167" s="73"/>
      <c r="I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</row>
    <row r="168" customFormat="false" ht="13.5" hidden="false" customHeight="false" outlineLevel="0" collapsed="false">
      <c r="A168" s="31"/>
      <c r="B168" s="165"/>
      <c r="C168" s="71"/>
      <c r="D168" s="71"/>
      <c r="E168" s="165"/>
      <c r="F168" s="180"/>
      <c r="G168" s="180"/>
      <c r="H168" s="73"/>
      <c r="I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</row>
    <row r="169" customFormat="false" ht="13.5" hidden="false" customHeight="false" outlineLevel="0" collapsed="false">
      <c r="A169" s="31"/>
      <c r="B169" s="165"/>
      <c r="C169" s="71"/>
      <c r="D169" s="71"/>
      <c r="E169" s="165"/>
      <c r="F169" s="180"/>
      <c r="G169" s="180"/>
      <c r="H169" s="73"/>
      <c r="I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</row>
    <row r="170" customFormat="false" ht="13.5" hidden="false" customHeight="false" outlineLevel="0" collapsed="false">
      <c r="A170" s="31"/>
      <c r="B170" s="165"/>
      <c r="C170" s="71"/>
      <c r="D170" s="71"/>
      <c r="E170" s="165"/>
      <c r="F170" s="180"/>
      <c r="G170" s="180"/>
      <c r="H170" s="73"/>
      <c r="I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</row>
    <row r="171" customFormat="false" ht="13.5" hidden="false" customHeight="false" outlineLevel="0" collapsed="false">
      <c r="A171" s="31"/>
      <c r="B171" s="165"/>
      <c r="C171" s="71"/>
      <c r="D171" s="71"/>
      <c r="E171" s="165"/>
      <c r="F171" s="180"/>
      <c r="G171" s="165"/>
      <c r="H171" s="73"/>
      <c r="I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</row>
    <row r="172" customFormat="false" ht="13.5" hidden="false" customHeight="false" outlineLevel="0" collapsed="false">
      <c r="A172" s="31"/>
      <c r="B172" s="165"/>
      <c r="C172" s="71"/>
      <c r="D172" s="71"/>
      <c r="E172" s="165"/>
      <c r="F172" s="165"/>
      <c r="G172" s="180"/>
      <c r="H172" s="73"/>
      <c r="I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</row>
    <row r="173" customFormat="false" ht="13.5" hidden="false" customHeight="false" outlineLevel="0" collapsed="false">
      <c r="A173" s="31"/>
      <c r="B173" s="165"/>
      <c r="C173" s="71"/>
      <c r="D173" s="71"/>
      <c r="E173" s="71"/>
      <c r="F173" s="165"/>
      <c r="G173" s="180"/>
      <c r="H173" s="73"/>
      <c r="I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</row>
    <row r="174" customFormat="false" ht="13.5" hidden="false" customHeight="false" outlineLevel="0" collapsed="false">
      <c r="A174" s="31"/>
      <c r="B174" s="165"/>
      <c r="C174" s="71"/>
      <c r="D174" s="71"/>
      <c r="E174" s="71"/>
      <c r="F174" s="165"/>
      <c r="G174" s="180"/>
      <c r="H174" s="73"/>
      <c r="I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</row>
    <row r="175" customFormat="false" ht="13.5" hidden="false" customHeight="false" outlineLevel="0" collapsed="false">
      <c r="A175" s="31"/>
      <c r="B175" s="165"/>
      <c r="C175" s="71"/>
      <c r="D175" s="71"/>
      <c r="E175" s="71"/>
      <c r="F175" s="165"/>
      <c r="G175" s="180"/>
      <c r="H175" s="73"/>
      <c r="I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</row>
    <row r="176" customFormat="false" ht="13.5" hidden="false" customHeight="false" outlineLevel="0" collapsed="false">
      <c r="A176" s="31"/>
      <c r="B176" s="165"/>
      <c r="C176" s="71"/>
      <c r="D176" s="71"/>
      <c r="E176" s="71"/>
      <c r="F176" s="165"/>
      <c r="G176" s="165"/>
      <c r="H176" s="73"/>
      <c r="I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</row>
    <row r="177" customFormat="false" ht="13.5" hidden="false" customHeight="false" outlineLevel="0" collapsed="false">
      <c r="A177" s="31"/>
      <c r="B177" s="165"/>
      <c r="C177" s="71"/>
      <c r="D177" s="71"/>
      <c r="E177" s="71"/>
      <c r="F177" s="165"/>
      <c r="G177" s="165"/>
      <c r="H177" s="73"/>
      <c r="I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</row>
    <row r="178" customFormat="false" ht="13.5" hidden="false" customHeight="false" outlineLevel="0" collapsed="false">
      <c r="A178" s="31"/>
      <c r="B178" s="165"/>
      <c r="C178" s="71"/>
      <c r="D178" s="71"/>
      <c r="E178" s="71"/>
      <c r="F178" s="180"/>
      <c r="G178" s="165"/>
      <c r="H178" s="73"/>
      <c r="I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</row>
    <row r="179" customFormat="false" ht="13.5" hidden="false" customHeight="false" outlineLevel="0" collapsed="false">
      <c r="A179" s="31"/>
      <c r="B179" s="165"/>
      <c r="C179" s="71"/>
      <c r="D179" s="71"/>
      <c r="E179" s="71"/>
      <c r="F179" s="165"/>
      <c r="G179" s="165"/>
      <c r="H179" s="73"/>
      <c r="I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</row>
    <row r="180" customFormat="false" ht="13.5" hidden="false" customHeight="false" outlineLevel="0" collapsed="false">
      <c r="A180" s="31"/>
      <c r="B180" s="165"/>
      <c r="C180" s="71"/>
      <c r="D180" s="71"/>
      <c r="E180" s="71"/>
      <c r="F180" s="165"/>
      <c r="G180" s="180"/>
      <c r="H180" s="73"/>
      <c r="I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</row>
    <row r="181" customFormat="false" ht="13.5" hidden="false" customHeight="false" outlineLevel="0" collapsed="false">
      <c r="A181" s="31"/>
      <c r="B181" s="165"/>
      <c r="C181" s="71"/>
      <c r="D181" s="71"/>
      <c r="E181" s="71"/>
      <c r="F181" s="165"/>
      <c r="G181" s="165"/>
      <c r="H181" s="73"/>
      <c r="I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</row>
    <row r="182" customFormat="false" ht="13.5" hidden="false" customHeight="false" outlineLevel="0" collapsed="false">
      <c r="A182" s="31"/>
      <c r="B182" s="165"/>
      <c r="C182" s="71"/>
      <c r="D182" s="71"/>
      <c r="E182" s="71"/>
      <c r="F182" s="165"/>
      <c r="G182" s="165"/>
      <c r="H182" s="73"/>
      <c r="I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</row>
    <row r="183" customFormat="false" ht="13.5" hidden="false" customHeight="false" outlineLevel="0" collapsed="false">
      <c r="A183" s="31"/>
      <c r="B183" s="165"/>
      <c r="C183" s="71"/>
      <c r="D183" s="71"/>
      <c r="E183" s="71"/>
      <c r="F183" s="165"/>
      <c r="G183" s="165"/>
      <c r="H183" s="73"/>
      <c r="I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</row>
    <row r="184" customFormat="false" ht="13.5" hidden="false" customHeight="false" outlineLevel="0" collapsed="false">
      <c r="A184" s="31"/>
      <c r="B184" s="165"/>
      <c r="C184" s="71"/>
      <c r="D184" s="71"/>
      <c r="E184" s="165"/>
      <c r="F184" s="165"/>
      <c r="G184" s="165"/>
      <c r="H184" s="73"/>
      <c r="I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</row>
    <row r="185" customFormat="false" ht="13.5" hidden="false" customHeight="false" outlineLevel="0" collapsed="false">
      <c r="A185" s="31"/>
      <c r="B185" s="165"/>
      <c r="C185" s="71"/>
      <c r="D185" s="71"/>
      <c r="E185" s="71"/>
      <c r="F185" s="180"/>
      <c r="G185" s="180"/>
      <c r="H185" s="73"/>
      <c r="I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</row>
    <row r="186" customFormat="false" ht="13.5" hidden="false" customHeight="false" outlineLevel="0" collapsed="false">
      <c r="A186" s="31"/>
      <c r="B186" s="165"/>
      <c r="C186" s="71"/>
      <c r="D186" s="71"/>
      <c r="E186" s="71"/>
      <c r="F186" s="180"/>
      <c r="G186" s="180"/>
      <c r="H186" s="73"/>
      <c r="I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</row>
    <row r="187" customFormat="false" ht="13.5" hidden="false" customHeight="false" outlineLevel="0" collapsed="false">
      <c r="A187" s="31"/>
      <c r="B187" s="165"/>
      <c r="C187" s="71"/>
      <c r="D187" s="71"/>
      <c r="E187" s="71"/>
      <c r="F187" s="180"/>
      <c r="G187" s="180"/>
      <c r="H187" s="73"/>
      <c r="I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</row>
    <row r="188" customFormat="false" ht="13.5" hidden="false" customHeight="false" outlineLevel="0" collapsed="false">
      <c r="A188" s="31"/>
      <c r="B188" s="165"/>
      <c r="C188" s="71"/>
      <c r="D188" s="71"/>
      <c r="E188" s="165"/>
      <c r="F188" s="180"/>
      <c r="G188" s="165"/>
      <c r="H188" s="73"/>
      <c r="I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</row>
    <row r="189" customFormat="false" ht="13.5" hidden="false" customHeight="false" outlineLevel="0" collapsed="false">
      <c r="A189" s="31"/>
      <c r="B189" s="165"/>
      <c r="C189" s="71"/>
      <c r="D189" s="71"/>
      <c r="E189" s="165"/>
      <c r="F189" s="180"/>
      <c r="G189" s="165"/>
      <c r="H189" s="73"/>
      <c r="I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</row>
    <row r="190" customFormat="false" ht="13.5" hidden="false" customHeight="false" outlineLevel="0" collapsed="false">
      <c r="A190" s="31"/>
      <c r="B190" s="165"/>
      <c r="C190" s="71"/>
      <c r="D190" s="71"/>
      <c r="E190" s="165"/>
      <c r="F190" s="165"/>
      <c r="G190" s="165"/>
      <c r="H190" s="73"/>
      <c r="I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</row>
    <row r="191" customFormat="false" ht="13.5" hidden="false" customHeight="false" outlineLevel="0" collapsed="false">
      <c r="A191" s="31"/>
      <c r="B191" s="165"/>
      <c r="C191" s="71"/>
      <c r="D191" s="71"/>
      <c r="E191" s="165"/>
      <c r="F191" s="165"/>
      <c r="G191" s="165"/>
      <c r="H191" s="73"/>
      <c r="I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</row>
    <row r="192" customFormat="false" ht="13.5" hidden="false" customHeight="false" outlineLevel="0" collapsed="false">
      <c r="A192" s="31"/>
      <c r="B192" s="165"/>
      <c r="C192" s="71"/>
      <c r="D192" s="71"/>
      <c r="E192" s="165"/>
      <c r="F192" s="165"/>
      <c r="G192" s="165"/>
      <c r="H192" s="73"/>
      <c r="I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</row>
    <row r="193" customFormat="false" ht="13.5" hidden="false" customHeight="false" outlineLevel="0" collapsed="false">
      <c r="A193" s="31"/>
      <c r="B193" s="165"/>
      <c r="C193" s="71"/>
      <c r="D193" s="71"/>
      <c r="E193" s="165"/>
      <c r="F193" s="165"/>
      <c r="G193" s="165"/>
      <c r="H193" s="73"/>
      <c r="I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</row>
    <row r="194" customFormat="false" ht="13.5" hidden="false" customHeight="false" outlineLevel="0" collapsed="false">
      <c r="A194" s="31"/>
      <c r="B194" s="165"/>
      <c r="C194" s="71"/>
      <c r="D194" s="71"/>
      <c r="E194" s="71"/>
      <c r="F194" s="165"/>
      <c r="G194" s="165"/>
      <c r="H194" s="73"/>
      <c r="I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</row>
    <row r="195" customFormat="false" ht="13.5" hidden="false" customHeight="false" outlineLevel="0" collapsed="false">
      <c r="A195" s="31"/>
      <c r="B195" s="165"/>
      <c r="C195" s="71"/>
      <c r="D195" s="71"/>
      <c r="E195" s="71"/>
      <c r="F195" s="165"/>
      <c r="G195" s="165"/>
      <c r="H195" s="73"/>
      <c r="I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</row>
    <row r="196" customFormat="false" ht="13.5" hidden="false" customHeight="false" outlineLevel="0" collapsed="false">
      <c r="A196" s="31"/>
      <c r="B196" s="165"/>
      <c r="C196" s="71"/>
      <c r="D196" s="71"/>
      <c r="E196" s="71"/>
      <c r="F196" s="165"/>
      <c r="G196" s="165"/>
      <c r="H196" s="73"/>
      <c r="I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</row>
    <row r="197" customFormat="false" ht="13.5" hidden="false" customHeight="false" outlineLevel="0" collapsed="false">
      <c r="A197" s="31"/>
      <c r="B197" s="165"/>
      <c r="C197" s="71"/>
      <c r="D197" s="71"/>
      <c r="E197" s="71"/>
      <c r="F197" s="165"/>
      <c r="G197" s="165"/>
      <c r="H197" s="73"/>
      <c r="I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</row>
    <row r="198" customFormat="false" ht="13.5" hidden="false" customHeight="false" outlineLevel="0" collapsed="false">
      <c r="A198" s="31"/>
      <c r="B198" s="165"/>
      <c r="C198" s="71"/>
      <c r="D198" s="71"/>
      <c r="E198" s="165"/>
      <c r="F198" s="165"/>
      <c r="G198" s="165"/>
      <c r="H198" s="73"/>
      <c r="I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</row>
    <row r="199" customFormat="false" ht="13.5" hidden="false" customHeight="false" outlineLevel="0" collapsed="false">
      <c r="A199" s="31"/>
      <c r="B199" s="165"/>
      <c r="C199" s="71"/>
      <c r="D199" s="71"/>
      <c r="E199" s="71"/>
      <c r="F199" s="165"/>
      <c r="G199" s="165"/>
      <c r="H199" s="73"/>
      <c r="I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</row>
    <row r="200" customFormat="false" ht="13.5" hidden="false" customHeight="false" outlineLevel="0" collapsed="false">
      <c r="A200" s="31"/>
      <c r="B200" s="165"/>
      <c r="C200" s="71"/>
      <c r="D200" s="71"/>
      <c r="E200" s="71"/>
      <c r="F200" s="165"/>
      <c r="G200" s="165"/>
      <c r="H200" s="73"/>
      <c r="I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</row>
    <row r="201" customFormat="false" ht="13.5" hidden="false" customHeight="false" outlineLevel="0" collapsed="false">
      <c r="A201" s="31"/>
      <c r="B201" s="165"/>
      <c r="C201" s="71"/>
      <c r="D201" s="71"/>
      <c r="E201" s="165"/>
      <c r="F201" s="165"/>
      <c r="G201" s="165"/>
      <c r="H201" s="73"/>
      <c r="I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</row>
    <row r="202" customFormat="false" ht="13.5" hidden="false" customHeight="false" outlineLevel="0" collapsed="false">
      <c r="A202" s="31"/>
      <c r="B202" s="165"/>
      <c r="C202" s="71"/>
      <c r="D202" s="71"/>
      <c r="E202" s="165"/>
      <c r="F202" s="165"/>
      <c r="G202" s="165"/>
      <c r="H202" s="73"/>
      <c r="I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</row>
    <row r="203" customFormat="false" ht="13.5" hidden="false" customHeight="false" outlineLevel="0" collapsed="false">
      <c r="A203" s="31"/>
      <c r="B203" s="165"/>
      <c r="C203" s="71"/>
      <c r="D203" s="71"/>
      <c r="E203" s="165"/>
      <c r="F203" s="165"/>
      <c r="G203" s="165"/>
      <c r="H203" s="73"/>
      <c r="I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</row>
    <row r="204" customFormat="false" ht="13.5" hidden="false" customHeight="false" outlineLevel="0" collapsed="false">
      <c r="A204" s="31"/>
      <c r="B204" s="165"/>
      <c r="C204" s="71"/>
      <c r="D204" s="71"/>
      <c r="E204" s="165"/>
      <c r="F204" s="165"/>
      <c r="G204" s="165"/>
      <c r="H204" s="73"/>
      <c r="I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</row>
    <row r="205" customFormat="false" ht="13.5" hidden="false" customHeight="false" outlineLevel="0" collapsed="false">
      <c r="A205" s="31"/>
      <c r="B205" s="165"/>
      <c r="C205" s="71"/>
      <c r="D205" s="71"/>
      <c r="E205" s="165"/>
      <c r="F205" s="165"/>
      <c r="G205" s="165"/>
      <c r="H205" s="73"/>
      <c r="I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</row>
    <row r="206" customFormat="false" ht="13.5" hidden="false" customHeight="false" outlineLevel="0" collapsed="false">
      <c r="A206" s="31"/>
      <c r="B206" s="165"/>
      <c r="C206" s="71"/>
      <c r="D206" s="71"/>
      <c r="E206" s="165"/>
      <c r="F206" s="165"/>
      <c r="G206" s="165"/>
      <c r="H206" s="73"/>
      <c r="I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</row>
    <row r="207" customFormat="false" ht="13.5" hidden="false" customHeight="false" outlineLevel="0" collapsed="false">
      <c r="A207" s="49"/>
      <c r="B207" s="166"/>
      <c r="C207" s="165"/>
      <c r="D207" s="165"/>
      <c r="E207" s="165"/>
      <c r="F207" s="165"/>
      <c r="G207" s="165"/>
      <c r="H207" s="165"/>
      <c r="I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</row>
    <row r="208" customFormat="false" ht="13.5" hidden="false" customHeight="false" outlineLevel="0" collapsed="false">
      <c r="A208" s="49"/>
      <c r="B208" s="166"/>
      <c r="C208" s="165"/>
      <c r="D208" s="165"/>
      <c r="E208" s="165"/>
      <c r="F208" s="165"/>
      <c r="G208" s="165"/>
      <c r="H208" s="165"/>
      <c r="I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</row>
    <row r="209" customFormat="false" ht="13.5" hidden="false" customHeight="false" outlineLevel="0" collapsed="false">
      <c r="A209" s="49"/>
      <c r="B209" s="166"/>
      <c r="C209" s="165"/>
      <c r="D209" s="165"/>
      <c r="E209" s="165"/>
      <c r="F209" s="165"/>
      <c r="G209" s="165"/>
      <c r="H209" s="165"/>
      <c r="I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</row>
    <row r="210" customFormat="false" ht="13.5" hidden="false" customHeight="false" outlineLevel="0" collapsed="false">
      <c r="A210" s="49"/>
      <c r="B210" s="166"/>
      <c r="C210" s="165"/>
      <c r="D210" s="165"/>
      <c r="E210" s="165"/>
      <c r="F210" s="165"/>
      <c r="G210" s="165"/>
      <c r="H210" s="165"/>
      <c r="I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</row>
    <row r="211" customFormat="false" ht="13.5" hidden="false" customHeight="false" outlineLevel="0" collapsed="false">
      <c r="A211" s="49"/>
      <c r="B211" s="166"/>
      <c r="C211" s="165"/>
      <c r="D211" s="165"/>
      <c r="E211" s="165"/>
      <c r="F211" s="165"/>
      <c r="G211" s="165"/>
      <c r="H211" s="165"/>
      <c r="I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</row>
    <row r="212" customFormat="false" ht="13.5" hidden="false" customHeight="false" outlineLevel="0" collapsed="false">
      <c r="A212" s="49"/>
      <c r="B212" s="166"/>
      <c r="C212" s="165"/>
      <c r="D212" s="165"/>
      <c r="E212" s="165"/>
      <c r="F212" s="165"/>
      <c r="G212" s="165"/>
      <c r="H212" s="165"/>
      <c r="I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</row>
    <row r="213" customFormat="false" ht="13.5" hidden="false" customHeight="false" outlineLevel="0" collapsed="false">
      <c r="A213" s="49"/>
      <c r="B213" s="166"/>
      <c r="C213" s="165"/>
      <c r="D213" s="165"/>
      <c r="E213" s="165"/>
      <c r="F213" s="165"/>
      <c r="G213" s="165"/>
      <c r="H213" s="165"/>
      <c r="I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</row>
    <row r="214" customFormat="false" ht="13.5" hidden="false" customHeight="false" outlineLevel="0" collapsed="false">
      <c r="A214" s="49"/>
      <c r="B214" s="166"/>
      <c r="C214" s="165"/>
      <c r="D214" s="165"/>
      <c r="E214" s="165"/>
      <c r="F214" s="165"/>
      <c r="G214" s="165"/>
      <c r="H214" s="165"/>
      <c r="I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</row>
    <row r="215" customFormat="false" ht="13.5" hidden="false" customHeight="false" outlineLevel="0" collapsed="false">
      <c r="A215" s="49"/>
      <c r="B215" s="166"/>
      <c r="C215" s="165"/>
      <c r="D215" s="165"/>
      <c r="E215" s="165"/>
      <c r="F215" s="165"/>
      <c r="G215" s="165"/>
      <c r="H215" s="165"/>
      <c r="I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</row>
    <row r="216" customFormat="false" ht="13.5" hidden="false" customHeight="false" outlineLevel="0" collapsed="false">
      <c r="A216" s="49"/>
      <c r="B216" s="166"/>
      <c r="C216" s="165"/>
      <c r="D216" s="165"/>
      <c r="E216" s="165"/>
      <c r="F216" s="165"/>
      <c r="G216" s="165"/>
      <c r="H216" s="165"/>
      <c r="I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</row>
    <row r="217" customFormat="false" ht="13.5" hidden="false" customHeight="false" outlineLevel="0" collapsed="false">
      <c r="A217" s="49"/>
      <c r="B217" s="166"/>
      <c r="C217" s="165"/>
      <c r="D217" s="165"/>
      <c r="E217" s="165"/>
      <c r="F217" s="165"/>
      <c r="G217" s="165"/>
      <c r="H217" s="165"/>
      <c r="I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</row>
    <row r="218" customFormat="false" ht="13.5" hidden="false" customHeight="false" outlineLevel="0" collapsed="false">
      <c r="A218" s="49"/>
      <c r="B218" s="166"/>
      <c r="C218" s="165"/>
      <c r="D218" s="165"/>
      <c r="E218" s="165"/>
      <c r="F218" s="165"/>
      <c r="G218" s="165"/>
      <c r="H218" s="165"/>
      <c r="I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</row>
    <row r="219" customFormat="false" ht="13.5" hidden="false" customHeight="false" outlineLevel="0" collapsed="false">
      <c r="A219" s="49"/>
      <c r="B219" s="166"/>
      <c r="C219" s="165"/>
      <c r="D219" s="165"/>
      <c r="E219" s="165"/>
      <c r="F219" s="165"/>
      <c r="G219" s="165"/>
      <c r="H219" s="165"/>
      <c r="I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</row>
    <row r="220" customFormat="false" ht="13.5" hidden="false" customHeight="false" outlineLevel="0" collapsed="false">
      <c r="A220" s="49"/>
      <c r="B220" s="166"/>
      <c r="C220" s="165"/>
      <c r="D220" s="165"/>
      <c r="E220" s="165"/>
      <c r="F220" s="165"/>
      <c r="G220" s="165"/>
      <c r="H220" s="165"/>
      <c r="I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</row>
    <row r="221" customFormat="false" ht="13.5" hidden="false" customHeight="false" outlineLevel="0" collapsed="false">
      <c r="A221" s="49"/>
      <c r="B221" s="166"/>
      <c r="C221" s="165"/>
      <c r="D221" s="165"/>
      <c r="E221" s="165"/>
      <c r="F221" s="165"/>
      <c r="G221" s="165"/>
      <c r="H221" s="165"/>
      <c r="I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</row>
    <row r="222" customFormat="false" ht="13.5" hidden="false" customHeight="false" outlineLevel="0" collapsed="false">
      <c r="A222" s="49"/>
      <c r="B222" s="166"/>
      <c r="C222" s="165"/>
      <c r="D222" s="165"/>
      <c r="E222" s="165"/>
      <c r="F222" s="165"/>
      <c r="G222" s="165"/>
      <c r="H222" s="165"/>
      <c r="I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</row>
    <row r="223" customFormat="false" ht="13.5" hidden="false" customHeight="false" outlineLevel="0" collapsed="false">
      <c r="A223" s="49"/>
      <c r="B223" s="166"/>
      <c r="C223" s="165"/>
      <c r="D223" s="165"/>
      <c r="E223" s="165"/>
      <c r="F223" s="165"/>
      <c r="G223" s="165"/>
      <c r="H223" s="165"/>
      <c r="I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</row>
    <row r="224" customFormat="false" ht="13.5" hidden="false" customHeight="false" outlineLevel="0" collapsed="false">
      <c r="A224" s="49"/>
      <c r="B224" s="166"/>
      <c r="C224" s="165"/>
      <c r="D224" s="165"/>
      <c r="E224" s="165"/>
      <c r="F224" s="165"/>
      <c r="G224" s="165"/>
      <c r="H224" s="165"/>
      <c r="I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</row>
    <row r="225" customFormat="false" ht="13.5" hidden="false" customHeight="false" outlineLevel="0" collapsed="false">
      <c r="A225" s="49"/>
      <c r="B225" s="166"/>
      <c r="C225" s="165"/>
      <c r="D225" s="165"/>
      <c r="E225" s="165"/>
      <c r="F225" s="165"/>
      <c r="G225" s="165"/>
      <c r="H225" s="165"/>
      <c r="I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</row>
    <row r="226" customFormat="false" ht="13.5" hidden="false" customHeight="false" outlineLevel="0" collapsed="false">
      <c r="A226" s="49"/>
      <c r="B226" s="166"/>
      <c r="C226" s="165"/>
      <c r="D226" s="165"/>
      <c r="E226" s="165"/>
      <c r="F226" s="165"/>
      <c r="G226" s="165"/>
      <c r="H226" s="165"/>
      <c r="I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</row>
    <row r="227" customFormat="false" ht="13.5" hidden="false" customHeight="false" outlineLevel="0" collapsed="false">
      <c r="A227" s="49"/>
      <c r="B227" s="166"/>
      <c r="C227" s="165"/>
      <c r="D227" s="165"/>
      <c r="E227" s="165"/>
      <c r="F227" s="165"/>
      <c r="G227" s="165"/>
      <c r="H227" s="165"/>
      <c r="I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</row>
    <row r="228" customFormat="false" ht="13.5" hidden="false" customHeight="false" outlineLevel="0" collapsed="false">
      <c r="A228" s="49"/>
      <c r="B228" s="166"/>
      <c r="C228" s="165"/>
      <c r="D228" s="165"/>
      <c r="E228" s="165"/>
      <c r="F228" s="165"/>
      <c r="G228" s="165"/>
      <c r="H228" s="165"/>
      <c r="I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</row>
    <row r="229" customFormat="false" ht="13.5" hidden="false" customHeight="false" outlineLevel="0" collapsed="false">
      <c r="A229" s="49"/>
      <c r="B229" s="166"/>
      <c r="C229" s="165"/>
      <c r="D229" s="165"/>
      <c r="E229" s="165"/>
      <c r="F229" s="165"/>
      <c r="G229" s="165"/>
      <c r="H229" s="165"/>
      <c r="I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</row>
    <row r="230" customFormat="false" ht="13.5" hidden="false" customHeight="false" outlineLevel="0" collapsed="false">
      <c r="A230" s="49"/>
      <c r="B230" s="166"/>
      <c r="C230" s="165"/>
      <c r="D230" s="165"/>
      <c r="E230" s="165"/>
      <c r="F230" s="165"/>
      <c r="G230" s="165"/>
      <c r="H230" s="165"/>
      <c r="I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</row>
    <row r="231" customFormat="false" ht="13.5" hidden="false" customHeight="false" outlineLevel="0" collapsed="false">
      <c r="A231" s="49"/>
      <c r="B231" s="166"/>
      <c r="C231" s="165"/>
      <c r="D231" s="165"/>
      <c r="E231" s="165"/>
      <c r="F231" s="165"/>
      <c r="G231" s="165"/>
      <c r="H231" s="165"/>
      <c r="I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</row>
    <row r="232" customFormat="false" ht="13.5" hidden="false" customHeight="false" outlineLevel="0" collapsed="false">
      <c r="A232" s="167"/>
      <c r="B232" s="166"/>
      <c r="C232" s="165"/>
      <c r="D232" s="165"/>
      <c r="E232" s="165"/>
      <c r="F232" s="165"/>
      <c r="G232" s="165"/>
      <c r="H232" s="165"/>
      <c r="I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</row>
    <row r="233" customFormat="false" ht="13.5" hidden="false" customHeight="false" outlineLevel="0" collapsed="false">
      <c r="A233" s="167"/>
      <c r="B233" s="166"/>
      <c r="C233" s="165"/>
      <c r="D233" s="165"/>
      <c r="E233" s="165"/>
      <c r="F233" s="165"/>
      <c r="G233" s="165"/>
      <c r="H233" s="165"/>
      <c r="I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</row>
    <row r="234" customFormat="false" ht="13.5" hidden="false" customHeight="false" outlineLevel="0" collapsed="false">
      <c r="A234" s="167"/>
      <c r="B234" s="166"/>
      <c r="C234" s="165"/>
      <c r="D234" s="165"/>
      <c r="E234" s="165"/>
      <c r="F234" s="165"/>
      <c r="G234" s="165"/>
      <c r="H234" s="165"/>
      <c r="I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</row>
    <row r="235" customFormat="false" ht="13.5" hidden="false" customHeight="false" outlineLevel="0" collapsed="false">
      <c r="A235" s="167"/>
      <c r="B235" s="166"/>
      <c r="C235" s="165"/>
      <c r="D235" s="165"/>
      <c r="E235" s="165"/>
      <c r="F235" s="165"/>
      <c r="G235" s="165"/>
      <c r="H235" s="165"/>
      <c r="I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</row>
    <row r="236" customFormat="false" ht="13.5" hidden="false" customHeight="false" outlineLevel="0" collapsed="false">
      <c r="A236" s="49"/>
      <c r="B236" s="166"/>
      <c r="C236" s="165"/>
      <c r="D236" s="165"/>
      <c r="E236" s="165"/>
      <c r="F236" s="165"/>
      <c r="G236" s="165"/>
      <c r="H236" s="165"/>
      <c r="I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</row>
    <row r="237" customFormat="false" ht="13.5" hidden="false" customHeight="false" outlineLevel="0" collapsed="false">
      <c r="A237" s="49"/>
      <c r="B237" s="166"/>
      <c r="C237" s="165"/>
      <c r="D237" s="165"/>
      <c r="E237" s="165"/>
      <c r="F237" s="165"/>
      <c r="G237" s="165"/>
      <c r="H237" s="165"/>
      <c r="I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</row>
    <row r="238" customFormat="false" ht="13.5" hidden="false" customHeight="false" outlineLevel="0" collapsed="false">
      <c r="A238" s="49"/>
      <c r="B238" s="166"/>
      <c r="C238" s="165"/>
      <c r="D238" s="165"/>
      <c r="E238" s="165"/>
      <c r="F238" s="165"/>
      <c r="G238" s="165"/>
      <c r="H238" s="165"/>
      <c r="I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</row>
    <row r="239" customFormat="false" ht="13.5" hidden="false" customHeight="false" outlineLevel="0" collapsed="false">
      <c r="A239" s="167"/>
      <c r="B239" s="166"/>
      <c r="C239" s="165"/>
      <c r="D239" s="165"/>
      <c r="E239" s="165"/>
      <c r="F239" s="165"/>
      <c r="G239" s="165"/>
      <c r="H239" s="165"/>
      <c r="I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</row>
    <row r="240" customFormat="false" ht="13.5" hidden="false" customHeight="false" outlineLevel="0" collapsed="false">
      <c r="A240" s="49"/>
      <c r="B240" s="166"/>
      <c r="C240" s="165"/>
      <c r="D240" s="165"/>
      <c r="E240" s="165"/>
      <c r="F240" s="165"/>
      <c r="G240" s="165"/>
      <c r="H240" s="165"/>
      <c r="I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</row>
    <row r="241" customFormat="false" ht="13.5" hidden="false" customHeight="false" outlineLevel="0" collapsed="false">
      <c r="A241" s="49"/>
      <c r="B241" s="166"/>
      <c r="C241" s="165"/>
      <c r="D241" s="165"/>
      <c r="E241" s="165"/>
      <c r="F241" s="165"/>
      <c r="G241" s="165"/>
      <c r="H241" s="165"/>
      <c r="I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</row>
    <row r="242" customFormat="false" ht="13.5" hidden="false" customHeight="false" outlineLevel="0" collapsed="false">
      <c r="A242" s="49"/>
      <c r="B242" s="166"/>
      <c r="C242" s="165"/>
      <c r="D242" s="165"/>
      <c r="E242" s="165"/>
      <c r="F242" s="165"/>
      <c r="G242" s="165"/>
      <c r="H242" s="165"/>
      <c r="I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</row>
    <row r="243" customFormat="false" ht="13.5" hidden="false" customHeight="false" outlineLevel="0" collapsed="false">
      <c r="A243" s="49"/>
      <c r="B243" s="166"/>
      <c r="C243" s="165"/>
      <c r="D243" s="165"/>
      <c r="E243" s="165"/>
      <c r="F243" s="165"/>
      <c r="G243" s="165"/>
      <c r="H243" s="165"/>
      <c r="I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</row>
    <row r="244" customFormat="false" ht="13.5" hidden="false" customHeight="false" outlineLevel="0" collapsed="false">
      <c r="A244" s="49"/>
      <c r="B244" s="166"/>
      <c r="C244" s="165"/>
      <c r="D244" s="165"/>
      <c r="E244" s="165"/>
      <c r="F244" s="165"/>
      <c r="G244" s="165"/>
      <c r="H244" s="165"/>
      <c r="I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</row>
    <row r="245" customFormat="false" ht="13.5" hidden="false" customHeight="false" outlineLevel="0" collapsed="false">
      <c r="A245" s="49"/>
      <c r="B245" s="166"/>
      <c r="C245" s="165"/>
      <c r="D245" s="165"/>
      <c r="E245" s="165"/>
      <c r="F245" s="165"/>
      <c r="G245" s="165"/>
      <c r="H245" s="165"/>
      <c r="I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</row>
    <row r="246" customFormat="false" ht="13.5" hidden="false" customHeight="false" outlineLevel="0" collapsed="false">
      <c r="A246" s="49"/>
      <c r="B246" s="166"/>
      <c r="C246" s="165"/>
      <c r="D246" s="165"/>
      <c r="E246" s="165"/>
      <c r="F246" s="165"/>
      <c r="G246" s="165"/>
      <c r="H246" s="165"/>
      <c r="I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</row>
    <row r="247" customFormat="false" ht="13.5" hidden="false" customHeight="false" outlineLevel="0" collapsed="false">
      <c r="A247" s="49"/>
      <c r="B247" s="166"/>
      <c r="C247" s="165"/>
      <c r="D247" s="165"/>
      <c r="E247" s="165"/>
      <c r="F247" s="165"/>
      <c r="G247" s="165"/>
      <c r="H247" s="165"/>
      <c r="I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</row>
    <row r="248" customFormat="false" ht="13.5" hidden="false" customHeight="false" outlineLevel="0" collapsed="false">
      <c r="A248" s="49"/>
      <c r="B248" s="166"/>
      <c r="C248" s="165"/>
      <c r="D248" s="165"/>
      <c r="E248" s="165"/>
      <c r="F248" s="165"/>
      <c r="G248" s="165"/>
      <c r="H248" s="165"/>
      <c r="I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</row>
    <row r="249" customFormat="false" ht="13.5" hidden="false" customHeight="false" outlineLevel="0" collapsed="false">
      <c r="A249" s="49"/>
      <c r="B249" s="166"/>
      <c r="C249" s="165"/>
      <c r="D249" s="165"/>
      <c r="E249" s="165"/>
      <c r="F249" s="165"/>
      <c r="G249" s="165"/>
      <c r="H249" s="165"/>
      <c r="I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</row>
    <row r="250" customFormat="false" ht="13.5" hidden="false" customHeight="false" outlineLevel="0" collapsed="false">
      <c r="A250" s="49"/>
      <c r="B250" s="166"/>
      <c r="C250" s="165"/>
      <c r="D250" s="165"/>
      <c r="E250" s="165"/>
      <c r="F250" s="165"/>
      <c r="G250" s="165"/>
      <c r="H250" s="165"/>
      <c r="I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</row>
    <row r="251" customFormat="false" ht="13.5" hidden="false" customHeight="false" outlineLevel="0" collapsed="false">
      <c r="A251" s="49"/>
      <c r="B251" s="166"/>
      <c r="C251" s="165"/>
      <c r="D251" s="165"/>
      <c r="E251" s="165"/>
      <c r="F251" s="165"/>
      <c r="G251" s="165"/>
      <c r="H251" s="165"/>
      <c r="I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</row>
    <row r="252" customFormat="false" ht="13.5" hidden="false" customHeight="false" outlineLevel="0" collapsed="false">
      <c r="A252" s="49"/>
      <c r="B252" s="166"/>
      <c r="C252" s="165"/>
      <c r="D252" s="165"/>
      <c r="E252" s="165"/>
      <c r="F252" s="165"/>
      <c r="G252" s="165"/>
      <c r="H252" s="165"/>
      <c r="I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</row>
    <row r="253" customFormat="false" ht="13.5" hidden="false" customHeight="false" outlineLevel="0" collapsed="false">
      <c r="A253" s="49"/>
      <c r="B253" s="166"/>
      <c r="C253" s="165"/>
      <c r="D253" s="165"/>
      <c r="E253" s="165"/>
      <c r="F253" s="165"/>
      <c r="G253" s="165"/>
      <c r="H253" s="165"/>
      <c r="I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</row>
    <row r="254" customFormat="false" ht="13.5" hidden="false" customHeight="false" outlineLevel="0" collapsed="false">
      <c r="A254" s="167"/>
      <c r="B254" s="166"/>
      <c r="C254" s="165"/>
      <c r="D254" s="165"/>
      <c r="E254" s="165"/>
      <c r="F254" s="165"/>
      <c r="G254" s="165"/>
      <c r="H254" s="165"/>
      <c r="I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</row>
    <row r="255" customFormat="false" ht="13.5" hidden="false" customHeight="false" outlineLevel="0" collapsed="false">
      <c r="A255" s="49"/>
      <c r="B255" s="166"/>
      <c r="C255" s="165"/>
      <c r="D255" s="165"/>
      <c r="E255" s="165"/>
      <c r="F255" s="165"/>
      <c r="G255" s="165"/>
      <c r="H255" s="165"/>
      <c r="I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</row>
    <row r="256" customFormat="false" ht="13.5" hidden="false" customHeight="false" outlineLevel="0" collapsed="false">
      <c r="A256" s="49"/>
      <c r="B256" s="166"/>
      <c r="C256" s="165"/>
      <c r="D256" s="165"/>
      <c r="E256" s="165"/>
      <c r="F256" s="165"/>
      <c r="G256" s="165"/>
      <c r="H256" s="165"/>
      <c r="I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</row>
    <row r="257" customFormat="false" ht="13.5" hidden="false" customHeight="false" outlineLevel="0" collapsed="false">
      <c r="A257" s="49"/>
      <c r="B257" s="166"/>
      <c r="C257" s="165"/>
      <c r="D257" s="165"/>
      <c r="E257" s="165"/>
      <c r="F257" s="165"/>
      <c r="G257" s="165"/>
      <c r="H257" s="165"/>
      <c r="I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</row>
    <row r="258" customFormat="false" ht="13.5" hidden="false" customHeight="false" outlineLevel="0" collapsed="false">
      <c r="A258" s="49"/>
      <c r="B258" s="166"/>
      <c r="C258" s="165"/>
      <c r="D258" s="165"/>
      <c r="E258" s="165"/>
      <c r="F258" s="165"/>
      <c r="G258" s="165"/>
      <c r="H258" s="165"/>
      <c r="I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</row>
    <row r="259" customFormat="false" ht="13.5" hidden="false" customHeight="false" outlineLevel="0" collapsed="false">
      <c r="B259" s="166"/>
      <c r="C259" s="168"/>
      <c r="D259" s="168"/>
      <c r="E259" s="168"/>
      <c r="F259" s="168"/>
      <c r="G259" s="168"/>
      <c r="H259" s="168"/>
      <c r="I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</row>
    <row r="260" customFormat="false" ht="13.5" hidden="false" customHeight="false" outlineLevel="0" collapsed="false">
      <c r="B260" s="166"/>
      <c r="C260" s="168"/>
      <c r="D260" s="168"/>
      <c r="E260" s="168"/>
      <c r="F260" s="168"/>
      <c r="G260" s="168"/>
      <c r="H260" s="168"/>
      <c r="I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</row>
    <row r="261" customFormat="false" ht="13.5" hidden="false" customHeight="false" outlineLevel="0" collapsed="false">
      <c r="B261" s="166"/>
      <c r="C261" s="168"/>
      <c r="D261" s="168"/>
      <c r="E261" s="168"/>
      <c r="F261" s="168"/>
      <c r="G261" s="168"/>
      <c r="H261" s="168"/>
      <c r="I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</row>
    <row r="262" customFormat="false" ht="13.5" hidden="false" customHeight="false" outlineLevel="0" collapsed="false">
      <c r="B262" s="166"/>
      <c r="C262" s="168"/>
      <c r="D262" s="168"/>
      <c r="E262" s="168"/>
      <c r="F262" s="168"/>
      <c r="G262" s="168"/>
      <c r="H262" s="168"/>
      <c r="I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</row>
    <row r="263" customFormat="false" ht="13.5" hidden="false" customHeight="false" outlineLevel="0" collapsed="false">
      <c r="B263" s="166"/>
      <c r="C263" s="168"/>
      <c r="D263" s="168"/>
      <c r="E263" s="168"/>
      <c r="F263" s="168"/>
      <c r="G263" s="168"/>
      <c r="H263" s="168"/>
      <c r="I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</row>
    <row r="264" customFormat="false" ht="13.5" hidden="false" customHeight="false" outlineLevel="0" collapsed="false">
      <c r="B264" s="166"/>
      <c r="C264" s="17"/>
      <c r="D264" s="17"/>
      <c r="E264" s="17"/>
      <c r="F264" s="17"/>
      <c r="G264" s="17"/>
      <c r="H264" s="17"/>
      <c r="I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</row>
    <row r="265" customFormat="false" ht="13.5" hidden="false" customHeight="false" outlineLevel="0" collapsed="false">
      <c r="B265" s="166"/>
      <c r="C265" s="17"/>
      <c r="D265" s="17"/>
      <c r="E265" s="17"/>
      <c r="F265" s="17"/>
      <c r="G265" s="17"/>
      <c r="H265" s="17"/>
      <c r="I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</row>
    <row r="266" customFormat="false" ht="13.5" hidden="false" customHeight="false" outlineLevel="0" collapsed="false">
      <c r="B266" s="29"/>
      <c r="C266" s="17"/>
      <c r="D266" s="17"/>
      <c r="E266" s="17"/>
      <c r="F266" s="17"/>
      <c r="G266" s="17"/>
      <c r="H266" s="17"/>
      <c r="I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</row>
    <row r="267" customFormat="false" ht="13.5" hidden="false" customHeight="false" outlineLevel="0" collapsed="false">
      <c r="B267" s="29"/>
      <c r="C267" s="17"/>
      <c r="D267" s="17"/>
      <c r="E267" s="17"/>
      <c r="F267" s="17"/>
      <c r="G267" s="17"/>
      <c r="H267" s="17"/>
      <c r="I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</row>
    <row r="268" customFormat="false" ht="13.5" hidden="false" customHeight="false" outlineLevel="0" collapsed="false">
      <c r="B268" s="29"/>
      <c r="C268" s="17"/>
      <c r="D268" s="17"/>
      <c r="E268" s="17"/>
      <c r="F268" s="17"/>
      <c r="G268" s="17"/>
      <c r="H268" s="17"/>
      <c r="I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</row>
    <row r="269" customFormat="false" ht="13.5" hidden="false" customHeight="false" outlineLevel="0" collapsed="false">
      <c r="B269" s="29"/>
      <c r="C269" s="17"/>
      <c r="D269" s="17"/>
      <c r="E269" s="17"/>
      <c r="F269" s="17"/>
      <c r="G269" s="17"/>
      <c r="H269" s="17"/>
      <c r="I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</row>
    <row r="270" customFormat="false" ht="13.5" hidden="false" customHeight="false" outlineLevel="0" collapsed="false">
      <c r="B270" s="29"/>
      <c r="C270" s="17"/>
      <c r="D270" s="17"/>
      <c r="E270" s="17"/>
      <c r="F270" s="17"/>
      <c r="G270" s="17"/>
      <c r="H270" s="17"/>
      <c r="I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</row>
    <row r="271" customFormat="false" ht="13.5" hidden="false" customHeight="false" outlineLevel="0" collapsed="false">
      <c r="B271" s="29"/>
      <c r="C271" s="17"/>
      <c r="D271" s="17"/>
      <c r="E271" s="17"/>
      <c r="F271" s="17"/>
      <c r="G271" s="17"/>
      <c r="H271" s="17"/>
      <c r="I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</row>
    <row r="272" customFormat="false" ht="13.5" hidden="false" customHeight="false" outlineLevel="0" collapsed="false">
      <c r="C272" s="17"/>
      <c r="D272" s="17"/>
      <c r="E272" s="17"/>
      <c r="F272" s="17"/>
      <c r="G272" s="17"/>
      <c r="H272" s="0"/>
      <c r="I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</row>
    <row r="273" customFormat="false" ht="13.5" hidden="false" customHeight="false" outlineLevel="0" collapsed="false">
      <c r="C273" s="17"/>
      <c r="D273" s="17"/>
      <c r="E273" s="17"/>
      <c r="F273" s="17"/>
      <c r="G273" s="17"/>
      <c r="H273" s="0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</row>
    <row r="274" customFormat="false" ht="13.5" hidden="false" customHeight="false" outlineLevel="0" collapsed="false">
      <c r="C274" s="17"/>
      <c r="D274" s="17"/>
      <c r="E274" s="17"/>
      <c r="F274" s="17"/>
      <c r="G274" s="17"/>
      <c r="H274" s="0"/>
      <c r="AA274" s="17"/>
      <c r="AB274" s="17"/>
      <c r="AC274" s="17"/>
      <c r="AD274" s="17"/>
      <c r="AE274" s="17"/>
    </row>
    <row r="275" customFormat="false" ht="13.5" hidden="false" customHeight="false" outlineLevel="0" collapsed="false">
      <c r="C275" s="17"/>
      <c r="D275" s="17"/>
      <c r="E275" s="17"/>
      <c r="F275" s="17"/>
      <c r="G275" s="17"/>
      <c r="H275" s="0"/>
      <c r="AA275" s="17"/>
      <c r="AB275" s="17"/>
      <c r="AC275" s="17"/>
      <c r="AD275" s="17"/>
      <c r="AE275" s="17"/>
    </row>
    <row r="276" customFormat="false" ht="13.5" hidden="false" customHeight="false" outlineLevel="0" collapsed="false">
      <c r="C276" s="17"/>
      <c r="D276" s="17"/>
      <c r="E276" s="17"/>
      <c r="F276" s="17"/>
      <c r="G276" s="17"/>
      <c r="H276" s="0"/>
      <c r="AA276" s="17"/>
      <c r="AB276" s="17"/>
      <c r="AC276" s="17"/>
      <c r="AD276" s="17"/>
      <c r="AE276" s="17"/>
    </row>
    <row r="277" customFormat="false" ht="13.5" hidden="false" customHeight="false" outlineLevel="0" collapsed="false">
      <c r="C277" s="17"/>
      <c r="D277" s="17"/>
      <c r="E277" s="17"/>
      <c r="F277" s="17"/>
      <c r="G277" s="17"/>
      <c r="H277" s="0"/>
      <c r="AA277" s="17"/>
      <c r="AB277" s="17"/>
      <c r="AC277" s="17"/>
      <c r="AD277" s="17"/>
      <c r="AE277" s="17"/>
    </row>
    <row r="278" customFormat="false" ht="13.5" hidden="false" customHeight="false" outlineLevel="0" collapsed="false">
      <c r="C278" s="17"/>
      <c r="D278" s="17"/>
      <c r="E278" s="17"/>
      <c r="F278" s="17"/>
      <c r="G278" s="17"/>
      <c r="H278" s="0"/>
      <c r="AB278" s="17"/>
      <c r="AC278" s="17"/>
      <c r="AD278" s="17"/>
      <c r="AE278" s="17"/>
    </row>
    <row r="279" customFormat="false" ht="13.5" hidden="false" customHeight="false" outlineLevel="0" collapsed="false">
      <c r="C279" s="17"/>
      <c r="D279" s="17"/>
      <c r="E279" s="17"/>
      <c r="F279" s="17"/>
      <c r="G279" s="17"/>
      <c r="H279" s="0"/>
      <c r="AB279" s="17"/>
      <c r="AC279" s="17"/>
      <c r="AD279" s="17"/>
      <c r="AE279" s="17"/>
    </row>
    <row r="280" customFormat="false" ht="13.5" hidden="false" customHeight="false" outlineLevel="0" collapsed="false">
      <c r="C280" s="17"/>
      <c r="D280" s="17"/>
      <c r="E280" s="17"/>
      <c r="F280" s="17"/>
      <c r="G280" s="17"/>
      <c r="H280" s="0"/>
      <c r="AB280" s="17"/>
      <c r="AC280" s="17"/>
      <c r="AD280" s="17"/>
      <c r="AE280" s="17"/>
    </row>
    <row r="281" customFormat="false" ht="13.5" hidden="false" customHeight="false" outlineLevel="0" collapsed="false">
      <c r="C281" s="17"/>
      <c r="D281" s="17"/>
      <c r="E281" s="17"/>
      <c r="F281" s="17"/>
      <c r="G281" s="17"/>
      <c r="H281" s="0"/>
      <c r="AA281" s="17"/>
      <c r="AB281" s="17"/>
      <c r="AC281" s="17"/>
      <c r="AD281" s="17"/>
      <c r="AE281" s="17"/>
    </row>
    <row r="282" customFormat="false" ht="13.5" hidden="false" customHeight="false" outlineLevel="0" collapsed="false">
      <c r="C282" s="17"/>
      <c r="D282" s="17"/>
      <c r="E282" s="17"/>
      <c r="F282" s="17"/>
      <c r="G282" s="17"/>
      <c r="H282" s="0"/>
      <c r="AA282" s="17"/>
      <c r="AB282" s="17"/>
      <c r="AC282" s="17"/>
      <c r="AD282" s="17"/>
      <c r="AE282" s="17"/>
    </row>
    <row r="283" customFormat="false" ht="13.5" hidden="false" customHeight="false" outlineLevel="0" collapsed="false">
      <c r="C283" s="17"/>
      <c r="D283" s="17"/>
      <c r="E283" s="17"/>
      <c r="F283" s="17"/>
      <c r="G283" s="17"/>
      <c r="H283" s="0"/>
      <c r="AA283" s="17"/>
      <c r="AB283" s="17"/>
      <c r="AC283" s="17"/>
      <c r="AD283" s="17"/>
      <c r="AE283" s="17"/>
    </row>
    <row r="284" customFormat="false" ht="13.5" hidden="false" customHeight="false" outlineLevel="0" collapsed="false">
      <c r="C284" s="17"/>
      <c r="D284" s="17"/>
      <c r="E284" s="17"/>
      <c r="F284" s="17"/>
      <c r="G284" s="17"/>
      <c r="H284" s="0"/>
      <c r="AA284" s="17"/>
      <c r="AB284" s="17"/>
      <c r="AC284" s="17"/>
      <c r="AD284" s="17"/>
      <c r="AE284" s="17"/>
    </row>
    <row r="285" customFormat="false" ht="13.5" hidden="false" customHeight="false" outlineLevel="0" collapsed="false">
      <c r="C285" s="17"/>
      <c r="D285" s="17"/>
      <c r="E285" s="17"/>
      <c r="F285" s="17"/>
      <c r="G285" s="17"/>
      <c r="H285" s="0"/>
      <c r="AA285" s="17"/>
      <c r="AB285" s="17"/>
      <c r="AC285" s="17"/>
      <c r="AD285" s="17"/>
      <c r="AE285" s="17"/>
    </row>
    <row r="286" customFormat="false" ht="13.5" hidden="false" customHeight="false" outlineLevel="0" collapsed="false">
      <c r="C286" s="17"/>
      <c r="D286" s="17"/>
      <c r="E286" s="17"/>
      <c r="F286" s="17"/>
      <c r="G286" s="17"/>
      <c r="H286" s="0"/>
      <c r="AA286" s="17"/>
      <c r="AB286" s="17"/>
      <c r="AC286" s="17"/>
      <c r="AD286" s="17"/>
      <c r="AE286" s="17"/>
    </row>
    <row r="287" customFormat="false" ht="13.5" hidden="false" customHeight="false" outlineLevel="0" collapsed="false">
      <c r="C287" s="17"/>
      <c r="D287" s="17"/>
      <c r="E287" s="17"/>
      <c r="F287" s="17"/>
      <c r="G287" s="17"/>
      <c r="H287" s="0"/>
      <c r="AA287" s="17"/>
      <c r="AB287" s="17"/>
      <c r="AC287" s="17"/>
      <c r="AD287" s="17"/>
      <c r="AE287" s="17"/>
    </row>
    <row r="288" customFormat="false" ht="13.5" hidden="false" customHeight="false" outlineLevel="0" collapsed="false">
      <c r="C288" s="17"/>
      <c r="D288" s="17"/>
      <c r="E288" s="17"/>
      <c r="F288" s="17"/>
      <c r="G288" s="17"/>
      <c r="H288" s="0"/>
      <c r="AA288" s="17"/>
      <c r="AB288" s="17"/>
      <c r="AC288" s="17"/>
      <c r="AD288" s="17"/>
      <c r="AE288" s="17"/>
    </row>
    <row r="289" customFormat="false" ht="13.5" hidden="false" customHeight="false" outlineLevel="0" collapsed="false">
      <c r="C289" s="17"/>
      <c r="D289" s="17"/>
      <c r="E289" s="17"/>
      <c r="F289" s="17"/>
      <c r="G289" s="17"/>
      <c r="H289" s="0"/>
      <c r="AA289" s="17"/>
      <c r="AB289" s="17"/>
      <c r="AC289" s="17"/>
      <c r="AD289" s="17"/>
      <c r="AE289" s="17"/>
    </row>
    <row r="290" customFormat="false" ht="13.5" hidden="false" customHeight="false" outlineLevel="0" collapsed="false">
      <c r="C290" s="17"/>
      <c r="D290" s="17"/>
      <c r="E290" s="17"/>
      <c r="F290" s="17"/>
      <c r="G290" s="17"/>
      <c r="H290" s="0"/>
      <c r="AA290" s="17"/>
      <c r="AB290" s="17"/>
      <c r="AC290" s="17"/>
      <c r="AD290" s="17"/>
      <c r="AE290" s="17"/>
    </row>
    <row r="291" customFormat="false" ht="13.5" hidden="false" customHeight="false" outlineLevel="0" collapsed="false">
      <c r="C291" s="17"/>
      <c r="D291" s="17"/>
      <c r="E291" s="17"/>
      <c r="F291" s="17"/>
      <c r="G291" s="17"/>
      <c r="H291" s="0"/>
      <c r="AA291" s="17"/>
      <c r="AB291" s="17"/>
      <c r="AC291" s="17"/>
    </row>
    <row r="292" customFormat="false" ht="13.5" hidden="false" customHeight="false" outlineLevel="0" collapsed="false">
      <c r="C292" s="17"/>
      <c r="D292" s="17"/>
      <c r="E292" s="17"/>
      <c r="F292" s="17"/>
      <c r="G292" s="17"/>
      <c r="H292" s="0"/>
      <c r="AA292" s="17"/>
      <c r="AB292" s="17"/>
      <c r="AC292" s="17"/>
    </row>
    <row r="293" customFormat="false" ht="13.5" hidden="false" customHeight="false" outlineLevel="0" collapsed="false">
      <c r="C293" s="17"/>
      <c r="D293" s="17"/>
      <c r="E293" s="17"/>
      <c r="F293" s="17"/>
      <c r="G293" s="17"/>
      <c r="H293" s="0"/>
      <c r="AA293" s="17"/>
      <c r="AB293" s="17"/>
      <c r="AC293" s="17"/>
    </row>
    <row r="294" customFormat="false" ht="13.5" hidden="false" customHeight="false" outlineLevel="0" collapsed="false">
      <c r="C294" s="17"/>
      <c r="D294" s="17"/>
      <c r="E294" s="17"/>
      <c r="F294" s="17"/>
      <c r="G294" s="17"/>
      <c r="H294" s="0"/>
      <c r="AA294" s="17"/>
      <c r="AB294" s="17"/>
      <c r="AC294" s="17"/>
    </row>
    <row r="295" customFormat="false" ht="13.5" hidden="false" customHeight="false" outlineLevel="0" collapsed="false">
      <c r="C295" s="17"/>
      <c r="D295" s="17"/>
      <c r="E295" s="17"/>
      <c r="F295" s="17"/>
      <c r="G295" s="17"/>
      <c r="H295" s="0"/>
      <c r="AA295" s="17"/>
      <c r="AB295" s="17"/>
      <c r="AC295" s="17"/>
    </row>
    <row r="296" customFormat="false" ht="13.5" hidden="false" customHeight="false" outlineLevel="0" collapsed="false">
      <c r="C296" s="17"/>
      <c r="D296" s="17"/>
      <c r="E296" s="17"/>
      <c r="F296" s="17"/>
      <c r="G296" s="17"/>
      <c r="H296" s="0"/>
      <c r="AA296" s="17"/>
      <c r="AB296" s="17"/>
      <c r="AC296" s="17"/>
    </row>
    <row r="297" customFormat="false" ht="13.5" hidden="false" customHeight="false" outlineLevel="0" collapsed="false">
      <c r="C297" s="17"/>
      <c r="D297" s="17"/>
      <c r="E297" s="17"/>
      <c r="F297" s="17"/>
      <c r="G297" s="17"/>
      <c r="H297" s="0"/>
      <c r="AA297" s="17"/>
      <c r="AB297" s="17"/>
      <c r="AC297" s="17"/>
    </row>
    <row r="298" customFormat="false" ht="13.5" hidden="false" customHeight="false" outlineLevel="0" collapsed="false">
      <c r="C298" s="17"/>
      <c r="D298" s="17"/>
      <c r="E298" s="17"/>
      <c r="F298" s="17"/>
      <c r="G298" s="17"/>
      <c r="H298" s="0"/>
      <c r="AA298" s="17"/>
      <c r="AB298" s="17"/>
      <c r="AC298" s="17"/>
    </row>
    <row r="299" customFormat="false" ht="13.5" hidden="false" customHeight="false" outlineLevel="0" collapsed="false">
      <c r="C299" s="17"/>
      <c r="D299" s="17"/>
      <c r="E299" s="17"/>
      <c r="F299" s="17"/>
      <c r="G299" s="17"/>
      <c r="H299" s="0"/>
      <c r="AA299" s="17"/>
      <c r="AB299" s="17"/>
      <c r="AC299" s="17"/>
    </row>
    <row r="300" customFormat="false" ht="13.5" hidden="false" customHeight="false" outlineLevel="0" collapsed="false">
      <c r="C300" s="17"/>
      <c r="D300" s="17"/>
      <c r="E300" s="17"/>
      <c r="F300" s="17"/>
      <c r="G300" s="17"/>
      <c r="H300" s="0"/>
      <c r="AA300" s="17"/>
      <c r="AB300" s="17"/>
      <c r="AC300" s="17"/>
    </row>
    <row r="301" customFormat="false" ht="13.5" hidden="false" customHeight="false" outlineLevel="0" collapsed="false">
      <c r="C301" s="17"/>
      <c r="D301" s="17"/>
      <c r="E301" s="17"/>
      <c r="F301" s="17"/>
      <c r="G301" s="17"/>
      <c r="H301" s="0"/>
      <c r="AA301" s="17"/>
      <c r="AB301" s="17"/>
      <c r="AC301" s="17"/>
    </row>
    <row r="302" customFormat="false" ht="13.5" hidden="false" customHeight="false" outlineLevel="0" collapsed="false">
      <c r="C302" s="17"/>
      <c r="D302" s="17"/>
      <c r="E302" s="17"/>
      <c r="F302" s="17"/>
      <c r="G302" s="17"/>
      <c r="H302" s="0"/>
      <c r="AA302" s="17"/>
      <c r="AB302" s="17"/>
      <c r="AC302" s="17"/>
    </row>
    <row r="303" customFormat="false" ht="13.5" hidden="false" customHeight="false" outlineLevel="0" collapsed="false">
      <c r="C303" s="17"/>
      <c r="D303" s="17"/>
      <c r="E303" s="17"/>
      <c r="F303" s="17"/>
      <c r="G303" s="17"/>
      <c r="H303" s="0"/>
      <c r="AA303" s="17"/>
      <c r="AB303" s="17"/>
      <c r="AC303" s="17"/>
    </row>
    <row r="304" customFormat="false" ht="13.5" hidden="false" customHeight="false" outlineLevel="0" collapsed="false">
      <c r="C304" s="17"/>
      <c r="D304" s="17"/>
      <c r="E304" s="17"/>
      <c r="F304" s="17"/>
      <c r="G304" s="17"/>
      <c r="H304" s="0"/>
      <c r="AA304" s="17"/>
      <c r="AB304" s="17"/>
      <c r="AC304" s="17"/>
    </row>
    <row r="305" customFormat="false" ht="13.5" hidden="false" customHeight="false" outlineLevel="0" collapsed="false">
      <c r="C305" s="17"/>
      <c r="D305" s="17"/>
      <c r="E305" s="17"/>
      <c r="F305" s="17"/>
      <c r="G305" s="17"/>
      <c r="H305" s="0"/>
      <c r="AA305" s="17"/>
      <c r="AB305" s="17"/>
      <c r="AC305" s="17"/>
    </row>
    <row r="306" customFormat="false" ht="13.5" hidden="false" customHeight="false" outlineLevel="0" collapsed="false">
      <c r="C306" s="17"/>
      <c r="D306" s="17"/>
      <c r="E306" s="17"/>
      <c r="F306" s="17"/>
      <c r="G306" s="17"/>
      <c r="H306" s="0"/>
      <c r="AA306" s="17"/>
      <c r="AB306" s="17"/>
      <c r="AC306" s="17"/>
    </row>
    <row r="307" customFormat="false" ht="13.5" hidden="false" customHeight="false" outlineLevel="0" collapsed="false">
      <c r="C307" s="17"/>
      <c r="D307" s="17"/>
      <c r="E307" s="17"/>
      <c r="F307" s="17"/>
      <c r="G307" s="17"/>
      <c r="H307" s="0"/>
      <c r="AA307" s="17"/>
      <c r="AB307" s="17"/>
      <c r="AC307" s="17"/>
    </row>
    <row r="308" customFormat="false" ht="13.5" hidden="false" customHeight="false" outlineLevel="0" collapsed="false">
      <c r="C308" s="17"/>
      <c r="D308" s="17"/>
      <c r="E308" s="17"/>
      <c r="F308" s="17"/>
      <c r="G308" s="17"/>
      <c r="H308" s="0"/>
      <c r="AA308" s="17"/>
      <c r="AB308" s="17"/>
      <c r="AC308" s="17"/>
    </row>
    <row r="309" customFormat="false" ht="13.5" hidden="false" customHeight="false" outlineLevel="0" collapsed="false">
      <c r="C309" s="17"/>
      <c r="D309" s="17"/>
      <c r="E309" s="17"/>
      <c r="F309" s="17"/>
      <c r="G309" s="17"/>
      <c r="H309" s="0"/>
      <c r="AA309" s="17"/>
      <c r="AB309" s="17"/>
      <c r="AC309" s="17"/>
    </row>
    <row r="310" customFormat="false" ht="13.5" hidden="false" customHeight="false" outlineLevel="0" collapsed="false">
      <c r="C310" s="17"/>
      <c r="D310" s="17"/>
      <c r="E310" s="17"/>
      <c r="F310" s="17"/>
      <c r="G310" s="17"/>
      <c r="H310" s="0"/>
      <c r="AA310" s="17"/>
      <c r="AB310" s="17"/>
      <c r="AC310" s="17"/>
    </row>
    <row r="311" customFormat="false" ht="13.5" hidden="false" customHeight="false" outlineLevel="0" collapsed="false">
      <c r="C311" s="17"/>
      <c r="D311" s="17"/>
      <c r="E311" s="17"/>
      <c r="F311" s="17"/>
      <c r="G311" s="17"/>
      <c r="H311" s="0"/>
      <c r="AA311" s="17"/>
      <c r="AB311" s="17"/>
      <c r="AC311" s="17"/>
    </row>
    <row r="312" customFormat="false" ht="13.5" hidden="false" customHeight="false" outlineLevel="0" collapsed="false">
      <c r="C312" s="17"/>
      <c r="D312" s="17"/>
      <c r="E312" s="17"/>
      <c r="F312" s="17"/>
      <c r="G312" s="17"/>
      <c r="H312" s="0"/>
      <c r="AA312" s="17"/>
      <c r="AB312" s="17"/>
      <c r="AC312" s="17"/>
    </row>
    <row r="313" customFormat="false" ht="13.5" hidden="false" customHeight="false" outlineLevel="0" collapsed="false">
      <c r="C313" s="17"/>
      <c r="D313" s="17"/>
      <c r="E313" s="17"/>
      <c r="F313" s="17"/>
      <c r="G313" s="17"/>
      <c r="H313" s="0"/>
      <c r="AA313" s="17"/>
      <c r="AB313" s="17"/>
      <c r="AC313" s="17"/>
    </row>
    <row r="314" customFormat="false" ht="13.5" hidden="false" customHeight="false" outlineLevel="0" collapsed="false">
      <c r="C314" s="17"/>
      <c r="D314" s="17"/>
      <c r="E314" s="17"/>
      <c r="F314" s="17"/>
      <c r="G314" s="17"/>
      <c r="H314" s="0"/>
      <c r="AA314" s="17"/>
      <c r="AB314" s="17"/>
      <c r="AC314" s="17"/>
    </row>
    <row r="315" customFormat="false" ht="13.5" hidden="false" customHeight="false" outlineLevel="0" collapsed="false">
      <c r="C315" s="17"/>
      <c r="D315" s="17"/>
      <c r="E315" s="17"/>
      <c r="F315" s="17"/>
      <c r="G315" s="17"/>
      <c r="H315" s="0"/>
      <c r="AA315" s="17"/>
      <c r="AB315" s="17"/>
      <c r="AC315" s="17"/>
    </row>
    <row r="316" customFormat="false" ht="13.5" hidden="false" customHeight="false" outlineLevel="0" collapsed="false">
      <c r="C316" s="17"/>
      <c r="D316" s="17"/>
      <c r="E316" s="17"/>
      <c r="F316" s="17"/>
      <c r="G316" s="17"/>
      <c r="H316" s="0"/>
      <c r="AA316" s="17"/>
      <c r="AB316" s="17"/>
      <c r="AC316" s="17"/>
    </row>
    <row r="317" customFormat="false" ht="13.5" hidden="false" customHeight="false" outlineLevel="0" collapsed="false">
      <c r="C317" s="17"/>
      <c r="D317" s="17"/>
      <c r="E317" s="17"/>
      <c r="F317" s="17"/>
      <c r="G317" s="17"/>
      <c r="H317" s="0"/>
      <c r="AA317" s="17"/>
      <c r="AB317" s="17"/>
      <c r="AC317" s="17"/>
    </row>
    <row r="318" customFormat="false" ht="13.5" hidden="false" customHeight="false" outlineLevel="0" collapsed="false">
      <c r="C318" s="17"/>
      <c r="D318" s="17"/>
      <c r="E318" s="17"/>
      <c r="F318" s="17"/>
      <c r="G318" s="17"/>
      <c r="H318" s="0"/>
      <c r="AA318" s="17"/>
      <c r="AB318" s="17"/>
      <c r="AC318" s="17"/>
    </row>
    <row r="319" customFormat="false" ht="13.5" hidden="false" customHeight="false" outlineLevel="0" collapsed="false">
      <c r="C319" s="17"/>
      <c r="D319" s="17"/>
      <c r="E319" s="17"/>
      <c r="F319" s="17"/>
      <c r="G319" s="17"/>
      <c r="H319" s="0"/>
      <c r="AA319" s="17"/>
      <c r="AB319" s="17"/>
      <c r="AC319" s="17"/>
    </row>
    <row r="320" customFormat="false" ht="13.5" hidden="false" customHeight="false" outlineLevel="0" collapsed="false">
      <c r="C320" s="17"/>
      <c r="D320" s="17"/>
      <c r="E320" s="17"/>
      <c r="F320" s="17"/>
      <c r="G320" s="17"/>
      <c r="H320" s="0"/>
      <c r="AA320" s="17"/>
      <c r="AB320" s="17"/>
      <c r="AC320" s="17"/>
    </row>
    <row r="321" customFormat="false" ht="13.5" hidden="false" customHeight="false" outlineLevel="0" collapsed="false">
      <c r="C321" s="17"/>
      <c r="D321" s="17"/>
      <c r="E321" s="17"/>
      <c r="F321" s="17"/>
      <c r="G321" s="17"/>
      <c r="H321" s="0"/>
      <c r="AA321" s="17"/>
      <c r="AB321" s="17"/>
      <c r="AC321" s="17"/>
    </row>
    <row r="322" customFormat="false" ht="13.5" hidden="false" customHeight="false" outlineLevel="0" collapsed="false">
      <c r="C322" s="17"/>
      <c r="D322" s="17"/>
      <c r="E322" s="17"/>
      <c r="F322" s="17"/>
      <c r="G322" s="17"/>
      <c r="H322" s="0"/>
      <c r="AA322" s="17"/>
      <c r="AB322" s="17"/>
      <c r="AC322" s="17"/>
    </row>
    <row r="323" customFormat="false" ht="13.5" hidden="false" customHeight="false" outlineLevel="0" collapsed="false">
      <c r="C323" s="17"/>
      <c r="D323" s="17"/>
      <c r="E323" s="17"/>
      <c r="F323" s="17"/>
      <c r="G323" s="17"/>
      <c r="H323" s="0"/>
      <c r="AA323" s="17"/>
      <c r="AB323" s="17"/>
      <c r="AC323" s="17"/>
    </row>
    <row r="324" customFormat="false" ht="13.5" hidden="false" customHeight="false" outlineLevel="0" collapsed="false">
      <c r="C324" s="17"/>
      <c r="D324" s="17"/>
      <c r="E324" s="17"/>
      <c r="F324" s="17"/>
      <c r="G324" s="17"/>
      <c r="H324" s="0"/>
      <c r="AA324" s="17"/>
      <c r="AB324" s="17"/>
      <c r="AC324" s="17"/>
    </row>
    <row r="325" customFormat="false" ht="13.5" hidden="false" customHeight="false" outlineLevel="0" collapsed="false">
      <c r="C325" s="17"/>
      <c r="D325" s="17"/>
      <c r="E325" s="17"/>
      <c r="F325" s="17"/>
      <c r="G325" s="17"/>
      <c r="H325" s="0"/>
      <c r="AA325" s="17"/>
      <c r="AB325" s="17"/>
      <c r="AC325" s="17"/>
    </row>
    <row r="326" customFormat="false" ht="13.5" hidden="false" customHeight="false" outlineLevel="0" collapsed="false">
      <c r="C326" s="17"/>
      <c r="D326" s="17"/>
      <c r="E326" s="17"/>
      <c r="F326" s="17"/>
      <c r="G326" s="17"/>
      <c r="H326" s="0"/>
      <c r="AA326" s="17"/>
      <c r="AB326" s="17"/>
      <c r="AC326" s="17"/>
    </row>
    <row r="327" customFormat="false" ht="13.5" hidden="false" customHeight="false" outlineLevel="0" collapsed="false">
      <c r="C327" s="17"/>
      <c r="D327" s="17"/>
      <c r="E327" s="17"/>
      <c r="F327" s="17"/>
      <c r="G327" s="17"/>
      <c r="H327" s="0"/>
      <c r="AA327" s="17"/>
      <c r="AB327" s="17"/>
      <c r="AC327" s="17"/>
    </row>
    <row r="328" customFormat="false" ht="13.5" hidden="false" customHeight="false" outlineLevel="0" collapsed="false">
      <c r="C328" s="17"/>
      <c r="D328" s="17"/>
      <c r="E328" s="17"/>
      <c r="F328" s="17"/>
      <c r="G328" s="17"/>
      <c r="H328" s="0"/>
      <c r="AA328" s="17"/>
      <c r="AB328" s="17"/>
      <c r="AC328" s="17"/>
    </row>
    <row r="329" customFormat="false" ht="13.5" hidden="false" customHeight="false" outlineLevel="0" collapsed="false">
      <c r="C329" s="17"/>
      <c r="D329" s="17"/>
      <c r="E329" s="17"/>
      <c r="F329" s="17"/>
      <c r="G329" s="17"/>
      <c r="H329" s="0"/>
      <c r="AA329" s="17"/>
      <c r="AB329" s="17"/>
      <c r="AC329" s="17"/>
    </row>
    <row r="330" customFormat="false" ht="13.5" hidden="false" customHeight="false" outlineLevel="0" collapsed="false">
      <c r="C330" s="17"/>
      <c r="D330" s="17"/>
      <c r="E330" s="17"/>
      <c r="F330" s="17"/>
      <c r="G330" s="17"/>
      <c r="H330" s="0"/>
      <c r="AA330" s="17"/>
      <c r="AB330" s="17"/>
      <c r="AC330" s="17"/>
    </row>
    <row r="331" customFormat="false" ht="13.5" hidden="false" customHeight="false" outlineLevel="0" collapsed="false">
      <c r="C331" s="17"/>
      <c r="D331" s="17"/>
      <c r="E331" s="17"/>
      <c r="F331" s="17"/>
      <c r="G331" s="17"/>
      <c r="H331" s="0"/>
      <c r="AA331" s="17"/>
      <c r="AB331" s="17"/>
      <c r="AC331" s="17"/>
    </row>
    <row r="332" customFormat="false" ht="13.5" hidden="false" customHeight="false" outlineLevel="0" collapsed="false">
      <c r="C332" s="17"/>
      <c r="D332" s="17"/>
      <c r="E332" s="17"/>
      <c r="F332" s="17"/>
      <c r="G332" s="17"/>
      <c r="H332" s="0"/>
      <c r="AA332" s="17"/>
      <c r="AB332" s="17"/>
      <c r="AC332" s="17"/>
    </row>
    <row r="333" customFormat="false" ht="13.5" hidden="false" customHeight="false" outlineLevel="0" collapsed="false">
      <c r="C333" s="17"/>
      <c r="D333" s="17"/>
      <c r="E333" s="17"/>
      <c r="F333" s="17"/>
      <c r="G333" s="17"/>
      <c r="H333" s="0"/>
      <c r="AA333" s="17"/>
      <c r="AB333" s="17"/>
      <c r="AC333" s="17"/>
    </row>
    <row r="334" customFormat="false" ht="13.5" hidden="false" customHeight="false" outlineLevel="0" collapsed="false">
      <c r="C334" s="17"/>
      <c r="D334" s="17"/>
      <c r="E334" s="17"/>
      <c r="F334" s="17"/>
      <c r="G334" s="17"/>
      <c r="H334" s="0"/>
      <c r="AA334" s="17"/>
      <c r="AB334" s="17"/>
      <c r="AC334" s="17"/>
    </row>
    <row r="335" customFormat="false" ht="13.5" hidden="false" customHeight="false" outlineLevel="0" collapsed="false">
      <c r="C335" s="17"/>
      <c r="D335" s="17"/>
      <c r="E335" s="17"/>
      <c r="F335" s="17"/>
      <c r="G335" s="17"/>
      <c r="H335" s="0"/>
      <c r="AA335" s="17"/>
      <c r="AB335" s="17"/>
      <c r="AC335" s="17"/>
    </row>
    <row r="336" customFormat="false" ht="13.5" hidden="false" customHeight="false" outlineLevel="0" collapsed="false">
      <c r="C336" s="17"/>
      <c r="D336" s="17"/>
      <c r="E336" s="17"/>
      <c r="F336" s="17"/>
      <c r="G336" s="17"/>
      <c r="H336" s="0"/>
      <c r="AA336" s="17"/>
      <c r="AB336" s="17"/>
      <c r="AC336" s="17"/>
    </row>
    <row r="337" customFormat="false" ht="13.5" hidden="false" customHeight="false" outlineLevel="0" collapsed="false">
      <c r="C337" s="17"/>
      <c r="D337" s="17"/>
      <c r="E337" s="17"/>
      <c r="F337" s="17"/>
      <c r="G337" s="17"/>
      <c r="H337" s="0"/>
      <c r="AA337" s="17"/>
      <c r="AB337" s="17"/>
      <c r="AC337" s="17"/>
    </row>
    <row r="338" customFormat="false" ht="13.5" hidden="false" customHeight="false" outlineLevel="0" collapsed="false">
      <c r="C338" s="17"/>
      <c r="D338" s="17"/>
      <c r="E338" s="17"/>
      <c r="F338" s="17"/>
      <c r="G338" s="17"/>
      <c r="H338" s="0"/>
      <c r="AA338" s="17"/>
      <c r="AB338" s="17"/>
      <c r="AC338" s="17"/>
    </row>
    <row r="339" customFormat="false" ht="13.5" hidden="false" customHeight="false" outlineLevel="0" collapsed="false">
      <c r="C339" s="17"/>
      <c r="D339" s="17"/>
      <c r="E339" s="17"/>
      <c r="F339" s="17"/>
      <c r="G339" s="17"/>
      <c r="H339" s="0"/>
      <c r="AA339" s="17"/>
      <c r="AB339" s="17"/>
      <c r="AC339" s="17"/>
    </row>
    <row r="340" customFormat="false" ht="13.5" hidden="false" customHeight="false" outlineLevel="0" collapsed="false">
      <c r="C340" s="17"/>
      <c r="D340" s="17"/>
      <c r="E340" s="17"/>
      <c r="F340" s="17"/>
      <c r="G340" s="17"/>
      <c r="H340" s="0"/>
      <c r="AA340" s="17"/>
      <c r="AB340" s="17"/>
      <c r="AC340" s="17"/>
    </row>
    <row r="341" customFormat="false" ht="13.5" hidden="false" customHeight="false" outlineLevel="0" collapsed="false">
      <c r="C341" s="17"/>
      <c r="D341" s="17"/>
      <c r="E341" s="17"/>
      <c r="F341" s="17"/>
      <c r="G341" s="17"/>
      <c r="H341" s="0"/>
      <c r="AA341" s="17"/>
      <c r="AB341" s="17"/>
      <c r="AC341" s="17"/>
    </row>
    <row r="342" customFormat="false" ht="13.5" hidden="false" customHeight="false" outlineLevel="0" collapsed="false">
      <c r="C342" s="17"/>
      <c r="D342" s="17"/>
      <c r="E342" s="17"/>
      <c r="F342" s="17"/>
      <c r="G342" s="17"/>
      <c r="H342" s="0"/>
      <c r="AA342" s="17"/>
      <c r="AB342" s="17"/>
      <c r="AC342" s="17"/>
    </row>
    <row r="343" customFormat="false" ht="13.5" hidden="false" customHeight="false" outlineLevel="0" collapsed="false">
      <c r="C343" s="17"/>
      <c r="D343" s="17"/>
      <c r="E343" s="17"/>
      <c r="F343" s="17"/>
      <c r="G343" s="17"/>
      <c r="H343" s="0"/>
      <c r="AA343" s="17"/>
      <c r="AB343" s="17"/>
      <c r="AC343" s="17"/>
    </row>
    <row r="344" customFormat="false" ht="13.5" hidden="false" customHeight="false" outlineLevel="0" collapsed="false">
      <c r="C344" s="17"/>
      <c r="D344" s="17"/>
      <c r="E344" s="17"/>
      <c r="F344" s="17"/>
      <c r="G344" s="17"/>
      <c r="H344" s="0"/>
      <c r="AA344" s="17"/>
      <c r="AB344" s="17"/>
      <c r="AC344" s="17"/>
    </row>
    <row r="345" customFormat="false" ht="13.5" hidden="false" customHeight="false" outlineLevel="0" collapsed="false">
      <c r="C345" s="17"/>
      <c r="D345" s="17"/>
      <c r="E345" s="17"/>
      <c r="F345" s="17"/>
      <c r="G345" s="17"/>
      <c r="H345" s="0"/>
      <c r="AA345" s="17"/>
      <c r="AB345" s="17"/>
      <c r="AC345" s="17"/>
    </row>
    <row r="346" customFormat="false" ht="13.5" hidden="false" customHeight="false" outlineLevel="0" collapsed="false">
      <c r="C346" s="17"/>
      <c r="D346" s="17"/>
      <c r="E346" s="17"/>
      <c r="F346" s="17"/>
      <c r="G346" s="17"/>
      <c r="H346" s="0"/>
      <c r="AA346" s="17"/>
      <c r="AB346" s="17"/>
      <c r="AC346" s="17"/>
    </row>
    <row r="347" customFormat="false" ht="13.5" hidden="false" customHeight="false" outlineLevel="0" collapsed="false">
      <c r="C347" s="17"/>
      <c r="D347" s="17"/>
      <c r="E347" s="17"/>
      <c r="F347" s="17"/>
      <c r="G347" s="17"/>
      <c r="H347" s="0"/>
      <c r="AA347" s="17"/>
      <c r="AB347" s="17"/>
      <c r="AC347" s="17"/>
    </row>
    <row r="348" customFormat="false" ht="13.5" hidden="false" customHeight="false" outlineLevel="0" collapsed="false">
      <c r="C348" s="17"/>
      <c r="D348" s="17"/>
      <c r="E348" s="17"/>
      <c r="F348" s="17"/>
      <c r="G348" s="17"/>
      <c r="H348" s="0"/>
      <c r="AA348" s="17"/>
      <c r="AB348" s="17"/>
      <c r="AC348" s="17"/>
    </row>
    <row r="349" customFormat="false" ht="13.5" hidden="false" customHeight="false" outlineLevel="0" collapsed="false">
      <c r="C349" s="17"/>
      <c r="D349" s="17"/>
      <c r="E349" s="17"/>
      <c r="F349" s="17"/>
      <c r="G349" s="17"/>
      <c r="H349" s="0"/>
      <c r="AA349" s="17"/>
      <c r="AB349" s="17"/>
      <c r="AC349" s="17"/>
    </row>
    <row r="350" customFormat="false" ht="13.5" hidden="false" customHeight="false" outlineLevel="0" collapsed="false">
      <c r="C350" s="17"/>
      <c r="D350" s="17"/>
      <c r="E350" s="17"/>
      <c r="F350" s="17"/>
      <c r="G350" s="17"/>
      <c r="H350" s="0"/>
      <c r="AA350" s="17"/>
      <c r="AB350" s="17"/>
      <c r="AC350" s="17"/>
    </row>
    <row r="351" customFormat="false" ht="13.5" hidden="false" customHeight="false" outlineLevel="0" collapsed="false">
      <c r="C351" s="17"/>
      <c r="D351" s="17"/>
      <c r="E351" s="17"/>
      <c r="F351" s="17"/>
      <c r="G351" s="17"/>
      <c r="H351" s="0"/>
      <c r="AA351" s="17"/>
      <c r="AB351" s="17"/>
      <c r="AC351" s="17"/>
    </row>
    <row r="352" customFormat="false" ht="13.5" hidden="false" customHeight="false" outlineLevel="0" collapsed="false">
      <c r="C352" s="17"/>
      <c r="D352" s="17"/>
      <c r="E352" s="17"/>
      <c r="F352" s="17"/>
      <c r="G352" s="17"/>
      <c r="H352" s="0"/>
      <c r="AA352" s="17"/>
      <c r="AB352" s="17"/>
      <c r="AC352" s="17"/>
    </row>
    <row r="353" customFormat="false" ht="13.5" hidden="false" customHeight="false" outlineLevel="0" collapsed="false">
      <c r="C353" s="17"/>
      <c r="D353" s="17"/>
      <c r="E353" s="17"/>
      <c r="F353" s="17"/>
      <c r="G353" s="17"/>
      <c r="H353" s="0"/>
      <c r="AA353" s="17"/>
      <c r="AB353" s="17"/>
      <c r="AC353" s="17"/>
    </row>
    <row r="354" customFormat="false" ht="13.5" hidden="false" customHeight="false" outlineLevel="0" collapsed="false">
      <c r="C354" s="17"/>
      <c r="D354" s="17"/>
      <c r="E354" s="17"/>
      <c r="F354" s="17"/>
      <c r="G354" s="17"/>
      <c r="H354" s="0"/>
      <c r="AA354" s="17"/>
      <c r="AB354" s="17"/>
      <c r="AC354" s="17"/>
    </row>
    <row r="355" customFormat="false" ht="13.5" hidden="false" customHeight="false" outlineLevel="0" collapsed="false">
      <c r="C355" s="17"/>
      <c r="D355" s="17"/>
      <c r="E355" s="17"/>
      <c r="F355" s="17"/>
      <c r="G355" s="17"/>
      <c r="H355" s="0"/>
      <c r="AA355" s="17"/>
      <c r="AB355" s="17"/>
      <c r="AC355" s="17"/>
    </row>
    <row r="356" customFormat="false" ht="13.5" hidden="false" customHeight="false" outlineLevel="0" collapsed="false">
      <c r="C356" s="17"/>
      <c r="D356" s="17"/>
      <c r="E356" s="17"/>
      <c r="F356" s="17"/>
      <c r="G356" s="17"/>
      <c r="H356" s="0"/>
      <c r="AA356" s="17"/>
      <c r="AB356" s="17"/>
      <c r="AC356" s="17"/>
    </row>
    <row r="357" customFormat="false" ht="13.5" hidden="false" customHeight="false" outlineLevel="0" collapsed="false">
      <c r="C357" s="17"/>
      <c r="D357" s="17"/>
      <c r="E357" s="17"/>
      <c r="F357" s="17"/>
      <c r="G357" s="17"/>
      <c r="H357" s="0"/>
      <c r="AA357" s="17"/>
      <c r="AB357" s="17"/>
      <c r="AC357" s="17"/>
    </row>
    <row r="358" customFormat="false" ht="13.5" hidden="false" customHeight="false" outlineLevel="0" collapsed="false">
      <c r="C358" s="17"/>
      <c r="D358" s="17"/>
      <c r="E358" s="17"/>
      <c r="F358" s="17"/>
      <c r="G358" s="17"/>
      <c r="H358" s="0"/>
      <c r="AA358" s="17"/>
      <c r="AB358" s="17"/>
      <c r="AC358" s="17"/>
    </row>
    <row r="359" customFormat="false" ht="13.5" hidden="false" customHeight="false" outlineLevel="0" collapsed="false">
      <c r="C359" s="17"/>
      <c r="D359" s="17"/>
      <c r="E359" s="17"/>
      <c r="F359" s="17"/>
      <c r="G359" s="17"/>
      <c r="H359" s="0"/>
      <c r="AA359" s="17"/>
      <c r="AB359" s="17"/>
      <c r="AC359" s="17"/>
    </row>
    <row r="360" customFormat="false" ht="13.5" hidden="false" customHeight="false" outlineLevel="0" collapsed="false">
      <c r="C360" s="17"/>
      <c r="D360" s="17"/>
      <c r="E360" s="17"/>
      <c r="F360" s="17"/>
      <c r="G360" s="17"/>
      <c r="H360" s="0"/>
      <c r="AA360" s="17"/>
      <c r="AB360" s="17"/>
      <c r="AC360" s="17"/>
    </row>
    <row r="361" customFormat="false" ht="13.5" hidden="false" customHeight="false" outlineLevel="0" collapsed="false">
      <c r="C361" s="17"/>
      <c r="D361" s="17"/>
      <c r="E361" s="17"/>
      <c r="F361" s="17"/>
      <c r="G361" s="17"/>
      <c r="H361" s="0"/>
      <c r="AA361" s="17"/>
      <c r="AB361" s="17"/>
      <c r="AC361" s="17"/>
    </row>
    <row r="362" customFormat="false" ht="13.5" hidden="false" customHeight="false" outlineLevel="0" collapsed="false">
      <c r="C362" s="17"/>
      <c r="D362" s="17"/>
      <c r="E362" s="17"/>
      <c r="F362" s="17"/>
      <c r="G362" s="17"/>
      <c r="H362" s="0"/>
      <c r="AA362" s="17"/>
      <c r="AB362" s="17"/>
      <c r="AC362" s="17"/>
    </row>
    <row r="363" customFormat="false" ht="13.5" hidden="false" customHeight="false" outlineLevel="0" collapsed="false">
      <c r="C363" s="17"/>
      <c r="D363" s="17"/>
      <c r="E363" s="17"/>
      <c r="F363" s="17"/>
      <c r="G363" s="17"/>
      <c r="H363" s="0"/>
      <c r="AA363" s="17"/>
      <c r="AB363" s="17"/>
      <c r="AC363" s="17"/>
    </row>
    <row r="364" customFormat="false" ht="13.5" hidden="false" customHeight="false" outlineLevel="0" collapsed="false">
      <c r="C364" s="17"/>
      <c r="D364" s="17"/>
      <c r="E364" s="17"/>
      <c r="F364" s="17"/>
      <c r="G364" s="17"/>
      <c r="H364" s="0"/>
      <c r="AA364" s="17"/>
      <c r="AB364" s="17"/>
      <c r="AC364" s="17"/>
    </row>
    <row r="365" customFormat="false" ht="13.5" hidden="false" customHeight="false" outlineLevel="0" collapsed="false">
      <c r="C365" s="17"/>
      <c r="D365" s="17"/>
      <c r="E365" s="17"/>
      <c r="F365" s="17"/>
      <c r="G365" s="17"/>
      <c r="H365" s="0"/>
      <c r="AA365" s="17"/>
      <c r="AB365" s="17"/>
      <c r="AC365" s="17"/>
    </row>
    <row r="366" customFormat="false" ht="13.5" hidden="false" customHeight="false" outlineLevel="0" collapsed="false">
      <c r="C366" s="17"/>
      <c r="D366" s="17"/>
      <c r="E366" s="17"/>
      <c r="F366" s="17"/>
      <c r="G366" s="17"/>
      <c r="H366" s="0"/>
      <c r="AA366" s="17"/>
      <c r="AB366" s="17"/>
      <c r="AC366" s="17"/>
    </row>
    <row r="367" customFormat="false" ht="13.5" hidden="false" customHeight="false" outlineLevel="0" collapsed="false">
      <c r="C367" s="17"/>
      <c r="D367" s="17"/>
      <c r="E367" s="17"/>
      <c r="F367" s="17"/>
      <c r="G367" s="17"/>
      <c r="H367" s="0"/>
      <c r="AA367" s="17"/>
      <c r="AB367" s="17"/>
      <c r="AC367" s="17"/>
    </row>
    <row r="368" customFormat="false" ht="13.5" hidden="false" customHeight="false" outlineLevel="0" collapsed="false">
      <c r="C368" s="17"/>
      <c r="D368" s="17"/>
      <c r="E368" s="17"/>
      <c r="F368" s="17"/>
      <c r="G368" s="17"/>
      <c r="H368" s="0"/>
      <c r="AA368" s="17"/>
      <c r="AB368" s="17"/>
      <c r="AC368" s="17"/>
    </row>
    <row r="369" customFormat="false" ht="13.5" hidden="false" customHeight="false" outlineLevel="0" collapsed="false">
      <c r="C369" s="17"/>
      <c r="D369" s="17"/>
      <c r="E369" s="17"/>
      <c r="F369" s="17"/>
      <c r="G369" s="17"/>
      <c r="H369" s="0"/>
      <c r="AA369" s="17"/>
      <c r="AB369" s="17"/>
      <c r="AC369" s="17"/>
    </row>
    <row r="370" customFormat="false" ht="13.5" hidden="false" customHeight="false" outlineLevel="0" collapsed="false">
      <c r="C370" s="17"/>
      <c r="D370" s="17"/>
      <c r="E370" s="17"/>
      <c r="F370" s="17"/>
      <c r="G370" s="17"/>
      <c r="H370" s="0"/>
      <c r="AA370" s="17"/>
      <c r="AB370" s="17"/>
      <c r="AC370" s="17"/>
    </row>
    <row r="371" customFormat="false" ht="13.5" hidden="false" customHeight="false" outlineLevel="0" collapsed="false">
      <c r="C371" s="17"/>
      <c r="D371" s="17"/>
      <c r="E371" s="17"/>
      <c r="F371" s="17"/>
      <c r="G371" s="17"/>
      <c r="H371" s="0"/>
      <c r="AA371" s="17"/>
      <c r="AB371" s="17"/>
      <c r="AC371" s="17"/>
    </row>
    <row r="372" customFormat="false" ht="13.5" hidden="false" customHeight="false" outlineLevel="0" collapsed="false">
      <c r="C372" s="17"/>
      <c r="D372" s="17"/>
      <c r="E372" s="17"/>
      <c r="F372" s="17"/>
      <c r="G372" s="17"/>
      <c r="H372" s="0"/>
      <c r="AA372" s="17"/>
      <c r="AB372" s="17"/>
      <c r="AC372" s="17"/>
    </row>
    <row r="373" customFormat="false" ht="13.5" hidden="false" customHeight="false" outlineLevel="0" collapsed="false">
      <c r="C373" s="17"/>
      <c r="D373" s="17"/>
      <c r="E373" s="17"/>
      <c r="F373" s="17"/>
      <c r="G373" s="17"/>
      <c r="H373" s="0"/>
      <c r="AA373" s="17"/>
      <c r="AB373" s="17"/>
      <c r="AC373" s="17"/>
    </row>
    <row r="374" customFormat="false" ht="13.5" hidden="false" customHeight="false" outlineLevel="0" collapsed="false">
      <c r="C374" s="17"/>
      <c r="D374" s="17"/>
      <c r="E374" s="17"/>
      <c r="F374" s="17"/>
      <c r="G374" s="17"/>
      <c r="H374" s="0"/>
      <c r="AA374" s="17"/>
      <c r="AB374" s="17"/>
      <c r="AC374" s="17"/>
    </row>
    <row r="375" customFormat="false" ht="13.5" hidden="false" customHeight="false" outlineLevel="0" collapsed="false">
      <c r="C375" s="17"/>
      <c r="D375" s="17"/>
      <c r="E375" s="17"/>
      <c r="F375" s="17"/>
      <c r="G375" s="17"/>
      <c r="H375" s="0"/>
      <c r="AA375" s="17"/>
      <c r="AB375" s="17"/>
      <c r="AC375" s="17"/>
    </row>
    <row r="376" customFormat="false" ht="13.5" hidden="false" customHeight="false" outlineLevel="0" collapsed="false">
      <c r="C376" s="17"/>
      <c r="D376" s="17"/>
      <c r="E376" s="17"/>
      <c r="F376" s="17"/>
      <c r="G376" s="17"/>
      <c r="H376" s="0"/>
      <c r="AA376" s="17"/>
      <c r="AB376" s="17"/>
      <c r="AC376" s="17"/>
    </row>
    <row r="377" customFormat="false" ht="13.5" hidden="false" customHeight="false" outlineLevel="0" collapsed="false">
      <c r="C377" s="17"/>
      <c r="D377" s="17"/>
      <c r="E377" s="17"/>
      <c r="F377" s="17"/>
      <c r="G377" s="17"/>
      <c r="H377" s="0"/>
      <c r="AA377" s="17"/>
      <c r="AB377" s="17"/>
      <c r="AC377" s="17"/>
    </row>
    <row r="378" customFormat="false" ht="13.5" hidden="false" customHeight="false" outlineLevel="0" collapsed="false">
      <c r="C378" s="17"/>
      <c r="D378" s="17"/>
      <c r="E378" s="17"/>
      <c r="F378" s="17"/>
      <c r="G378" s="17"/>
      <c r="H378" s="0"/>
      <c r="AA378" s="17"/>
      <c r="AB378" s="17"/>
      <c r="AC378" s="17"/>
    </row>
    <row r="379" customFormat="false" ht="13.5" hidden="false" customHeight="false" outlineLevel="0" collapsed="false">
      <c r="C379" s="17"/>
      <c r="D379" s="17"/>
      <c r="E379" s="17"/>
      <c r="F379" s="17"/>
      <c r="G379" s="17"/>
      <c r="H379" s="0"/>
      <c r="AA379" s="17"/>
      <c r="AB379" s="17"/>
      <c r="AC379" s="17"/>
    </row>
    <row r="380" customFormat="false" ht="13.5" hidden="false" customHeight="false" outlineLevel="0" collapsed="false">
      <c r="C380" s="17"/>
      <c r="D380" s="17"/>
      <c r="E380" s="17"/>
      <c r="F380" s="17"/>
      <c r="G380" s="17"/>
      <c r="H380" s="0"/>
      <c r="AA380" s="17"/>
      <c r="AB380" s="17"/>
      <c r="AC380" s="17"/>
    </row>
    <row r="381" customFormat="false" ht="13.5" hidden="false" customHeight="false" outlineLevel="0" collapsed="false">
      <c r="C381" s="17"/>
      <c r="D381" s="17"/>
      <c r="E381" s="17"/>
      <c r="F381" s="17"/>
      <c r="G381" s="17"/>
      <c r="H381" s="0"/>
      <c r="AA381" s="17"/>
      <c r="AB381" s="17"/>
      <c r="AC381" s="17"/>
    </row>
    <row r="382" customFormat="false" ht="13.5" hidden="false" customHeight="false" outlineLevel="0" collapsed="false">
      <c r="C382" s="17"/>
      <c r="D382" s="17"/>
      <c r="E382" s="17"/>
      <c r="F382" s="17"/>
      <c r="G382" s="17"/>
      <c r="H382" s="0"/>
      <c r="AA382" s="17"/>
      <c r="AB382" s="17"/>
      <c r="AC382" s="17"/>
    </row>
    <row r="383" customFormat="false" ht="13.5" hidden="false" customHeight="false" outlineLevel="0" collapsed="false">
      <c r="C383" s="17"/>
      <c r="D383" s="17"/>
      <c r="E383" s="17"/>
      <c r="F383" s="17"/>
      <c r="G383" s="17"/>
      <c r="H383" s="0"/>
      <c r="AA383" s="17"/>
      <c r="AB383" s="17"/>
      <c r="AC383" s="17"/>
    </row>
    <row r="384" customFormat="false" ht="13.5" hidden="false" customHeight="false" outlineLevel="0" collapsed="false">
      <c r="C384" s="17"/>
      <c r="D384" s="17"/>
      <c r="E384" s="17"/>
      <c r="F384" s="17"/>
      <c r="G384" s="17"/>
      <c r="H384" s="0"/>
      <c r="AA384" s="17"/>
      <c r="AB384" s="17"/>
      <c r="AC384" s="17"/>
    </row>
    <row r="385" customFormat="false" ht="13.5" hidden="false" customHeight="false" outlineLevel="0" collapsed="false">
      <c r="C385" s="17"/>
      <c r="D385" s="17"/>
      <c r="E385" s="17"/>
      <c r="F385" s="17"/>
      <c r="G385" s="17"/>
      <c r="H385" s="0"/>
      <c r="AA385" s="17"/>
      <c r="AB385" s="17"/>
      <c r="AC385" s="17"/>
    </row>
    <row r="386" customFormat="false" ht="13.5" hidden="false" customHeight="false" outlineLevel="0" collapsed="false">
      <c r="C386" s="17"/>
      <c r="D386" s="17"/>
      <c r="E386" s="17"/>
      <c r="F386" s="17"/>
      <c r="G386" s="17"/>
      <c r="H386" s="0"/>
      <c r="AA386" s="17"/>
      <c r="AB386" s="17"/>
      <c r="AC386" s="17"/>
    </row>
    <row r="387" customFormat="false" ht="13.5" hidden="false" customHeight="false" outlineLevel="0" collapsed="false">
      <c r="C387" s="17"/>
      <c r="D387" s="17"/>
      <c r="E387" s="17"/>
      <c r="F387" s="17"/>
      <c r="G387" s="17"/>
      <c r="H387" s="0"/>
      <c r="AA387" s="17"/>
      <c r="AB387" s="17"/>
      <c r="AC387" s="17"/>
    </row>
    <row r="388" customFormat="false" ht="13.5" hidden="false" customHeight="false" outlineLevel="0" collapsed="false">
      <c r="C388" s="17"/>
      <c r="D388" s="17"/>
      <c r="E388" s="17"/>
      <c r="F388" s="17"/>
      <c r="G388" s="17"/>
      <c r="H388" s="0"/>
      <c r="AA388" s="17"/>
      <c r="AB388" s="17"/>
      <c r="AC388" s="17"/>
    </row>
    <row r="389" customFormat="false" ht="13.5" hidden="false" customHeight="false" outlineLevel="0" collapsed="false">
      <c r="C389" s="17"/>
      <c r="D389" s="17"/>
      <c r="E389" s="17"/>
      <c r="F389" s="17"/>
      <c r="G389" s="17"/>
      <c r="H389" s="0"/>
      <c r="AA389" s="17"/>
      <c r="AB389" s="17"/>
      <c r="AC389" s="17"/>
    </row>
    <row r="390" customFormat="false" ht="13.5" hidden="false" customHeight="false" outlineLevel="0" collapsed="false">
      <c r="C390" s="17"/>
      <c r="D390" s="17"/>
      <c r="E390" s="17"/>
      <c r="F390" s="17"/>
      <c r="G390" s="17"/>
      <c r="H390" s="0"/>
      <c r="AA390" s="17"/>
      <c r="AB390" s="17"/>
      <c r="AC390" s="17"/>
    </row>
    <row r="391" customFormat="false" ht="13.5" hidden="false" customHeight="false" outlineLevel="0" collapsed="false">
      <c r="C391" s="17"/>
      <c r="D391" s="17"/>
      <c r="E391" s="17"/>
      <c r="F391" s="17"/>
      <c r="G391" s="17"/>
      <c r="H391" s="0"/>
      <c r="AA391" s="17"/>
      <c r="AB391" s="17"/>
      <c r="AC391" s="17"/>
    </row>
    <row r="392" customFormat="false" ht="13.5" hidden="false" customHeight="false" outlineLevel="0" collapsed="false">
      <c r="C392" s="17"/>
      <c r="D392" s="17"/>
      <c r="E392" s="17"/>
      <c r="F392" s="17"/>
      <c r="G392" s="17"/>
      <c r="H392" s="0"/>
      <c r="AA392" s="17"/>
      <c r="AB392" s="17"/>
      <c r="AC392" s="17"/>
    </row>
    <row r="393" customFormat="false" ht="13.5" hidden="false" customHeight="false" outlineLevel="0" collapsed="false">
      <c r="C393" s="17"/>
      <c r="D393" s="17"/>
      <c r="E393" s="17"/>
      <c r="F393" s="17"/>
      <c r="G393" s="17"/>
      <c r="H393" s="0"/>
      <c r="AA393" s="17"/>
      <c r="AB393" s="17"/>
      <c r="AC393" s="17"/>
    </row>
    <row r="394" customFormat="false" ht="13.5" hidden="false" customHeight="false" outlineLevel="0" collapsed="false">
      <c r="C394" s="17"/>
      <c r="D394" s="17"/>
      <c r="E394" s="17"/>
      <c r="F394" s="17"/>
      <c r="G394" s="17"/>
      <c r="H394" s="0"/>
      <c r="AA394" s="17"/>
      <c r="AB394" s="17"/>
      <c r="AC394" s="17"/>
    </row>
    <row r="395" customFormat="false" ht="13.5" hidden="false" customHeight="false" outlineLevel="0" collapsed="false">
      <c r="C395" s="17"/>
      <c r="D395" s="17"/>
      <c r="E395" s="17"/>
      <c r="F395" s="17"/>
      <c r="G395" s="17"/>
      <c r="H395" s="0"/>
      <c r="AA395" s="17"/>
      <c r="AB395" s="17"/>
      <c r="AC395" s="17"/>
    </row>
    <row r="396" customFormat="false" ht="13.5" hidden="false" customHeight="false" outlineLevel="0" collapsed="false">
      <c r="C396" s="17"/>
      <c r="D396" s="17"/>
      <c r="E396" s="17"/>
      <c r="F396" s="17"/>
      <c r="G396" s="17"/>
      <c r="H396" s="0"/>
      <c r="AA396" s="17"/>
      <c r="AB396" s="17"/>
      <c r="AC396" s="17"/>
    </row>
    <row r="397" customFormat="false" ht="13.5" hidden="false" customHeight="false" outlineLevel="0" collapsed="false">
      <c r="C397" s="17"/>
      <c r="D397" s="17"/>
      <c r="E397" s="17"/>
      <c r="F397" s="17"/>
      <c r="G397" s="17"/>
      <c r="H397" s="0"/>
      <c r="AA397" s="17"/>
      <c r="AB397" s="17"/>
      <c r="AC397" s="17"/>
    </row>
    <row r="398" customFormat="false" ht="13.5" hidden="false" customHeight="false" outlineLevel="0" collapsed="false">
      <c r="C398" s="17"/>
      <c r="D398" s="17"/>
      <c r="E398" s="17"/>
      <c r="F398" s="17"/>
      <c r="G398" s="17"/>
      <c r="H398" s="0"/>
      <c r="AA398" s="17"/>
      <c r="AB398" s="17"/>
      <c r="AC398" s="17"/>
    </row>
    <row r="399" customFormat="false" ht="13.5" hidden="false" customHeight="false" outlineLevel="0" collapsed="false">
      <c r="C399" s="17"/>
      <c r="D399" s="17"/>
      <c r="E399" s="17"/>
      <c r="F399" s="17"/>
      <c r="G399" s="17"/>
      <c r="H399" s="0"/>
      <c r="AA399" s="17"/>
      <c r="AB399" s="17"/>
      <c r="AC399" s="17"/>
    </row>
    <row r="400" customFormat="false" ht="13.5" hidden="false" customHeight="false" outlineLevel="0" collapsed="false">
      <c r="C400" s="17"/>
      <c r="D400" s="17"/>
      <c r="E400" s="17"/>
      <c r="F400" s="17"/>
      <c r="G400" s="17"/>
      <c r="H400" s="0"/>
      <c r="AA400" s="17"/>
      <c r="AB400" s="17"/>
      <c r="AC400" s="17"/>
    </row>
    <row r="401" customFormat="false" ht="13.5" hidden="false" customHeight="false" outlineLevel="0" collapsed="false">
      <c r="C401" s="17"/>
      <c r="D401" s="17"/>
      <c r="E401" s="17"/>
      <c r="F401" s="17"/>
      <c r="G401" s="17"/>
      <c r="H401" s="0"/>
      <c r="AA401" s="17"/>
      <c r="AB401" s="17"/>
      <c r="AC401" s="17"/>
    </row>
    <row r="402" customFormat="false" ht="13.5" hidden="false" customHeight="false" outlineLevel="0" collapsed="false">
      <c r="C402" s="17"/>
      <c r="D402" s="17"/>
      <c r="E402" s="17"/>
      <c r="F402" s="17"/>
      <c r="G402" s="17"/>
      <c r="H402" s="0"/>
      <c r="AA402" s="17"/>
      <c r="AB402" s="17"/>
      <c r="AC402" s="17"/>
    </row>
    <row r="403" customFormat="false" ht="13.5" hidden="false" customHeight="false" outlineLevel="0" collapsed="false">
      <c r="C403" s="17"/>
      <c r="D403" s="17"/>
      <c r="E403" s="17"/>
      <c r="F403" s="17"/>
      <c r="G403" s="17"/>
      <c r="H403" s="0"/>
      <c r="AA403" s="17"/>
      <c r="AB403" s="17"/>
      <c r="AC403" s="17"/>
    </row>
    <row r="404" customFormat="false" ht="13.5" hidden="false" customHeight="false" outlineLevel="0" collapsed="false">
      <c r="C404" s="17"/>
      <c r="D404" s="17"/>
      <c r="E404" s="17"/>
      <c r="F404" s="17"/>
      <c r="G404" s="17"/>
      <c r="H404" s="0"/>
      <c r="AA404" s="17"/>
      <c r="AB404" s="17"/>
      <c r="AC404" s="17"/>
    </row>
    <row r="405" customFormat="false" ht="13.5" hidden="false" customHeight="false" outlineLevel="0" collapsed="false">
      <c r="C405" s="17"/>
      <c r="D405" s="17"/>
      <c r="E405" s="17"/>
      <c r="F405" s="17"/>
      <c r="G405" s="17"/>
      <c r="H405" s="0"/>
      <c r="AA405" s="17"/>
      <c r="AB405" s="17"/>
      <c r="AC405" s="17"/>
    </row>
    <row r="406" customFormat="false" ht="13.5" hidden="false" customHeight="false" outlineLevel="0" collapsed="false">
      <c r="C406" s="17"/>
      <c r="D406" s="17"/>
      <c r="E406" s="17"/>
      <c r="F406" s="17"/>
      <c r="G406" s="17"/>
      <c r="H406" s="0"/>
      <c r="AA406" s="17"/>
      <c r="AB406" s="17"/>
      <c r="AC406" s="17"/>
    </row>
    <row r="407" customFormat="false" ht="13.5" hidden="false" customHeight="false" outlineLevel="0" collapsed="false">
      <c r="C407" s="17"/>
      <c r="D407" s="17"/>
      <c r="E407" s="17"/>
      <c r="F407" s="17"/>
      <c r="G407" s="17"/>
      <c r="H407" s="0"/>
      <c r="AA407" s="17"/>
      <c r="AB407" s="17"/>
      <c r="AC407" s="17"/>
    </row>
    <row r="408" customFormat="false" ht="13.5" hidden="false" customHeight="false" outlineLevel="0" collapsed="false">
      <c r="C408" s="17"/>
      <c r="D408" s="17"/>
      <c r="E408" s="17"/>
      <c r="F408" s="17"/>
      <c r="G408" s="17"/>
      <c r="H408" s="0"/>
      <c r="AA408" s="17"/>
      <c r="AB408" s="17"/>
      <c r="AC408" s="17"/>
    </row>
    <row r="409" customFormat="false" ht="13.5" hidden="false" customHeight="false" outlineLevel="0" collapsed="false">
      <c r="C409" s="17"/>
      <c r="D409" s="17"/>
      <c r="E409" s="17"/>
      <c r="F409" s="17"/>
      <c r="G409" s="17"/>
      <c r="H409" s="0"/>
      <c r="AA409" s="17"/>
      <c r="AB409" s="17"/>
      <c r="AC409" s="17"/>
    </row>
    <row r="410" customFormat="false" ht="13.5" hidden="false" customHeight="false" outlineLevel="0" collapsed="false">
      <c r="C410" s="17"/>
      <c r="D410" s="17"/>
      <c r="E410" s="17"/>
      <c r="F410" s="17"/>
      <c r="G410" s="17"/>
      <c r="H410" s="0"/>
      <c r="AA410" s="17"/>
      <c r="AB410" s="17"/>
      <c r="AC410" s="17"/>
    </row>
    <row r="411" customFormat="false" ht="13.5" hidden="false" customHeight="false" outlineLevel="0" collapsed="false">
      <c r="C411" s="17"/>
      <c r="D411" s="17"/>
      <c r="E411" s="17"/>
      <c r="F411" s="17"/>
      <c r="G411" s="17"/>
      <c r="H411" s="0"/>
      <c r="AA411" s="17"/>
      <c r="AB411" s="17"/>
      <c r="AC411" s="17"/>
    </row>
    <row r="412" customFormat="false" ht="13.5" hidden="false" customHeight="false" outlineLevel="0" collapsed="false">
      <c r="C412" s="17"/>
      <c r="D412" s="17"/>
      <c r="E412" s="17"/>
      <c r="F412" s="17"/>
      <c r="G412" s="17"/>
      <c r="H412" s="0"/>
      <c r="AA412" s="17"/>
      <c r="AB412" s="17"/>
      <c r="AC412" s="17"/>
    </row>
    <row r="413" customFormat="false" ht="13.5" hidden="false" customHeight="false" outlineLevel="0" collapsed="false">
      <c r="C413" s="17"/>
      <c r="D413" s="17"/>
      <c r="E413" s="17"/>
      <c r="F413" s="17"/>
      <c r="G413" s="17"/>
      <c r="H413" s="0"/>
      <c r="AA413" s="17"/>
      <c r="AB413" s="17"/>
      <c r="AC413" s="17"/>
    </row>
    <row r="414" customFormat="false" ht="13.5" hidden="false" customHeight="false" outlineLevel="0" collapsed="false">
      <c r="C414" s="17"/>
      <c r="D414" s="17"/>
      <c r="E414" s="17"/>
      <c r="F414" s="17"/>
      <c r="G414" s="17"/>
      <c r="H414" s="0"/>
      <c r="AA414" s="17"/>
      <c r="AB414" s="17"/>
      <c r="AC414" s="17"/>
    </row>
    <row r="415" customFormat="false" ht="13.5" hidden="false" customHeight="false" outlineLevel="0" collapsed="false">
      <c r="C415" s="17"/>
      <c r="D415" s="17"/>
      <c r="E415" s="17"/>
      <c r="F415" s="17"/>
      <c r="G415" s="17"/>
      <c r="H415" s="0"/>
      <c r="AA415" s="17"/>
      <c r="AB415" s="17"/>
      <c r="AC415" s="17"/>
    </row>
    <row r="416" customFormat="false" ht="13.5" hidden="false" customHeight="false" outlineLevel="0" collapsed="false">
      <c r="C416" s="17"/>
      <c r="D416" s="17"/>
      <c r="E416" s="17"/>
      <c r="F416" s="17"/>
      <c r="G416" s="17"/>
      <c r="H416" s="0"/>
      <c r="AA416" s="17"/>
      <c r="AB416" s="17"/>
      <c r="AC416" s="17"/>
    </row>
    <row r="417" customFormat="false" ht="13.5" hidden="false" customHeight="false" outlineLevel="0" collapsed="false">
      <c r="C417" s="17"/>
      <c r="D417" s="17"/>
      <c r="E417" s="17"/>
      <c r="F417" s="17"/>
      <c r="G417" s="17"/>
      <c r="H417" s="0"/>
      <c r="AA417" s="17"/>
      <c r="AB417" s="17"/>
      <c r="AC417" s="17"/>
    </row>
    <row r="418" customFormat="false" ht="13.5" hidden="false" customHeight="false" outlineLevel="0" collapsed="false">
      <c r="C418" s="17"/>
      <c r="D418" s="17"/>
      <c r="E418" s="17"/>
      <c r="F418" s="17"/>
      <c r="G418" s="17"/>
      <c r="H418" s="0"/>
      <c r="AA418" s="17"/>
      <c r="AB418" s="17"/>
      <c r="AC418" s="17"/>
    </row>
    <row r="419" customFormat="false" ht="13.5" hidden="false" customHeight="false" outlineLevel="0" collapsed="false">
      <c r="C419" s="17"/>
      <c r="D419" s="17"/>
      <c r="E419" s="17"/>
      <c r="F419" s="17"/>
      <c r="G419" s="17"/>
      <c r="H419" s="0"/>
      <c r="AA419" s="17"/>
      <c r="AB419" s="17"/>
      <c r="AC419" s="17"/>
    </row>
    <row r="420" customFormat="false" ht="13.5" hidden="false" customHeight="false" outlineLevel="0" collapsed="false">
      <c r="C420" s="17"/>
      <c r="D420" s="17"/>
      <c r="E420" s="17"/>
      <c r="F420" s="17"/>
      <c r="G420" s="17"/>
      <c r="H420" s="0"/>
      <c r="AA420" s="17"/>
      <c r="AB420" s="17"/>
      <c r="AC420" s="17"/>
    </row>
    <row r="421" customFormat="false" ht="13.5" hidden="false" customHeight="false" outlineLevel="0" collapsed="false">
      <c r="C421" s="17"/>
      <c r="D421" s="17"/>
      <c r="E421" s="17"/>
      <c r="F421" s="17"/>
      <c r="G421" s="17"/>
      <c r="H421" s="0"/>
      <c r="AA421" s="17"/>
      <c r="AB421" s="17"/>
      <c r="AC421" s="17"/>
    </row>
    <row r="422" customFormat="false" ht="13.5" hidden="false" customHeight="false" outlineLevel="0" collapsed="false">
      <c r="C422" s="17"/>
      <c r="D422" s="17"/>
      <c r="E422" s="17"/>
      <c r="F422" s="17"/>
      <c r="G422" s="17"/>
      <c r="H422" s="0"/>
      <c r="AA422" s="17"/>
      <c r="AB422" s="17"/>
      <c r="AC422" s="17"/>
    </row>
    <row r="423" customFormat="false" ht="13.5" hidden="false" customHeight="false" outlineLevel="0" collapsed="false">
      <c r="C423" s="17"/>
      <c r="D423" s="17"/>
      <c r="E423" s="17"/>
      <c r="F423" s="17"/>
      <c r="G423" s="17"/>
      <c r="H423" s="0"/>
      <c r="AA423" s="17"/>
      <c r="AB423" s="17"/>
      <c r="AC423" s="17"/>
    </row>
    <row r="424" customFormat="false" ht="13.5" hidden="false" customHeight="false" outlineLevel="0" collapsed="false">
      <c r="C424" s="17"/>
      <c r="D424" s="17"/>
      <c r="E424" s="17"/>
      <c r="F424" s="17"/>
      <c r="G424" s="17"/>
      <c r="H424" s="0"/>
      <c r="AA424" s="17"/>
      <c r="AB424" s="17"/>
      <c r="AC424" s="17"/>
    </row>
    <row r="425" customFormat="false" ht="13.5" hidden="false" customHeight="false" outlineLevel="0" collapsed="false">
      <c r="C425" s="17"/>
      <c r="D425" s="17"/>
      <c r="E425" s="17"/>
      <c r="F425" s="17"/>
      <c r="G425" s="17"/>
      <c r="H425" s="0"/>
      <c r="AA425" s="17"/>
      <c r="AB425" s="17"/>
      <c r="AC425" s="17"/>
    </row>
    <row r="426" customFormat="false" ht="13.5" hidden="false" customHeight="false" outlineLevel="0" collapsed="false">
      <c r="C426" s="17"/>
      <c r="D426" s="17"/>
      <c r="E426" s="17"/>
      <c r="F426" s="17"/>
      <c r="G426" s="17"/>
      <c r="H426" s="0"/>
      <c r="AA426" s="17"/>
      <c r="AB426" s="17"/>
      <c r="AC426" s="17"/>
    </row>
    <row r="427" customFormat="false" ht="13.5" hidden="false" customHeight="false" outlineLevel="0" collapsed="false">
      <c r="C427" s="17"/>
      <c r="D427" s="17"/>
      <c r="E427" s="17"/>
      <c r="F427" s="17"/>
      <c r="G427" s="17"/>
      <c r="H427" s="0"/>
      <c r="AA427" s="17"/>
      <c r="AB427" s="17"/>
      <c r="AC427" s="17"/>
    </row>
    <row r="428" customFormat="false" ht="13.5" hidden="false" customHeight="false" outlineLevel="0" collapsed="false">
      <c r="C428" s="17"/>
      <c r="D428" s="17"/>
      <c r="E428" s="17"/>
      <c r="F428" s="17"/>
      <c r="G428" s="17"/>
      <c r="H428" s="0"/>
      <c r="AA428" s="17"/>
      <c r="AB428" s="17"/>
      <c r="AC428" s="17"/>
    </row>
    <row r="429" customFormat="false" ht="13.5" hidden="false" customHeight="false" outlineLevel="0" collapsed="false">
      <c r="C429" s="17"/>
      <c r="D429" s="17"/>
      <c r="E429" s="17"/>
      <c r="F429" s="17"/>
      <c r="G429" s="17"/>
      <c r="H429" s="0"/>
      <c r="AA429" s="17"/>
      <c r="AB429" s="17"/>
      <c r="AC429" s="17"/>
    </row>
    <row r="430" customFormat="false" ht="13.5" hidden="false" customHeight="false" outlineLevel="0" collapsed="false">
      <c r="C430" s="17"/>
      <c r="D430" s="17"/>
      <c r="E430" s="17"/>
      <c r="F430" s="17"/>
      <c r="G430" s="17"/>
      <c r="H430" s="0"/>
      <c r="AA430" s="17"/>
      <c r="AB430" s="17"/>
      <c r="AC430" s="17"/>
    </row>
    <row r="431" customFormat="false" ht="13.5" hidden="false" customHeight="false" outlineLevel="0" collapsed="false">
      <c r="C431" s="17"/>
      <c r="D431" s="17"/>
      <c r="E431" s="17"/>
      <c r="F431" s="17"/>
      <c r="G431" s="17"/>
      <c r="H431" s="0"/>
      <c r="AA431" s="17"/>
      <c r="AB431" s="17"/>
      <c r="AC431" s="17"/>
    </row>
    <row r="432" customFormat="false" ht="13.5" hidden="false" customHeight="false" outlineLevel="0" collapsed="false">
      <c r="C432" s="17"/>
      <c r="D432" s="17"/>
      <c r="E432" s="17"/>
      <c r="F432" s="17"/>
      <c r="G432" s="17"/>
      <c r="H432" s="0"/>
      <c r="AA432" s="17"/>
      <c r="AB432" s="17"/>
      <c r="AC432" s="17"/>
    </row>
    <row r="433" customFormat="false" ht="13.5" hidden="false" customHeight="false" outlineLevel="0" collapsed="false">
      <c r="C433" s="17"/>
      <c r="D433" s="17"/>
      <c r="E433" s="17"/>
      <c r="F433" s="17"/>
      <c r="G433" s="17"/>
      <c r="H433" s="0"/>
      <c r="AA433" s="17"/>
      <c r="AB433" s="17"/>
      <c r="AC433" s="17"/>
    </row>
    <row r="434" customFormat="false" ht="13.5" hidden="false" customHeight="false" outlineLevel="0" collapsed="false">
      <c r="C434" s="17"/>
      <c r="D434" s="17"/>
      <c r="E434" s="17"/>
      <c r="F434" s="17"/>
      <c r="G434" s="17"/>
      <c r="H434" s="0"/>
      <c r="AA434" s="17"/>
      <c r="AB434" s="17"/>
      <c r="AC434" s="17"/>
    </row>
    <row r="435" customFormat="false" ht="13.5" hidden="false" customHeight="false" outlineLevel="0" collapsed="false">
      <c r="C435" s="17"/>
      <c r="D435" s="17"/>
      <c r="E435" s="17"/>
      <c r="F435" s="17"/>
      <c r="G435" s="17"/>
      <c r="H435" s="0"/>
      <c r="AA435" s="17"/>
      <c r="AB435" s="17"/>
      <c r="AC435" s="17"/>
    </row>
    <row r="436" customFormat="false" ht="13.5" hidden="false" customHeight="false" outlineLevel="0" collapsed="false">
      <c r="C436" s="17"/>
      <c r="D436" s="17"/>
      <c r="E436" s="17"/>
      <c r="F436" s="17"/>
      <c r="G436" s="17"/>
      <c r="H436" s="0"/>
      <c r="AA436" s="17"/>
      <c r="AB436" s="17"/>
      <c r="AC436" s="17"/>
    </row>
    <row r="437" customFormat="false" ht="13.5" hidden="false" customHeight="false" outlineLevel="0" collapsed="false">
      <c r="C437" s="17"/>
      <c r="D437" s="17"/>
      <c r="E437" s="17"/>
      <c r="F437" s="17"/>
      <c r="G437" s="17"/>
      <c r="H437" s="0"/>
      <c r="AA437" s="17"/>
      <c r="AB437" s="17"/>
      <c r="AC437" s="17"/>
    </row>
    <row r="438" customFormat="false" ht="13.5" hidden="false" customHeight="false" outlineLevel="0" collapsed="false">
      <c r="C438" s="17"/>
      <c r="D438" s="17"/>
      <c r="E438" s="17"/>
      <c r="F438" s="17"/>
      <c r="G438" s="17"/>
      <c r="H438" s="0"/>
      <c r="AA438" s="17"/>
      <c r="AB438" s="17"/>
      <c r="AC438" s="17"/>
    </row>
    <row r="439" customFormat="false" ht="13.5" hidden="false" customHeight="false" outlineLevel="0" collapsed="false">
      <c r="C439" s="17"/>
      <c r="D439" s="17"/>
      <c r="E439" s="17"/>
      <c r="F439" s="17"/>
      <c r="G439" s="17"/>
      <c r="H439" s="0"/>
      <c r="AA439" s="17"/>
      <c r="AB439" s="17"/>
      <c r="AC439" s="17"/>
    </row>
    <row r="440" customFormat="false" ht="13.5" hidden="false" customHeight="false" outlineLevel="0" collapsed="false">
      <c r="C440" s="17"/>
      <c r="D440" s="17"/>
      <c r="E440" s="17"/>
      <c r="F440" s="17"/>
      <c r="G440" s="17"/>
      <c r="H440" s="0"/>
      <c r="AA440" s="17"/>
      <c r="AB440" s="17"/>
      <c r="AC440" s="17"/>
    </row>
    <row r="441" customFormat="false" ht="13.5" hidden="false" customHeight="false" outlineLevel="0" collapsed="false">
      <c r="C441" s="17"/>
      <c r="D441" s="17"/>
      <c r="E441" s="17"/>
      <c r="F441" s="17"/>
      <c r="G441" s="17"/>
      <c r="H441" s="0"/>
      <c r="AA441" s="17"/>
      <c r="AB441" s="17"/>
      <c r="AC441" s="17"/>
    </row>
    <row r="442" customFormat="false" ht="13.5" hidden="false" customHeight="false" outlineLevel="0" collapsed="false">
      <c r="C442" s="17"/>
      <c r="D442" s="17"/>
      <c r="E442" s="17"/>
      <c r="F442" s="17"/>
      <c r="G442" s="17"/>
      <c r="H442" s="0"/>
      <c r="AA442" s="17"/>
      <c r="AB442" s="17"/>
      <c r="AC442" s="17"/>
    </row>
    <row r="443" customFormat="false" ht="13.5" hidden="false" customHeight="false" outlineLevel="0" collapsed="false">
      <c r="C443" s="17"/>
      <c r="D443" s="17"/>
      <c r="E443" s="17"/>
      <c r="F443" s="17"/>
      <c r="G443" s="17"/>
      <c r="H443" s="0"/>
      <c r="AA443" s="17"/>
      <c r="AB443" s="17"/>
      <c r="AC443" s="17"/>
    </row>
    <row r="444" customFormat="false" ht="13.5" hidden="false" customHeight="false" outlineLevel="0" collapsed="false">
      <c r="C444" s="17"/>
      <c r="D444" s="17"/>
      <c r="E444" s="17"/>
      <c r="F444" s="17"/>
      <c r="G444" s="17"/>
      <c r="H444" s="0"/>
      <c r="AA444" s="17"/>
      <c r="AB444" s="17"/>
      <c r="AC444" s="17"/>
    </row>
    <row r="445" customFormat="false" ht="13.5" hidden="false" customHeight="false" outlineLevel="0" collapsed="false">
      <c r="C445" s="17"/>
      <c r="D445" s="17"/>
      <c r="E445" s="17"/>
      <c r="F445" s="17"/>
      <c r="G445" s="17"/>
      <c r="H445" s="0"/>
      <c r="AA445" s="17"/>
      <c r="AB445" s="17"/>
      <c r="AC445" s="17"/>
    </row>
    <row r="446" customFormat="false" ht="13.5" hidden="false" customHeight="false" outlineLevel="0" collapsed="false">
      <c r="C446" s="17"/>
      <c r="D446" s="17"/>
      <c r="E446" s="17"/>
      <c r="F446" s="17"/>
      <c r="G446" s="17"/>
      <c r="H446" s="0"/>
      <c r="AA446" s="17"/>
      <c r="AB446" s="17"/>
      <c r="AC446" s="17"/>
    </row>
    <row r="447" customFormat="false" ht="13.5" hidden="false" customHeight="false" outlineLevel="0" collapsed="false">
      <c r="C447" s="17"/>
      <c r="D447" s="17"/>
      <c r="E447" s="17"/>
      <c r="F447" s="17"/>
      <c r="G447" s="17"/>
      <c r="H447" s="0"/>
      <c r="AA447" s="17"/>
      <c r="AB447" s="17"/>
      <c r="AC447" s="17"/>
    </row>
    <row r="448" customFormat="false" ht="13.5" hidden="false" customHeight="false" outlineLevel="0" collapsed="false">
      <c r="C448" s="17"/>
      <c r="D448" s="17"/>
      <c r="E448" s="17"/>
      <c r="F448" s="17"/>
      <c r="G448" s="17"/>
      <c r="H448" s="0"/>
      <c r="AA448" s="17"/>
      <c r="AB448" s="17"/>
      <c r="AC448" s="17"/>
    </row>
    <row r="449" customFormat="false" ht="13.5" hidden="false" customHeight="false" outlineLevel="0" collapsed="false">
      <c r="C449" s="17"/>
      <c r="D449" s="17"/>
      <c r="E449" s="17"/>
      <c r="F449" s="17"/>
      <c r="G449" s="17"/>
      <c r="H449" s="0"/>
      <c r="AA449" s="17"/>
      <c r="AB449" s="17"/>
      <c r="AC449" s="17"/>
    </row>
    <row r="450" customFormat="false" ht="13.5" hidden="false" customHeight="false" outlineLevel="0" collapsed="false">
      <c r="C450" s="17"/>
      <c r="D450" s="17"/>
      <c r="E450" s="17"/>
      <c r="F450" s="17"/>
      <c r="G450" s="17"/>
      <c r="H450" s="0"/>
      <c r="AA450" s="17"/>
      <c r="AB450" s="17"/>
      <c r="AC450" s="17"/>
    </row>
    <row r="451" customFormat="false" ht="13.5" hidden="false" customHeight="false" outlineLevel="0" collapsed="false">
      <c r="C451" s="17"/>
      <c r="D451" s="17"/>
      <c r="E451" s="17"/>
      <c r="F451" s="17"/>
      <c r="G451" s="17"/>
      <c r="H451" s="0"/>
      <c r="AA451" s="17"/>
      <c r="AB451" s="17"/>
      <c r="AC451" s="17"/>
    </row>
    <row r="452" customFormat="false" ht="13.5" hidden="false" customHeight="false" outlineLevel="0" collapsed="false">
      <c r="C452" s="17"/>
      <c r="D452" s="17"/>
      <c r="E452" s="17"/>
      <c r="F452" s="17"/>
      <c r="G452" s="17"/>
      <c r="H452" s="0"/>
      <c r="AA452" s="17"/>
      <c r="AB452" s="17"/>
      <c r="AC452" s="17"/>
    </row>
    <row r="453" customFormat="false" ht="13.5" hidden="false" customHeight="false" outlineLevel="0" collapsed="false">
      <c r="C453" s="17"/>
      <c r="D453" s="17"/>
      <c r="E453" s="17"/>
      <c r="F453" s="17"/>
      <c r="G453" s="17"/>
      <c r="H453" s="0"/>
      <c r="AA453" s="17"/>
      <c r="AB453" s="17"/>
      <c r="AC453" s="17"/>
    </row>
    <row r="454" customFormat="false" ht="13.5" hidden="false" customHeight="false" outlineLevel="0" collapsed="false">
      <c r="C454" s="17"/>
      <c r="D454" s="17"/>
      <c r="E454" s="17"/>
      <c r="F454" s="17"/>
      <c r="G454" s="17"/>
      <c r="H454" s="0"/>
      <c r="AA454" s="17"/>
      <c r="AB454" s="17"/>
      <c r="AC454" s="17"/>
    </row>
    <row r="455" customFormat="false" ht="13.5" hidden="false" customHeight="false" outlineLevel="0" collapsed="false">
      <c r="C455" s="17"/>
      <c r="D455" s="17"/>
      <c r="E455" s="17"/>
      <c r="F455" s="17"/>
      <c r="G455" s="17"/>
      <c r="H455" s="0"/>
      <c r="AA455" s="17"/>
      <c r="AB455" s="17"/>
      <c r="AC455" s="17"/>
    </row>
    <row r="456" customFormat="false" ht="13.5" hidden="false" customHeight="false" outlineLevel="0" collapsed="false">
      <c r="C456" s="17"/>
      <c r="D456" s="17"/>
      <c r="E456" s="17"/>
      <c r="F456" s="17"/>
      <c r="G456" s="17"/>
      <c r="H456" s="0"/>
      <c r="AA456" s="17"/>
      <c r="AB456" s="17"/>
      <c r="AC456" s="17"/>
    </row>
    <row r="457" customFormat="false" ht="13.5" hidden="false" customHeight="false" outlineLevel="0" collapsed="false">
      <c r="C457" s="17"/>
      <c r="D457" s="17"/>
      <c r="E457" s="17"/>
      <c r="F457" s="17"/>
      <c r="G457" s="17"/>
      <c r="H457" s="0"/>
      <c r="AA457" s="17"/>
      <c r="AB457" s="17"/>
      <c r="AC457" s="17"/>
    </row>
    <row r="458" customFormat="false" ht="13.5" hidden="false" customHeight="false" outlineLevel="0" collapsed="false">
      <c r="C458" s="17"/>
      <c r="D458" s="17"/>
      <c r="E458" s="17"/>
      <c r="F458" s="17"/>
      <c r="G458" s="17"/>
      <c r="H458" s="0"/>
      <c r="AA458" s="17"/>
      <c r="AB458" s="17"/>
      <c r="AC458" s="17"/>
    </row>
    <row r="459" customFormat="false" ht="13.5" hidden="false" customHeight="false" outlineLevel="0" collapsed="false">
      <c r="C459" s="17"/>
      <c r="D459" s="17"/>
      <c r="E459" s="17"/>
      <c r="F459" s="17"/>
      <c r="G459" s="17"/>
      <c r="H459" s="0"/>
      <c r="AA459" s="17"/>
      <c r="AB459" s="17"/>
      <c r="AC459" s="17"/>
    </row>
    <row r="460" customFormat="false" ht="13.5" hidden="false" customHeight="false" outlineLevel="0" collapsed="false">
      <c r="C460" s="17"/>
      <c r="D460" s="17"/>
      <c r="E460" s="17"/>
      <c r="F460" s="17"/>
      <c r="G460" s="17"/>
      <c r="H460" s="0"/>
      <c r="AA460" s="17"/>
      <c r="AB460" s="17"/>
      <c r="AC460" s="17"/>
    </row>
    <row r="461" customFormat="false" ht="13.5" hidden="false" customHeight="false" outlineLevel="0" collapsed="false">
      <c r="C461" s="17"/>
      <c r="D461" s="17"/>
      <c r="E461" s="17"/>
      <c r="F461" s="17"/>
      <c r="G461" s="17"/>
      <c r="H461" s="0"/>
      <c r="AA461" s="17"/>
      <c r="AB461" s="17"/>
      <c r="AC461" s="17"/>
    </row>
    <row r="462" customFormat="false" ht="13.5" hidden="false" customHeight="false" outlineLevel="0" collapsed="false">
      <c r="C462" s="17"/>
      <c r="D462" s="17"/>
      <c r="E462" s="17"/>
      <c r="F462" s="17"/>
      <c r="G462" s="17"/>
      <c r="H462" s="0"/>
      <c r="AA462" s="17"/>
      <c r="AB462" s="17"/>
      <c r="AC462" s="17"/>
    </row>
    <row r="463" customFormat="false" ht="13.5" hidden="false" customHeight="false" outlineLevel="0" collapsed="false">
      <c r="C463" s="17"/>
      <c r="D463" s="17"/>
      <c r="E463" s="17"/>
      <c r="F463" s="17"/>
      <c r="G463" s="17"/>
      <c r="H463" s="0"/>
      <c r="AA463" s="17"/>
      <c r="AB463" s="17"/>
      <c r="AC463" s="17"/>
    </row>
    <row r="464" customFormat="false" ht="13.5" hidden="false" customHeight="false" outlineLevel="0" collapsed="false">
      <c r="C464" s="17"/>
      <c r="D464" s="17"/>
      <c r="E464" s="17"/>
      <c r="F464" s="17"/>
      <c r="G464" s="17"/>
      <c r="H464" s="0"/>
      <c r="AA464" s="17"/>
      <c r="AB464" s="17"/>
      <c r="AC464" s="17"/>
    </row>
    <row r="465" customFormat="false" ht="13.5" hidden="false" customHeight="false" outlineLevel="0" collapsed="false">
      <c r="C465" s="17"/>
      <c r="D465" s="17"/>
      <c r="E465" s="17"/>
      <c r="F465" s="17"/>
      <c r="G465" s="17"/>
      <c r="H465" s="0"/>
      <c r="AA465" s="17"/>
      <c r="AB465" s="17"/>
      <c r="AC465" s="17"/>
    </row>
    <row r="466" customFormat="false" ht="13.5" hidden="false" customHeight="false" outlineLevel="0" collapsed="false">
      <c r="C466" s="17"/>
      <c r="D466" s="17"/>
      <c r="E466" s="17"/>
      <c r="F466" s="17"/>
      <c r="G466" s="17"/>
      <c r="H466" s="0"/>
      <c r="AA466" s="17"/>
      <c r="AB466" s="17"/>
      <c r="AC466" s="17"/>
    </row>
    <row r="467" customFormat="false" ht="13.5" hidden="false" customHeight="false" outlineLevel="0" collapsed="false">
      <c r="C467" s="17"/>
      <c r="D467" s="17"/>
      <c r="E467" s="17"/>
      <c r="F467" s="17"/>
      <c r="G467" s="17"/>
      <c r="H467" s="0"/>
      <c r="AA467" s="17"/>
      <c r="AB467" s="17"/>
      <c r="AC467" s="17"/>
    </row>
    <row r="468" customFormat="false" ht="13.5" hidden="false" customHeight="false" outlineLevel="0" collapsed="false">
      <c r="C468" s="17"/>
      <c r="D468" s="17"/>
      <c r="E468" s="17"/>
      <c r="F468" s="17"/>
      <c r="G468" s="17"/>
      <c r="H468" s="0"/>
      <c r="AA468" s="17"/>
      <c r="AB468" s="17"/>
      <c r="AC468" s="17"/>
    </row>
    <row r="469" customFormat="false" ht="13.5" hidden="false" customHeight="false" outlineLevel="0" collapsed="false">
      <c r="C469" s="17"/>
      <c r="D469" s="17"/>
      <c r="E469" s="17"/>
      <c r="F469" s="17"/>
      <c r="G469" s="17"/>
      <c r="H469" s="0"/>
      <c r="AA469" s="17"/>
      <c r="AB469" s="17"/>
      <c r="AC469" s="17"/>
    </row>
    <row r="470" customFormat="false" ht="13.5" hidden="false" customHeight="false" outlineLevel="0" collapsed="false">
      <c r="C470" s="17"/>
      <c r="D470" s="17"/>
      <c r="E470" s="17"/>
      <c r="F470" s="17"/>
      <c r="G470" s="17"/>
      <c r="H470" s="0"/>
      <c r="AA470" s="17"/>
      <c r="AB470" s="17"/>
      <c r="AC470" s="17"/>
    </row>
    <row r="471" customFormat="false" ht="13.5" hidden="false" customHeight="false" outlineLevel="0" collapsed="false">
      <c r="C471" s="17"/>
      <c r="D471" s="17"/>
      <c r="E471" s="17"/>
      <c r="F471" s="17"/>
      <c r="G471" s="17"/>
      <c r="H471" s="0"/>
      <c r="AA471" s="17"/>
      <c r="AB471" s="17"/>
      <c r="AC471" s="17"/>
    </row>
    <row r="472" customFormat="false" ht="13.5" hidden="false" customHeight="false" outlineLevel="0" collapsed="false">
      <c r="C472" s="17"/>
      <c r="D472" s="17"/>
      <c r="E472" s="17"/>
      <c r="F472" s="17"/>
      <c r="G472" s="17"/>
      <c r="H472" s="0"/>
      <c r="AA472" s="17"/>
      <c r="AB472" s="17"/>
      <c r="AC472" s="17"/>
    </row>
    <row r="473" customFormat="false" ht="13.5" hidden="false" customHeight="false" outlineLevel="0" collapsed="false">
      <c r="C473" s="17"/>
      <c r="D473" s="17"/>
      <c r="E473" s="17"/>
      <c r="F473" s="17"/>
      <c r="G473" s="17"/>
      <c r="H473" s="0"/>
      <c r="AA473" s="17"/>
      <c r="AB473" s="17"/>
      <c r="AC473" s="17"/>
    </row>
    <row r="474" customFormat="false" ht="13.5" hidden="false" customHeight="false" outlineLevel="0" collapsed="false">
      <c r="C474" s="17"/>
      <c r="D474" s="17"/>
      <c r="E474" s="17"/>
      <c r="F474" s="17"/>
      <c r="G474" s="17"/>
      <c r="H474" s="0"/>
      <c r="AA474" s="17"/>
      <c r="AB474" s="17"/>
      <c r="AC474" s="17"/>
    </row>
    <row r="475" customFormat="false" ht="13.5" hidden="false" customHeight="false" outlineLevel="0" collapsed="false">
      <c r="C475" s="17"/>
      <c r="D475" s="17"/>
      <c r="E475" s="17"/>
      <c r="F475" s="17"/>
      <c r="G475" s="17"/>
      <c r="H475" s="0"/>
      <c r="AA475" s="17"/>
      <c r="AB475" s="17"/>
      <c r="AC475" s="17"/>
    </row>
    <row r="476" customFormat="false" ht="13.5" hidden="false" customHeight="false" outlineLevel="0" collapsed="false">
      <c r="C476" s="17"/>
      <c r="D476" s="17"/>
      <c r="E476" s="17"/>
      <c r="F476" s="17"/>
      <c r="G476" s="17"/>
      <c r="H476" s="0"/>
      <c r="AA476" s="17"/>
      <c r="AB476" s="17"/>
      <c r="AC476" s="17"/>
    </row>
    <row r="477" customFormat="false" ht="13.5" hidden="false" customHeight="false" outlineLevel="0" collapsed="false">
      <c r="C477" s="17"/>
      <c r="D477" s="17"/>
      <c r="E477" s="17"/>
      <c r="F477" s="17"/>
      <c r="G477" s="17"/>
      <c r="H477" s="0"/>
      <c r="AA477" s="17"/>
      <c r="AB477" s="17"/>
      <c r="AC477" s="17"/>
    </row>
    <row r="478" customFormat="false" ht="13.5" hidden="false" customHeight="false" outlineLevel="0" collapsed="false">
      <c r="C478" s="17"/>
      <c r="D478" s="17"/>
      <c r="E478" s="17"/>
      <c r="F478" s="17"/>
      <c r="G478" s="17"/>
      <c r="H478" s="0"/>
      <c r="AA478" s="17"/>
      <c r="AB478" s="17"/>
      <c r="AC478" s="17"/>
    </row>
    <row r="479" customFormat="false" ht="13.5" hidden="false" customHeight="false" outlineLevel="0" collapsed="false">
      <c r="C479" s="17"/>
      <c r="D479" s="17"/>
      <c r="E479" s="17"/>
      <c r="F479" s="17"/>
      <c r="G479" s="17"/>
      <c r="H479" s="0"/>
      <c r="AA479" s="17"/>
      <c r="AB479" s="17"/>
      <c r="AC479" s="17"/>
    </row>
    <row r="480" customFormat="false" ht="13.5" hidden="false" customHeight="false" outlineLevel="0" collapsed="false">
      <c r="C480" s="17"/>
      <c r="D480" s="17"/>
      <c r="E480" s="17"/>
      <c r="F480" s="17"/>
      <c r="G480" s="17"/>
      <c r="H480" s="0"/>
      <c r="AA480" s="17"/>
      <c r="AB480" s="17"/>
      <c r="AC480" s="17"/>
    </row>
    <row r="481" customFormat="false" ht="13.5" hidden="false" customHeight="false" outlineLevel="0" collapsed="false">
      <c r="C481" s="17"/>
      <c r="D481" s="17"/>
      <c r="E481" s="17"/>
      <c r="F481" s="17"/>
      <c r="G481" s="17"/>
      <c r="H481" s="0"/>
      <c r="AA481" s="17"/>
      <c r="AB481" s="17"/>
      <c r="AC481" s="17"/>
    </row>
    <row r="482" customFormat="false" ht="13.5" hidden="false" customHeight="false" outlineLevel="0" collapsed="false">
      <c r="C482" s="17"/>
      <c r="D482" s="17"/>
      <c r="E482" s="17"/>
      <c r="F482" s="17"/>
      <c r="G482" s="17"/>
      <c r="H482" s="0"/>
      <c r="AA482" s="17"/>
      <c r="AB482" s="17"/>
      <c r="AC482" s="17"/>
    </row>
    <row r="483" customFormat="false" ht="13.5" hidden="false" customHeight="false" outlineLevel="0" collapsed="false">
      <c r="C483" s="17"/>
      <c r="D483" s="17"/>
      <c r="E483" s="17"/>
      <c r="F483" s="17"/>
      <c r="G483" s="17"/>
      <c r="H483" s="0"/>
      <c r="AA483" s="17"/>
      <c r="AB483" s="17"/>
      <c r="AC483" s="17"/>
    </row>
    <row r="484" customFormat="false" ht="13.5" hidden="false" customHeight="false" outlineLevel="0" collapsed="false">
      <c r="C484" s="17"/>
      <c r="D484" s="17"/>
      <c r="E484" s="17"/>
      <c r="F484" s="17"/>
      <c r="G484" s="17"/>
      <c r="H484" s="0"/>
      <c r="AA484" s="17"/>
      <c r="AB484" s="17"/>
      <c r="AC484" s="17"/>
    </row>
    <row r="485" customFormat="false" ht="13.5" hidden="false" customHeight="false" outlineLevel="0" collapsed="false">
      <c r="C485" s="17"/>
      <c r="D485" s="17"/>
      <c r="E485" s="17"/>
      <c r="F485" s="17"/>
      <c r="G485" s="17"/>
      <c r="H485" s="0"/>
      <c r="AA485" s="17"/>
      <c r="AB485" s="17"/>
      <c r="AC485" s="17"/>
    </row>
    <row r="486" customFormat="false" ht="13.5" hidden="false" customHeight="false" outlineLevel="0" collapsed="false">
      <c r="C486" s="17"/>
      <c r="D486" s="17"/>
      <c r="E486" s="17"/>
      <c r="F486" s="17"/>
      <c r="G486" s="17"/>
      <c r="H486" s="0"/>
      <c r="AA486" s="17"/>
      <c r="AB486" s="17"/>
      <c r="AC486" s="17"/>
    </row>
    <row r="487" customFormat="false" ht="13.5" hidden="false" customHeight="false" outlineLevel="0" collapsed="false">
      <c r="C487" s="17"/>
      <c r="D487" s="17"/>
      <c r="E487" s="17"/>
      <c r="F487" s="17"/>
      <c r="G487" s="17"/>
      <c r="H487" s="0"/>
      <c r="AA487" s="17"/>
      <c r="AB487" s="17"/>
      <c r="AC487" s="17"/>
    </row>
    <row r="488" customFormat="false" ht="13.5" hidden="false" customHeight="false" outlineLevel="0" collapsed="false">
      <c r="C488" s="17"/>
      <c r="D488" s="17"/>
      <c r="E488" s="17"/>
      <c r="F488" s="17"/>
      <c r="G488" s="17"/>
      <c r="H488" s="0"/>
      <c r="AA488" s="17"/>
      <c r="AB488" s="17"/>
      <c r="AC488" s="17"/>
    </row>
    <row r="489" customFormat="false" ht="13.5" hidden="false" customHeight="false" outlineLevel="0" collapsed="false">
      <c r="C489" s="17"/>
      <c r="D489" s="17"/>
      <c r="E489" s="17"/>
      <c r="F489" s="17"/>
      <c r="G489" s="17"/>
      <c r="H489" s="0"/>
      <c r="AA489" s="17"/>
      <c r="AB489" s="17"/>
      <c r="AC489" s="17"/>
    </row>
    <row r="490" customFormat="false" ht="13.5" hidden="false" customHeight="false" outlineLevel="0" collapsed="false">
      <c r="C490" s="17"/>
      <c r="D490" s="17"/>
      <c r="E490" s="17"/>
      <c r="F490" s="17"/>
      <c r="G490" s="17"/>
      <c r="H490" s="0"/>
      <c r="AA490" s="17"/>
      <c r="AB490" s="17"/>
      <c r="AC490" s="17"/>
    </row>
    <row r="491" customFormat="false" ht="13.5" hidden="false" customHeight="false" outlineLevel="0" collapsed="false">
      <c r="C491" s="17"/>
      <c r="D491" s="17"/>
      <c r="E491" s="17"/>
      <c r="F491" s="17"/>
      <c r="G491" s="17"/>
      <c r="H491" s="0"/>
      <c r="AA491" s="17"/>
      <c r="AB491" s="17"/>
      <c r="AC491" s="17"/>
    </row>
    <row r="492" customFormat="false" ht="13.5" hidden="false" customHeight="false" outlineLevel="0" collapsed="false">
      <c r="C492" s="17"/>
      <c r="D492" s="17"/>
      <c r="E492" s="17"/>
      <c r="F492" s="17"/>
      <c r="G492" s="17"/>
      <c r="H492" s="0"/>
      <c r="AA492" s="17"/>
      <c r="AB492" s="17"/>
      <c r="AC492" s="17"/>
    </row>
    <row r="493" customFormat="false" ht="13.5" hidden="false" customHeight="false" outlineLevel="0" collapsed="false">
      <c r="C493" s="17"/>
      <c r="D493" s="17"/>
      <c r="E493" s="17"/>
      <c r="F493" s="17"/>
      <c r="G493" s="17"/>
      <c r="H493" s="0"/>
      <c r="AA493" s="17"/>
      <c r="AB493" s="17"/>
      <c r="AC493" s="17"/>
    </row>
    <row r="494" customFormat="false" ht="13.5" hidden="false" customHeight="false" outlineLevel="0" collapsed="false">
      <c r="C494" s="17"/>
      <c r="D494" s="17"/>
      <c r="E494" s="17"/>
      <c r="F494" s="17"/>
      <c r="G494" s="17"/>
      <c r="H494" s="0"/>
      <c r="AA494" s="17"/>
      <c r="AB494" s="17"/>
      <c r="AC494" s="17"/>
    </row>
    <row r="495" customFormat="false" ht="13.5" hidden="false" customHeight="false" outlineLevel="0" collapsed="false">
      <c r="C495" s="17"/>
      <c r="D495" s="17"/>
      <c r="E495" s="17"/>
      <c r="F495" s="17"/>
      <c r="G495" s="17"/>
      <c r="H495" s="0"/>
      <c r="AA495" s="17"/>
      <c r="AB495" s="17"/>
      <c r="AC495" s="17"/>
    </row>
    <row r="496" customFormat="false" ht="13.5" hidden="false" customHeight="false" outlineLevel="0" collapsed="false">
      <c r="C496" s="17"/>
      <c r="D496" s="17"/>
      <c r="E496" s="17"/>
      <c r="F496" s="17"/>
      <c r="G496" s="17"/>
      <c r="H496" s="0"/>
      <c r="AA496" s="17"/>
      <c r="AB496" s="17"/>
      <c r="AC496" s="17"/>
    </row>
    <row r="497" customFormat="false" ht="13.5" hidden="false" customHeight="false" outlineLevel="0" collapsed="false">
      <c r="C497" s="17"/>
      <c r="D497" s="17"/>
      <c r="E497" s="17"/>
      <c r="F497" s="17"/>
      <c r="G497" s="17"/>
      <c r="H497" s="0"/>
      <c r="AA497" s="17"/>
      <c r="AB497" s="17"/>
      <c r="AC497" s="17"/>
    </row>
    <row r="498" customFormat="false" ht="13.5" hidden="false" customHeight="false" outlineLevel="0" collapsed="false">
      <c r="C498" s="17"/>
      <c r="D498" s="17"/>
      <c r="E498" s="17"/>
      <c r="F498" s="17"/>
      <c r="G498" s="17"/>
      <c r="H498" s="0"/>
      <c r="AA498" s="17"/>
      <c r="AB498" s="17"/>
      <c r="AC498" s="17"/>
    </row>
    <row r="499" customFormat="false" ht="13.5" hidden="false" customHeight="false" outlineLevel="0" collapsed="false">
      <c r="C499" s="17"/>
      <c r="D499" s="17"/>
      <c r="E499" s="17"/>
      <c r="F499" s="17"/>
      <c r="G499" s="17"/>
      <c r="H499" s="0"/>
      <c r="AA499" s="17"/>
      <c r="AB499" s="17"/>
      <c r="AC499" s="17"/>
    </row>
    <row r="500" customFormat="false" ht="13.5" hidden="false" customHeight="false" outlineLevel="0" collapsed="false">
      <c r="C500" s="17"/>
      <c r="D500" s="17"/>
      <c r="E500" s="17"/>
      <c r="F500" s="17"/>
      <c r="G500" s="17"/>
      <c r="H500" s="0"/>
      <c r="AA500" s="17"/>
      <c r="AB500" s="17"/>
      <c r="AC500" s="17"/>
    </row>
    <row r="501" customFormat="false" ht="13.5" hidden="false" customHeight="false" outlineLevel="0" collapsed="false">
      <c r="C501" s="17"/>
      <c r="D501" s="17"/>
      <c r="E501" s="17"/>
      <c r="F501" s="17"/>
      <c r="G501" s="17"/>
      <c r="H501" s="0"/>
      <c r="AA501" s="17"/>
      <c r="AB501" s="17"/>
      <c r="AC501" s="17"/>
    </row>
    <row r="502" customFormat="false" ht="13.5" hidden="false" customHeight="false" outlineLevel="0" collapsed="false">
      <c r="C502" s="17"/>
      <c r="D502" s="17"/>
      <c r="E502" s="17"/>
      <c r="F502" s="17"/>
      <c r="G502" s="17"/>
      <c r="H502" s="0"/>
      <c r="AA502" s="17"/>
      <c r="AB502" s="17"/>
      <c r="AC502" s="17"/>
    </row>
    <row r="503" customFormat="false" ht="13.5" hidden="false" customHeight="false" outlineLevel="0" collapsed="false">
      <c r="C503" s="17"/>
      <c r="D503" s="17"/>
      <c r="E503" s="17"/>
      <c r="F503" s="17"/>
      <c r="G503" s="17"/>
      <c r="H503" s="0"/>
      <c r="AA503" s="17"/>
      <c r="AB503" s="17"/>
      <c r="AC503" s="17"/>
    </row>
    <row r="504" customFormat="false" ht="13.5" hidden="false" customHeight="false" outlineLevel="0" collapsed="false">
      <c r="C504" s="17"/>
      <c r="D504" s="17"/>
      <c r="E504" s="17"/>
      <c r="F504" s="17"/>
      <c r="G504" s="17"/>
      <c r="H504" s="0"/>
      <c r="AA504" s="17"/>
      <c r="AB504" s="17"/>
      <c r="AC504" s="17"/>
    </row>
    <row r="505" customFormat="false" ht="13.5" hidden="false" customHeight="false" outlineLevel="0" collapsed="false">
      <c r="C505" s="17"/>
      <c r="D505" s="17"/>
      <c r="E505" s="17"/>
      <c r="F505" s="17"/>
      <c r="G505" s="17"/>
      <c r="H505" s="0"/>
      <c r="AA505" s="17"/>
      <c r="AB505" s="17"/>
      <c r="AC505" s="17"/>
    </row>
    <row r="506" customFormat="false" ht="13.5" hidden="false" customHeight="false" outlineLevel="0" collapsed="false">
      <c r="C506" s="17"/>
      <c r="D506" s="17"/>
      <c r="E506" s="17"/>
      <c r="F506" s="17"/>
      <c r="G506" s="17"/>
      <c r="H506" s="0"/>
      <c r="AA506" s="17"/>
      <c r="AB506" s="17"/>
      <c r="AC506" s="17"/>
    </row>
    <row r="507" customFormat="false" ht="13.5" hidden="false" customHeight="false" outlineLevel="0" collapsed="false">
      <c r="C507" s="17"/>
      <c r="D507" s="17"/>
      <c r="E507" s="17"/>
      <c r="F507" s="17"/>
      <c r="G507" s="17"/>
      <c r="H507" s="0"/>
      <c r="AA507" s="17"/>
      <c r="AB507" s="17"/>
      <c r="AC507" s="17"/>
    </row>
    <row r="508" customFormat="false" ht="13.5" hidden="false" customHeight="false" outlineLevel="0" collapsed="false">
      <c r="C508" s="17"/>
      <c r="D508" s="17"/>
      <c r="E508" s="17"/>
      <c r="F508" s="17"/>
      <c r="G508" s="17"/>
      <c r="H508" s="0"/>
      <c r="AA508" s="17"/>
      <c r="AB508" s="17"/>
      <c r="AC508" s="17"/>
    </row>
    <row r="509" customFormat="false" ht="13.5" hidden="false" customHeight="false" outlineLevel="0" collapsed="false">
      <c r="C509" s="17"/>
      <c r="D509" s="17"/>
      <c r="E509" s="17"/>
      <c r="F509" s="17"/>
      <c r="G509" s="17"/>
      <c r="H509" s="0"/>
      <c r="AA509" s="17"/>
      <c r="AB509" s="17"/>
      <c r="AC509" s="17"/>
    </row>
    <row r="510" customFormat="false" ht="13.5" hidden="false" customHeight="false" outlineLevel="0" collapsed="false">
      <c r="C510" s="17"/>
      <c r="D510" s="17"/>
      <c r="E510" s="17"/>
      <c r="F510" s="17"/>
      <c r="G510" s="17"/>
      <c r="H510" s="0"/>
      <c r="AA510" s="17"/>
      <c r="AB510" s="17"/>
      <c r="AC510" s="17"/>
    </row>
    <row r="511" customFormat="false" ht="13.5" hidden="false" customHeight="false" outlineLevel="0" collapsed="false">
      <c r="C511" s="17"/>
      <c r="D511" s="17"/>
      <c r="E511" s="17"/>
      <c r="F511" s="17"/>
      <c r="G511" s="17"/>
      <c r="H511" s="0"/>
      <c r="AA511" s="17"/>
      <c r="AB511" s="17"/>
      <c r="AC511" s="17"/>
    </row>
    <row r="512" customFormat="false" ht="13.5" hidden="false" customHeight="false" outlineLevel="0" collapsed="false">
      <c r="C512" s="17"/>
      <c r="D512" s="17"/>
      <c r="E512" s="17"/>
      <c r="F512" s="17"/>
      <c r="G512" s="17"/>
      <c r="H512" s="0"/>
      <c r="AA512" s="17"/>
      <c r="AB512" s="17"/>
      <c r="AC512" s="17"/>
    </row>
    <row r="513" customFormat="false" ht="13.5" hidden="false" customHeight="false" outlineLevel="0" collapsed="false">
      <c r="C513" s="17"/>
      <c r="D513" s="17"/>
      <c r="E513" s="17"/>
      <c r="F513" s="17"/>
      <c r="G513" s="17"/>
      <c r="H513" s="0"/>
      <c r="AA513" s="17"/>
      <c r="AB513" s="17"/>
      <c r="AC513" s="17"/>
    </row>
    <row r="514" customFormat="false" ht="13.5" hidden="false" customHeight="false" outlineLevel="0" collapsed="false">
      <c r="C514" s="17"/>
      <c r="D514" s="17"/>
      <c r="E514" s="17"/>
      <c r="F514" s="17"/>
      <c r="G514" s="17"/>
      <c r="H514" s="0"/>
      <c r="AA514" s="17"/>
      <c r="AB514" s="17"/>
      <c r="AC514" s="17"/>
    </row>
    <row r="515" customFormat="false" ht="13.5" hidden="false" customHeight="false" outlineLevel="0" collapsed="false">
      <c r="C515" s="17"/>
      <c r="D515" s="17"/>
      <c r="E515" s="17"/>
      <c r="F515" s="17"/>
      <c r="G515" s="17"/>
      <c r="H515" s="0"/>
      <c r="AA515" s="17"/>
      <c r="AB515" s="17"/>
      <c r="AC515" s="17"/>
    </row>
    <row r="516" customFormat="false" ht="13.5" hidden="false" customHeight="false" outlineLevel="0" collapsed="false">
      <c r="C516" s="17"/>
      <c r="D516" s="17"/>
      <c r="E516" s="17"/>
      <c r="F516" s="17"/>
      <c r="G516" s="17"/>
      <c r="H516" s="0"/>
      <c r="AA516" s="17"/>
      <c r="AB516" s="17"/>
      <c r="AC516" s="17"/>
    </row>
    <row r="517" customFormat="false" ht="13.5" hidden="false" customHeight="false" outlineLevel="0" collapsed="false">
      <c r="C517" s="17"/>
      <c r="D517" s="17"/>
      <c r="E517" s="17"/>
      <c r="F517" s="17"/>
      <c r="G517" s="17"/>
      <c r="H517" s="0"/>
      <c r="AA517" s="17"/>
      <c r="AB517" s="17"/>
      <c r="AC517" s="17"/>
    </row>
    <row r="518" customFormat="false" ht="13.5" hidden="false" customHeight="false" outlineLevel="0" collapsed="false">
      <c r="C518" s="17"/>
      <c r="D518" s="17"/>
      <c r="E518" s="17"/>
      <c r="F518" s="17"/>
      <c r="G518" s="17"/>
      <c r="H518" s="0"/>
      <c r="AA518" s="17"/>
      <c r="AB518" s="17"/>
      <c r="AC518" s="17"/>
    </row>
    <row r="519" customFormat="false" ht="13.5" hidden="false" customHeight="false" outlineLevel="0" collapsed="false">
      <c r="C519" s="17"/>
      <c r="D519" s="17"/>
      <c r="E519" s="17"/>
      <c r="F519" s="17"/>
      <c r="G519" s="17"/>
      <c r="H519" s="0"/>
      <c r="AA519" s="17"/>
      <c r="AB519" s="17"/>
      <c r="AC519" s="17"/>
    </row>
    <row r="520" customFormat="false" ht="13.5" hidden="false" customHeight="false" outlineLevel="0" collapsed="false">
      <c r="C520" s="17"/>
      <c r="D520" s="17"/>
      <c r="E520" s="17"/>
      <c r="F520" s="17"/>
      <c r="G520" s="17"/>
      <c r="H520" s="0"/>
      <c r="AA520" s="17"/>
      <c r="AB520" s="17"/>
      <c r="AC520" s="17"/>
    </row>
    <row r="521" customFormat="false" ht="13.5" hidden="false" customHeight="false" outlineLevel="0" collapsed="false">
      <c r="C521" s="17"/>
      <c r="D521" s="17"/>
      <c r="E521" s="17"/>
      <c r="F521" s="17"/>
      <c r="G521" s="17"/>
      <c r="H521" s="0"/>
      <c r="AA521" s="17"/>
      <c r="AB521" s="17"/>
      <c r="AC521" s="17"/>
    </row>
    <row r="522" customFormat="false" ht="13.5" hidden="false" customHeight="false" outlineLevel="0" collapsed="false">
      <c r="C522" s="17"/>
      <c r="D522" s="17"/>
      <c r="E522" s="17"/>
      <c r="F522" s="17"/>
      <c r="G522" s="17"/>
      <c r="H522" s="0"/>
      <c r="AA522" s="17"/>
      <c r="AB522" s="17"/>
      <c r="AC522" s="17"/>
    </row>
    <row r="523" customFormat="false" ht="13.5" hidden="false" customHeight="false" outlineLevel="0" collapsed="false">
      <c r="C523" s="17"/>
      <c r="D523" s="17"/>
      <c r="E523" s="17"/>
      <c r="F523" s="17"/>
      <c r="G523" s="17"/>
      <c r="H523" s="0"/>
      <c r="AA523" s="17"/>
      <c r="AB523" s="17"/>
      <c r="AC523" s="17"/>
    </row>
    <row r="524" customFormat="false" ht="13.5" hidden="false" customHeight="false" outlineLevel="0" collapsed="false">
      <c r="C524" s="17"/>
      <c r="D524" s="17"/>
      <c r="E524" s="17"/>
      <c r="F524" s="17"/>
      <c r="G524" s="17"/>
      <c r="H524" s="0"/>
      <c r="AA524" s="17"/>
      <c r="AB524" s="17"/>
      <c r="AC524" s="17"/>
    </row>
    <row r="525" customFormat="false" ht="13.5" hidden="false" customHeight="false" outlineLevel="0" collapsed="false">
      <c r="C525" s="17"/>
      <c r="D525" s="17"/>
      <c r="E525" s="17"/>
      <c r="F525" s="17"/>
      <c r="G525" s="17"/>
      <c r="H525" s="0"/>
      <c r="AA525" s="17"/>
      <c r="AB525" s="17"/>
      <c r="AC525" s="17"/>
    </row>
    <row r="526" customFormat="false" ht="13.5" hidden="false" customHeight="false" outlineLevel="0" collapsed="false">
      <c r="C526" s="17"/>
      <c r="D526" s="17"/>
      <c r="E526" s="17"/>
      <c r="F526" s="17"/>
      <c r="G526" s="17"/>
      <c r="H526" s="0"/>
      <c r="AA526" s="17"/>
      <c r="AB526" s="17"/>
      <c r="AC526" s="17"/>
    </row>
    <row r="527" customFormat="false" ht="13.5" hidden="false" customHeight="false" outlineLevel="0" collapsed="false">
      <c r="C527" s="17"/>
      <c r="D527" s="17"/>
      <c r="E527" s="17"/>
      <c r="F527" s="17"/>
      <c r="G527" s="17"/>
      <c r="H527" s="0"/>
      <c r="AA527" s="17"/>
      <c r="AB527" s="17"/>
      <c r="AC527" s="17"/>
    </row>
    <row r="528" customFormat="false" ht="13.5" hidden="false" customHeight="false" outlineLevel="0" collapsed="false">
      <c r="C528" s="17"/>
      <c r="D528" s="17"/>
      <c r="E528" s="17"/>
      <c r="F528" s="17"/>
      <c r="G528" s="17"/>
      <c r="H528" s="0"/>
      <c r="AA528" s="17"/>
      <c r="AB528" s="17"/>
      <c r="AC528" s="17"/>
    </row>
    <row r="529" customFormat="false" ht="13.5" hidden="false" customHeight="false" outlineLevel="0" collapsed="false">
      <c r="C529" s="17"/>
      <c r="D529" s="17"/>
      <c r="E529" s="17"/>
      <c r="F529" s="17"/>
      <c r="G529" s="17"/>
      <c r="H529" s="0"/>
      <c r="AA529" s="17"/>
      <c r="AB529" s="17"/>
      <c r="AC529" s="17"/>
    </row>
    <row r="530" customFormat="false" ht="13.5" hidden="false" customHeight="false" outlineLevel="0" collapsed="false">
      <c r="C530" s="17"/>
      <c r="D530" s="17"/>
      <c r="E530" s="17"/>
      <c r="F530" s="17"/>
      <c r="G530" s="17"/>
      <c r="H530" s="0"/>
      <c r="AA530" s="17"/>
      <c r="AB530" s="17"/>
      <c r="AC530" s="17"/>
    </row>
    <row r="531" customFormat="false" ht="13.5" hidden="false" customHeight="false" outlineLevel="0" collapsed="false">
      <c r="C531" s="17"/>
      <c r="D531" s="17"/>
      <c r="E531" s="17"/>
      <c r="F531" s="17"/>
      <c r="G531" s="17"/>
      <c r="H531" s="0"/>
      <c r="AA531" s="17"/>
      <c r="AB531" s="17"/>
      <c r="AC531" s="17"/>
    </row>
    <row r="532" customFormat="false" ht="13.5" hidden="false" customHeight="false" outlineLevel="0" collapsed="false">
      <c r="C532" s="17"/>
      <c r="D532" s="17"/>
      <c r="E532" s="17"/>
      <c r="F532" s="17"/>
      <c r="G532" s="17"/>
      <c r="H532" s="0"/>
      <c r="AA532" s="17"/>
      <c r="AB532" s="17"/>
      <c r="AC532" s="17"/>
    </row>
    <row r="533" customFormat="false" ht="13.5" hidden="false" customHeight="false" outlineLevel="0" collapsed="false">
      <c r="C533" s="17"/>
      <c r="D533" s="17"/>
      <c r="E533" s="17"/>
      <c r="F533" s="17"/>
      <c r="G533" s="17"/>
      <c r="H533" s="0"/>
      <c r="AA533" s="17"/>
      <c r="AB533" s="17"/>
      <c r="AC533" s="17"/>
    </row>
    <row r="534" customFormat="false" ht="13.5" hidden="false" customHeight="false" outlineLevel="0" collapsed="false">
      <c r="C534" s="17"/>
      <c r="D534" s="17"/>
      <c r="E534" s="17"/>
      <c r="F534" s="17"/>
      <c r="G534" s="17"/>
      <c r="H534" s="0"/>
      <c r="AA534" s="17"/>
      <c r="AB534" s="17"/>
      <c r="AC534" s="17"/>
    </row>
    <row r="535" customFormat="false" ht="13.5" hidden="false" customHeight="false" outlineLevel="0" collapsed="false">
      <c r="C535" s="17"/>
      <c r="D535" s="17"/>
      <c r="E535" s="17"/>
      <c r="F535" s="17"/>
      <c r="G535" s="17"/>
      <c r="H535" s="0"/>
      <c r="AA535" s="17"/>
      <c r="AB535" s="17"/>
      <c r="AC535" s="17"/>
    </row>
    <row r="536" customFormat="false" ht="13.5" hidden="false" customHeight="false" outlineLevel="0" collapsed="false">
      <c r="C536" s="17"/>
      <c r="D536" s="17"/>
      <c r="E536" s="17"/>
      <c r="F536" s="17"/>
      <c r="G536" s="17"/>
      <c r="H536" s="0"/>
      <c r="AA536" s="17"/>
      <c r="AB536" s="17"/>
      <c r="AC536" s="17"/>
    </row>
    <row r="537" customFormat="false" ht="13.5" hidden="false" customHeight="false" outlineLevel="0" collapsed="false">
      <c r="C537" s="17"/>
      <c r="D537" s="17"/>
      <c r="E537" s="17"/>
      <c r="F537" s="17"/>
      <c r="G537" s="17"/>
      <c r="H537" s="0"/>
      <c r="AA537" s="17"/>
      <c r="AB537" s="17"/>
      <c r="AC537" s="17"/>
    </row>
    <row r="538" customFormat="false" ht="13.5" hidden="false" customHeight="false" outlineLevel="0" collapsed="false">
      <c r="C538" s="17"/>
      <c r="D538" s="17"/>
      <c r="E538" s="17"/>
      <c r="F538" s="17"/>
      <c r="G538" s="17"/>
      <c r="H538" s="0"/>
      <c r="AA538" s="17"/>
      <c r="AB538" s="17"/>
      <c r="AC538" s="17"/>
    </row>
    <row r="539" customFormat="false" ht="13.5" hidden="false" customHeight="false" outlineLevel="0" collapsed="false">
      <c r="C539" s="17"/>
      <c r="D539" s="17"/>
      <c r="E539" s="17"/>
      <c r="F539" s="17"/>
      <c r="G539" s="17"/>
      <c r="H539" s="0"/>
      <c r="AA539" s="17"/>
      <c r="AB539" s="17"/>
      <c r="AC539" s="17"/>
    </row>
    <row r="540" customFormat="false" ht="13.5" hidden="false" customHeight="false" outlineLevel="0" collapsed="false">
      <c r="C540" s="17"/>
      <c r="D540" s="17"/>
      <c r="E540" s="17"/>
      <c r="F540" s="17"/>
      <c r="G540" s="17"/>
      <c r="H540" s="0"/>
      <c r="AA540" s="17"/>
      <c r="AB540" s="17"/>
      <c r="AC540" s="17"/>
    </row>
    <row r="541" customFormat="false" ht="13.5" hidden="false" customHeight="false" outlineLevel="0" collapsed="false">
      <c r="C541" s="17"/>
      <c r="D541" s="17"/>
      <c r="E541" s="17"/>
      <c r="F541" s="17"/>
      <c r="G541" s="17"/>
      <c r="H541" s="0"/>
      <c r="AA541" s="17"/>
      <c r="AB541" s="17"/>
      <c r="AC541" s="17"/>
    </row>
    <row r="542" customFormat="false" ht="13.5" hidden="false" customHeight="false" outlineLevel="0" collapsed="false">
      <c r="C542" s="17"/>
      <c r="D542" s="17"/>
      <c r="E542" s="17"/>
      <c r="F542" s="17"/>
      <c r="G542" s="17"/>
      <c r="H542" s="0"/>
      <c r="AA542" s="17"/>
      <c r="AB542" s="17"/>
      <c r="AC542" s="17"/>
    </row>
    <row r="543" customFormat="false" ht="13.5" hidden="false" customHeight="false" outlineLevel="0" collapsed="false">
      <c r="C543" s="17"/>
      <c r="D543" s="17"/>
      <c r="E543" s="17"/>
      <c r="F543" s="17"/>
      <c r="G543" s="17"/>
      <c r="H543" s="0"/>
      <c r="AA543" s="17"/>
      <c r="AB543" s="17"/>
      <c r="AC543" s="17"/>
    </row>
    <row r="544" customFormat="false" ht="13.5" hidden="false" customHeight="false" outlineLevel="0" collapsed="false">
      <c r="C544" s="17"/>
      <c r="D544" s="17"/>
      <c r="E544" s="17"/>
      <c r="F544" s="17"/>
      <c r="G544" s="17"/>
      <c r="H544" s="0"/>
      <c r="AA544" s="17"/>
      <c r="AB544" s="17"/>
      <c r="AC544" s="17"/>
    </row>
    <row r="545" customFormat="false" ht="13.5" hidden="false" customHeight="false" outlineLevel="0" collapsed="false">
      <c r="C545" s="17"/>
      <c r="D545" s="17"/>
      <c r="E545" s="17"/>
      <c r="F545" s="17"/>
      <c r="G545" s="17"/>
      <c r="H545" s="0"/>
      <c r="AA545" s="17"/>
      <c r="AB545" s="17"/>
      <c r="AC545" s="17"/>
    </row>
    <row r="546" customFormat="false" ht="13.5" hidden="false" customHeight="false" outlineLevel="0" collapsed="false">
      <c r="C546" s="17"/>
      <c r="D546" s="17"/>
      <c r="E546" s="17"/>
      <c r="F546" s="17"/>
      <c r="G546" s="17"/>
      <c r="H546" s="0"/>
      <c r="AA546" s="17"/>
      <c r="AB546" s="17"/>
      <c r="AC546" s="17"/>
    </row>
    <row r="547" customFormat="false" ht="13.5" hidden="false" customHeight="false" outlineLevel="0" collapsed="false">
      <c r="C547" s="17"/>
      <c r="D547" s="17"/>
      <c r="E547" s="17"/>
      <c r="F547" s="17"/>
      <c r="G547" s="17"/>
      <c r="H547" s="0"/>
      <c r="AA547" s="17"/>
      <c r="AB547" s="17"/>
      <c r="AC547" s="17"/>
    </row>
    <row r="548" customFormat="false" ht="13.5" hidden="false" customHeight="false" outlineLevel="0" collapsed="false">
      <c r="C548" s="17"/>
      <c r="D548" s="17"/>
      <c r="E548" s="17"/>
      <c r="F548" s="17"/>
      <c r="G548" s="17"/>
      <c r="H548" s="0"/>
      <c r="AA548" s="17"/>
      <c r="AB548" s="17"/>
      <c r="AC548" s="17"/>
    </row>
    <row r="549" customFormat="false" ht="13.5" hidden="false" customHeight="false" outlineLevel="0" collapsed="false">
      <c r="C549" s="17"/>
      <c r="D549" s="17"/>
      <c r="E549" s="17"/>
      <c r="F549" s="17"/>
      <c r="G549" s="17"/>
      <c r="H549" s="0"/>
      <c r="AA549" s="17"/>
      <c r="AB549" s="17"/>
      <c r="AC549" s="17"/>
    </row>
    <row r="550" customFormat="false" ht="13.5" hidden="false" customHeight="false" outlineLevel="0" collapsed="false">
      <c r="C550" s="17"/>
      <c r="D550" s="17"/>
      <c r="E550" s="17"/>
      <c r="F550" s="17"/>
      <c r="G550" s="17"/>
      <c r="H550" s="0"/>
      <c r="AA550" s="17"/>
      <c r="AB550" s="17"/>
      <c r="AC550" s="17"/>
    </row>
    <row r="551" customFormat="false" ht="13.5" hidden="false" customHeight="false" outlineLevel="0" collapsed="false">
      <c r="C551" s="17"/>
      <c r="D551" s="17"/>
      <c r="E551" s="17"/>
      <c r="F551" s="17"/>
      <c r="G551" s="17"/>
      <c r="H551" s="0"/>
      <c r="AA551" s="17"/>
      <c r="AB551" s="17"/>
      <c r="AC551" s="17"/>
    </row>
    <row r="552" customFormat="false" ht="13.5" hidden="false" customHeight="false" outlineLevel="0" collapsed="false">
      <c r="C552" s="17"/>
      <c r="D552" s="17"/>
      <c r="E552" s="17"/>
      <c r="F552" s="17"/>
      <c r="G552" s="17"/>
      <c r="H552" s="0"/>
      <c r="AA552" s="17"/>
      <c r="AB552" s="17"/>
      <c r="AC552" s="17"/>
    </row>
    <row r="553" customFormat="false" ht="13.5" hidden="false" customHeight="false" outlineLevel="0" collapsed="false">
      <c r="C553" s="17"/>
      <c r="D553" s="17"/>
      <c r="E553" s="17"/>
      <c r="F553" s="17"/>
      <c r="G553" s="17"/>
      <c r="H553" s="0"/>
      <c r="AA553" s="17"/>
      <c r="AB553" s="17"/>
      <c r="AC553" s="17"/>
    </row>
    <row r="554" customFormat="false" ht="13.5" hidden="false" customHeight="false" outlineLevel="0" collapsed="false">
      <c r="C554" s="17"/>
      <c r="D554" s="17"/>
      <c r="E554" s="17"/>
      <c r="F554" s="17"/>
      <c r="G554" s="17"/>
      <c r="H554" s="0"/>
      <c r="AA554" s="17"/>
      <c r="AB554" s="17"/>
      <c r="AC554" s="17"/>
    </row>
    <row r="555" customFormat="false" ht="13.5" hidden="false" customHeight="false" outlineLevel="0" collapsed="false">
      <c r="C555" s="17"/>
      <c r="D555" s="17"/>
      <c r="E555" s="17"/>
      <c r="F555" s="17"/>
      <c r="G555" s="17"/>
      <c r="H555" s="0"/>
      <c r="AA555" s="17"/>
      <c r="AB555" s="17"/>
      <c r="AC555" s="17"/>
    </row>
    <row r="556" customFormat="false" ht="13.5" hidden="false" customHeight="false" outlineLevel="0" collapsed="false">
      <c r="C556" s="17"/>
      <c r="D556" s="17"/>
      <c r="E556" s="17"/>
      <c r="F556" s="17"/>
      <c r="G556" s="17"/>
      <c r="H556" s="0"/>
      <c r="AA556" s="17"/>
      <c r="AB556" s="17"/>
      <c r="AC556" s="17"/>
    </row>
    <row r="557" customFormat="false" ht="13.5" hidden="false" customHeight="false" outlineLevel="0" collapsed="false">
      <c r="C557" s="17"/>
      <c r="D557" s="17"/>
      <c r="E557" s="17"/>
      <c r="F557" s="17"/>
      <c r="G557" s="17"/>
      <c r="H557" s="0"/>
      <c r="AA557" s="17"/>
      <c r="AB557" s="17"/>
      <c r="AC557" s="17"/>
    </row>
    <row r="558" customFormat="false" ht="13.5" hidden="false" customHeight="false" outlineLevel="0" collapsed="false">
      <c r="C558" s="17"/>
      <c r="D558" s="17"/>
      <c r="E558" s="17"/>
      <c r="F558" s="17"/>
      <c r="G558" s="17"/>
      <c r="H558" s="0"/>
      <c r="AA558" s="17"/>
      <c r="AB558" s="17"/>
      <c r="AC558" s="17"/>
    </row>
    <row r="559" customFormat="false" ht="13.5" hidden="false" customHeight="false" outlineLevel="0" collapsed="false">
      <c r="C559" s="17"/>
      <c r="D559" s="17"/>
      <c r="E559" s="17"/>
      <c r="F559" s="17"/>
      <c r="G559" s="17"/>
      <c r="H559" s="0"/>
      <c r="AA559" s="17"/>
      <c r="AB559" s="17"/>
      <c r="AC559" s="17"/>
    </row>
    <row r="560" customFormat="false" ht="13.5" hidden="false" customHeight="false" outlineLevel="0" collapsed="false">
      <c r="C560" s="17"/>
      <c r="D560" s="17"/>
      <c r="E560" s="17"/>
      <c r="F560" s="17"/>
      <c r="G560" s="17"/>
      <c r="H560" s="0"/>
      <c r="AA560" s="17"/>
      <c r="AB560" s="17"/>
      <c r="AC560" s="17"/>
    </row>
    <row r="561" customFormat="false" ht="13.5" hidden="false" customHeight="false" outlineLevel="0" collapsed="false">
      <c r="C561" s="17"/>
      <c r="D561" s="17"/>
      <c r="E561" s="17"/>
      <c r="F561" s="17"/>
      <c r="G561" s="17"/>
      <c r="H561" s="0"/>
      <c r="AA561" s="17"/>
      <c r="AB561" s="17"/>
      <c r="AC561" s="17"/>
    </row>
    <row r="562" customFormat="false" ht="13.5" hidden="false" customHeight="false" outlineLevel="0" collapsed="false">
      <c r="C562" s="17"/>
      <c r="D562" s="17"/>
      <c r="E562" s="17"/>
      <c r="F562" s="17"/>
      <c r="G562" s="17"/>
      <c r="H562" s="0"/>
      <c r="AA562" s="17"/>
      <c r="AB562" s="17"/>
      <c r="AC562" s="17"/>
    </row>
    <row r="563" customFormat="false" ht="13.5" hidden="false" customHeight="false" outlineLevel="0" collapsed="false">
      <c r="C563" s="17"/>
      <c r="D563" s="17"/>
      <c r="E563" s="17"/>
      <c r="F563" s="17"/>
      <c r="G563" s="17"/>
      <c r="H563" s="0"/>
      <c r="AA563" s="17"/>
      <c r="AB563" s="17"/>
      <c r="AC563" s="17"/>
    </row>
    <row r="564" customFormat="false" ht="13.5" hidden="false" customHeight="false" outlineLevel="0" collapsed="false">
      <c r="C564" s="17"/>
      <c r="D564" s="17"/>
      <c r="E564" s="17"/>
      <c r="F564" s="17"/>
      <c r="G564" s="17"/>
      <c r="H564" s="0"/>
      <c r="AA564" s="17"/>
      <c r="AB564" s="17"/>
      <c r="AC564" s="17"/>
    </row>
    <row r="565" customFormat="false" ht="13.5" hidden="false" customHeight="false" outlineLevel="0" collapsed="false">
      <c r="C565" s="17"/>
      <c r="D565" s="17"/>
      <c r="E565" s="17"/>
      <c r="F565" s="17"/>
      <c r="G565" s="17"/>
      <c r="H565" s="0"/>
      <c r="AA565" s="17"/>
      <c r="AB565" s="17"/>
      <c r="AC565" s="17"/>
    </row>
    <row r="566" customFormat="false" ht="13.5" hidden="false" customHeight="false" outlineLevel="0" collapsed="false">
      <c r="C566" s="17"/>
      <c r="D566" s="17"/>
      <c r="E566" s="17"/>
      <c r="F566" s="17"/>
      <c r="G566" s="17"/>
      <c r="H566" s="0"/>
      <c r="AA566" s="17"/>
      <c r="AB566" s="17"/>
      <c r="AC566" s="17"/>
    </row>
    <row r="567" customFormat="false" ht="13.5" hidden="false" customHeight="false" outlineLevel="0" collapsed="false">
      <c r="C567" s="17"/>
      <c r="D567" s="17"/>
      <c r="E567" s="17"/>
      <c r="F567" s="17"/>
      <c r="G567" s="17"/>
      <c r="H567" s="0"/>
      <c r="AA567" s="17"/>
      <c r="AB567" s="17"/>
      <c r="AC567" s="17"/>
    </row>
    <row r="568" customFormat="false" ht="13.5" hidden="false" customHeight="false" outlineLevel="0" collapsed="false">
      <c r="C568" s="17"/>
      <c r="D568" s="17"/>
      <c r="E568" s="17"/>
      <c r="F568" s="17"/>
      <c r="G568" s="17"/>
      <c r="H568" s="0"/>
      <c r="AA568" s="17"/>
      <c r="AB568" s="17"/>
      <c r="AC568" s="17"/>
    </row>
    <row r="569" customFormat="false" ht="13.5" hidden="false" customHeight="false" outlineLevel="0" collapsed="false">
      <c r="C569" s="17"/>
      <c r="D569" s="17"/>
      <c r="E569" s="17"/>
      <c r="F569" s="17"/>
      <c r="G569" s="17"/>
      <c r="H569" s="0"/>
      <c r="AA569" s="17"/>
      <c r="AB569" s="17"/>
      <c r="AC569" s="17"/>
    </row>
    <row r="570" customFormat="false" ht="13.5" hidden="false" customHeight="false" outlineLevel="0" collapsed="false">
      <c r="C570" s="17"/>
      <c r="D570" s="17"/>
      <c r="E570" s="17"/>
      <c r="F570" s="17"/>
      <c r="G570" s="17"/>
      <c r="H570" s="0"/>
      <c r="AA570" s="17"/>
      <c r="AB570" s="17"/>
      <c r="AC570" s="17"/>
    </row>
    <row r="571" customFormat="false" ht="13.5" hidden="false" customHeight="false" outlineLevel="0" collapsed="false">
      <c r="C571" s="17"/>
      <c r="D571" s="17"/>
      <c r="E571" s="17"/>
      <c r="F571" s="17"/>
      <c r="G571" s="17"/>
      <c r="H571" s="0"/>
      <c r="AA571" s="17"/>
      <c r="AB571" s="17"/>
      <c r="AC571" s="17"/>
    </row>
    <row r="572" customFormat="false" ht="13.5" hidden="false" customHeight="false" outlineLevel="0" collapsed="false">
      <c r="C572" s="17"/>
      <c r="D572" s="17"/>
      <c r="E572" s="17"/>
      <c r="F572" s="17"/>
      <c r="G572" s="17"/>
      <c r="H572" s="0"/>
      <c r="AA572" s="17"/>
      <c r="AB572" s="17"/>
      <c r="AC572" s="17"/>
    </row>
    <row r="573" customFormat="false" ht="13.5" hidden="false" customHeight="false" outlineLevel="0" collapsed="false">
      <c r="C573" s="17"/>
      <c r="D573" s="17"/>
      <c r="E573" s="17"/>
      <c r="F573" s="17"/>
      <c r="G573" s="17"/>
      <c r="H573" s="0"/>
      <c r="AA573" s="17"/>
      <c r="AB573" s="17"/>
      <c r="AC573" s="17"/>
    </row>
    <row r="574" customFormat="false" ht="13.5" hidden="false" customHeight="false" outlineLevel="0" collapsed="false">
      <c r="C574" s="17"/>
      <c r="D574" s="17"/>
      <c r="E574" s="17"/>
      <c r="F574" s="17"/>
      <c r="G574" s="17"/>
      <c r="H574" s="0"/>
      <c r="AA574" s="17"/>
      <c r="AB574" s="17"/>
      <c r="AC574" s="17"/>
    </row>
    <row r="575" customFormat="false" ht="13.5" hidden="false" customHeight="false" outlineLevel="0" collapsed="false">
      <c r="C575" s="17"/>
      <c r="D575" s="17"/>
      <c r="E575" s="17"/>
      <c r="F575" s="17"/>
      <c r="G575" s="17"/>
      <c r="H575" s="0"/>
      <c r="AA575" s="17"/>
      <c r="AB575" s="17"/>
      <c r="AC575" s="17"/>
    </row>
    <row r="576" customFormat="false" ht="13.5" hidden="false" customHeight="false" outlineLevel="0" collapsed="false">
      <c r="C576" s="17"/>
      <c r="D576" s="17"/>
      <c r="E576" s="17"/>
      <c r="F576" s="17"/>
      <c r="G576" s="17"/>
      <c r="H576" s="0"/>
      <c r="AA576" s="17"/>
      <c r="AB576" s="17"/>
      <c r="AC576" s="17"/>
    </row>
    <row r="577" customFormat="false" ht="13.5" hidden="false" customHeight="false" outlineLevel="0" collapsed="false">
      <c r="C577" s="17"/>
      <c r="D577" s="17"/>
      <c r="E577" s="17"/>
      <c r="F577" s="17"/>
      <c r="G577" s="17"/>
      <c r="H577" s="0"/>
      <c r="AA577" s="17"/>
      <c r="AB577" s="17"/>
      <c r="AC577" s="17"/>
    </row>
    <row r="578" customFormat="false" ht="13.5" hidden="false" customHeight="false" outlineLevel="0" collapsed="false">
      <c r="C578" s="17"/>
      <c r="D578" s="17"/>
      <c r="E578" s="17"/>
      <c r="F578" s="17"/>
      <c r="G578" s="17"/>
      <c r="H578" s="0"/>
      <c r="AA578" s="17"/>
      <c r="AB578" s="17"/>
      <c r="AC578" s="17"/>
    </row>
    <row r="579" customFormat="false" ht="13.5" hidden="false" customHeight="false" outlineLevel="0" collapsed="false">
      <c r="C579" s="17"/>
      <c r="D579" s="17"/>
      <c r="E579" s="17"/>
      <c r="F579" s="17"/>
      <c r="G579" s="17"/>
      <c r="H579" s="0"/>
      <c r="AA579" s="17"/>
      <c r="AB579" s="17"/>
      <c r="AC579" s="17"/>
    </row>
    <row r="580" customFormat="false" ht="13.5" hidden="false" customHeight="false" outlineLevel="0" collapsed="false">
      <c r="C580" s="17"/>
      <c r="D580" s="17"/>
      <c r="E580" s="17"/>
      <c r="F580" s="17"/>
      <c r="G580" s="17"/>
      <c r="H580" s="0"/>
      <c r="AA580" s="17"/>
      <c r="AB580" s="17"/>
      <c r="AC580" s="17"/>
    </row>
    <row r="581" customFormat="false" ht="13.5" hidden="false" customHeight="false" outlineLevel="0" collapsed="false">
      <c r="C581" s="17"/>
      <c r="D581" s="17"/>
      <c r="E581" s="17"/>
      <c r="F581" s="17"/>
      <c r="G581" s="17"/>
      <c r="H581" s="0"/>
      <c r="AA581" s="17"/>
      <c r="AB581" s="17"/>
      <c r="AC581" s="17"/>
    </row>
    <row r="582" customFormat="false" ht="13.5" hidden="false" customHeight="false" outlineLevel="0" collapsed="false">
      <c r="C582" s="17"/>
      <c r="D582" s="17"/>
      <c r="E582" s="17"/>
      <c r="F582" s="17"/>
      <c r="G582" s="17"/>
      <c r="H582" s="0"/>
      <c r="AA582" s="17"/>
      <c r="AB582" s="17"/>
      <c r="AC582" s="17"/>
    </row>
    <row r="583" customFormat="false" ht="13.5" hidden="false" customHeight="false" outlineLevel="0" collapsed="false">
      <c r="C583" s="17"/>
      <c r="D583" s="17"/>
      <c r="E583" s="17"/>
      <c r="F583" s="17"/>
      <c r="G583" s="17"/>
      <c r="H583" s="0"/>
      <c r="AA583" s="17"/>
      <c r="AB583" s="17"/>
      <c r="AC583" s="17"/>
    </row>
    <row r="584" customFormat="false" ht="13.5" hidden="false" customHeight="false" outlineLevel="0" collapsed="false">
      <c r="C584" s="17"/>
      <c r="D584" s="17"/>
      <c r="E584" s="17"/>
      <c r="F584" s="17"/>
      <c r="G584" s="17"/>
      <c r="H584" s="0"/>
      <c r="AA584" s="17"/>
      <c r="AB584" s="17"/>
      <c r="AC584" s="17"/>
    </row>
    <row r="585" customFormat="false" ht="13.5" hidden="false" customHeight="false" outlineLevel="0" collapsed="false">
      <c r="C585" s="17"/>
      <c r="D585" s="17"/>
      <c r="E585" s="17"/>
      <c r="F585" s="17"/>
      <c r="G585" s="17"/>
      <c r="H585" s="0"/>
      <c r="AA585" s="17"/>
      <c r="AB585" s="17"/>
      <c r="AC585" s="17"/>
    </row>
    <row r="586" customFormat="false" ht="13.5" hidden="false" customHeight="false" outlineLevel="0" collapsed="false">
      <c r="C586" s="17"/>
      <c r="D586" s="17"/>
      <c r="E586" s="17"/>
      <c r="F586" s="17"/>
      <c r="G586" s="17"/>
      <c r="H586" s="0"/>
      <c r="AA586" s="17"/>
      <c r="AB586" s="17"/>
      <c r="AC586" s="17"/>
    </row>
    <row r="587" customFormat="false" ht="13.5" hidden="false" customHeight="false" outlineLevel="0" collapsed="false">
      <c r="C587" s="17"/>
      <c r="D587" s="17"/>
      <c r="E587" s="17"/>
      <c r="F587" s="17"/>
      <c r="G587" s="17"/>
      <c r="H587" s="0"/>
      <c r="AA587" s="17"/>
      <c r="AB587" s="17"/>
      <c r="AC587" s="17"/>
    </row>
    <row r="588" customFormat="false" ht="13.5" hidden="false" customHeight="false" outlineLevel="0" collapsed="false">
      <c r="C588" s="17"/>
      <c r="D588" s="17"/>
      <c r="E588" s="17"/>
      <c r="F588" s="17"/>
      <c r="G588" s="17"/>
      <c r="H588" s="0"/>
      <c r="AA588" s="17"/>
      <c r="AB588" s="17"/>
      <c r="AC588" s="17"/>
    </row>
    <row r="589" customFormat="false" ht="13.5" hidden="false" customHeight="false" outlineLevel="0" collapsed="false">
      <c r="C589" s="17"/>
      <c r="D589" s="17"/>
      <c r="E589" s="17"/>
      <c r="F589" s="17"/>
      <c r="G589" s="17"/>
      <c r="H589" s="0"/>
      <c r="AA589" s="17"/>
      <c r="AB589" s="17"/>
      <c r="AC589" s="17"/>
    </row>
    <row r="590" customFormat="false" ht="13.5" hidden="false" customHeight="false" outlineLevel="0" collapsed="false">
      <c r="C590" s="17"/>
      <c r="D590" s="17"/>
      <c r="E590" s="17"/>
      <c r="F590" s="17"/>
      <c r="G590" s="17"/>
      <c r="H590" s="0"/>
      <c r="AA590" s="17"/>
      <c r="AB590" s="17"/>
      <c r="AC590" s="17"/>
    </row>
    <row r="591" customFormat="false" ht="13.5" hidden="false" customHeight="false" outlineLevel="0" collapsed="false">
      <c r="C591" s="17"/>
      <c r="D591" s="17"/>
      <c r="E591" s="17"/>
      <c r="F591" s="17"/>
      <c r="G591" s="17"/>
      <c r="H591" s="0"/>
      <c r="AA591" s="17"/>
      <c r="AB591" s="17"/>
      <c r="AC591" s="17"/>
    </row>
    <row r="592" customFormat="false" ht="13.5" hidden="false" customHeight="false" outlineLevel="0" collapsed="false">
      <c r="C592" s="17"/>
      <c r="D592" s="17"/>
      <c r="E592" s="17"/>
      <c r="F592" s="17"/>
      <c r="G592" s="17"/>
      <c r="H592" s="0"/>
      <c r="AA592" s="17"/>
      <c r="AB592" s="17"/>
      <c r="AC592" s="17"/>
    </row>
    <row r="593" customFormat="false" ht="13.5" hidden="false" customHeight="false" outlineLevel="0" collapsed="false">
      <c r="C593" s="17"/>
      <c r="D593" s="17"/>
      <c r="E593" s="17"/>
      <c r="F593" s="17"/>
      <c r="G593" s="17"/>
      <c r="H593" s="0"/>
      <c r="AA593" s="17"/>
      <c r="AB593" s="17"/>
      <c r="AC593" s="17"/>
    </row>
    <row r="594" customFormat="false" ht="13.5" hidden="false" customHeight="false" outlineLevel="0" collapsed="false">
      <c r="C594" s="17"/>
      <c r="D594" s="17"/>
      <c r="E594" s="17"/>
      <c r="F594" s="17"/>
      <c r="G594" s="17"/>
      <c r="H594" s="0"/>
      <c r="AA594" s="17"/>
      <c r="AB594" s="17"/>
      <c r="AC594" s="17"/>
    </row>
    <row r="595" customFormat="false" ht="13.5" hidden="false" customHeight="false" outlineLevel="0" collapsed="false">
      <c r="C595" s="17"/>
      <c r="D595" s="17"/>
      <c r="E595" s="17"/>
      <c r="F595" s="17"/>
      <c r="G595" s="17"/>
      <c r="H595" s="0"/>
      <c r="AA595" s="17"/>
      <c r="AB595" s="17"/>
      <c r="AC595" s="17"/>
    </row>
    <row r="596" customFormat="false" ht="13.5" hidden="false" customHeight="false" outlineLevel="0" collapsed="false">
      <c r="C596" s="17"/>
      <c r="D596" s="17"/>
      <c r="E596" s="17"/>
      <c r="F596" s="17"/>
      <c r="G596" s="17"/>
      <c r="H596" s="0"/>
      <c r="AA596" s="17"/>
      <c r="AB596" s="17"/>
      <c r="AC596" s="17"/>
    </row>
    <row r="597" customFormat="false" ht="13.5" hidden="false" customHeight="false" outlineLevel="0" collapsed="false">
      <c r="C597" s="17"/>
      <c r="D597" s="17"/>
      <c r="E597" s="17"/>
      <c r="F597" s="17"/>
      <c r="G597" s="17"/>
      <c r="H597" s="0"/>
      <c r="AA597" s="17"/>
      <c r="AB597" s="17"/>
      <c r="AC597" s="17"/>
    </row>
    <row r="598" customFormat="false" ht="13.5" hidden="false" customHeight="false" outlineLevel="0" collapsed="false">
      <c r="C598" s="17"/>
      <c r="D598" s="17"/>
      <c r="E598" s="17"/>
      <c r="F598" s="17"/>
      <c r="G598" s="17"/>
      <c r="H598" s="0"/>
      <c r="AA598" s="17"/>
      <c r="AB598" s="17"/>
      <c r="AC598" s="17"/>
    </row>
    <row r="599" customFormat="false" ht="13.5" hidden="false" customHeight="false" outlineLevel="0" collapsed="false">
      <c r="C599" s="17"/>
      <c r="D599" s="17"/>
      <c r="E599" s="17"/>
      <c r="F599" s="17"/>
      <c r="G599" s="17"/>
      <c r="H599" s="0"/>
      <c r="AA599" s="17"/>
      <c r="AB599" s="17"/>
      <c r="AC599" s="17"/>
    </row>
    <row r="600" customFormat="false" ht="13.5" hidden="false" customHeight="false" outlineLevel="0" collapsed="false">
      <c r="C600" s="17"/>
      <c r="D600" s="17"/>
      <c r="E600" s="17"/>
      <c r="F600" s="17"/>
      <c r="G600" s="17"/>
      <c r="H600" s="0"/>
      <c r="AA600" s="17"/>
      <c r="AB600" s="17"/>
      <c r="AC600" s="17"/>
    </row>
    <row r="601" customFormat="false" ht="13.5" hidden="false" customHeight="false" outlineLevel="0" collapsed="false">
      <c r="C601" s="17"/>
      <c r="D601" s="17"/>
      <c r="E601" s="17"/>
      <c r="F601" s="17"/>
      <c r="G601" s="17"/>
      <c r="H601" s="0"/>
      <c r="AA601" s="17"/>
      <c r="AB601" s="17"/>
      <c r="AC601" s="17"/>
    </row>
    <row r="602" customFormat="false" ht="13.5" hidden="false" customHeight="false" outlineLevel="0" collapsed="false">
      <c r="C602" s="17"/>
      <c r="D602" s="17"/>
      <c r="E602" s="17"/>
      <c r="F602" s="17"/>
      <c r="G602" s="17"/>
      <c r="H602" s="0"/>
      <c r="AA602" s="17"/>
      <c r="AB602" s="17"/>
      <c r="AC602" s="17"/>
    </row>
    <row r="603" customFormat="false" ht="13.5" hidden="false" customHeight="false" outlineLevel="0" collapsed="false">
      <c r="C603" s="17"/>
      <c r="D603" s="17"/>
      <c r="E603" s="17"/>
      <c r="F603" s="17"/>
      <c r="G603" s="17"/>
      <c r="H603" s="0"/>
      <c r="AA603" s="17"/>
      <c r="AB603" s="17"/>
      <c r="AC603" s="17"/>
    </row>
    <row r="604" customFormat="false" ht="13.5" hidden="false" customHeight="false" outlineLevel="0" collapsed="false">
      <c r="C604" s="17"/>
      <c r="D604" s="17"/>
      <c r="E604" s="17"/>
      <c r="F604" s="17"/>
      <c r="G604" s="17"/>
      <c r="H604" s="0"/>
      <c r="AA604" s="17"/>
      <c r="AB604" s="17"/>
      <c r="AC604" s="17"/>
    </row>
    <row r="605" customFormat="false" ht="13.5" hidden="false" customHeight="false" outlineLevel="0" collapsed="false">
      <c r="C605" s="17"/>
      <c r="D605" s="17"/>
      <c r="E605" s="17"/>
      <c r="F605" s="17"/>
      <c r="G605" s="17"/>
      <c r="H605" s="0"/>
      <c r="AA605" s="17"/>
      <c r="AB605" s="17"/>
      <c r="AC605" s="17"/>
    </row>
    <row r="606" customFormat="false" ht="13.5" hidden="false" customHeight="false" outlineLevel="0" collapsed="false">
      <c r="C606" s="17"/>
      <c r="D606" s="17"/>
      <c r="E606" s="17"/>
      <c r="F606" s="17"/>
      <c r="G606" s="17"/>
      <c r="H606" s="0"/>
      <c r="AA606" s="17"/>
      <c r="AB606" s="17"/>
      <c r="AC606" s="17"/>
    </row>
    <row r="607" customFormat="false" ht="13.5" hidden="false" customHeight="false" outlineLevel="0" collapsed="false">
      <c r="C607" s="17"/>
      <c r="D607" s="17"/>
      <c r="E607" s="17"/>
      <c r="F607" s="17"/>
      <c r="G607" s="17"/>
      <c r="H607" s="0"/>
      <c r="AA607" s="17"/>
      <c r="AB607" s="17"/>
      <c r="AC607" s="17"/>
    </row>
    <row r="608" customFormat="false" ht="13.5" hidden="false" customHeight="false" outlineLevel="0" collapsed="false">
      <c r="C608" s="17"/>
      <c r="D608" s="17"/>
      <c r="E608" s="17"/>
      <c r="F608" s="17"/>
      <c r="G608" s="17"/>
      <c r="H608" s="0"/>
      <c r="AA608" s="17"/>
      <c r="AB608" s="17"/>
      <c r="AC608" s="17"/>
    </row>
    <row r="609" customFormat="false" ht="13.5" hidden="false" customHeight="false" outlineLevel="0" collapsed="false">
      <c r="C609" s="17"/>
      <c r="D609" s="17"/>
      <c r="E609" s="17"/>
      <c r="F609" s="17"/>
      <c r="G609" s="17"/>
      <c r="H609" s="0"/>
      <c r="AA609" s="17"/>
      <c r="AB609" s="17"/>
      <c r="AC609" s="17"/>
    </row>
    <row r="610" customFormat="false" ht="13.5" hidden="false" customHeight="false" outlineLevel="0" collapsed="false">
      <c r="C610" s="17"/>
      <c r="D610" s="17"/>
      <c r="E610" s="17"/>
      <c r="F610" s="17"/>
      <c r="G610" s="17"/>
      <c r="H610" s="0"/>
      <c r="AA610" s="17"/>
      <c r="AB610" s="17"/>
      <c r="AC610" s="17"/>
    </row>
    <row r="611" customFormat="false" ht="13.5" hidden="false" customHeight="false" outlineLevel="0" collapsed="false">
      <c r="C611" s="17"/>
      <c r="D611" s="17"/>
      <c r="E611" s="17"/>
      <c r="F611" s="17"/>
      <c r="G611" s="17"/>
      <c r="H611" s="0"/>
      <c r="AA611" s="17"/>
      <c r="AB611" s="17"/>
      <c r="AC611" s="17"/>
    </row>
    <row r="612" customFormat="false" ht="13.5" hidden="false" customHeight="false" outlineLevel="0" collapsed="false">
      <c r="C612" s="17"/>
      <c r="D612" s="17"/>
      <c r="E612" s="17"/>
      <c r="F612" s="17"/>
      <c r="G612" s="17"/>
      <c r="H612" s="0"/>
      <c r="AA612" s="17"/>
      <c r="AB612" s="17"/>
      <c r="AC612" s="17"/>
    </row>
    <row r="613" customFormat="false" ht="13.5" hidden="false" customHeight="false" outlineLevel="0" collapsed="false">
      <c r="C613" s="17"/>
      <c r="D613" s="17"/>
      <c r="E613" s="17"/>
      <c r="F613" s="17"/>
      <c r="G613" s="17"/>
      <c r="H613" s="0"/>
      <c r="AA613" s="17"/>
      <c r="AB613" s="17"/>
      <c r="AC613" s="17"/>
    </row>
    <row r="614" customFormat="false" ht="13.5" hidden="false" customHeight="false" outlineLevel="0" collapsed="false">
      <c r="C614" s="17"/>
      <c r="D614" s="17"/>
      <c r="E614" s="17"/>
      <c r="F614" s="17"/>
      <c r="G614" s="17"/>
      <c r="H614" s="0"/>
      <c r="AA614" s="17"/>
      <c r="AB614" s="17"/>
      <c r="AC614" s="17"/>
    </row>
    <row r="615" customFormat="false" ht="13.5" hidden="false" customHeight="false" outlineLevel="0" collapsed="false">
      <c r="C615" s="17"/>
      <c r="D615" s="17"/>
      <c r="E615" s="17"/>
      <c r="F615" s="17"/>
      <c r="G615" s="17"/>
      <c r="H615" s="0"/>
      <c r="AA615" s="17"/>
      <c r="AB615" s="17"/>
      <c r="AC615" s="17"/>
    </row>
    <row r="616" customFormat="false" ht="13.5" hidden="false" customHeight="false" outlineLevel="0" collapsed="false">
      <c r="C616" s="17"/>
      <c r="D616" s="17"/>
      <c r="E616" s="17"/>
      <c r="F616" s="17"/>
      <c r="G616" s="17"/>
      <c r="H616" s="0"/>
      <c r="AA616" s="17"/>
      <c r="AB616" s="17"/>
      <c r="AC616" s="17"/>
    </row>
    <row r="617" customFormat="false" ht="13.5" hidden="false" customHeight="false" outlineLevel="0" collapsed="false">
      <c r="C617" s="17"/>
      <c r="D617" s="17"/>
      <c r="E617" s="17"/>
      <c r="F617" s="17"/>
      <c r="G617" s="17"/>
      <c r="H617" s="0"/>
      <c r="AA617" s="17"/>
      <c r="AB617" s="17"/>
      <c r="AC617" s="17"/>
    </row>
    <row r="618" customFormat="false" ht="13.5" hidden="false" customHeight="false" outlineLevel="0" collapsed="false">
      <c r="C618" s="17"/>
      <c r="D618" s="17"/>
      <c r="E618" s="17"/>
      <c r="F618" s="17"/>
      <c r="G618" s="17"/>
      <c r="H618" s="0"/>
      <c r="AA618" s="17"/>
      <c r="AB618" s="17"/>
      <c r="AC618" s="17"/>
    </row>
    <row r="619" customFormat="false" ht="13.5" hidden="false" customHeight="false" outlineLevel="0" collapsed="false">
      <c r="C619" s="17"/>
      <c r="D619" s="17"/>
      <c r="E619" s="17"/>
      <c r="F619" s="17"/>
      <c r="G619" s="17"/>
      <c r="H619" s="0"/>
      <c r="AA619" s="17"/>
      <c r="AB619" s="17"/>
      <c r="AC619" s="17"/>
    </row>
    <row r="620" customFormat="false" ht="13.5" hidden="false" customHeight="false" outlineLevel="0" collapsed="false">
      <c r="C620" s="17"/>
      <c r="D620" s="17"/>
      <c r="E620" s="17"/>
      <c r="F620" s="17"/>
      <c r="G620" s="17"/>
      <c r="H620" s="0"/>
      <c r="AA620" s="17"/>
      <c r="AB620" s="17"/>
      <c r="AC620" s="17"/>
    </row>
    <row r="621" customFormat="false" ht="13.5" hidden="false" customHeight="false" outlineLevel="0" collapsed="false">
      <c r="C621" s="17"/>
      <c r="D621" s="17"/>
      <c r="E621" s="17"/>
      <c r="F621" s="17"/>
      <c r="G621" s="17"/>
      <c r="H621" s="0"/>
      <c r="AA621" s="17"/>
      <c r="AB621" s="17"/>
      <c r="AC621" s="17"/>
    </row>
    <row r="622" customFormat="false" ht="13.5" hidden="false" customHeight="false" outlineLevel="0" collapsed="false">
      <c r="C622" s="17"/>
      <c r="D622" s="17"/>
      <c r="E622" s="17"/>
      <c r="F622" s="17"/>
      <c r="G622" s="17"/>
      <c r="H622" s="0"/>
      <c r="AA622" s="17"/>
      <c r="AB622" s="17"/>
      <c r="AC622" s="17"/>
    </row>
    <row r="623" customFormat="false" ht="13.5" hidden="false" customHeight="false" outlineLevel="0" collapsed="false">
      <c r="C623" s="17"/>
      <c r="D623" s="17"/>
      <c r="E623" s="17"/>
      <c r="F623" s="17"/>
      <c r="G623" s="17"/>
      <c r="H623" s="0"/>
      <c r="AA623" s="17"/>
      <c r="AB623" s="17"/>
      <c r="AC623" s="17"/>
    </row>
    <row r="624" customFormat="false" ht="13.5" hidden="false" customHeight="false" outlineLevel="0" collapsed="false">
      <c r="C624" s="17"/>
      <c r="D624" s="17"/>
      <c r="E624" s="17"/>
      <c r="F624" s="17"/>
      <c r="G624" s="17"/>
      <c r="H624" s="0"/>
      <c r="AA624" s="17"/>
      <c r="AB624" s="17"/>
      <c r="AC624" s="17"/>
    </row>
    <row r="625" customFormat="false" ht="13.5" hidden="false" customHeight="false" outlineLevel="0" collapsed="false">
      <c r="C625" s="17"/>
      <c r="D625" s="17"/>
      <c r="E625" s="17"/>
      <c r="F625" s="17"/>
      <c r="G625" s="17"/>
      <c r="H625" s="0"/>
      <c r="AA625" s="17"/>
      <c r="AB625" s="17"/>
      <c r="AC625" s="17"/>
    </row>
    <row r="626" customFormat="false" ht="13.5" hidden="false" customHeight="false" outlineLevel="0" collapsed="false">
      <c r="C626" s="17"/>
      <c r="D626" s="17"/>
      <c r="E626" s="17"/>
      <c r="F626" s="17"/>
      <c r="G626" s="17"/>
      <c r="H626" s="0"/>
      <c r="AA626" s="17"/>
      <c r="AB626" s="17"/>
      <c r="AC626" s="17"/>
    </row>
    <row r="627" customFormat="false" ht="13.5" hidden="false" customHeight="false" outlineLevel="0" collapsed="false">
      <c r="C627" s="17"/>
      <c r="D627" s="17"/>
      <c r="E627" s="17"/>
      <c r="F627" s="17"/>
      <c r="G627" s="17"/>
      <c r="H627" s="0"/>
      <c r="AA627" s="17"/>
      <c r="AB627" s="17"/>
      <c r="AC627" s="17"/>
    </row>
    <row r="628" customFormat="false" ht="13.5" hidden="false" customHeight="false" outlineLevel="0" collapsed="false">
      <c r="C628" s="17"/>
      <c r="D628" s="17"/>
      <c r="E628" s="17"/>
      <c r="F628" s="17"/>
      <c r="G628" s="17"/>
      <c r="H628" s="0"/>
      <c r="AA628" s="17"/>
      <c r="AB628" s="17"/>
      <c r="AC628" s="17"/>
    </row>
    <row r="629" customFormat="false" ht="13.5" hidden="false" customHeight="false" outlineLevel="0" collapsed="false">
      <c r="C629" s="17"/>
      <c r="D629" s="17"/>
      <c r="E629" s="17"/>
      <c r="F629" s="17"/>
      <c r="G629" s="17"/>
      <c r="H629" s="0"/>
      <c r="AA629" s="17"/>
      <c r="AB629" s="17"/>
      <c r="AC629" s="17"/>
    </row>
    <row r="630" customFormat="false" ht="13.5" hidden="false" customHeight="false" outlineLevel="0" collapsed="false">
      <c r="C630" s="17"/>
      <c r="D630" s="17"/>
      <c r="E630" s="17"/>
      <c r="F630" s="17"/>
      <c r="G630" s="17"/>
      <c r="H630" s="0"/>
      <c r="AA630" s="17"/>
      <c r="AB630" s="17"/>
      <c r="AC630" s="17"/>
    </row>
    <row r="631" customFormat="false" ht="13.5" hidden="false" customHeight="false" outlineLevel="0" collapsed="false">
      <c r="C631" s="17"/>
      <c r="D631" s="17"/>
      <c r="E631" s="17"/>
      <c r="F631" s="17"/>
      <c r="G631" s="17"/>
      <c r="H631" s="0"/>
      <c r="AA631" s="17"/>
      <c r="AB631" s="17"/>
      <c r="AC631" s="17"/>
    </row>
    <row r="632" customFormat="false" ht="13.5" hidden="false" customHeight="false" outlineLevel="0" collapsed="false">
      <c r="C632" s="17"/>
      <c r="D632" s="17"/>
      <c r="E632" s="17"/>
      <c r="F632" s="17"/>
      <c r="G632" s="17"/>
      <c r="H632" s="0"/>
      <c r="AA632" s="17"/>
      <c r="AB632" s="17"/>
      <c r="AC632" s="17"/>
    </row>
    <row r="633" customFormat="false" ht="13.5" hidden="false" customHeight="false" outlineLevel="0" collapsed="false">
      <c r="C633" s="17"/>
      <c r="D633" s="17"/>
      <c r="E633" s="17"/>
      <c r="F633" s="17"/>
      <c r="G633" s="17"/>
      <c r="H633" s="0"/>
      <c r="AA633" s="17"/>
      <c r="AB633" s="17"/>
      <c r="AC633" s="17"/>
    </row>
    <row r="634" customFormat="false" ht="13.5" hidden="false" customHeight="false" outlineLevel="0" collapsed="false">
      <c r="C634" s="17"/>
      <c r="D634" s="17"/>
      <c r="E634" s="17"/>
      <c r="F634" s="17"/>
      <c r="G634" s="17"/>
      <c r="H634" s="0"/>
      <c r="AA634" s="17"/>
      <c r="AB634" s="17"/>
      <c r="AC634" s="17"/>
    </row>
    <row r="635" customFormat="false" ht="13.5" hidden="false" customHeight="false" outlineLevel="0" collapsed="false">
      <c r="C635" s="17"/>
      <c r="D635" s="17"/>
      <c r="E635" s="17"/>
      <c r="F635" s="17"/>
      <c r="G635" s="17"/>
      <c r="H635" s="0"/>
      <c r="AA635" s="17"/>
      <c r="AB635" s="17"/>
      <c r="AC635" s="17"/>
    </row>
    <row r="636" customFormat="false" ht="13.5" hidden="false" customHeight="false" outlineLevel="0" collapsed="false">
      <c r="C636" s="17"/>
      <c r="D636" s="17"/>
      <c r="E636" s="17"/>
      <c r="F636" s="17"/>
      <c r="G636" s="17"/>
      <c r="H636" s="0"/>
      <c r="AA636" s="17"/>
      <c r="AB636" s="17"/>
      <c r="AC636" s="17"/>
    </row>
    <row r="637" customFormat="false" ht="13.5" hidden="false" customHeight="false" outlineLevel="0" collapsed="false">
      <c r="C637" s="17"/>
      <c r="D637" s="17"/>
      <c r="E637" s="17"/>
      <c r="F637" s="17"/>
      <c r="G637" s="17"/>
      <c r="H637" s="0"/>
      <c r="AA637" s="17"/>
      <c r="AB637" s="17"/>
      <c r="AC637" s="17"/>
    </row>
    <row r="638" customFormat="false" ht="13.5" hidden="false" customHeight="false" outlineLevel="0" collapsed="false">
      <c r="C638" s="17"/>
      <c r="D638" s="17"/>
      <c r="E638" s="17"/>
      <c r="F638" s="17"/>
      <c r="G638" s="17"/>
      <c r="H638" s="0"/>
      <c r="AA638" s="17"/>
      <c r="AB638" s="17"/>
      <c r="AC638" s="17"/>
    </row>
    <row r="639" customFormat="false" ht="13.5" hidden="false" customHeight="false" outlineLevel="0" collapsed="false">
      <c r="C639" s="17"/>
      <c r="D639" s="17"/>
      <c r="E639" s="17"/>
      <c r="F639" s="17"/>
      <c r="G639" s="17"/>
      <c r="H639" s="0"/>
      <c r="AA639" s="17"/>
      <c r="AB639" s="17"/>
      <c r="AC639" s="17"/>
    </row>
    <row r="640" customFormat="false" ht="13.5" hidden="false" customHeight="false" outlineLevel="0" collapsed="false">
      <c r="C640" s="17"/>
      <c r="D640" s="17"/>
      <c r="E640" s="17"/>
      <c r="F640" s="17"/>
      <c r="G640" s="17"/>
      <c r="H640" s="0"/>
      <c r="AA640" s="17"/>
      <c r="AB640" s="17"/>
      <c r="AC640" s="17"/>
    </row>
    <row r="641" customFormat="false" ht="13.5" hidden="false" customHeight="false" outlineLevel="0" collapsed="false">
      <c r="C641" s="17"/>
      <c r="D641" s="17"/>
      <c r="E641" s="17"/>
      <c r="F641" s="17"/>
      <c r="G641" s="17"/>
      <c r="H641" s="0"/>
      <c r="AA641" s="17"/>
      <c r="AB641" s="17"/>
      <c r="AC641" s="17"/>
    </row>
    <row r="642" customFormat="false" ht="13.5" hidden="false" customHeight="false" outlineLevel="0" collapsed="false">
      <c r="C642" s="17"/>
      <c r="D642" s="17"/>
      <c r="E642" s="17"/>
      <c r="F642" s="17"/>
      <c r="G642" s="17"/>
      <c r="H642" s="0"/>
      <c r="AA642" s="17"/>
      <c r="AB642" s="17"/>
      <c r="AC642" s="17"/>
    </row>
    <row r="643" customFormat="false" ht="13.5" hidden="false" customHeight="false" outlineLevel="0" collapsed="false">
      <c r="C643" s="17"/>
      <c r="D643" s="17"/>
      <c r="E643" s="17"/>
      <c r="F643" s="17"/>
      <c r="G643" s="17"/>
      <c r="H643" s="0"/>
      <c r="AA643" s="17"/>
      <c r="AB643" s="17"/>
      <c r="AC643" s="17"/>
    </row>
    <row r="644" customFormat="false" ht="13.5" hidden="false" customHeight="false" outlineLevel="0" collapsed="false">
      <c r="C644" s="17"/>
      <c r="D644" s="17"/>
      <c r="E644" s="17"/>
      <c r="F644" s="17"/>
      <c r="G644" s="17"/>
      <c r="H644" s="0"/>
      <c r="AA644" s="17"/>
      <c r="AB644" s="17"/>
      <c r="AC644" s="17"/>
    </row>
    <row r="645" customFormat="false" ht="13.5" hidden="false" customHeight="false" outlineLevel="0" collapsed="false">
      <c r="C645" s="17"/>
      <c r="D645" s="17"/>
      <c r="E645" s="17"/>
      <c r="F645" s="17"/>
      <c r="G645" s="17"/>
      <c r="H645" s="0"/>
      <c r="AA645" s="17"/>
      <c r="AB645" s="17"/>
      <c r="AC645" s="17"/>
    </row>
    <row r="646" customFormat="false" ht="13.5" hidden="false" customHeight="false" outlineLevel="0" collapsed="false">
      <c r="C646" s="17"/>
      <c r="D646" s="17"/>
      <c r="E646" s="17"/>
      <c r="F646" s="17"/>
      <c r="G646" s="17"/>
      <c r="H646" s="0"/>
      <c r="AA646" s="17"/>
      <c r="AB646" s="17"/>
      <c r="AC646" s="17"/>
    </row>
    <row r="647" customFormat="false" ht="13.5" hidden="false" customHeight="false" outlineLevel="0" collapsed="false">
      <c r="C647" s="17"/>
      <c r="D647" s="17"/>
      <c r="E647" s="17"/>
      <c r="F647" s="17"/>
      <c r="G647" s="17"/>
      <c r="H647" s="0"/>
      <c r="AA647" s="17"/>
      <c r="AB647" s="17"/>
      <c r="AC647" s="17"/>
    </row>
    <row r="648" customFormat="false" ht="13.5" hidden="false" customHeight="false" outlineLevel="0" collapsed="false">
      <c r="C648" s="17"/>
      <c r="D648" s="17"/>
      <c r="E648" s="17"/>
      <c r="F648" s="17"/>
      <c r="G648" s="17"/>
      <c r="H648" s="0"/>
      <c r="AA648" s="17"/>
      <c r="AB648" s="17"/>
      <c r="AC648" s="17"/>
    </row>
    <row r="649" customFormat="false" ht="13.5" hidden="false" customHeight="false" outlineLevel="0" collapsed="false">
      <c r="C649" s="17"/>
      <c r="D649" s="17"/>
      <c r="E649" s="17"/>
      <c r="F649" s="17"/>
      <c r="G649" s="17"/>
      <c r="H649" s="0"/>
      <c r="AA649" s="17"/>
      <c r="AB649" s="17"/>
      <c r="AC649" s="17"/>
    </row>
    <row r="650" customFormat="false" ht="13.5" hidden="false" customHeight="false" outlineLevel="0" collapsed="false">
      <c r="C650" s="17"/>
      <c r="D650" s="17"/>
      <c r="E650" s="17"/>
      <c r="F650" s="17"/>
      <c r="G650" s="17"/>
      <c r="H650" s="0"/>
      <c r="AA650" s="17"/>
      <c r="AB650" s="17"/>
      <c r="AC650" s="17"/>
    </row>
    <row r="651" customFormat="false" ht="13.5" hidden="false" customHeight="false" outlineLevel="0" collapsed="false">
      <c r="C651" s="17"/>
      <c r="D651" s="17"/>
      <c r="E651" s="17"/>
      <c r="F651" s="17"/>
      <c r="G651" s="17"/>
      <c r="H651" s="0"/>
      <c r="AA651" s="17"/>
      <c r="AB651" s="17"/>
      <c r="AC651" s="17"/>
    </row>
    <row r="652" customFormat="false" ht="13.5" hidden="false" customHeight="false" outlineLevel="0" collapsed="false">
      <c r="C652" s="17"/>
      <c r="D652" s="17"/>
      <c r="E652" s="17"/>
      <c r="F652" s="17"/>
      <c r="G652" s="17"/>
      <c r="H652" s="0"/>
      <c r="AA652" s="17"/>
      <c r="AB652" s="17"/>
      <c r="AC652" s="17"/>
    </row>
    <row r="653" customFormat="false" ht="13.5" hidden="false" customHeight="false" outlineLevel="0" collapsed="false">
      <c r="C653" s="17"/>
      <c r="D653" s="17"/>
      <c r="E653" s="17"/>
      <c r="F653" s="17"/>
      <c r="G653" s="17"/>
      <c r="H653" s="0"/>
      <c r="AA653" s="17"/>
      <c r="AB653" s="17"/>
      <c r="AC653" s="17"/>
    </row>
    <row r="654" customFormat="false" ht="13.5" hidden="false" customHeight="false" outlineLevel="0" collapsed="false">
      <c r="C654" s="17"/>
      <c r="D654" s="17"/>
      <c r="E654" s="17"/>
      <c r="F654" s="17"/>
      <c r="G654" s="17"/>
      <c r="H654" s="0"/>
      <c r="AA654" s="17"/>
      <c r="AB654" s="17"/>
      <c r="AC654" s="17"/>
    </row>
    <row r="655" customFormat="false" ht="13.5" hidden="false" customHeight="false" outlineLevel="0" collapsed="false">
      <c r="C655" s="17"/>
      <c r="D655" s="17"/>
      <c r="E655" s="17"/>
      <c r="F655" s="17"/>
      <c r="G655" s="17"/>
      <c r="H655" s="0"/>
      <c r="AA655" s="17"/>
      <c r="AB655" s="17"/>
      <c r="AC655" s="17"/>
    </row>
    <row r="656" customFormat="false" ht="13.5" hidden="false" customHeight="false" outlineLevel="0" collapsed="false">
      <c r="C656" s="17"/>
      <c r="D656" s="17"/>
      <c r="E656" s="17"/>
      <c r="F656" s="17"/>
      <c r="G656" s="17"/>
      <c r="H656" s="0"/>
      <c r="AA656" s="17"/>
      <c r="AB656" s="17"/>
      <c r="AC656" s="17"/>
    </row>
    <row r="657" customFormat="false" ht="13.5" hidden="false" customHeight="false" outlineLevel="0" collapsed="false">
      <c r="C657" s="17"/>
      <c r="D657" s="17"/>
      <c r="E657" s="17"/>
      <c r="F657" s="17"/>
      <c r="G657" s="17"/>
      <c r="H657" s="0"/>
      <c r="AA657" s="17"/>
      <c r="AB657" s="17"/>
      <c r="AC657" s="17"/>
    </row>
    <row r="658" customFormat="false" ht="13.5" hidden="false" customHeight="false" outlineLevel="0" collapsed="false">
      <c r="C658" s="17"/>
      <c r="D658" s="17"/>
      <c r="E658" s="17"/>
      <c r="F658" s="17"/>
      <c r="G658" s="17"/>
      <c r="H658" s="0"/>
      <c r="AA658" s="17"/>
      <c r="AB658" s="17"/>
      <c r="AC658" s="17"/>
    </row>
    <row r="659" customFormat="false" ht="13.5" hidden="false" customHeight="false" outlineLevel="0" collapsed="false">
      <c r="C659" s="17"/>
      <c r="D659" s="17"/>
      <c r="E659" s="17"/>
      <c r="F659" s="17"/>
      <c r="G659" s="17"/>
      <c r="H659" s="0"/>
      <c r="AA659" s="17"/>
      <c r="AB659" s="17"/>
      <c r="AC659" s="17"/>
    </row>
    <row r="660" customFormat="false" ht="13.5" hidden="false" customHeight="false" outlineLevel="0" collapsed="false">
      <c r="C660" s="17"/>
      <c r="D660" s="17"/>
      <c r="E660" s="17"/>
      <c r="F660" s="17"/>
      <c r="G660" s="17"/>
      <c r="H660" s="0"/>
      <c r="AA660" s="17"/>
      <c r="AB660" s="17"/>
      <c r="AC660" s="17"/>
    </row>
    <row r="661" customFormat="false" ht="13.5" hidden="false" customHeight="false" outlineLevel="0" collapsed="false">
      <c r="C661" s="17"/>
      <c r="D661" s="17"/>
      <c r="E661" s="17"/>
      <c r="F661" s="17"/>
      <c r="G661" s="17"/>
      <c r="H661" s="0"/>
      <c r="AA661" s="17"/>
      <c r="AB661" s="17"/>
      <c r="AC661" s="17"/>
    </row>
    <row r="662" customFormat="false" ht="13.5" hidden="false" customHeight="false" outlineLevel="0" collapsed="false">
      <c r="C662" s="17"/>
      <c r="D662" s="17"/>
      <c r="E662" s="17"/>
      <c r="F662" s="17"/>
      <c r="G662" s="17"/>
      <c r="H662" s="0"/>
      <c r="AA662" s="17"/>
      <c r="AB662" s="17"/>
      <c r="AC662" s="17"/>
    </row>
    <row r="663" customFormat="false" ht="13.5" hidden="false" customHeight="false" outlineLevel="0" collapsed="false">
      <c r="C663" s="17"/>
      <c r="D663" s="17"/>
      <c r="E663" s="17"/>
      <c r="F663" s="17"/>
      <c r="G663" s="17"/>
      <c r="H663" s="0"/>
      <c r="AA663" s="17"/>
      <c r="AB663" s="17"/>
      <c r="AC663" s="17"/>
    </row>
    <row r="664" customFormat="false" ht="13.5" hidden="false" customHeight="false" outlineLevel="0" collapsed="false">
      <c r="C664" s="17"/>
      <c r="D664" s="17"/>
      <c r="E664" s="17"/>
      <c r="F664" s="17"/>
      <c r="G664" s="17"/>
      <c r="H664" s="0"/>
      <c r="AA664" s="17"/>
      <c r="AB664" s="17"/>
      <c r="AC664" s="17"/>
    </row>
    <row r="665" customFormat="false" ht="13.5" hidden="false" customHeight="false" outlineLevel="0" collapsed="false">
      <c r="C665" s="17"/>
      <c r="D665" s="17"/>
      <c r="E665" s="17"/>
      <c r="F665" s="17"/>
      <c r="G665" s="17"/>
      <c r="H665" s="0"/>
      <c r="AA665" s="17"/>
      <c r="AB665" s="17"/>
      <c r="AC665" s="17"/>
    </row>
    <row r="666" customFormat="false" ht="13.5" hidden="false" customHeight="false" outlineLevel="0" collapsed="false">
      <c r="C666" s="17"/>
      <c r="D666" s="17"/>
      <c r="E666" s="17"/>
      <c r="F666" s="17"/>
      <c r="G666" s="17"/>
      <c r="H666" s="0"/>
      <c r="AA666" s="17"/>
      <c r="AB666" s="17"/>
      <c r="AC666" s="17"/>
    </row>
    <row r="667" customFormat="false" ht="13.5" hidden="false" customHeight="false" outlineLevel="0" collapsed="false">
      <c r="A667" s="169"/>
      <c r="C667" s="17"/>
      <c r="D667" s="17"/>
      <c r="E667" s="17"/>
      <c r="F667" s="17"/>
      <c r="G667" s="17"/>
      <c r="H667" s="0"/>
      <c r="AA667" s="17"/>
      <c r="AB667" s="17"/>
      <c r="AC667" s="17"/>
    </row>
    <row r="668" customFormat="false" ht="13.5" hidden="false" customHeight="false" outlineLevel="0" collapsed="false">
      <c r="A668" s="169"/>
      <c r="C668" s="17"/>
      <c r="D668" s="17"/>
      <c r="E668" s="17"/>
      <c r="F668" s="17"/>
      <c r="G668" s="17"/>
      <c r="H668" s="0"/>
      <c r="AA668" s="17"/>
      <c r="AB668" s="17"/>
      <c r="AC668" s="17"/>
    </row>
    <row r="669" customFormat="false" ht="13.5" hidden="false" customHeight="false" outlineLevel="0" collapsed="false">
      <c r="A669" s="169"/>
      <c r="C669" s="17"/>
      <c r="D669" s="17"/>
      <c r="E669" s="17"/>
      <c r="F669" s="17"/>
      <c r="G669" s="17"/>
      <c r="H669" s="0"/>
      <c r="AA669" s="17"/>
      <c r="AB669" s="17"/>
      <c r="AC669" s="17"/>
    </row>
    <row r="670" customFormat="false" ht="13.5" hidden="false" customHeight="false" outlineLevel="0" collapsed="false">
      <c r="A670" s="169"/>
      <c r="C670" s="17"/>
      <c r="D670" s="17"/>
      <c r="E670" s="17"/>
      <c r="F670" s="17"/>
      <c r="G670" s="17"/>
      <c r="H670" s="0"/>
      <c r="AA670" s="17"/>
      <c r="AB670" s="17"/>
      <c r="AC670" s="17"/>
    </row>
    <row r="671" customFormat="false" ht="13.5" hidden="false" customHeight="false" outlineLevel="0" collapsed="false">
      <c r="A671" s="169"/>
      <c r="C671" s="17"/>
      <c r="D671" s="17"/>
      <c r="E671" s="17"/>
      <c r="F671" s="17"/>
      <c r="G671" s="17"/>
      <c r="H671" s="0"/>
      <c r="AA671" s="17"/>
      <c r="AB671" s="17"/>
      <c r="AC671" s="17"/>
    </row>
    <row r="672" customFormat="false" ht="13.5" hidden="false" customHeight="false" outlineLevel="0" collapsed="false">
      <c r="A672" s="169"/>
      <c r="C672" s="17"/>
      <c r="D672" s="17"/>
      <c r="E672" s="17"/>
      <c r="F672" s="17"/>
      <c r="G672" s="17"/>
      <c r="H672" s="0"/>
      <c r="AA672" s="17"/>
      <c r="AB672" s="17"/>
      <c r="AC672" s="17"/>
    </row>
    <row r="673" customFormat="false" ht="13.5" hidden="false" customHeight="false" outlineLevel="0" collapsed="false">
      <c r="A673" s="169"/>
      <c r="C673" s="17"/>
      <c r="D673" s="17"/>
      <c r="E673" s="17"/>
      <c r="F673" s="17"/>
      <c r="G673" s="17"/>
      <c r="H673" s="0"/>
      <c r="AA673" s="17"/>
      <c r="AB673" s="17"/>
      <c r="AC673" s="17"/>
    </row>
    <row r="674" customFormat="false" ht="13.5" hidden="false" customHeight="false" outlineLevel="0" collapsed="false">
      <c r="A674" s="169"/>
      <c r="C674" s="17"/>
      <c r="D674" s="17"/>
      <c r="E674" s="17"/>
      <c r="F674" s="17"/>
      <c r="G674" s="17"/>
      <c r="H674" s="0"/>
      <c r="AA674" s="17"/>
      <c r="AB674" s="17"/>
      <c r="AC674" s="17"/>
    </row>
    <row r="675" customFormat="false" ht="13.5" hidden="false" customHeight="false" outlineLevel="0" collapsed="false">
      <c r="A675" s="169"/>
      <c r="C675" s="17"/>
      <c r="D675" s="17"/>
      <c r="E675" s="17"/>
      <c r="F675" s="17"/>
      <c r="G675" s="17"/>
      <c r="H675" s="0"/>
      <c r="AA675" s="17"/>
      <c r="AB675" s="17"/>
      <c r="AC675" s="17"/>
    </row>
    <row r="676" customFormat="false" ht="13.5" hidden="false" customHeight="false" outlineLevel="0" collapsed="false">
      <c r="A676" s="169"/>
      <c r="C676" s="17"/>
      <c r="D676" s="17"/>
      <c r="E676" s="17"/>
      <c r="F676" s="17"/>
      <c r="G676" s="17"/>
      <c r="H676" s="0"/>
      <c r="AA676" s="17"/>
      <c r="AB676" s="17"/>
      <c r="AC676" s="17"/>
    </row>
    <row r="677" customFormat="false" ht="13.5" hidden="false" customHeight="false" outlineLevel="0" collapsed="false">
      <c r="A677" s="169"/>
      <c r="C677" s="17"/>
      <c r="D677" s="17"/>
      <c r="E677" s="17"/>
      <c r="F677" s="17"/>
      <c r="G677" s="17"/>
      <c r="H677" s="0"/>
      <c r="AA677" s="17"/>
      <c r="AB677" s="17"/>
      <c r="AC677" s="17"/>
    </row>
    <row r="678" customFormat="false" ht="13.5" hidden="false" customHeight="false" outlineLevel="0" collapsed="false">
      <c r="A678" s="169"/>
      <c r="C678" s="17"/>
      <c r="D678" s="17"/>
      <c r="E678" s="17"/>
      <c r="F678" s="17"/>
      <c r="G678" s="17"/>
      <c r="H678" s="0"/>
      <c r="AA678" s="17"/>
      <c r="AB678" s="17"/>
      <c r="AC678" s="17"/>
    </row>
    <row r="679" customFormat="false" ht="13.5" hidden="false" customHeight="false" outlineLevel="0" collapsed="false">
      <c r="C679" s="17"/>
      <c r="D679" s="17"/>
      <c r="E679" s="17"/>
      <c r="F679" s="17"/>
      <c r="G679" s="17"/>
      <c r="H679" s="0"/>
      <c r="AA679" s="17"/>
      <c r="AB679" s="17"/>
      <c r="AC679" s="17"/>
    </row>
    <row r="680" customFormat="false" ht="13.5" hidden="false" customHeight="false" outlineLevel="0" collapsed="false">
      <c r="C680" s="17"/>
      <c r="D680" s="17"/>
      <c r="E680" s="17"/>
      <c r="F680" s="17"/>
      <c r="G680" s="17"/>
      <c r="H680" s="0"/>
      <c r="AA680" s="17"/>
      <c r="AB680" s="17"/>
      <c r="AC680" s="17"/>
    </row>
    <row r="681" customFormat="false" ht="13.5" hidden="false" customHeight="false" outlineLevel="0" collapsed="false">
      <c r="C681" s="17"/>
      <c r="D681" s="17"/>
      <c r="E681" s="17"/>
      <c r="F681" s="17"/>
      <c r="G681" s="17"/>
      <c r="H681" s="0"/>
      <c r="AA681" s="17"/>
      <c r="AB681" s="17"/>
      <c r="AC681" s="17"/>
    </row>
    <row r="682" customFormat="false" ht="13.5" hidden="false" customHeight="false" outlineLevel="0" collapsed="false">
      <c r="C682" s="17"/>
      <c r="D682" s="17"/>
      <c r="E682" s="17"/>
      <c r="F682" s="17"/>
      <c r="G682" s="17"/>
      <c r="H682" s="0"/>
      <c r="AA682" s="17"/>
      <c r="AB682" s="17"/>
      <c r="AC682" s="17"/>
    </row>
    <row r="683" customFormat="false" ht="13.5" hidden="false" customHeight="false" outlineLevel="0" collapsed="false">
      <c r="C683" s="17"/>
      <c r="D683" s="17"/>
      <c r="E683" s="17"/>
      <c r="F683" s="17"/>
      <c r="G683" s="17"/>
      <c r="H683" s="0"/>
      <c r="AA683" s="17"/>
      <c r="AB683" s="17"/>
      <c r="AC683" s="17"/>
    </row>
    <row r="684" customFormat="false" ht="13.5" hidden="false" customHeight="false" outlineLevel="0" collapsed="false">
      <c r="C684" s="17"/>
      <c r="D684" s="17"/>
      <c r="E684" s="17"/>
      <c r="F684" s="17"/>
      <c r="G684" s="17"/>
      <c r="H684" s="0"/>
      <c r="AA684" s="17"/>
      <c r="AB684" s="17"/>
      <c r="AC684" s="17"/>
    </row>
    <row r="685" customFormat="false" ht="13.5" hidden="false" customHeight="false" outlineLevel="0" collapsed="false">
      <c r="C685" s="17"/>
      <c r="D685" s="17"/>
      <c r="E685" s="17"/>
      <c r="F685" s="17"/>
      <c r="G685" s="17"/>
      <c r="H685" s="0"/>
      <c r="AA685" s="17"/>
      <c r="AB685" s="17"/>
      <c r="AC685" s="17"/>
    </row>
    <row r="686" customFormat="false" ht="13.5" hidden="false" customHeight="false" outlineLevel="0" collapsed="false">
      <c r="C686" s="17"/>
      <c r="D686" s="17"/>
      <c r="E686" s="17"/>
      <c r="F686" s="17"/>
      <c r="G686" s="17"/>
      <c r="H686" s="0"/>
      <c r="AA686" s="17"/>
      <c r="AB686" s="17"/>
      <c r="AC686" s="17"/>
    </row>
    <row r="687" customFormat="false" ht="13.5" hidden="false" customHeight="false" outlineLevel="0" collapsed="false">
      <c r="C687" s="17"/>
      <c r="D687" s="17"/>
      <c r="E687" s="17"/>
      <c r="F687" s="17"/>
      <c r="G687" s="17"/>
      <c r="H687" s="0"/>
      <c r="AA687" s="17"/>
      <c r="AB687" s="17"/>
      <c r="AC687" s="17"/>
    </row>
    <row r="688" customFormat="false" ht="13.5" hidden="false" customHeight="false" outlineLevel="0" collapsed="false">
      <c r="C688" s="17"/>
      <c r="D688" s="17"/>
      <c r="E688" s="17"/>
      <c r="F688" s="17"/>
      <c r="G688" s="17"/>
      <c r="H688" s="0"/>
      <c r="AA688" s="17"/>
      <c r="AB688" s="17"/>
      <c r="AC688" s="17"/>
    </row>
    <row r="689" customFormat="false" ht="13.5" hidden="false" customHeight="false" outlineLevel="0" collapsed="false">
      <c r="C689" s="17"/>
      <c r="D689" s="17"/>
      <c r="E689" s="17"/>
      <c r="F689" s="17"/>
      <c r="G689" s="17"/>
      <c r="H689" s="0"/>
      <c r="AA689" s="17"/>
      <c r="AB689" s="17"/>
      <c r="AC689" s="17"/>
    </row>
    <row r="690" customFormat="false" ht="13.5" hidden="false" customHeight="false" outlineLevel="0" collapsed="false">
      <c r="C690" s="17"/>
      <c r="D690" s="17"/>
      <c r="E690" s="17"/>
      <c r="F690" s="17"/>
      <c r="G690" s="17"/>
      <c r="H690" s="0"/>
      <c r="AA690" s="17"/>
      <c r="AB690" s="17"/>
      <c r="AC690" s="17"/>
    </row>
    <row r="691" customFormat="false" ht="13.5" hidden="false" customHeight="false" outlineLevel="0" collapsed="false">
      <c r="C691" s="17"/>
      <c r="D691" s="17"/>
      <c r="E691" s="17"/>
      <c r="F691" s="17"/>
      <c r="G691" s="17"/>
      <c r="H691" s="0"/>
      <c r="AA691" s="17"/>
      <c r="AB691" s="17"/>
      <c r="AC691" s="17"/>
    </row>
    <row r="692" customFormat="false" ht="13.5" hidden="false" customHeight="false" outlineLevel="0" collapsed="false">
      <c r="C692" s="17"/>
      <c r="D692" s="17"/>
      <c r="E692" s="17"/>
      <c r="F692" s="17"/>
      <c r="G692" s="17"/>
      <c r="H692" s="0"/>
      <c r="AA692" s="17"/>
      <c r="AB692" s="17"/>
      <c r="AC692" s="17"/>
    </row>
    <row r="693" customFormat="false" ht="13.5" hidden="false" customHeight="false" outlineLevel="0" collapsed="false">
      <c r="C693" s="17"/>
      <c r="D693" s="17"/>
      <c r="E693" s="17"/>
      <c r="F693" s="17"/>
      <c r="G693" s="17"/>
      <c r="H693" s="0"/>
      <c r="AA693" s="17"/>
      <c r="AB693" s="17"/>
      <c r="AC693" s="17"/>
    </row>
    <row r="694" customFormat="false" ht="13.5" hidden="false" customHeight="false" outlineLevel="0" collapsed="false">
      <c r="C694" s="17"/>
      <c r="D694" s="17"/>
      <c r="E694" s="17"/>
      <c r="F694" s="17"/>
      <c r="G694" s="17"/>
      <c r="H694" s="0"/>
      <c r="AA694" s="17"/>
      <c r="AB694" s="17"/>
      <c r="AC694" s="17"/>
    </row>
    <row r="695" customFormat="false" ht="13.5" hidden="false" customHeight="false" outlineLevel="0" collapsed="false">
      <c r="C695" s="17"/>
      <c r="D695" s="17"/>
      <c r="E695" s="17"/>
      <c r="F695" s="17"/>
      <c r="G695" s="17"/>
      <c r="H695" s="0"/>
      <c r="AA695" s="17"/>
      <c r="AB695" s="17"/>
      <c r="AC695" s="17"/>
    </row>
    <row r="696" customFormat="false" ht="13.5" hidden="false" customHeight="false" outlineLevel="0" collapsed="false">
      <c r="C696" s="17"/>
      <c r="D696" s="17"/>
      <c r="E696" s="17"/>
      <c r="F696" s="17"/>
      <c r="G696" s="17"/>
      <c r="H696" s="0"/>
      <c r="AA696" s="17"/>
      <c r="AB696" s="17"/>
      <c r="AC696" s="17"/>
    </row>
    <row r="697" customFormat="false" ht="13.5" hidden="false" customHeight="false" outlineLevel="0" collapsed="false">
      <c r="C697" s="17"/>
      <c r="D697" s="17"/>
      <c r="E697" s="17"/>
      <c r="F697" s="17"/>
      <c r="G697" s="17"/>
      <c r="H697" s="0"/>
      <c r="AA697" s="17"/>
      <c r="AB697" s="17"/>
      <c r="AC697" s="17"/>
    </row>
    <row r="698" customFormat="false" ht="13.5" hidden="false" customHeight="false" outlineLevel="0" collapsed="false">
      <c r="C698" s="17"/>
      <c r="D698" s="17"/>
      <c r="E698" s="17"/>
      <c r="F698" s="17"/>
      <c r="G698" s="17"/>
      <c r="H698" s="0"/>
      <c r="AA698" s="17"/>
      <c r="AB698" s="17"/>
      <c r="AC698" s="17"/>
    </row>
    <row r="699" customFormat="false" ht="13.5" hidden="false" customHeight="false" outlineLevel="0" collapsed="false">
      <c r="C699" s="17"/>
      <c r="D699" s="17"/>
      <c r="E699" s="17"/>
      <c r="F699" s="17"/>
      <c r="G699" s="17"/>
      <c r="H699" s="0"/>
      <c r="AA699" s="17"/>
      <c r="AB699" s="17"/>
      <c r="AC699" s="17"/>
    </row>
    <row r="700" customFormat="false" ht="13.5" hidden="false" customHeight="false" outlineLevel="0" collapsed="false">
      <c r="C700" s="17"/>
      <c r="D700" s="17"/>
      <c r="E700" s="17"/>
      <c r="F700" s="17"/>
      <c r="G700" s="17"/>
      <c r="H700" s="0"/>
      <c r="AA700" s="17"/>
      <c r="AB700" s="17"/>
      <c r="AC700" s="17"/>
    </row>
    <row r="701" customFormat="false" ht="13.5" hidden="false" customHeight="false" outlineLevel="0" collapsed="false">
      <c r="C701" s="17"/>
      <c r="D701" s="17"/>
      <c r="E701" s="17"/>
      <c r="F701" s="17"/>
      <c r="G701" s="17"/>
      <c r="H701" s="0"/>
      <c r="AA701" s="17"/>
      <c r="AB701" s="17"/>
      <c r="AC701" s="17"/>
    </row>
    <row r="702" customFormat="false" ht="13.5" hidden="false" customHeight="false" outlineLevel="0" collapsed="false">
      <c r="C702" s="17"/>
      <c r="D702" s="17"/>
      <c r="E702" s="17"/>
      <c r="F702" s="17"/>
      <c r="G702" s="17"/>
      <c r="H702" s="0"/>
      <c r="AA702" s="17"/>
      <c r="AB702" s="17"/>
      <c r="AC702" s="17"/>
    </row>
    <row r="703" customFormat="false" ht="13.5" hidden="false" customHeight="false" outlineLevel="0" collapsed="false">
      <c r="C703" s="17"/>
      <c r="D703" s="17"/>
      <c r="E703" s="17"/>
      <c r="F703" s="17"/>
      <c r="G703" s="17"/>
      <c r="H703" s="0"/>
      <c r="AA703" s="17"/>
      <c r="AB703" s="17"/>
      <c r="AC703" s="17"/>
    </row>
    <row r="704" customFormat="false" ht="13.5" hidden="false" customHeight="false" outlineLevel="0" collapsed="false">
      <c r="C704" s="17"/>
      <c r="D704" s="17"/>
      <c r="E704" s="17"/>
      <c r="F704" s="17"/>
      <c r="G704" s="17"/>
      <c r="H704" s="0"/>
      <c r="AA704" s="17"/>
      <c r="AB704" s="17"/>
      <c r="AC704" s="17"/>
    </row>
    <row r="705" customFormat="false" ht="13.5" hidden="false" customHeight="false" outlineLevel="0" collapsed="false">
      <c r="C705" s="17"/>
      <c r="D705" s="17"/>
      <c r="E705" s="17"/>
      <c r="F705" s="17"/>
      <c r="G705" s="17"/>
      <c r="H705" s="0"/>
      <c r="AA705" s="17"/>
      <c r="AB705" s="17"/>
      <c r="AC705" s="17"/>
    </row>
    <row r="706" customFormat="false" ht="13.5" hidden="false" customHeight="false" outlineLevel="0" collapsed="false">
      <c r="C706" s="17"/>
      <c r="D706" s="17"/>
      <c r="E706" s="17"/>
      <c r="F706" s="17"/>
      <c r="G706" s="17"/>
      <c r="H706" s="0"/>
      <c r="AA706" s="17"/>
      <c r="AB706" s="17"/>
      <c r="AC706" s="17"/>
    </row>
    <row r="707" customFormat="false" ht="13.5" hidden="false" customHeight="false" outlineLevel="0" collapsed="false">
      <c r="C707" s="17"/>
      <c r="D707" s="17"/>
      <c r="E707" s="17"/>
      <c r="F707" s="17"/>
      <c r="G707" s="17"/>
      <c r="H707" s="0"/>
      <c r="AA707" s="17"/>
      <c r="AB707" s="17"/>
      <c r="AC707" s="17"/>
    </row>
    <row r="708" customFormat="false" ht="13.5" hidden="false" customHeight="false" outlineLevel="0" collapsed="false">
      <c r="C708" s="17"/>
      <c r="D708" s="17"/>
      <c r="E708" s="17"/>
      <c r="F708" s="17"/>
      <c r="G708" s="17"/>
      <c r="H708" s="0"/>
      <c r="AA708" s="17"/>
      <c r="AB708" s="17"/>
      <c r="AC708" s="17"/>
    </row>
    <row r="709" customFormat="false" ht="13.5" hidden="false" customHeight="false" outlineLevel="0" collapsed="false">
      <c r="C709" s="17"/>
      <c r="D709" s="17"/>
      <c r="E709" s="17"/>
      <c r="F709" s="17"/>
      <c r="G709" s="17"/>
      <c r="H709" s="0"/>
      <c r="AA709" s="17"/>
      <c r="AB709" s="17"/>
      <c r="AC709" s="17"/>
    </row>
    <row r="710" customFormat="false" ht="13.5" hidden="false" customHeight="false" outlineLevel="0" collapsed="false">
      <c r="C710" s="17"/>
      <c r="D710" s="17"/>
      <c r="E710" s="17"/>
      <c r="F710" s="17"/>
      <c r="G710" s="17"/>
      <c r="H710" s="0"/>
      <c r="AA710" s="17"/>
      <c r="AB710" s="17"/>
      <c r="AC710" s="17"/>
    </row>
    <row r="711" customFormat="false" ht="13.5" hidden="false" customHeight="false" outlineLevel="0" collapsed="false">
      <c r="C711" s="17"/>
      <c r="D711" s="17"/>
      <c r="E711" s="17"/>
      <c r="F711" s="17"/>
      <c r="G711" s="17"/>
      <c r="H711" s="0"/>
      <c r="AA711" s="17"/>
      <c r="AB711" s="17"/>
      <c r="AC711" s="17"/>
    </row>
    <row r="712" customFormat="false" ht="13.5" hidden="false" customHeight="false" outlineLevel="0" collapsed="false">
      <c r="C712" s="17"/>
      <c r="D712" s="17"/>
      <c r="E712" s="17"/>
      <c r="F712" s="17"/>
      <c r="G712" s="17"/>
      <c r="H712" s="0"/>
      <c r="AA712" s="17"/>
      <c r="AB712" s="17"/>
      <c r="AC712" s="17"/>
    </row>
    <row r="713" customFormat="false" ht="13.5" hidden="false" customHeight="false" outlineLevel="0" collapsed="false">
      <c r="C713" s="17"/>
      <c r="D713" s="17"/>
      <c r="E713" s="17"/>
      <c r="F713" s="17"/>
      <c r="G713" s="17"/>
      <c r="H713" s="0"/>
      <c r="AA713" s="17"/>
      <c r="AB713" s="17"/>
      <c r="AC713" s="17"/>
    </row>
    <row r="714" customFormat="false" ht="13.5" hidden="false" customHeight="false" outlineLevel="0" collapsed="false">
      <c r="C714" s="17"/>
      <c r="D714" s="17"/>
      <c r="E714" s="17"/>
      <c r="F714" s="17"/>
      <c r="G714" s="17"/>
      <c r="H714" s="0"/>
      <c r="AA714" s="17"/>
      <c r="AB714" s="17"/>
      <c r="AC714" s="17"/>
    </row>
    <row r="715" customFormat="false" ht="13.5" hidden="false" customHeight="false" outlineLevel="0" collapsed="false">
      <c r="C715" s="17"/>
      <c r="D715" s="17"/>
      <c r="E715" s="17"/>
      <c r="F715" s="17"/>
      <c r="G715" s="17"/>
      <c r="H715" s="0"/>
      <c r="AA715" s="17"/>
      <c r="AB715" s="17"/>
      <c r="AC715" s="17"/>
    </row>
    <row r="716" customFormat="false" ht="13.5" hidden="false" customHeight="false" outlineLevel="0" collapsed="false">
      <c r="C716" s="17"/>
      <c r="D716" s="17"/>
      <c r="E716" s="17"/>
      <c r="F716" s="17"/>
      <c r="G716" s="17"/>
      <c r="H716" s="0"/>
      <c r="AA716" s="17"/>
      <c r="AB716" s="17"/>
      <c r="AC716" s="17"/>
    </row>
    <row r="717" customFormat="false" ht="13.5" hidden="false" customHeight="false" outlineLevel="0" collapsed="false">
      <c r="C717" s="17"/>
      <c r="D717" s="17"/>
      <c r="E717" s="17"/>
      <c r="F717" s="17"/>
      <c r="G717" s="17"/>
      <c r="H717" s="0"/>
      <c r="AA717" s="17"/>
      <c r="AB717" s="17"/>
      <c r="AC717" s="17"/>
    </row>
    <row r="718" customFormat="false" ht="13.5" hidden="false" customHeight="false" outlineLevel="0" collapsed="false">
      <c r="C718" s="17"/>
      <c r="D718" s="17"/>
      <c r="E718" s="17"/>
      <c r="F718" s="17"/>
      <c r="G718" s="17"/>
      <c r="H718" s="0"/>
      <c r="AA718" s="17"/>
      <c r="AB718" s="17"/>
      <c r="AC718" s="17"/>
    </row>
    <row r="719" customFormat="false" ht="13.5" hidden="false" customHeight="false" outlineLevel="0" collapsed="false">
      <c r="C719" s="17"/>
      <c r="D719" s="17"/>
      <c r="E719" s="17"/>
      <c r="F719" s="17"/>
      <c r="G719" s="17"/>
      <c r="H719" s="0"/>
      <c r="AA719" s="17"/>
      <c r="AB719" s="17"/>
      <c r="AC719" s="17"/>
    </row>
    <row r="720" customFormat="false" ht="13.5" hidden="false" customHeight="false" outlineLevel="0" collapsed="false">
      <c r="C720" s="17"/>
      <c r="D720" s="17"/>
      <c r="E720" s="17"/>
      <c r="F720" s="17"/>
      <c r="G720" s="17"/>
      <c r="H720" s="0"/>
      <c r="AA720" s="17"/>
      <c r="AB720" s="17"/>
      <c r="AC720" s="17"/>
    </row>
    <row r="721" customFormat="false" ht="13.5" hidden="false" customHeight="false" outlineLevel="0" collapsed="false">
      <c r="C721" s="17"/>
      <c r="D721" s="17"/>
      <c r="E721" s="17"/>
      <c r="F721" s="17"/>
      <c r="G721" s="17"/>
      <c r="H721" s="0"/>
      <c r="AA721" s="17"/>
      <c r="AB721" s="17"/>
      <c r="AC721" s="17"/>
    </row>
    <row r="722" customFormat="false" ht="13.5" hidden="false" customHeight="false" outlineLevel="0" collapsed="false">
      <c r="C722" s="17"/>
      <c r="D722" s="17"/>
      <c r="E722" s="17"/>
      <c r="F722" s="17"/>
      <c r="G722" s="17"/>
      <c r="H722" s="0"/>
      <c r="AA722" s="17"/>
      <c r="AB722" s="17"/>
      <c r="AC722" s="17"/>
    </row>
    <row r="723" customFormat="false" ht="13.5" hidden="false" customHeight="false" outlineLevel="0" collapsed="false">
      <c r="C723" s="17"/>
      <c r="D723" s="17"/>
      <c r="E723" s="17"/>
      <c r="F723" s="17"/>
      <c r="G723" s="17"/>
      <c r="H723" s="0"/>
      <c r="AA723" s="17"/>
      <c r="AB723" s="17"/>
      <c r="AC723" s="17"/>
    </row>
    <row r="724" customFormat="false" ht="13.5" hidden="false" customHeight="false" outlineLevel="0" collapsed="false">
      <c r="C724" s="17"/>
      <c r="D724" s="17"/>
      <c r="E724" s="17"/>
      <c r="F724" s="17"/>
      <c r="G724" s="17"/>
      <c r="H724" s="0"/>
      <c r="AA724" s="17"/>
      <c r="AB724" s="17"/>
      <c r="AC724" s="17"/>
    </row>
    <row r="725" customFormat="false" ht="13.5" hidden="false" customHeight="false" outlineLevel="0" collapsed="false">
      <c r="C725" s="17"/>
      <c r="D725" s="17"/>
      <c r="E725" s="17"/>
      <c r="F725" s="17"/>
      <c r="G725" s="17"/>
      <c r="H725" s="0"/>
      <c r="AA725" s="17"/>
      <c r="AB725" s="17"/>
      <c r="AC725" s="17"/>
    </row>
    <row r="726" customFormat="false" ht="13.5" hidden="false" customHeight="false" outlineLevel="0" collapsed="false">
      <c r="C726" s="17"/>
      <c r="D726" s="17"/>
      <c r="E726" s="17"/>
      <c r="F726" s="17"/>
      <c r="G726" s="17"/>
      <c r="H726" s="0"/>
      <c r="AA726" s="17"/>
      <c r="AB726" s="17"/>
      <c r="AC726" s="17"/>
    </row>
    <row r="727" customFormat="false" ht="13.5" hidden="false" customHeight="false" outlineLevel="0" collapsed="false">
      <c r="C727" s="17"/>
      <c r="D727" s="17"/>
      <c r="E727" s="17"/>
      <c r="F727" s="17"/>
      <c r="G727" s="17"/>
      <c r="H727" s="0"/>
      <c r="AA727" s="17"/>
      <c r="AB727" s="17"/>
      <c r="AC727" s="17"/>
    </row>
    <row r="728" customFormat="false" ht="13.5" hidden="false" customHeight="false" outlineLevel="0" collapsed="false">
      <c r="C728" s="17"/>
      <c r="D728" s="17"/>
      <c r="E728" s="17"/>
      <c r="F728" s="17"/>
      <c r="G728" s="17"/>
      <c r="H728" s="0"/>
      <c r="AA728" s="17"/>
      <c r="AB728" s="17"/>
      <c r="AC728" s="17"/>
    </row>
    <row r="729" customFormat="false" ht="13.5" hidden="false" customHeight="false" outlineLevel="0" collapsed="false">
      <c r="C729" s="17"/>
      <c r="D729" s="17"/>
      <c r="E729" s="17"/>
      <c r="F729" s="17"/>
      <c r="G729" s="17"/>
      <c r="H729" s="0"/>
      <c r="AA729" s="17"/>
      <c r="AB729" s="17"/>
      <c r="AC729" s="17"/>
    </row>
    <row r="730" customFormat="false" ht="13.5" hidden="false" customHeight="false" outlineLevel="0" collapsed="false">
      <c r="C730" s="17"/>
      <c r="D730" s="17"/>
      <c r="E730" s="17"/>
      <c r="F730" s="17"/>
      <c r="G730" s="17"/>
      <c r="H730" s="0"/>
      <c r="AA730" s="17"/>
      <c r="AB730" s="17"/>
      <c r="AC730" s="17"/>
    </row>
    <row r="731" customFormat="false" ht="13.5" hidden="false" customHeight="false" outlineLevel="0" collapsed="false">
      <c r="C731" s="17"/>
      <c r="D731" s="17"/>
      <c r="E731" s="17"/>
      <c r="F731" s="17"/>
      <c r="G731" s="17"/>
      <c r="H731" s="0"/>
      <c r="AA731" s="17"/>
      <c r="AB731" s="17"/>
      <c r="AC731" s="17"/>
    </row>
    <row r="732" customFormat="false" ht="13.5" hidden="false" customHeight="false" outlineLevel="0" collapsed="false">
      <c r="C732" s="17"/>
      <c r="D732" s="17"/>
      <c r="E732" s="17"/>
      <c r="F732" s="17"/>
      <c r="G732" s="17"/>
      <c r="H732" s="0"/>
      <c r="AA732" s="17"/>
      <c r="AB732" s="17"/>
      <c r="AC732" s="17"/>
    </row>
    <row r="733" customFormat="false" ht="13.5" hidden="false" customHeight="false" outlineLevel="0" collapsed="false">
      <c r="C733" s="17"/>
      <c r="D733" s="17"/>
      <c r="E733" s="17"/>
      <c r="F733" s="17"/>
      <c r="G733" s="17"/>
      <c r="H733" s="0"/>
      <c r="AA733" s="17"/>
      <c r="AB733" s="17"/>
      <c r="AC733" s="17"/>
    </row>
    <row r="734" customFormat="false" ht="13.5" hidden="false" customHeight="false" outlineLevel="0" collapsed="false">
      <c r="C734" s="17"/>
      <c r="D734" s="17"/>
      <c r="E734" s="17"/>
      <c r="F734" s="17"/>
      <c r="G734" s="17"/>
      <c r="H734" s="0"/>
      <c r="AA734" s="17"/>
      <c r="AB734" s="17"/>
      <c r="AC734" s="17"/>
    </row>
    <row r="735" customFormat="false" ht="13.5" hidden="false" customHeight="false" outlineLevel="0" collapsed="false">
      <c r="C735" s="17"/>
      <c r="D735" s="17"/>
      <c r="E735" s="17"/>
      <c r="F735" s="17"/>
      <c r="G735" s="17"/>
      <c r="H735" s="0"/>
      <c r="AA735" s="17"/>
      <c r="AB735" s="17"/>
      <c r="AC735" s="17"/>
    </row>
    <row r="736" customFormat="false" ht="13.5" hidden="false" customHeight="false" outlineLevel="0" collapsed="false">
      <c r="C736" s="17"/>
      <c r="D736" s="17"/>
      <c r="E736" s="17"/>
      <c r="F736" s="17"/>
      <c r="G736" s="17"/>
      <c r="H736" s="0"/>
      <c r="AA736" s="17"/>
      <c r="AB736" s="17"/>
      <c r="AC736" s="17"/>
    </row>
    <row r="737" customFormat="false" ht="13.5" hidden="false" customHeight="false" outlineLevel="0" collapsed="false">
      <c r="C737" s="17"/>
      <c r="D737" s="17"/>
      <c r="E737" s="17"/>
      <c r="F737" s="17"/>
      <c r="G737" s="17"/>
      <c r="H737" s="0"/>
      <c r="AA737" s="17"/>
      <c r="AB737" s="17"/>
      <c r="AC737" s="17"/>
    </row>
    <row r="738" customFormat="false" ht="13.5" hidden="false" customHeight="false" outlineLevel="0" collapsed="false">
      <c r="C738" s="17"/>
      <c r="D738" s="17"/>
      <c r="E738" s="17"/>
      <c r="F738" s="17"/>
      <c r="G738" s="17"/>
      <c r="H738" s="0"/>
      <c r="AA738" s="17"/>
      <c r="AB738" s="17"/>
      <c r="AC738" s="17"/>
    </row>
    <row r="739" customFormat="false" ht="13.5" hidden="false" customHeight="false" outlineLevel="0" collapsed="false">
      <c r="C739" s="17"/>
      <c r="D739" s="17"/>
      <c r="E739" s="17"/>
      <c r="F739" s="17"/>
      <c r="G739" s="17"/>
      <c r="H739" s="0"/>
      <c r="AA739" s="17"/>
      <c r="AB739" s="17"/>
      <c r="AC739" s="17"/>
    </row>
    <row r="740" customFormat="false" ht="13.5" hidden="false" customHeight="false" outlineLevel="0" collapsed="false">
      <c r="C740" s="17"/>
      <c r="D740" s="17"/>
      <c r="E740" s="17"/>
      <c r="F740" s="17"/>
      <c r="G740" s="17"/>
      <c r="H740" s="0"/>
      <c r="AA740" s="17"/>
      <c r="AB740" s="17"/>
      <c r="AC740" s="17"/>
    </row>
    <row r="741" customFormat="false" ht="13.5" hidden="false" customHeight="false" outlineLevel="0" collapsed="false">
      <c r="C741" s="17"/>
      <c r="D741" s="17"/>
      <c r="E741" s="17"/>
      <c r="F741" s="17"/>
      <c r="G741" s="17"/>
      <c r="H741" s="0"/>
      <c r="AA741" s="17"/>
      <c r="AB741" s="17"/>
      <c r="AC741" s="17"/>
    </row>
    <row r="742" customFormat="false" ht="13.5" hidden="false" customHeight="false" outlineLevel="0" collapsed="false">
      <c r="C742" s="17"/>
      <c r="D742" s="17"/>
      <c r="E742" s="17"/>
      <c r="F742" s="17"/>
      <c r="G742" s="17"/>
      <c r="H742" s="0"/>
      <c r="AA742" s="17"/>
      <c r="AB742" s="17"/>
      <c r="AC742" s="17"/>
    </row>
    <row r="743" customFormat="false" ht="13.5" hidden="false" customHeight="false" outlineLevel="0" collapsed="false">
      <c r="C743" s="17"/>
      <c r="D743" s="17"/>
      <c r="E743" s="17"/>
      <c r="F743" s="17"/>
      <c r="G743" s="17"/>
      <c r="H743" s="0"/>
      <c r="AA743" s="17"/>
      <c r="AB743" s="17"/>
      <c r="AC743" s="17"/>
    </row>
    <row r="744" customFormat="false" ht="13.5" hidden="false" customHeight="false" outlineLevel="0" collapsed="false">
      <c r="C744" s="17"/>
      <c r="D744" s="17"/>
      <c r="E744" s="17"/>
      <c r="F744" s="17"/>
      <c r="G744" s="17"/>
      <c r="H744" s="0"/>
      <c r="AA744" s="17"/>
      <c r="AB744" s="17"/>
      <c r="AC744" s="17"/>
    </row>
    <row r="745" customFormat="false" ht="13.5" hidden="false" customHeight="false" outlineLevel="0" collapsed="false">
      <c r="C745" s="17"/>
      <c r="D745" s="17"/>
      <c r="E745" s="17"/>
      <c r="F745" s="17"/>
      <c r="G745" s="17"/>
      <c r="H745" s="0"/>
      <c r="AA745" s="17"/>
      <c r="AB745" s="17"/>
      <c r="AC745" s="17"/>
    </row>
    <row r="746" customFormat="false" ht="13.5" hidden="false" customHeight="false" outlineLevel="0" collapsed="false">
      <c r="C746" s="17"/>
      <c r="D746" s="17"/>
      <c r="E746" s="17"/>
      <c r="F746" s="17"/>
      <c r="G746" s="17"/>
      <c r="H746" s="0"/>
      <c r="AA746" s="17"/>
      <c r="AB746" s="17"/>
      <c r="AC746" s="17"/>
    </row>
    <row r="747" customFormat="false" ht="13.5" hidden="false" customHeight="false" outlineLevel="0" collapsed="false">
      <c r="C747" s="17"/>
      <c r="D747" s="17"/>
      <c r="E747" s="17"/>
      <c r="F747" s="17"/>
      <c r="G747" s="17"/>
      <c r="H747" s="0"/>
      <c r="AA747" s="17"/>
      <c r="AB747" s="17"/>
      <c r="AC747" s="17"/>
    </row>
    <row r="748" customFormat="false" ht="13.5" hidden="false" customHeight="false" outlineLevel="0" collapsed="false">
      <c r="C748" s="17"/>
      <c r="D748" s="17"/>
      <c r="E748" s="17"/>
      <c r="F748" s="17"/>
      <c r="G748" s="17"/>
      <c r="H748" s="0"/>
      <c r="AA748" s="17"/>
      <c r="AB748" s="17"/>
      <c r="AC748" s="17"/>
    </row>
    <row r="749" customFormat="false" ht="13.5" hidden="false" customHeight="false" outlineLevel="0" collapsed="false">
      <c r="C749" s="17"/>
      <c r="D749" s="17"/>
      <c r="E749" s="17"/>
      <c r="F749" s="17"/>
      <c r="G749" s="17"/>
      <c r="H749" s="0"/>
      <c r="AA749" s="17"/>
      <c r="AB749" s="17"/>
      <c r="AC749" s="17"/>
    </row>
    <row r="750" customFormat="false" ht="13.5" hidden="false" customHeight="false" outlineLevel="0" collapsed="false">
      <c r="C750" s="17"/>
      <c r="D750" s="17"/>
      <c r="E750" s="17"/>
      <c r="F750" s="17"/>
      <c r="G750" s="17"/>
      <c r="H750" s="0"/>
      <c r="AA750" s="17"/>
      <c r="AB750" s="17"/>
      <c r="AC750" s="17"/>
    </row>
    <row r="751" customFormat="false" ht="13.5" hidden="false" customHeight="false" outlineLevel="0" collapsed="false">
      <c r="C751" s="17"/>
      <c r="D751" s="17"/>
      <c r="E751" s="17"/>
      <c r="F751" s="17"/>
      <c r="G751" s="17"/>
      <c r="H751" s="0"/>
      <c r="AA751" s="17"/>
      <c r="AB751" s="17"/>
      <c r="AC751" s="17"/>
    </row>
    <row r="752" customFormat="false" ht="13.5" hidden="false" customHeight="false" outlineLevel="0" collapsed="false">
      <c r="C752" s="17"/>
      <c r="D752" s="17"/>
      <c r="E752" s="17"/>
      <c r="F752" s="17"/>
      <c r="G752" s="17"/>
      <c r="H752" s="0"/>
      <c r="AA752" s="17"/>
      <c r="AB752" s="17"/>
      <c r="AC752" s="17"/>
    </row>
    <row r="753" customFormat="false" ht="13.5" hidden="false" customHeight="false" outlineLevel="0" collapsed="false">
      <c r="C753" s="17"/>
      <c r="D753" s="17"/>
      <c r="E753" s="17"/>
      <c r="F753" s="17"/>
      <c r="G753" s="17"/>
      <c r="H753" s="0"/>
      <c r="AA753" s="17"/>
      <c r="AB753" s="17"/>
      <c r="AC753" s="17"/>
    </row>
    <row r="754" customFormat="false" ht="13.5" hidden="false" customHeight="false" outlineLevel="0" collapsed="false">
      <c r="C754" s="17"/>
      <c r="D754" s="17"/>
      <c r="E754" s="17"/>
      <c r="F754" s="17"/>
      <c r="G754" s="17"/>
      <c r="H754" s="0"/>
      <c r="AA754" s="17"/>
      <c r="AB754" s="17"/>
      <c r="AC754" s="17"/>
    </row>
    <row r="755" customFormat="false" ht="13.5" hidden="false" customHeight="false" outlineLevel="0" collapsed="false">
      <c r="C755" s="17"/>
      <c r="D755" s="17"/>
      <c r="E755" s="17"/>
      <c r="F755" s="17"/>
      <c r="G755" s="17"/>
      <c r="H755" s="0"/>
      <c r="AA755" s="17"/>
      <c r="AB755" s="17"/>
      <c r="AC755" s="17"/>
    </row>
    <row r="756" customFormat="false" ht="13.5" hidden="false" customHeight="false" outlineLevel="0" collapsed="false">
      <c r="C756" s="17"/>
      <c r="D756" s="17"/>
      <c r="E756" s="17"/>
      <c r="F756" s="17"/>
      <c r="G756" s="17"/>
      <c r="H756" s="0"/>
      <c r="AA756" s="17"/>
      <c r="AB756" s="17"/>
      <c r="AC756" s="17"/>
    </row>
    <row r="757" customFormat="false" ht="13.5" hidden="false" customHeight="false" outlineLevel="0" collapsed="false">
      <c r="C757" s="17"/>
      <c r="D757" s="17"/>
      <c r="E757" s="17"/>
      <c r="F757" s="17"/>
      <c r="G757" s="17"/>
      <c r="H757" s="0"/>
      <c r="AA757" s="17"/>
      <c r="AB757" s="17"/>
      <c r="AC757" s="17"/>
    </row>
    <row r="758" customFormat="false" ht="13.5" hidden="false" customHeight="false" outlineLevel="0" collapsed="false">
      <c r="C758" s="17"/>
      <c r="D758" s="17"/>
      <c r="E758" s="17"/>
      <c r="F758" s="17"/>
      <c r="G758" s="17"/>
      <c r="H758" s="0"/>
      <c r="AA758" s="17"/>
      <c r="AB758" s="17"/>
      <c r="AC758" s="17"/>
    </row>
    <row r="759" customFormat="false" ht="13.5" hidden="false" customHeight="false" outlineLevel="0" collapsed="false">
      <c r="C759" s="17"/>
      <c r="D759" s="17"/>
      <c r="E759" s="17"/>
      <c r="F759" s="17"/>
      <c r="G759" s="17"/>
      <c r="H759" s="0"/>
      <c r="AA759" s="17"/>
      <c r="AB759" s="17"/>
      <c r="AC759" s="17"/>
    </row>
    <row r="760" customFormat="false" ht="13.5" hidden="false" customHeight="false" outlineLevel="0" collapsed="false">
      <c r="C760" s="17"/>
      <c r="D760" s="17"/>
      <c r="E760" s="17"/>
      <c r="F760" s="17"/>
      <c r="G760" s="17"/>
      <c r="H760" s="0"/>
      <c r="AA760" s="17"/>
      <c r="AB760" s="17"/>
      <c r="AC760" s="17"/>
    </row>
    <row r="761" customFormat="false" ht="13.5" hidden="false" customHeight="false" outlineLevel="0" collapsed="false">
      <c r="C761" s="17"/>
      <c r="D761" s="17"/>
      <c r="E761" s="17"/>
      <c r="F761" s="17"/>
      <c r="G761" s="17"/>
      <c r="H761" s="0"/>
      <c r="AA761" s="17"/>
      <c r="AB761" s="17"/>
      <c r="AC761" s="17"/>
    </row>
    <row r="762" customFormat="false" ht="13.5" hidden="false" customHeight="false" outlineLevel="0" collapsed="false">
      <c r="C762" s="17"/>
      <c r="D762" s="17"/>
      <c r="E762" s="17"/>
      <c r="F762" s="17"/>
      <c r="G762" s="17"/>
      <c r="H762" s="0"/>
      <c r="AA762" s="17"/>
      <c r="AB762" s="17"/>
      <c r="AC762" s="17"/>
    </row>
    <row r="763" customFormat="false" ht="13.5" hidden="false" customHeight="false" outlineLevel="0" collapsed="false">
      <c r="C763" s="17"/>
      <c r="D763" s="17"/>
      <c r="E763" s="17"/>
      <c r="F763" s="17"/>
      <c r="G763" s="17"/>
      <c r="H763" s="0"/>
      <c r="AA763" s="17"/>
      <c r="AB763" s="17"/>
      <c r="AC763" s="17"/>
    </row>
    <row r="764" customFormat="false" ht="13.5" hidden="false" customHeight="false" outlineLevel="0" collapsed="false">
      <c r="C764" s="17"/>
      <c r="D764" s="17"/>
      <c r="E764" s="17"/>
      <c r="F764" s="17"/>
      <c r="G764" s="17"/>
      <c r="H764" s="0"/>
      <c r="AA764" s="17"/>
      <c r="AB764" s="17"/>
      <c r="AC764" s="17"/>
    </row>
    <row r="765" customFormat="false" ht="13.5" hidden="false" customHeight="false" outlineLevel="0" collapsed="false">
      <c r="C765" s="17"/>
      <c r="D765" s="17"/>
      <c r="E765" s="17"/>
      <c r="F765" s="17"/>
      <c r="G765" s="17"/>
      <c r="H765" s="0"/>
      <c r="AA765" s="17"/>
      <c r="AB765" s="17"/>
      <c r="AC765" s="17"/>
    </row>
    <row r="766" customFormat="false" ht="13.5" hidden="false" customHeight="false" outlineLevel="0" collapsed="false">
      <c r="C766" s="17"/>
      <c r="D766" s="17"/>
      <c r="E766" s="17"/>
      <c r="F766" s="17"/>
      <c r="G766" s="17"/>
      <c r="H766" s="0"/>
      <c r="AA766" s="17"/>
      <c r="AB766" s="17"/>
      <c r="AC766" s="17"/>
    </row>
    <row r="767" customFormat="false" ht="13.5" hidden="false" customHeight="false" outlineLevel="0" collapsed="false">
      <c r="C767" s="17"/>
      <c r="D767" s="17"/>
      <c r="E767" s="17"/>
      <c r="F767" s="17"/>
      <c r="G767" s="17"/>
      <c r="H767" s="0"/>
      <c r="AA767" s="17"/>
      <c r="AB767" s="17"/>
      <c r="AC767" s="17"/>
    </row>
    <row r="768" customFormat="false" ht="13.5" hidden="false" customHeight="false" outlineLevel="0" collapsed="false">
      <c r="C768" s="17"/>
      <c r="D768" s="17"/>
      <c r="E768" s="17"/>
      <c r="F768" s="17"/>
      <c r="G768" s="17"/>
      <c r="H768" s="0"/>
      <c r="AA768" s="17"/>
      <c r="AB768" s="17"/>
      <c r="AC768" s="17"/>
    </row>
    <row r="769" customFormat="false" ht="13.5" hidden="false" customHeight="false" outlineLevel="0" collapsed="false">
      <c r="C769" s="17"/>
      <c r="D769" s="17"/>
      <c r="E769" s="17"/>
      <c r="F769" s="17"/>
      <c r="G769" s="17"/>
      <c r="H769" s="0"/>
      <c r="AA769" s="17"/>
      <c r="AB769" s="17"/>
      <c r="AC769" s="17"/>
    </row>
    <row r="770" customFormat="false" ht="13.5" hidden="false" customHeight="false" outlineLevel="0" collapsed="false">
      <c r="C770" s="17"/>
      <c r="D770" s="17"/>
      <c r="E770" s="17"/>
      <c r="F770" s="17"/>
      <c r="G770" s="17"/>
      <c r="H770" s="0"/>
      <c r="AA770" s="17"/>
      <c r="AB770" s="17"/>
      <c r="AC770" s="17"/>
    </row>
    <row r="771" customFormat="false" ht="13.5" hidden="false" customHeight="false" outlineLevel="0" collapsed="false">
      <c r="C771" s="17"/>
      <c r="D771" s="17"/>
      <c r="E771" s="17"/>
      <c r="F771" s="17"/>
      <c r="G771" s="17"/>
      <c r="H771" s="0"/>
      <c r="AA771" s="17"/>
      <c r="AB771" s="17"/>
      <c r="AC771" s="17"/>
    </row>
    <row r="772" customFormat="false" ht="13.5" hidden="false" customHeight="false" outlineLevel="0" collapsed="false">
      <c r="C772" s="17"/>
      <c r="D772" s="17"/>
      <c r="E772" s="17"/>
      <c r="F772" s="17"/>
      <c r="G772" s="17"/>
      <c r="H772" s="0"/>
      <c r="AA772" s="17"/>
      <c r="AB772" s="17"/>
      <c r="AC772" s="17"/>
    </row>
    <row r="773" customFormat="false" ht="13.5" hidden="false" customHeight="false" outlineLevel="0" collapsed="false">
      <c r="C773" s="17"/>
      <c r="D773" s="17"/>
      <c r="E773" s="17"/>
      <c r="F773" s="17"/>
      <c r="G773" s="17"/>
      <c r="H773" s="0"/>
      <c r="AA773" s="17"/>
      <c r="AB773" s="17"/>
      <c r="AC773" s="17"/>
    </row>
    <row r="774" customFormat="false" ht="13.5" hidden="false" customHeight="false" outlineLevel="0" collapsed="false">
      <c r="C774" s="17"/>
      <c r="D774" s="17"/>
      <c r="E774" s="17"/>
      <c r="F774" s="17"/>
      <c r="G774" s="17"/>
      <c r="H774" s="0"/>
      <c r="AA774" s="17"/>
      <c r="AB774" s="17"/>
      <c r="AC774" s="17"/>
    </row>
    <row r="775" customFormat="false" ht="13.5" hidden="false" customHeight="false" outlineLevel="0" collapsed="false">
      <c r="C775" s="17"/>
      <c r="D775" s="17"/>
      <c r="E775" s="17"/>
      <c r="F775" s="17"/>
      <c r="G775" s="17"/>
      <c r="H775" s="0"/>
      <c r="AA775" s="17"/>
      <c r="AB775" s="17"/>
      <c r="AC775" s="17"/>
    </row>
    <row r="776" customFormat="false" ht="13.5" hidden="false" customHeight="false" outlineLevel="0" collapsed="false">
      <c r="C776" s="17"/>
      <c r="D776" s="17"/>
      <c r="E776" s="17"/>
      <c r="F776" s="17"/>
      <c r="G776" s="17"/>
      <c r="H776" s="0"/>
      <c r="AA776" s="17"/>
      <c r="AB776" s="17"/>
      <c r="AC776" s="17"/>
    </row>
    <row r="777" customFormat="false" ht="13.5" hidden="false" customHeight="false" outlineLevel="0" collapsed="false">
      <c r="C777" s="17"/>
      <c r="D777" s="17"/>
      <c r="E777" s="17"/>
      <c r="F777" s="17"/>
      <c r="G777" s="17"/>
      <c r="H777" s="0"/>
      <c r="AA777" s="17"/>
      <c r="AB777" s="17"/>
      <c r="AC777" s="17"/>
    </row>
    <row r="778" customFormat="false" ht="13.5" hidden="false" customHeight="false" outlineLevel="0" collapsed="false">
      <c r="C778" s="17"/>
      <c r="D778" s="17"/>
      <c r="E778" s="17"/>
      <c r="F778" s="17"/>
      <c r="G778" s="17"/>
      <c r="H778" s="0"/>
      <c r="AA778" s="17"/>
      <c r="AB778" s="17"/>
      <c r="AC778" s="17"/>
    </row>
    <row r="779" customFormat="false" ht="13.5" hidden="false" customHeight="false" outlineLevel="0" collapsed="false">
      <c r="C779" s="17"/>
      <c r="D779" s="17"/>
      <c r="E779" s="17"/>
      <c r="F779" s="17"/>
      <c r="G779" s="17"/>
      <c r="H779" s="0"/>
      <c r="AA779" s="17"/>
      <c r="AB779" s="17"/>
      <c r="AC779" s="17"/>
    </row>
    <row r="780" customFormat="false" ht="13.5" hidden="false" customHeight="false" outlineLevel="0" collapsed="false">
      <c r="C780" s="17"/>
      <c r="D780" s="17"/>
      <c r="E780" s="17"/>
      <c r="F780" s="17"/>
      <c r="G780" s="17"/>
      <c r="H780" s="0"/>
      <c r="AA780" s="17"/>
      <c r="AB780" s="17"/>
      <c r="AC780" s="17"/>
    </row>
    <row r="781" customFormat="false" ht="13.5" hidden="false" customHeight="false" outlineLevel="0" collapsed="false">
      <c r="C781" s="17"/>
      <c r="D781" s="17"/>
      <c r="E781" s="17"/>
      <c r="F781" s="17"/>
      <c r="G781" s="17"/>
      <c r="H781" s="0"/>
      <c r="AA781" s="17"/>
      <c r="AB781" s="17"/>
      <c r="AC781" s="17"/>
    </row>
    <row r="782" customFormat="false" ht="13.5" hidden="false" customHeight="false" outlineLevel="0" collapsed="false">
      <c r="C782" s="17"/>
      <c r="D782" s="17"/>
      <c r="E782" s="17"/>
      <c r="F782" s="17"/>
      <c r="G782" s="17"/>
      <c r="H782" s="0"/>
      <c r="AA782" s="17"/>
      <c r="AB782" s="17"/>
      <c r="AC782" s="17"/>
    </row>
    <row r="783" customFormat="false" ht="13.5" hidden="false" customHeight="false" outlineLevel="0" collapsed="false">
      <c r="C783" s="17"/>
      <c r="D783" s="17"/>
      <c r="E783" s="17"/>
      <c r="F783" s="17"/>
      <c r="G783" s="17"/>
      <c r="H783" s="0"/>
      <c r="AA783" s="17"/>
      <c r="AB783" s="17"/>
      <c r="AC783" s="17"/>
    </row>
    <row r="784" customFormat="false" ht="13.5" hidden="false" customHeight="false" outlineLevel="0" collapsed="false">
      <c r="C784" s="17"/>
      <c r="D784" s="17"/>
      <c r="E784" s="17"/>
      <c r="F784" s="17"/>
      <c r="G784" s="17"/>
      <c r="H784" s="0"/>
      <c r="AA784" s="17"/>
      <c r="AB784" s="17"/>
      <c r="AC784" s="17"/>
    </row>
    <row r="785" customFormat="false" ht="13.5" hidden="false" customHeight="false" outlineLevel="0" collapsed="false">
      <c r="C785" s="17"/>
      <c r="D785" s="17"/>
      <c r="E785" s="17"/>
      <c r="F785" s="17"/>
      <c r="G785" s="17"/>
      <c r="H785" s="0"/>
      <c r="AA785" s="17"/>
      <c r="AB785" s="17"/>
      <c r="AC785" s="17"/>
    </row>
    <row r="786" customFormat="false" ht="13.5" hidden="false" customHeight="false" outlineLevel="0" collapsed="false">
      <c r="C786" s="17"/>
      <c r="D786" s="17"/>
      <c r="E786" s="17"/>
      <c r="F786" s="17"/>
      <c r="G786" s="17"/>
      <c r="H786" s="0"/>
      <c r="AA786" s="17"/>
      <c r="AB786" s="17"/>
      <c r="AC786" s="17"/>
    </row>
    <row r="787" customFormat="false" ht="13.5" hidden="false" customHeight="false" outlineLevel="0" collapsed="false">
      <c r="C787" s="17"/>
      <c r="D787" s="17"/>
      <c r="E787" s="17"/>
      <c r="F787" s="17"/>
      <c r="G787" s="17"/>
      <c r="H787" s="0"/>
      <c r="AA787" s="17"/>
      <c r="AB787" s="17"/>
      <c r="AC787" s="17"/>
    </row>
    <row r="788" customFormat="false" ht="13.5" hidden="false" customHeight="false" outlineLevel="0" collapsed="false">
      <c r="C788" s="17"/>
      <c r="D788" s="17"/>
      <c r="E788" s="17"/>
      <c r="F788" s="17"/>
      <c r="G788" s="17"/>
      <c r="H788" s="0"/>
      <c r="AA788" s="17"/>
      <c r="AB788" s="17"/>
      <c r="AC788" s="17"/>
    </row>
    <row r="789" customFormat="false" ht="13.5" hidden="false" customHeight="false" outlineLevel="0" collapsed="false">
      <c r="C789" s="17"/>
      <c r="D789" s="17"/>
      <c r="E789" s="17"/>
      <c r="F789" s="17"/>
      <c r="G789" s="17"/>
      <c r="H789" s="0"/>
      <c r="AB789" s="17"/>
      <c r="AC789" s="17"/>
    </row>
    <row r="790" customFormat="false" ht="13.5" hidden="false" customHeight="false" outlineLevel="0" collapsed="false">
      <c r="C790" s="17"/>
      <c r="D790" s="17"/>
      <c r="E790" s="17"/>
      <c r="F790" s="17"/>
      <c r="G790" s="17"/>
      <c r="H790" s="0"/>
      <c r="AB790" s="17"/>
      <c r="AC790" s="17"/>
    </row>
    <row r="791" customFormat="false" ht="13.5" hidden="false" customHeight="false" outlineLevel="0" collapsed="false">
      <c r="C791" s="17"/>
      <c r="D791" s="17"/>
      <c r="E791" s="17"/>
      <c r="F791" s="17"/>
      <c r="G791" s="17"/>
      <c r="H791" s="0"/>
      <c r="AB791" s="17"/>
      <c r="AC791" s="17"/>
    </row>
    <row r="792" customFormat="false" ht="13.5" hidden="false" customHeight="false" outlineLevel="0" collapsed="false">
      <c r="C792" s="17"/>
      <c r="D792" s="17"/>
      <c r="E792" s="17"/>
      <c r="F792" s="17"/>
      <c r="G792" s="17"/>
      <c r="H792" s="0"/>
      <c r="AB792" s="17"/>
      <c r="AC792" s="17"/>
    </row>
    <row r="793" customFormat="false" ht="13.5" hidden="false" customHeight="false" outlineLevel="0" collapsed="false">
      <c r="C793" s="17"/>
      <c r="D793" s="17"/>
      <c r="E793" s="17"/>
      <c r="F793" s="17"/>
      <c r="G793" s="17"/>
      <c r="H793" s="0"/>
      <c r="AB793" s="17"/>
      <c r="AC793" s="17"/>
    </row>
    <row r="794" customFormat="false" ht="13.5" hidden="false" customHeight="false" outlineLevel="0" collapsed="false">
      <c r="C794" s="17"/>
      <c r="D794" s="17"/>
      <c r="E794" s="17"/>
      <c r="F794" s="17"/>
      <c r="G794" s="17"/>
      <c r="H794" s="0"/>
      <c r="AB794" s="17"/>
      <c r="AC794" s="17"/>
    </row>
    <row r="795" customFormat="false" ht="13.5" hidden="false" customHeight="false" outlineLevel="0" collapsed="false">
      <c r="C795" s="17"/>
      <c r="D795" s="17"/>
      <c r="E795" s="17"/>
      <c r="F795" s="17"/>
      <c r="G795" s="17"/>
      <c r="H795" s="0"/>
      <c r="AB795" s="17"/>
      <c r="AC795" s="17"/>
    </row>
    <row r="796" customFormat="false" ht="13.5" hidden="false" customHeight="false" outlineLevel="0" collapsed="false">
      <c r="C796" s="17"/>
      <c r="D796" s="17"/>
      <c r="E796" s="17"/>
      <c r="F796" s="17"/>
      <c r="G796" s="17"/>
      <c r="H796" s="0"/>
      <c r="AB796" s="17"/>
      <c r="AC796" s="17"/>
    </row>
    <row r="797" customFormat="false" ht="13.5" hidden="false" customHeight="false" outlineLevel="0" collapsed="false">
      <c r="C797" s="17"/>
      <c r="D797" s="17"/>
      <c r="E797" s="17"/>
      <c r="F797" s="17"/>
      <c r="G797" s="17"/>
      <c r="H797" s="0"/>
      <c r="AB797" s="17"/>
      <c r="AC797" s="17"/>
    </row>
    <row r="798" customFormat="false" ht="13.5" hidden="false" customHeight="false" outlineLevel="0" collapsed="false">
      <c r="C798" s="17"/>
      <c r="D798" s="17"/>
      <c r="E798" s="17"/>
      <c r="F798" s="17"/>
      <c r="G798" s="17"/>
      <c r="H798" s="0"/>
      <c r="AB798" s="17"/>
      <c r="AC798" s="17"/>
    </row>
    <row r="799" customFormat="false" ht="13.5" hidden="false" customHeight="false" outlineLevel="0" collapsed="false">
      <c r="C799" s="17"/>
      <c r="D799" s="17"/>
      <c r="E799" s="17"/>
      <c r="F799" s="17"/>
      <c r="G799" s="17"/>
      <c r="H799" s="0"/>
      <c r="AB799" s="17"/>
      <c r="AC799" s="17"/>
    </row>
    <row r="800" customFormat="false" ht="13.5" hidden="false" customHeight="false" outlineLevel="0" collapsed="false">
      <c r="C800" s="17"/>
      <c r="D800" s="17"/>
      <c r="E800" s="17"/>
      <c r="F800" s="17"/>
      <c r="G800" s="17"/>
      <c r="H800" s="0"/>
      <c r="AB800" s="17"/>
      <c r="AC800" s="17"/>
    </row>
    <row r="801" customFormat="false" ht="13.5" hidden="false" customHeight="false" outlineLevel="0" collapsed="false">
      <c r="C801" s="17"/>
      <c r="D801" s="17"/>
      <c r="E801" s="17"/>
      <c r="F801" s="17"/>
      <c r="G801" s="17"/>
      <c r="H801" s="0"/>
      <c r="AB801" s="17"/>
      <c r="AC801" s="17"/>
    </row>
    <row r="802" customFormat="false" ht="13.5" hidden="false" customHeight="false" outlineLevel="0" collapsed="false">
      <c r="C802" s="17"/>
      <c r="D802" s="17"/>
      <c r="E802" s="17"/>
      <c r="F802" s="17"/>
      <c r="G802" s="17"/>
      <c r="H802" s="0"/>
      <c r="AB802" s="17"/>
      <c r="AC802" s="17"/>
    </row>
    <row r="803" customFormat="false" ht="13.5" hidden="false" customHeight="false" outlineLevel="0" collapsed="false">
      <c r="C803" s="17"/>
      <c r="D803" s="17"/>
      <c r="E803" s="17"/>
      <c r="F803" s="17"/>
      <c r="G803" s="17"/>
      <c r="H803" s="0"/>
      <c r="AB803" s="17"/>
      <c r="AC803" s="17"/>
    </row>
    <row r="804" customFormat="false" ht="13.5" hidden="false" customHeight="false" outlineLevel="0" collapsed="false">
      <c r="C804" s="17"/>
      <c r="D804" s="17"/>
      <c r="E804" s="17"/>
      <c r="F804" s="17"/>
      <c r="G804" s="17"/>
      <c r="H804" s="0"/>
      <c r="AB804" s="17"/>
      <c r="AC804" s="17"/>
    </row>
    <row r="805" customFormat="false" ht="13.5" hidden="false" customHeight="false" outlineLevel="0" collapsed="false">
      <c r="C805" s="17"/>
      <c r="D805" s="17"/>
      <c r="E805" s="17"/>
      <c r="F805" s="17"/>
      <c r="G805" s="17"/>
      <c r="H805" s="0"/>
      <c r="AB805" s="17"/>
      <c r="AC805" s="17"/>
    </row>
    <row r="806" customFormat="false" ht="13.5" hidden="false" customHeight="false" outlineLevel="0" collapsed="false">
      <c r="C806" s="17"/>
      <c r="D806" s="17"/>
      <c r="E806" s="17"/>
      <c r="F806" s="17"/>
      <c r="G806" s="17"/>
      <c r="H806" s="0"/>
      <c r="AB806" s="17"/>
      <c r="AC806" s="17"/>
    </row>
    <row r="807" customFormat="false" ht="13.5" hidden="false" customHeight="false" outlineLevel="0" collapsed="false">
      <c r="C807" s="17"/>
      <c r="D807" s="17"/>
      <c r="E807" s="17"/>
      <c r="F807" s="17"/>
      <c r="G807" s="17"/>
      <c r="H807" s="0"/>
      <c r="AB807" s="17"/>
      <c r="AC807" s="17"/>
    </row>
    <row r="808" customFormat="false" ht="13.5" hidden="false" customHeight="false" outlineLevel="0" collapsed="false">
      <c r="C808" s="17"/>
      <c r="D808" s="17"/>
      <c r="E808" s="17"/>
      <c r="F808" s="17"/>
      <c r="G808" s="17"/>
      <c r="H808" s="0"/>
      <c r="AB808" s="17"/>
      <c r="AC808" s="17"/>
    </row>
    <row r="809" customFormat="false" ht="13.5" hidden="false" customHeight="false" outlineLevel="0" collapsed="false">
      <c r="C809" s="17"/>
      <c r="D809" s="17"/>
      <c r="E809" s="17"/>
      <c r="F809" s="17"/>
      <c r="G809" s="17"/>
      <c r="H809" s="0"/>
      <c r="AB809" s="17"/>
      <c r="AC809" s="17"/>
    </row>
    <row r="810" customFormat="false" ht="13.5" hidden="false" customHeight="false" outlineLevel="0" collapsed="false">
      <c r="C810" s="17"/>
      <c r="D810" s="17"/>
      <c r="E810" s="17"/>
      <c r="F810" s="17"/>
      <c r="G810" s="17"/>
      <c r="H810" s="0"/>
      <c r="AB810" s="17"/>
      <c r="AC810" s="17"/>
    </row>
    <row r="811" customFormat="false" ht="13.5" hidden="false" customHeight="false" outlineLevel="0" collapsed="false">
      <c r="C811" s="17"/>
      <c r="D811" s="17"/>
      <c r="E811" s="17"/>
      <c r="F811" s="17"/>
      <c r="G811" s="17"/>
      <c r="H811" s="0"/>
      <c r="AB811" s="17"/>
      <c r="AC811" s="17"/>
    </row>
    <row r="812" customFormat="false" ht="13.5" hidden="false" customHeight="false" outlineLevel="0" collapsed="false">
      <c r="C812" s="17"/>
      <c r="D812" s="17"/>
      <c r="E812" s="17"/>
      <c r="F812" s="17"/>
      <c r="G812" s="17"/>
      <c r="H812" s="0"/>
      <c r="AB812" s="17"/>
      <c r="AC812" s="17"/>
    </row>
    <row r="813" customFormat="false" ht="13.5" hidden="false" customHeight="false" outlineLevel="0" collapsed="false">
      <c r="C813" s="17"/>
      <c r="D813" s="17"/>
      <c r="E813" s="17"/>
      <c r="F813" s="17"/>
      <c r="G813" s="17"/>
      <c r="H813" s="0"/>
      <c r="AB813" s="17"/>
      <c r="AC813" s="17"/>
    </row>
    <row r="814" customFormat="false" ht="13.5" hidden="false" customHeight="false" outlineLevel="0" collapsed="false">
      <c r="C814" s="17"/>
      <c r="D814" s="17"/>
      <c r="E814" s="17"/>
      <c r="F814" s="17"/>
      <c r="G814" s="17"/>
      <c r="H814" s="0"/>
      <c r="AB814" s="17"/>
      <c r="AC814" s="17"/>
    </row>
    <row r="815" customFormat="false" ht="13.5" hidden="false" customHeight="false" outlineLevel="0" collapsed="false">
      <c r="C815" s="17"/>
      <c r="D815" s="17"/>
      <c r="E815" s="17"/>
      <c r="F815" s="17"/>
      <c r="G815" s="17"/>
      <c r="H815" s="0"/>
      <c r="AB815" s="17"/>
      <c r="AC815" s="17"/>
    </row>
    <row r="816" customFormat="false" ht="13.5" hidden="false" customHeight="false" outlineLevel="0" collapsed="false">
      <c r="C816" s="17"/>
      <c r="D816" s="17"/>
      <c r="E816" s="17"/>
      <c r="F816" s="17"/>
      <c r="G816" s="17"/>
      <c r="H816" s="0"/>
      <c r="AB816" s="17"/>
      <c r="AC816" s="17"/>
    </row>
    <row r="817" customFormat="false" ht="13.5" hidden="false" customHeight="false" outlineLevel="0" collapsed="false">
      <c r="C817" s="17"/>
      <c r="D817" s="17"/>
      <c r="E817" s="17"/>
      <c r="F817" s="17"/>
      <c r="G817" s="17"/>
      <c r="H817" s="0"/>
      <c r="AB817" s="17"/>
      <c r="AC817" s="17"/>
    </row>
    <row r="818" customFormat="false" ht="13.5" hidden="false" customHeight="false" outlineLevel="0" collapsed="false">
      <c r="C818" s="17"/>
      <c r="D818" s="17"/>
      <c r="E818" s="17"/>
      <c r="F818" s="17"/>
      <c r="G818" s="17"/>
      <c r="H818" s="0"/>
      <c r="AB818" s="17"/>
      <c r="AC818" s="17"/>
    </row>
    <row r="819" customFormat="false" ht="13.5" hidden="false" customHeight="false" outlineLevel="0" collapsed="false">
      <c r="C819" s="17"/>
      <c r="D819" s="17"/>
      <c r="E819" s="17"/>
      <c r="F819" s="17"/>
      <c r="G819" s="17"/>
      <c r="H819" s="0"/>
      <c r="AB819" s="17"/>
      <c r="AC819" s="17"/>
    </row>
    <row r="820" customFormat="false" ht="13.5" hidden="false" customHeight="false" outlineLevel="0" collapsed="false">
      <c r="C820" s="17"/>
      <c r="D820" s="17"/>
      <c r="E820" s="17"/>
      <c r="F820" s="17"/>
      <c r="G820" s="17"/>
      <c r="H820" s="0"/>
      <c r="AB820" s="17"/>
      <c r="AC820" s="17"/>
    </row>
    <row r="821" customFormat="false" ht="13.5" hidden="false" customHeight="false" outlineLevel="0" collapsed="false">
      <c r="C821" s="17"/>
      <c r="D821" s="17"/>
      <c r="E821" s="17"/>
      <c r="F821" s="17"/>
      <c r="G821" s="17"/>
      <c r="H821" s="0"/>
      <c r="AB821" s="17"/>
      <c r="AC821" s="17"/>
    </row>
    <row r="822" customFormat="false" ht="13.5" hidden="false" customHeight="false" outlineLevel="0" collapsed="false">
      <c r="C822" s="17"/>
      <c r="D822" s="17"/>
      <c r="E822" s="17"/>
      <c r="F822" s="17"/>
      <c r="G822" s="17"/>
      <c r="H822" s="0"/>
      <c r="AB822" s="17"/>
      <c r="AC822" s="17"/>
    </row>
    <row r="823" customFormat="false" ht="13.5" hidden="false" customHeight="false" outlineLevel="0" collapsed="false">
      <c r="C823" s="17"/>
      <c r="D823" s="17"/>
      <c r="E823" s="17"/>
      <c r="F823" s="17"/>
      <c r="G823" s="17"/>
      <c r="H823" s="0"/>
      <c r="AB823" s="17"/>
      <c r="AC823" s="17"/>
    </row>
    <row r="824" customFormat="false" ht="13.5" hidden="false" customHeight="false" outlineLevel="0" collapsed="false">
      <c r="C824" s="17"/>
      <c r="D824" s="17"/>
      <c r="E824" s="17"/>
      <c r="F824" s="17"/>
      <c r="G824" s="17"/>
      <c r="H824" s="0"/>
      <c r="AB824" s="17"/>
      <c r="AC824" s="17"/>
    </row>
    <row r="825" customFormat="false" ht="13.5" hidden="false" customHeight="false" outlineLevel="0" collapsed="false">
      <c r="C825" s="17"/>
      <c r="D825" s="17"/>
      <c r="E825" s="17"/>
      <c r="F825" s="17"/>
      <c r="G825" s="17"/>
      <c r="H825" s="0"/>
      <c r="AB825" s="17"/>
      <c r="AC825" s="17"/>
    </row>
    <row r="826" customFormat="false" ht="13.5" hidden="false" customHeight="false" outlineLevel="0" collapsed="false">
      <c r="C826" s="17"/>
      <c r="D826" s="17"/>
      <c r="E826" s="17"/>
      <c r="F826" s="17"/>
      <c r="G826" s="17"/>
      <c r="H826" s="0"/>
      <c r="AB826" s="17"/>
      <c r="AC826" s="17"/>
    </row>
    <row r="827" customFormat="false" ht="13.5" hidden="false" customHeight="false" outlineLevel="0" collapsed="false">
      <c r="C827" s="17"/>
      <c r="D827" s="17"/>
      <c r="E827" s="17"/>
      <c r="F827" s="17"/>
      <c r="G827" s="17"/>
      <c r="H827" s="0"/>
      <c r="AB827" s="17"/>
      <c r="AC827" s="17"/>
    </row>
    <row r="828" customFormat="false" ht="13.5" hidden="false" customHeight="false" outlineLevel="0" collapsed="false">
      <c r="C828" s="17"/>
      <c r="D828" s="17"/>
      <c r="E828" s="17"/>
      <c r="F828" s="17"/>
      <c r="G828" s="17"/>
      <c r="H828" s="0"/>
      <c r="AB828" s="17"/>
      <c r="AC828" s="17"/>
    </row>
    <row r="829" customFormat="false" ht="13.5" hidden="false" customHeight="false" outlineLevel="0" collapsed="false">
      <c r="C829" s="17"/>
      <c r="D829" s="17"/>
      <c r="E829" s="17"/>
      <c r="F829" s="17"/>
      <c r="G829" s="17"/>
      <c r="H829" s="0"/>
      <c r="AB829" s="17"/>
      <c r="AC829" s="17"/>
    </row>
    <row r="830" customFormat="false" ht="13.5" hidden="false" customHeight="false" outlineLevel="0" collapsed="false">
      <c r="C830" s="17"/>
      <c r="D830" s="17"/>
      <c r="E830" s="17"/>
      <c r="F830" s="17"/>
      <c r="G830" s="17"/>
      <c r="H830" s="0"/>
      <c r="AB830" s="17"/>
      <c r="AC830" s="17"/>
    </row>
    <row r="831" customFormat="false" ht="13.5" hidden="false" customHeight="false" outlineLevel="0" collapsed="false">
      <c r="C831" s="17"/>
      <c r="D831" s="17"/>
      <c r="E831" s="17"/>
      <c r="F831" s="17"/>
      <c r="G831" s="17"/>
      <c r="H831" s="0"/>
      <c r="AB831" s="17"/>
      <c r="AC831" s="17"/>
    </row>
    <row r="832" customFormat="false" ht="13.5" hidden="false" customHeight="false" outlineLevel="0" collapsed="false">
      <c r="C832" s="17"/>
      <c r="D832" s="17"/>
      <c r="E832" s="17"/>
      <c r="F832" s="17"/>
      <c r="G832" s="17"/>
      <c r="H832" s="0"/>
      <c r="AB832" s="17"/>
      <c r="AC832" s="17"/>
    </row>
    <row r="833" customFormat="false" ht="13.5" hidden="false" customHeight="false" outlineLevel="0" collapsed="false">
      <c r="C833" s="17"/>
      <c r="D833" s="17"/>
      <c r="E833" s="17"/>
      <c r="F833" s="17"/>
      <c r="G833" s="17"/>
      <c r="H833" s="0"/>
      <c r="AB833" s="17"/>
      <c r="AC833" s="17"/>
    </row>
    <row r="834" customFormat="false" ht="13.5" hidden="false" customHeight="false" outlineLevel="0" collapsed="false">
      <c r="C834" s="17"/>
      <c r="D834" s="17"/>
      <c r="E834" s="17"/>
      <c r="F834" s="17"/>
      <c r="G834" s="17"/>
      <c r="H834" s="0"/>
      <c r="AB834" s="17"/>
      <c r="AC834" s="17"/>
    </row>
    <row r="835" customFormat="false" ht="13.5" hidden="false" customHeight="false" outlineLevel="0" collapsed="false">
      <c r="C835" s="17"/>
      <c r="D835" s="17"/>
      <c r="E835" s="17"/>
      <c r="F835" s="17"/>
      <c r="G835" s="17"/>
      <c r="H835" s="0"/>
      <c r="AB835" s="17"/>
      <c r="AC835" s="17"/>
    </row>
    <row r="836" customFormat="false" ht="13.5" hidden="false" customHeight="false" outlineLevel="0" collapsed="false">
      <c r="C836" s="17"/>
      <c r="D836" s="17"/>
      <c r="E836" s="17"/>
      <c r="F836" s="17"/>
      <c r="G836" s="17"/>
      <c r="H836" s="0"/>
      <c r="AB836" s="17"/>
      <c r="AC836" s="17"/>
    </row>
    <row r="837" customFormat="false" ht="13.5" hidden="false" customHeight="false" outlineLevel="0" collapsed="false">
      <c r="C837" s="17"/>
      <c r="D837" s="17"/>
      <c r="E837" s="17"/>
      <c r="F837" s="17"/>
      <c r="G837" s="17"/>
      <c r="H837" s="0"/>
      <c r="AB837" s="17"/>
      <c r="AC837" s="17"/>
    </row>
    <row r="838" customFormat="false" ht="13.5" hidden="false" customHeight="false" outlineLevel="0" collapsed="false">
      <c r="C838" s="17"/>
      <c r="D838" s="17"/>
      <c r="E838" s="17"/>
      <c r="F838" s="17"/>
      <c r="G838" s="17"/>
      <c r="H838" s="0"/>
      <c r="AB838" s="17"/>
      <c r="AC838" s="17"/>
    </row>
    <row r="839" customFormat="false" ht="13.5" hidden="false" customHeight="false" outlineLevel="0" collapsed="false">
      <c r="C839" s="17"/>
      <c r="D839" s="17"/>
      <c r="E839" s="17"/>
      <c r="F839" s="17"/>
      <c r="G839" s="17"/>
      <c r="H839" s="0"/>
      <c r="AB839" s="17"/>
      <c r="AC839" s="17"/>
    </row>
    <row r="840" customFormat="false" ht="13.5" hidden="false" customHeight="false" outlineLevel="0" collapsed="false">
      <c r="C840" s="17"/>
      <c r="D840" s="17"/>
      <c r="E840" s="17"/>
      <c r="F840" s="17"/>
      <c r="G840" s="17"/>
      <c r="H840" s="0"/>
      <c r="AB840" s="17"/>
      <c r="AC840" s="17"/>
    </row>
    <row r="841" customFormat="false" ht="13.5" hidden="false" customHeight="false" outlineLevel="0" collapsed="false">
      <c r="C841" s="17"/>
      <c r="D841" s="17"/>
      <c r="E841" s="17"/>
      <c r="F841" s="17"/>
      <c r="G841" s="17"/>
      <c r="H841" s="0"/>
      <c r="AB841" s="17"/>
      <c r="AC841" s="17"/>
    </row>
    <row r="842" customFormat="false" ht="13.5" hidden="false" customHeight="false" outlineLevel="0" collapsed="false">
      <c r="C842" s="17"/>
      <c r="D842" s="17"/>
      <c r="E842" s="17"/>
      <c r="F842" s="17"/>
      <c r="G842" s="17"/>
      <c r="H842" s="0"/>
      <c r="AB842" s="17"/>
      <c r="AC842" s="17"/>
    </row>
    <row r="843" customFormat="false" ht="13.5" hidden="false" customHeight="false" outlineLevel="0" collapsed="false">
      <c r="C843" s="17"/>
      <c r="D843" s="17"/>
      <c r="E843" s="17"/>
      <c r="F843" s="17"/>
      <c r="G843" s="17"/>
      <c r="H843" s="0"/>
      <c r="AB843" s="17"/>
      <c r="AC843" s="17"/>
    </row>
    <row r="844" customFormat="false" ht="13.5" hidden="false" customHeight="false" outlineLevel="0" collapsed="false">
      <c r="C844" s="17"/>
      <c r="D844" s="17"/>
      <c r="E844" s="17"/>
      <c r="F844" s="17"/>
      <c r="G844" s="17"/>
      <c r="H844" s="0"/>
      <c r="AB844" s="17"/>
      <c r="AC844" s="17"/>
    </row>
    <row r="845" customFormat="false" ht="13.5" hidden="false" customHeight="false" outlineLevel="0" collapsed="false">
      <c r="C845" s="17"/>
      <c r="D845" s="17"/>
      <c r="E845" s="17"/>
      <c r="F845" s="17"/>
      <c r="G845" s="17"/>
      <c r="H845" s="0"/>
      <c r="AB845" s="17"/>
      <c r="AC845" s="17"/>
    </row>
    <row r="846" customFormat="false" ht="13.5" hidden="false" customHeight="false" outlineLevel="0" collapsed="false">
      <c r="C846" s="17"/>
      <c r="D846" s="17"/>
      <c r="E846" s="17"/>
      <c r="F846" s="17"/>
      <c r="G846" s="17"/>
      <c r="H846" s="0"/>
      <c r="AB846" s="17"/>
      <c r="AC846" s="17"/>
    </row>
    <row r="847" customFormat="false" ht="13.5" hidden="false" customHeight="false" outlineLevel="0" collapsed="false">
      <c r="C847" s="17"/>
      <c r="D847" s="17"/>
      <c r="E847" s="17"/>
      <c r="F847" s="17"/>
      <c r="G847" s="17"/>
      <c r="H847" s="0"/>
      <c r="AB847" s="17"/>
      <c r="AC847" s="17"/>
    </row>
    <row r="848" customFormat="false" ht="13.5" hidden="false" customHeight="false" outlineLevel="0" collapsed="false">
      <c r="C848" s="17"/>
      <c r="D848" s="17"/>
      <c r="E848" s="17"/>
      <c r="F848" s="17"/>
      <c r="G848" s="17"/>
      <c r="H848" s="0"/>
      <c r="AB848" s="17"/>
      <c r="AC848" s="17"/>
    </row>
    <row r="849" customFormat="false" ht="13.5" hidden="false" customHeight="false" outlineLevel="0" collapsed="false">
      <c r="C849" s="17"/>
      <c r="D849" s="17"/>
      <c r="E849" s="17"/>
      <c r="F849" s="17"/>
      <c r="G849" s="17"/>
      <c r="H849" s="0"/>
      <c r="AB849" s="17"/>
      <c r="AC849" s="17"/>
    </row>
    <row r="850" customFormat="false" ht="13.5" hidden="false" customHeight="false" outlineLevel="0" collapsed="false">
      <c r="C850" s="17"/>
      <c r="D850" s="17"/>
      <c r="E850" s="17"/>
      <c r="F850" s="17"/>
      <c r="G850" s="17"/>
      <c r="H850" s="0"/>
      <c r="AB850" s="17"/>
      <c r="AC850" s="17"/>
    </row>
    <row r="851" customFormat="false" ht="13.5" hidden="false" customHeight="false" outlineLevel="0" collapsed="false">
      <c r="C851" s="17"/>
      <c r="D851" s="17"/>
      <c r="E851" s="17"/>
      <c r="F851" s="17"/>
      <c r="G851" s="17"/>
      <c r="H851" s="0"/>
      <c r="AB851" s="17"/>
      <c r="AC851" s="17"/>
    </row>
    <row r="852" customFormat="false" ht="13.5" hidden="false" customHeight="false" outlineLevel="0" collapsed="false">
      <c r="C852" s="17"/>
      <c r="D852" s="17"/>
      <c r="E852" s="17"/>
      <c r="F852" s="17"/>
      <c r="G852" s="17"/>
      <c r="H852" s="0"/>
      <c r="AB852" s="17"/>
      <c r="AC852" s="17"/>
    </row>
    <row r="853" customFormat="false" ht="13.5" hidden="false" customHeight="false" outlineLevel="0" collapsed="false">
      <c r="C853" s="17"/>
      <c r="D853" s="17"/>
      <c r="E853" s="17"/>
      <c r="F853" s="17"/>
      <c r="G853" s="17"/>
      <c r="H853" s="0"/>
      <c r="AB853" s="17"/>
      <c r="AC853" s="17"/>
    </row>
    <row r="854" customFormat="false" ht="13.5" hidden="false" customHeight="false" outlineLevel="0" collapsed="false">
      <c r="C854" s="17"/>
      <c r="D854" s="17"/>
      <c r="E854" s="17"/>
      <c r="F854" s="17"/>
      <c r="G854" s="17"/>
      <c r="H854" s="0"/>
      <c r="AB854" s="17"/>
      <c r="AC854" s="17"/>
    </row>
    <row r="855" customFormat="false" ht="13.5" hidden="false" customHeight="false" outlineLevel="0" collapsed="false">
      <c r="C855" s="17"/>
      <c r="D855" s="17"/>
      <c r="E855" s="17"/>
      <c r="F855" s="17"/>
      <c r="G855" s="17"/>
      <c r="H855" s="0"/>
      <c r="AB855" s="17"/>
      <c r="AC855" s="17"/>
    </row>
    <row r="856" customFormat="false" ht="13.5" hidden="false" customHeight="false" outlineLevel="0" collapsed="false">
      <c r="C856" s="17"/>
      <c r="D856" s="17"/>
      <c r="E856" s="17"/>
      <c r="F856" s="17"/>
      <c r="G856" s="17"/>
      <c r="H856" s="0"/>
      <c r="AB856" s="17"/>
      <c r="AC856" s="17"/>
    </row>
    <row r="857" customFormat="false" ht="13.5" hidden="false" customHeight="false" outlineLevel="0" collapsed="false">
      <c r="C857" s="17"/>
      <c r="D857" s="17"/>
      <c r="E857" s="17"/>
      <c r="F857" s="17"/>
      <c r="G857" s="17"/>
      <c r="H857" s="0"/>
      <c r="AB857" s="17"/>
      <c r="AC857" s="17"/>
    </row>
    <row r="858" customFormat="false" ht="13.5" hidden="false" customHeight="false" outlineLevel="0" collapsed="false">
      <c r="C858" s="17"/>
      <c r="D858" s="17"/>
      <c r="E858" s="17"/>
      <c r="F858" s="17"/>
      <c r="G858" s="17"/>
      <c r="H858" s="0"/>
      <c r="AB858" s="17"/>
      <c r="AC858" s="17"/>
    </row>
    <row r="859" customFormat="false" ht="13.5" hidden="false" customHeight="false" outlineLevel="0" collapsed="false">
      <c r="C859" s="17"/>
      <c r="D859" s="17"/>
      <c r="E859" s="17"/>
      <c r="F859" s="17"/>
      <c r="G859" s="17"/>
      <c r="H859" s="0"/>
      <c r="AB859" s="17"/>
      <c r="AC859" s="17"/>
    </row>
    <row r="860" customFormat="false" ht="13.5" hidden="false" customHeight="false" outlineLevel="0" collapsed="false">
      <c r="C860" s="17"/>
      <c r="D860" s="17"/>
      <c r="E860" s="17"/>
      <c r="F860" s="17"/>
      <c r="G860" s="17"/>
      <c r="H860" s="0"/>
      <c r="AB860" s="17"/>
      <c r="AC860" s="17"/>
    </row>
    <row r="861" customFormat="false" ht="13.5" hidden="false" customHeight="false" outlineLevel="0" collapsed="false">
      <c r="C861" s="17"/>
      <c r="D861" s="17"/>
      <c r="E861" s="17"/>
      <c r="F861" s="17"/>
      <c r="G861" s="17"/>
      <c r="H861" s="0"/>
      <c r="AB861" s="17"/>
      <c r="AC861" s="17"/>
    </row>
    <row r="862" customFormat="false" ht="13.5" hidden="false" customHeight="false" outlineLevel="0" collapsed="false">
      <c r="C862" s="17"/>
      <c r="D862" s="17"/>
      <c r="E862" s="17"/>
      <c r="F862" s="17"/>
      <c r="G862" s="17"/>
      <c r="H862" s="0"/>
      <c r="AB862" s="17"/>
      <c r="AC862" s="17"/>
    </row>
    <row r="863" customFormat="false" ht="13.5" hidden="false" customHeight="false" outlineLevel="0" collapsed="false">
      <c r="C863" s="17"/>
      <c r="D863" s="17"/>
      <c r="E863" s="17"/>
      <c r="F863" s="17"/>
      <c r="G863" s="17"/>
      <c r="H863" s="0"/>
      <c r="AB863" s="17"/>
      <c r="AC863" s="17"/>
    </row>
    <row r="864" customFormat="false" ht="13.5" hidden="false" customHeight="false" outlineLevel="0" collapsed="false">
      <c r="C864" s="17"/>
      <c r="D864" s="17"/>
      <c r="E864" s="17"/>
      <c r="F864" s="17"/>
      <c r="G864" s="17"/>
      <c r="H864" s="0"/>
      <c r="AB864" s="17"/>
      <c r="AC864" s="17"/>
    </row>
    <row r="865" customFormat="false" ht="13.5" hidden="false" customHeight="false" outlineLevel="0" collapsed="false">
      <c r="C865" s="17"/>
      <c r="D865" s="17"/>
      <c r="E865" s="17"/>
      <c r="F865" s="17"/>
      <c r="G865" s="17"/>
      <c r="H865" s="0"/>
      <c r="AB865" s="17"/>
      <c r="AC865" s="17"/>
    </row>
    <row r="866" customFormat="false" ht="13.5" hidden="false" customHeight="false" outlineLevel="0" collapsed="false">
      <c r="C866" s="17"/>
      <c r="D866" s="17"/>
      <c r="E866" s="17"/>
      <c r="F866" s="17"/>
      <c r="G866" s="17"/>
      <c r="H866" s="0"/>
      <c r="AB866" s="17"/>
      <c r="AC866" s="17"/>
    </row>
    <row r="867" customFormat="false" ht="13.5" hidden="false" customHeight="false" outlineLevel="0" collapsed="false">
      <c r="C867" s="17"/>
      <c r="D867" s="17"/>
      <c r="E867" s="17"/>
      <c r="F867" s="17"/>
      <c r="G867" s="17"/>
      <c r="H867" s="0"/>
      <c r="AB867" s="17"/>
      <c r="AC867" s="17"/>
    </row>
    <row r="868" customFormat="false" ht="13.5" hidden="false" customHeight="false" outlineLevel="0" collapsed="false">
      <c r="C868" s="17"/>
      <c r="D868" s="17"/>
      <c r="E868" s="17"/>
      <c r="F868" s="17"/>
      <c r="G868" s="17"/>
      <c r="H868" s="0"/>
      <c r="AB868" s="17"/>
      <c r="AC868" s="17"/>
    </row>
    <row r="869" customFormat="false" ht="13.5" hidden="false" customHeight="false" outlineLevel="0" collapsed="false">
      <c r="C869" s="17"/>
      <c r="D869" s="17"/>
      <c r="E869" s="17"/>
      <c r="F869" s="17"/>
      <c r="G869" s="17"/>
      <c r="H869" s="0"/>
      <c r="AB869" s="17"/>
      <c r="AC869" s="17"/>
    </row>
    <row r="870" customFormat="false" ht="13.5" hidden="false" customHeight="false" outlineLevel="0" collapsed="false">
      <c r="C870" s="17"/>
      <c r="D870" s="17"/>
      <c r="E870" s="17"/>
      <c r="F870" s="17"/>
      <c r="G870" s="17"/>
      <c r="H870" s="0"/>
      <c r="AB870" s="17"/>
      <c r="AC870" s="17"/>
    </row>
    <row r="871" customFormat="false" ht="13.5" hidden="false" customHeight="false" outlineLevel="0" collapsed="false">
      <c r="C871" s="17"/>
      <c r="D871" s="17"/>
      <c r="E871" s="17"/>
      <c r="F871" s="17"/>
      <c r="G871" s="17"/>
      <c r="H871" s="0"/>
      <c r="AB871" s="17"/>
      <c r="AC871" s="17"/>
    </row>
    <row r="872" customFormat="false" ht="13.5" hidden="false" customHeight="false" outlineLevel="0" collapsed="false">
      <c r="C872" s="17"/>
      <c r="D872" s="17"/>
      <c r="E872" s="17"/>
      <c r="F872" s="17"/>
      <c r="G872" s="17"/>
      <c r="H872" s="0"/>
      <c r="AB872" s="17"/>
      <c r="AC872" s="17"/>
    </row>
    <row r="873" customFormat="false" ht="13.5" hidden="false" customHeight="false" outlineLevel="0" collapsed="false">
      <c r="C873" s="17"/>
      <c r="D873" s="17"/>
      <c r="E873" s="17"/>
      <c r="F873" s="17"/>
      <c r="G873" s="17"/>
      <c r="H873" s="0"/>
      <c r="AB873" s="17"/>
      <c r="AC873" s="17"/>
    </row>
    <row r="874" customFormat="false" ht="13.5" hidden="false" customHeight="false" outlineLevel="0" collapsed="false">
      <c r="C874" s="17"/>
      <c r="D874" s="17"/>
      <c r="E874" s="17"/>
      <c r="F874" s="17"/>
      <c r="G874" s="17"/>
      <c r="H874" s="0"/>
      <c r="AB874" s="17"/>
      <c r="AC874" s="17"/>
    </row>
    <row r="875" customFormat="false" ht="13.5" hidden="false" customHeight="false" outlineLevel="0" collapsed="false">
      <c r="C875" s="17"/>
      <c r="D875" s="17"/>
      <c r="E875" s="17"/>
      <c r="F875" s="17"/>
      <c r="G875" s="17"/>
      <c r="H875" s="0"/>
      <c r="AB875" s="17"/>
      <c r="AC875" s="17"/>
    </row>
    <row r="876" customFormat="false" ht="13.5" hidden="false" customHeight="false" outlineLevel="0" collapsed="false">
      <c r="C876" s="17"/>
      <c r="D876" s="17"/>
      <c r="E876" s="17"/>
      <c r="F876" s="17"/>
      <c r="G876" s="17"/>
      <c r="H876" s="0"/>
      <c r="AB876" s="17"/>
      <c r="AC876" s="17"/>
    </row>
    <row r="877" customFormat="false" ht="13.5" hidden="false" customHeight="false" outlineLevel="0" collapsed="false">
      <c r="C877" s="17"/>
      <c r="D877" s="17"/>
      <c r="E877" s="17"/>
      <c r="F877" s="17"/>
      <c r="G877" s="17"/>
      <c r="H877" s="0"/>
      <c r="AB877" s="17"/>
      <c r="AC877" s="17"/>
    </row>
    <row r="878" customFormat="false" ht="13.5" hidden="false" customHeight="false" outlineLevel="0" collapsed="false">
      <c r="C878" s="17"/>
      <c r="D878" s="17"/>
      <c r="E878" s="17"/>
      <c r="F878" s="17"/>
      <c r="G878" s="17"/>
      <c r="H878" s="0"/>
      <c r="AB878" s="17"/>
      <c r="AC878" s="17"/>
    </row>
    <row r="879" customFormat="false" ht="13.5" hidden="false" customHeight="false" outlineLevel="0" collapsed="false">
      <c r="C879" s="17"/>
      <c r="D879" s="17"/>
      <c r="E879" s="17"/>
      <c r="F879" s="17"/>
      <c r="G879" s="17"/>
      <c r="H879" s="0"/>
      <c r="AB879" s="17"/>
      <c r="AC879" s="17"/>
    </row>
    <row r="880" customFormat="false" ht="13.5" hidden="false" customHeight="false" outlineLevel="0" collapsed="false">
      <c r="C880" s="17"/>
      <c r="D880" s="17"/>
      <c r="E880" s="17"/>
      <c r="F880" s="17"/>
      <c r="G880" s="17"/>
      <c r="H880" s="0"/>
      <c r="AB880" s="17"/>
      <c r="AC880" s="17"/>
    </row>
    <row r="881" customFormat="false" ht="13.5" hidden="false" customHeight="false" outlineLevel="0" collapsed="false">
      <c r="C881" s="17"/>
      <c r="D881" s="17"/>
      <c r="E881" s="17"/>
      <c r="F881" s="17"/>
      <c r="G881" s="17"/>
      <c r="H881" s="0"/>
      <c r="AB881" s="17"/>
      <c r="AC881" s="17"/>
    </row>
    <row r="882" customFormat="false" ht="13.5" hidden="false" customHeight="false" outlineLevel="0" collapsed="false">
      <c r="C882" s="17"/>
      <c r="D882" s="17"/>
      <c r="E882" s="17"/>
      <c r="F882" s="17"/>
      <c r="G882" s="17"/>
      <c r="H882" s="0"/>
      <c r="AB882" s="17"/>
      <c r="AC882" s="17"/>
    </row>
    <row r="883" customFormat="false" ht="13.5" hidden="false" customHeight="false" outlineLevel="0" collapsed="false">
      <c r="C883" s="17"/>
      <c r="D883" s="17"/>
      <c r="E883" s="17"/>
      <c r="F883" s="17"/>
      <c r="G883" s="17"/>
      <c r="H883" s="0"/>
      <c r="AB883" s="17"/>
      <c r="AC883" s="17"/>
    </row>
    <row r="884" customFormat="false" ht="13.5" hidden="false" customHeight="false" outlineLevel="0" collapsed="false">
      <c r="C884" s="17"/>
      <c r="D884" s="17"/>
      <c r="E884" s="17"/>
      <c r="F884" s="17"/>
      <c r="G884" s="17"/>
      <c r="H884" s="0"/>
      <c r="AB884" s="17"/>
      <c r="AC884" s="17"/>
    </row>
    <row r="885" customFormat="false" ht="13.5" hidden="false" customHeight="false" outlineLevel="0" collapsed="false">
      <c r="C885" s="17"/>
      <c r="D885" s="17"/>
      <c r="E885" s="17"/>
      <c r="F885" s="17"/>
      <c r="G885" s="17"/>
      <c r="H885" s="0"/>
      <c r="AB885" s="17"/>
      <c r="AC885" s="17"/>
    </row>
    <row r="886" customFormat="false" ht="13.5" hidden="false" customHeight="false" outlineLevel="0" collapsed="false">
      <c r="C886" s="17"/>
      <c r="D886" s="17"/>
      <c r="E886" s="17"/>
      <c r="F886" s="17"/>
      <c r="G886" s="17"/>
      <c r="H886" s="0"/>
      <c r="AB886" s="17"/>
      <c r="AC886" s="17"/>
    </row>
    <row r="887" customFormat="false" ht="13.5" hidden="false" customHeight="false" outlineLevel="0" collapsed="false">
      <c r="C887" s="17"/>
      <c r="D887" s="17"/>
      <c r="E887" s="17"/>
      <c r="F887" s="17"/>
      <c r="G887" s="17"/>
      <c r="H887" s="0"/>
      <c r="AB887" s="17"/>
      <c r="AC887" s="17"/>
    </row>
    <row r="888" customFormat="false" ht="13.5" hidden="false" customHeight="false" outlineLevel="0" collapsed="false">
      <c r="C888" s="17"/>
      <c r="D888" s="17"/>
      <c r="E888" s="17"/>
      <c r="F888" s="17"/>
      <c r="G888" s="17"/>
      <c r="H888" s="0"/>
      <c r="AB888" s="17"/>
      <c r="AC888" s="17"/>
    </row>
    <row r="889" customFormat="false" ht="13.5" hidden="false" customHeight="false" outlineLevel="0" collapsed="false">
      <c r="C889" s="17"/>
      <c r="D889" s="17"/>
      <c r="E889" s="17"/>
      <c r="F889" s="17"/>
      <c r="G889" s="17"/>
      <c r="H889" s="0"/>
      <c r="AB889" s="17"/>
      <c r="AC889" s="17"/>
    </row>
    <row r="890" customFormat="false" ht="13.5" hidden="false" customHeight="false" outlineLevel="0" collapsed="false">
      <c r="C890" s="17"/>
      <c r="D890" s="17"/>
      <c r="E890" s="17"/>
      <c r="F890" s="17"/>
      <c r="G890" s="17"/>
      <c r="H890" s="0"/>
      <c r="AB890" s="17"/>
      <c r="AC890" s="17"/>
    </row>
    <row r="891" customFormat="false" ht="13.5" hidden="false" customHeight="false" outlineLevel="0" collapsed="false">
      <c r="C891" s="17"/>
      <c r="D891" s="17"/>
      <c r="E891" s="17"/>
      <c r="F891" s="17"/>
      <c r="G891" s="17"/>
      <c r="H891" s="0"/>
      <c r="AB891" s="17"/>
      <c r="AC891" s="17"/>
    </row>
    <row r="892" customFormat="false" ht="13.5" hidden="false" customHeight="false" outlineLevel="0" collapsed="false">
      <c r="C892" s="17"/>
      <c r="D892" s="17"/>
      <c r="E892" s="17"/>
      <c r="F892" s="17"/>
      <c r="G892" s="17"/>
      <c r="H892" s="0"/>
      <c r="AB892" s="17"/>
      <c r="AC892" s="17"/>
    </row>
    <row r="893" customFormat="false" ht="13.5" hidden="false" customHeight="false" outlineLevel="0" collapsed="false">
      <c r="C893" s="17"/>
      <c r="D893" s="17"/>
      <c r="E893" s="17"/>
      <c r="F893" s="17"/>
      <c r="G893" s="17"/>
      <c r="H893" s="0"/>
      <c r="AB893" s="17"/>
      <c r="AC893" s="17"/>
    </row>
    <row r="894" customFormat="false" ht="13.5" hidden="false" customHeight="false" outlineLevel="0" collapsed="false">
      <c r="C894" s="17"/>
      <c r="D894" s="17"/>
      <c r="E894" s="17"/>
      <c r="F894" s="17"/>
      <c r="G894" s="17"/>
      <c r="H894" s="0"/>
      <c r="AB894" s="17"/>
      <c r="AC894" s="17"/>
    </row>
    <row r="895" customFormat="false" ht="13.5" hidden="false" customHeight="false" outlineLevel="0" collapsed="false">
      <c r="C895" s="17"/>
      <c r="D895" s="17"/>
      <c r="E895" s="17"/>
      <c r="F895" s="17"/>
      <c r="G895" s="17"/>
      <c r="H895" s="0"/>
      <c r="AB895" s="17"/>
      <c r="AC895" s="17"/>
    </row>
    <row r="896" customFormat="false" ht="13.5" hidden="false" customHeight="false" outlineLevel="0" collapsed="false">
      <c r="C896" s="17"/>
      <c r="D896" s="17"/>
      <c r="E896" s="17"/>
      <c r="F896" s="17"/>
      <c r="G896" s="17"/>
      <c r="H896" s="0"/>
      <c r="AB896" s="17"/>
      <c r="AC896" s="17"/>
    </row>
    <row r="897" customFormat="false" ht="13.5" hidden="false" customHeight="false" outlineLevel="0" collapsed="false">
      <c r="C897" s="17"/>
      <c r="D897" s="17"/>
      <c r="E897" s="17"/>
      <c r="F897" s="17"/>
      <c r="G897" s="17"/>
      <c r="H897" s="0"/>
      <c r="AB897" s="17"/>
      <c r="AC897" s="17"/>
    </row>
    <row r="898" customFormat="false" ht="13.5" hidden="false" customHeight="false" outlineLevel="0" collapsed="false">
      <c r="C898" s="17"/>
      <c r="D898" s="17"/>
      <c r="E898" s="17"/>
      <c r="F898" s="17"/>
      <c r="G898" s="17"/>
      <c r="H898" s="0"/>
      <c r="AB898" s="17"/>
      <c r="AC898" s="17"/>
    </row>
    <row r="899" customFormat="false" ht="13.5" hidden="false" customHeight="false" outlineLevel="0" collapsed="false">
      <c r="C899" s="17"/>
      <c r="D899" s="17"/>
      <c r="E899" s="17"/>
      <c r="F899" s="17"/>
      <c r="G899" s="17"/>
      <c r="H899" s="0"/>
      <c r="AB899" s="17"/>
      <c r="AC899" s="17"/>
    </row>
    <row r="900" customFormat="false" ht="13.5" hidden="false" customHeight="false" outlineLevel="0" collapsed="false">
      <c r="C900" s="17"/>
      <c r="D900" s="17"/>
      <c r="E900" s="17"/>
      <c r="F900" s="17"/>
      <c r="G900" s="17"/>
      <c r="H900" s="0"/>
      <c r="AB900" s="17"/>
      <c r="AC900" s="17"/>
    </row>
    <row r="901" customFormat="false" ht="13.5" hidden="false" customHeight="false" outlineLevel="0" collapsed="false">
      <c r="C901" s="17"/>
      <c r="D901" s="17"/>
      <c r="E901" s="17"/>
      <c r="F901" s="17"/>
      <c r="G901" s="17"/>
      <c r="H901" s="0"/>
      <c r="AB901" s="17"/>
      <c r="AC901" s="17"/>
    </row>
    <row r="902" customFormat="false" ht="13.5" hidden="false" customHeight="false" outlineLevel="0" collapsed="false">
      <c r="C902" s="17"/>
      <c r="D902" s="17"/>
      <c r="E902" s="17"/>
      <c r="F902" s="17"/>
      <c r="G902" s="17"/>
      <c r="H902" s="0"/>
      <c r="AB902" s="17"/>
      <c r="AC902" s="17"/>
    </row>
    <row r="903" customFormat="false" ht="13.5" hidden="false" customHeight="false" outlineLevel="0" collapsed="false">
      <c r="C903" s="17"/>
      <c r="D903" s="17"/>
      <c r="E903" s="17"/>
      <c r="F903" s="17"/>
      <c r="G903" s="17"/>
      <c r="H903" s="0"/>
      <c r="AB903" s="17"/>
      <c r="AC903" s="17"/>
    </row>
    <row r="904" customFormat="false" ht="13.5" hidden="false" customHeight="false" outlineLevel="0" collapsed="false">
      <c r="C904" s="17"/>
      <c r="D904" s="17"/>
      <c r="E904" s="17"/>
      <c r="F904" s="17"/>
      <c r="G904" s="17"/>
      <c r="H904" s="0"/>
      <c r="AB904" s="17"/>
      <c r="AC904" s="17"/>
    </row>
    <row r="905" customFormat="false" ht="13.5" hidden="false" customHeight="false" outlineLevel="0" collapsed="false">
      <c r="C905" s="17"/>
      <c r="D905" s="17"/>
      <c r="E905" s="17"/>
      <c r="F905" s="17"/>
      <c r="G905" s="17"/>
      <c r="H905" s="0"/>
      <c r="AB905" s="17"/>
      <c r="AC905" s="17"/>
    </row>
    <row r="906" customFormat="false" ht="13.5" hidden="false" customHeight="false" outlineLevel="0" collapsed="false">
      <c r="C906" s="17"/>
      <c r="D906" s="17"/>
      <c r="E906" s="17"/>
      <c r="F906" s="17"/>
      <c r="G906" s="17"/>
      <c r="H906" s="0"/>
      <c r="AB906" s="17"/>
      <c r="AC906" s="17"/>
    </row>
    <row r="907" customFormat="false" ht="13.5" hidden="false" customHeight="false" outlineLevel="0" collapsed="false">
      <c r="C907" s="17"/>
      <c r="D907" s="17"/>
      <c r="E907" s="17"/>
      <c r="F907" s="17"/>
      <c r="G907" s="17"/>
      <c r="H907" s="0"/>
      <c r="AB907" s="17"/>
      <c r="AC907" s="17"/>
    </row>
    <row r="908" customFormat="false" ht="13.5" hidden="false" customHeight="false" outlineLevel="0" collapsed="false">
      <c r="C908" s="17"/>
      <c r="D908" s="17"/>
      <c r="E908" s="17"/>
      <c r="F908" s="17"/>
      <c r="G908" s="17"/>
      <c r="H908" s="0"/>
      <c r="AB908" s="17"/>
      <c r="AC908" s="17"/>
    </row>
    <row r="909" customFormat="false" ht="13.5" hidden="false" customHeight="false" outlineLevel="0" collapsed="false">
      <c r="C909" s="17"/>
      <c r="D909" s="17"/>
      <c r="E909" s="17"/>
      <c r="F909" s="17"/>
      <c r="G909" s="17"/>
      <c r="H909" s="0"/>
      <c r="AB909" s="17"/>
      <c r="AC909" s="17"/>
    </row>
    <row r="910" customFormat="false" ht="13.5" hidden="false" customHeight="false" outlineLevel="0" collapsed="false">
      <c r="C910" s="17"/>
      <c r="D910" s="17"/>
      <c r="E910" s="17"/>
      <c r="F910" s="17"/>
      <c r="G910" s="17"/>
      <c r="H910" s="0"/>
      <c r="AB910" s="17"/>
      <c r="AC910" s="17"/>
    </row>
    <row r="911" customFormat="false" ht="13.5" hidden="false" customHeight="false" outlineLevel="0" collapsed="false">
      <c r="C911" s="17"/>
      <c r="D911" s="17"/>
      <c r="E911" s="17"/>
      <c r="F911" s="17"/>
      <c r="G911" s="17"/>
      <c r="H911" s="0"/>
      <c r="AB911" s="17"/>
      <c r="AC911" s="17"/>
    </row>
    <row r="912" customFormat="false" ht="13.5" hidden="false" customHeight="false" outlineLevel="0" collapsed="false">
      <c r="C912" s="17"/>
      <c r="D912" s="17"/>
      <c r="E912" s="17"/>
      <c r="F912" s="17"/>
      <c r="G912" s="17"/>
      <c r="H912" s="0"/>
      <c r="AB912" s="17"/>
      <c r="AC912" s="17"/>
    </row>
    <row r="913" customFormat="false" ht="13.5" hidden="false" customHeight="false" outlineLevel="0" collapsed="false">
      <c r="C913" s="17"/>
      <c r="D913" s="17"/>
      <c r="E913" s="17"/>
      <c r="F913" s="17"/>
      <c r="G913" s="17"/>
      <c r="H913" s="0"/>
      <c r="AB913" s="17"/>
      <c r="AC913" s="17"/>
    </row>
    <row r="914" customFormat="false" ht="13.5" hidden="false" customHeight="false" outlineLevel="0" collapsed="false">
      <c r="C914" s="17"/>
      <c r="D914" s="17"/>
      <c r="E914" s="17"/>
      <c r="F914" s="17"/>
      <c r="G914" s="17"/>
      <c r="H914" s="0"/>
      <c r="AB914" s="17"/>
      <c r="AC914" s="17"/>
    </row>
    <row r="915" customFormat="false" ht="13.5" hidden="false" customHeight="false" outlineLevel="0" collapsed="false">
      <c r="A915" s="169"/>
      <c r="C915" s="17"/>
      <c r="D915" s="17"/>
      <c r="E915" s="17"/>
      <c r="F915" s="17"/>
      <c r="G915" s="17"/>
      <c r="H915" s="0"/>
      <c r="AB915" s="17"/>
      <c r="AC915" s="17"/>
    </row>
    <row r="916" customFormat="false" ht="13.5" hidden="false" customHeight="false" outlineLevel="0" collapsed="false">
      <c r="A916" s="169"/>
      <c r="C916" s="17"/>
      <c r="D916" s="17"/>
      <c r="E916" s="17"/>
      <c r="F916" s="17"/>
      <c r="G916" s="17"/>
      <c r="H916" s="0"/>
      <c r="AB916" s="17"/>
      <c r="AC916" s="17"/>
    </row>
    <row r="917" customFormat="false" ht="13.5" hidden="false" customHeight="false" outlineLevel="0" collapsed="false">
      <c r="A917" s="170"/>
      <c r="C917" s="17"/>
      <c r="D917" s="17"/>
      <c r="E917" s="17"/>
      <c r="F917" s="17"/>
      <c r="G917" s="17"/>
      <c r="H917" s="0"/>
      <c r="AB917" s="17"/>
      <c r="AC917" s="17"/>
    </row>
    <row r="918" customFormat="false" ht="13.5" hidden="false" customHeight="false" outlineLevel="0" collapsed="false">
      <c r="A918" s="170"/>
      <c r="C918" s="17"/>
      <c r="D918" s="17"/>
      <c r="E918" s="17"/>
      <c r="F918" s="17"/>
      <c r="G918" s="17"/>
      <c r="H918" s="0"/>
      <c r="AB918" s="17"/>
      <c r="AC918" s="17"/>
    </row>
    <row r="919" customFormat="false" ht="13.5" hidden="false" customHeight="false" outlineLevel="0" collapsed="false">
      <c r="A919" s="170"/>
      <c r="C919" s="17"/>
      <c r="D919" s="17"/>
      <c r="E919" s="17"/>
      <c r="F919" s="17"/>
      <c r="G919" s="17"/>
      <c r="H919" s="0"/>
      <c r="AB919" s="17"/>
      <c r="AC919" s="17"/>
    </row>
    <row r="920" customFormat="false" ht="13.5" hidden="false" customHeight="false" outlineLevel="0" collapsed="false">
      <c r="A920" s="170"/>
      <c r="C920" s="17"/>
      <c r="D920" s="17"/>
      <c r="E920" s="17"/>
      <c r="F920" s="17"/>
      <c r="G920" s="17"/>
      <c r="H920" s="0"/>
      <c r="AB920" s="17"/>
      <c r="AC920" s="17"/>
    </row>
    <row r="921" customFormat="false" ht="13.5" hidden="false" customHeight="false" outlineLevel="0" collapsed="false">
      <c r="A921" s="170"/>
      <c r="C921" s="17"/>
      <c r="D921" s="17"/>
      <c r="E921" s="17"/>
      <c r="F921" s="17"/>
      <c r="G921" s="17"/>
      <c r="H921" s="0"/>
      <c r="AB921" s="17"/>
      <c r="AC921" s="17"/>
    </row>
    <row r="922" customFormat="false" ht="13.5" hidden="false" customHeight="false" outlineLevel="0" collapsed="false">
      <c r="C922" s="17"/>
      <c r="D922" s="17"/>
      <c r="E922" s="17"/>
      <c r="F922" s="17"/>
      <c r="G922" s="17"/>
      <c r="H922" s="0"/>
      <c r="AB922" s="17"/>
      <c r="AC922" s="17"/>
    </row>
    <row r="923" customFormat="false" ht="13.5" hidden="false" customHeight="false" outlineLevel="0" collapsed="false">
      <c r="C923" s="17"/>
      <c r="D923" s="17"/>
      <c r="E923" s="17"/>
      <c r="F923" s="17"/>
      <c r="G923" s="17"/>
      <c r="H923" s="0"/>
      <c r="AB923" s="17"/>
      <c r="AC923" s="17"/>
    </row>
    <row r="924" customFormat="false" ht="13.5" hidden="false" customHeight="false" outlineLevel="0" collapsed="false">
      <c r="C924" s="17"/>
      <c r="D924" s="17"/>
      <c r="E924" s="17"/>
      <c r="F924" s="17"/>
      <c r="G924" s="17"/>
      <c r="H924" s="0"/>
      <c r="AB924" s="17"/>
      <c r="AC924" s="17"/>
    </row>
    <row r="925" customFormat="false" ht="13.5" hidden="false" customHeight="false" outlineLevel="0" collapsed="false">
      <c r="A925" s="169"/>
      <c r="C925" s="17"/>
      <c r="D925" s="17"/>
      <c r="E925" s="17"/>
      <c r="F925" s="17"/>
      <c r="G925" s="17"/>
      <c r="H925" s="0"/>
      <c r="AB925" s="17"/>
      <c r="AC925" s="17"/>
    </row>
    <row r="926" customFormat="false" ht="13.5" hidden="false" customHeight="false" outlineLevel="0" collapsed="false">
      <c r="C926" s="17"/>
      <c r="D926" s="17"/>
      <c r="E926" s="17"/>
      <c r="F926" s="17"/>
      <c r="G926" s="17"/>
      <c r="H926" s="0"/>
      <c r="AB926" s="17"/>
      <c r="AC926" s="17"/>
    </row>
    <row r="927" customFormat="false" ht="13.5" hidden="false" customHeight="false" outlineLevel="0" collapsed="false">
      <c r="C927" s="17"/>
      <c r="D927" s="17"/>
      <c r="E927" s="17"/>
      <c r="F927" s="17"/>
      <c r="G927" s="17"/>
      <c r="H927" s="0"/>
      <c r="AB927" s="17"/>
      <c r="AC927" s="17"/>
    </row>
    <row r="928" customFormat="false" ht="13.5" hidden="false" customHeight="false" outlineLevel="0" collapsed="false">
      <c r="C928" s="17"/>
      <c r="D928" s="17"/>
      <c r="E928" s="17"/>
      <c r="F928" s="17"/>
      <c r="G928" s="17"/>
      <c r="H928" s="0"/>
      <c r="AB928" s="17"/>
      <c r="AC928" s="17"/>
    </row>
    <row r="929" customFormat="false" ht="13.5" hidden="false" customHeight="false" outlineLevel="0" collapsed="false">
      <c r="C929" s="17"/>
      <c r="D929" s="17"/>
      <c r="E929" s="17"/>
      <c r="F929" s="17"/>
      <c r="G929" s="17"/>
      <c r="H929" s="0"/>
      <c r="AB929" s="17"/>
      <c r="AC929" s="17"/>
    </row>
    <row r="930" customFormat="false" ht="13.5" hidden="false" customHeight="false" outlineLevel="0" collapsed="false">
      <c r="C930" s="17"/>
      <c r="D930" s="17"/>
      <c r="E930" s="17"/>
      <c r="F930" s="17"/>
      <c r="G930" s="17"/>
      <c r="H930" s="0"/>
      <c r="AB930" s="17"/>
      <c r="AC930" s="17"/>
    </row>
    <row r="931" customFormat="false" ht="13.5" hidden="false" customHeight="false" outlineLevel="0" collapsed="false">
      <c r="C931" s="17"/>
      <c r="D931" s="17"/>
      <c r="E931" s="17"/>
      <c r="F931" s="17"/>
      <c r="G931" s="17"/>
      <c r="H931" s="0"/>
      <c r="AB931" s="17"/>
      <c r="AC931" s="17"/>
    </row>
    <row r="932" customFormat="false" ht="13.5" hidden="false" customHeight="false" outlineLevel="0" collapsed="false">
      <c r="C932" s="17"/>
      <c r="D932" s="17"/>
      <c r="E932" s="17"/>
      <c r="F932" s="17"/>
      <c r="G932" s="17"/>
      <c r="H932" s="0"/>
      <c r="AB932" s="17"/>
      <c r="AC932" s="17"/>
    </row>
    <row r="933" customFormat="false" ht="13.5" hidden="false" customHeight="false" outlineLevel="0" collapsed="false">
      <c r="C933" s="17"/>
      <c r="D933" s="17"/>
      <c r="E933" s="17"/>
      <c r="F933" s="17"/>
      <c r="G933" s="17"/>
      <c r="H933" s="0"/>
      <c r="AB933" s="17"/>
      <c r="AC933" s="17"/>
    </row>
    <row r="934" customFormat="false" ht="13.5" hidden="false" customHeight="false" outlineLevel="0" collapsed="false">
      <c r="C934" s="17"/>
      <c r="D934" s="17"/>
      <c r="E934" s="17"/>
      <c r="F934" s="17"/>
      <c r="G934" s="17"/>
      <c r="H934" s="0"/>
      <c r="AB934" s="17"/>
      <c r="AC934" s="17"/>
    </row>
    <row r="935" customFormat="false" ht="13.5" hidden="false" customHeight="false" outlineLevel="0" collapsed="false">
      <c r="C935" s="17"/>
      <c r="D935" s="17"/>
      <c r="E935" s="17"/>
      <c r="F935" s="17"/>
      <c r="G935" s="17"/>
      <c r="H935" s="0"/>
      <c r="AB935" s="17"/>
      <c r="AC935" s="17"/>
    </row>
    <row r="936" customFormat="false" ht="13.5" hidden="false" customHeight="false" outlineLevel="0" collapsed="false">
      <c r="C936" s="17"/>
      <c r="D936" s="17"/>
      <c r="E936" s="17"/>
      <c r="F936" s="17"/>
      <c r="G936" s="17"/>
      <c r="H936" s="0"/>
      <c r="AB936" s="17"/>
      <c r="AC936" s="17"/>
    </row>
    <row r="937" customFormat="false" ht="13.5" hidden="false" customHeight="false" outlineLevel="0" collapsed="false">
      <c r="C937" s="17"/>
      <c r="D937" s="17"/>
      <c r="E937" s="17"/>
      <c r="F937" s="17"/>
      <c r="G937" s="17"/>
      <c r="H937" s="0"/>
      <c r="AB937" s="17"/>
      <c r="AC937" s="17"/>
    </row>
    <row r="938" customFormat="false" ht="13.5" hidden="false" customHeight="false" outlineLevel="0" collapsed="false">
      <c r="C938" s="17"/>
      <c r="D938" s="17"/>
      <c r="E938" s="17"/>
      <c r="F938" s="17"/>
      <c r="G938" s="17"/>
      <c r="H938" s="0"/>
      <c r="AB938" s="17"/>
      <c r="AC938" s="17"/>
    </row>
    <row r="939" customFormat="false" ht="13.5" hidden="false" customHeight="false" outlineLevel="0" collapsed="false">
      <c r="C939" s="17"/>
      <c r="D939" s="17"/>
      <c r="E939" s="17"/>
      <c r="F939" s="17"/>
      <c r="G939" s="17"/>
      <c r="H939" s="0"/>
      <c r="AB939" s="17"/>
      <c r="AC939" s="17"/>
    </row>
    <row r="940" customFormat="false" ht="13.5" hidden="false" customHeight="false" outlineLevel="0" collapsed="false">
      <c r="C940" s="17"/>
      <c r="D940" s="17"/>
      <c r="E940" s="17"/>
      <c r="F940" s="17"/>
      <c r="G940" s="17"/>
      <c r="H940" s="0"/>
      <c r="AB940" s="17"/>
      <c r="AC940" s="17"/>
    </row>
    <row r="941" customFormat="false" ht="13.5" hidden="false" customHeight="false" outlineLevel="0" collapsed="false">
      <c r="C941" s="17"/>
      <c r="D941" s="17"/>
      <c r="E941" s="17"/>
      <c r="F941" s="17"/>
      <c r="G941" s="17"/>
      <c r="H941" s="0"/>
      <c r="AB941" s="17"/>
      <c r="AC941" s="17"/>
    </row>
    <row r="942" customFormat="false" ht="13.5" hidden="false" customHeight="false" outlineLevel="0" collapsed="false">
      <c r="C942" s="17"/>
      <c r="D942" s="17"/>
      <c r="E942" s="17"/>
      <c r="F942" s="17"/>
      <c r="G942" s="17"/>
      <c r="H942" s="0"/>
      <c r="AB942" s="17"/>
      <c r="AC942" s="17"/>
    </row>
    <row r="943" customFormat="false" ht="13.5" hidden="false" customHeight="false" outlineLevel="0" collapsed="false">
      <c r="C943" s="17"/>
      <c r="D943" s="17"/>
      <c r="E943" s="17"/>
      <c r="F943" s="17"/>
      <c r="G943" s="17"/>
      <c r="H943" s="0"/>
      <c r="AB943" s="17"/>
      <c r="AC943" s="17"/>
    </row>
    <row r="944" customFormat="false" ht="13.5" hidden="false" customHeight="false" outlineLevel="0" collapsed="false">
      <c r="C944" s="17"/>
      <c r="D944" s="17"/>
      <c r="E944" s="17"/>
      <c r="F944" s="17"/>
      <c r="G944" s="17"/>
      <c r="H944" s="0"/>
      <c r="AB944" s="17"/>
      <c r="AC944" s="17"/>
    </row>
    <row r="945" customFormat="false" ht="13.5" hidden="false" customHeight="false" outlineLevel="0" collapsed="false">
      <c r="C945" s="17"/>
      <c r="D945" s="17"/>
      <c r="E945" s="17"/>
      <c r="F945" s="17"/>
      <c r="G945" s="17"/>
      <c r="H945" s="0"/>
      <c r="AB945" s="17"/>
      <c r="AC945" s="17"/>
    </row>
    <row r="946" customFormat="false" ht="13.5" hidden="false" customHeight="false" outlineLevel="0" collapsed="false">
      <c r="C946" s="17"/>
      <c r="D946" s="17"/>
      <c r="E946" s="17"/>
      <c r="F946" s="17"/>
      <c r="G946" s="17"/>
      <c r="H946" s="0"/>
      <c r="AB946" s="17"/>
      <c r="AC946" s="17"/>
    </row>
    <row r="947" customFormat="false" ht="13.5" hidden="false" customHeight="false" outlineLevel="0" collapsed="false">
      <c r="C947" s="17"/>
      <c r="D947" s="17"/>
      <c r="E947" s="17"/>
      <c r="F947" s="17"/>
      <c r="G947" s="17"/>
      <c r="H947" s="0"/>
      <c r="AB947" s="17"/>
      <c r="AC947" s="17"/>
    </row>
    <row r="948" customFormat="false" ht="13.5" hidden="false" customHeight="false" outlineLevel="0" collapsed="false">
      <c r="C948" s="17"/>
      <c r="D948" s="17"/>
      <c r="E948" s="17"/>
      <c r="F948" s="17"/>
      <c r="G948" s="17"/>
      <c r="H948" s="0"/>
      <c r="AB948" s="17"/>
      <c r="AC948" s="17"/>
    </row>
    <row r="949" customFormat="false" ht="13.5" hidden="false" customHeight="false" outlineLevel="0" collapsed="false">
      <c r="C949" s="17"/>
      <c r="D949" s="17"/>
      <c r="E949" s="17"/>
      <c r="F949" s="17"/>
      <c r="G949" s="17"/>
      <c r="H949" s="0"/>
      <c r="AB949" s="17"/>
      <c r="AC949" s="17"/>
    </row>
    <row r="950" customFormat="false" ht="13.5" hidden="false" customHeight="false" outlineLevel="0" collapsed="false">
      <c r="C950" s="17"/>
      <c r="D950" s="17"/>
      <c r="E950" s="17"/>
      <c r="F950" s="17"/>
      <c r="G950" s="17"/>
      <c r="H950" s="0"/>
      <c r="AB950" s="17"/>
      <c r="AC950" s="17"/>
    </row>
    <row r="951" customFormat="false" ht="13.5" hidden="false" customHeight="false" outlineLevel="0" collapsed="false">
      <c r="C951" s="17"/>
      <c r="D951" s="17"/>
      <c r="E951" s="17"/>
      <c r="F951" s="17"/>
      <c r="G951" s="17"/>
      <c r="H951" s="0"/>
      <c r="AB951" s="17"/>
      <c r="AC951" s="17"/>
    </row>
    <row r="952" customFormat="false" ht="13.5" hidden="false" customHeight="false" outlineLevel="0" collapsed="false">
      <c r="C952" s="17"/>
      <c r="D952" s="17"/>
      <c r="E952" s="17"/>
      <c r="F952" s="17"/>
      <c r="G952" s="17"/>
      <c r="H952" s="0"/>
      <c r="AB952" s="17"/>
      <c r="AC952" s="17"/>
    </row>
    <row r="953" customFormat="false" ht="13.5" hidden="false" customHeight="false" outlineLevel="0" collapsed="false">
      <c r="C953" s="17"/>
      <c r="D953" s="17"/>
      <c r="E953" s="17"/>
      <c r="F953" s="17"/>
      <c r="G953" s="17"/>
      <c r="H953" s="0"/>
      <c r="AB953" s="17"/>
      <c r="AC953" s="17"/>
    </row>
    <row r="954" customFormat="false" ht="13.5" hidden="false" customHeight="false" outlineLevel="0" collapsed="false">
      <c r="C954" s="17"/>
      <c r="D954" s="17"/>
      <c r="E954" s="17"/>
      <c r="F954" s="17"/>
      <c r="G954" s="17"/>
      <c r="H954" s="0"/>
      <c r="AB954" s="17"/>
      <c r="AC954" s="17"/>
    </row>
    <row r="955" customFormat="false" ht="13.5" hidden="false" customHeight="false" outlineLevel="0" collapsed="false">
      <c r="C955" s="17"/>
      <c r="D955" s="17"/>
      <c r="E955" s="17"/>
      <c r="F955" s="17"/>
      <c r="G955" s="17"/>
      <c r="H955" s="0"/>
      <c r="AB955" s="17"/>
      <c r="AC955" s="17"/>
    </row>
    <row r="956" customFormat="false" ht="13.5" hidden="false" customHeight="false" outlineLevel="0" collapsed="false">
      <c r="C956" s="17"/>
      <c r="D956" s="17"/>
      <c r="E956" s="17"/>
      <c r="F956" s="17"/>
      <c r="G956" s="17"/>
      <c r="H956" s="0"/>
      <c r="AB956" s="17"/>
      <c r="AC956" s="17"/>
    </row>
    <row r="957" customFormat="false" ht="13.5" hidden="false" customHeight="false" outlineLevel="0" collapsed="false">
      <c r="C957" s="17"/>
      <c r="D957" s="17"/>
      <c r="E957" s="17"/>
      <c r="F957" s="17"/>
      <c r="G957" s="17"/>
      <c r="H957" s="0"/>
      <c r="AB957" s="17"/>
      <c r="AC957" s="17"/>
    </row>
    <row r="958" customFormat="false" ht="13.5" hidden="false" customHeight="false" outlineLevel="0" collapsed="false">
      <c r="C958" s="17"/>
      <c r="D958" s="17"/>
      <c r="E958" s="17"/>
      <c r="F958" s="17"/>
      <c r="G958" s="17"/>
      <c r="H958" s="0"/>
      <c r="AB958" s="17"/>
      <c r="AC958" s="17"/>
    </row>
    <row r="959" customFormat="false" ht="13.5" hidden="false" customHeight="false" outlineLevel="0" collapsed="false">
      <c r="C959" s="17"/>
      <c r="D959" s="17"/>
      <c r="E959" s="17"/>
      <c r="F959" s="17"/>
      <c r="G959" s="17"/>
      <c r="H959" s="0"/>
      <c r="AB959" s="17"/>
      <c r="AC959" s="17"/>
    </row>
    <row r="960" customFormat="false" ht="13.5" hidden="false" customHeight="false" outlineLevel="0" collapsed="false">
      <c r="C960" s="17"/>
      <c r="D960" s="17"/>
      <c r="E960" s="17"/>
      <c r="F960" s="17"/>
      <c r="G960" s="17"/>
      <c r="H960" s="0"/>
      <c r="AB960" s="17"/>
      <c r="AC960" s="17"/>
    </row>
    <row r="961" customFormat="false" ht="13.5" hidden="false" customHeight="false" outlineLevel="0" collapsed="false">
      <c r="C961" s="17"/>
      <c r="D961" s="17"/>
      <c r="E961" s="17"/>
      <c r="F961" s="17"/>
      <c r="G961" s="17"/>
      <c r="H961" s="0"/>
      <c r="AB961" s="17"/>
      <c r="AC961" s="17"/>
    </row>
    <row r="962" customFormat="false" ht="13.5" hidden="false" customHeight="false" outlineLevel="0" collapsed="false">
      <c r="C962" s="17"/>
      <c r="D962" s="17"/>
      <c r="E962" s="17"/>
      <c r="F962" s="17"/>
      <c r="G962" s="17"/>
      <c r="H962" s="0"/>
      <c r="AB962" s="17"/>
      <c r="AC962" s="17"/>
    </row>
    <row r="963" customFormat="false" ht="13.5" hidden="false" customHeight="false" outlineLevel="0" collapsed="false">
      <c r="C963" s="17"/>
      <c r="D963" s="17"/>
      <c r="E963" s="17"/>
      <c r="F963" s="17"/>
      <c r="G963" s="17"/>
      <c r="H963" s="0"/>
      <c r="AB963" s="17"/>
      <c r="AC963" s="17"/>
    </row>
    <row r="964" customFormat="false" ht="13.5" hidden="false" customHeight="false" outlineLevel="0" collapsed="false">
      <c r="C964" s="17"/>
      <c r="D964" s="17"/>
      <c r="E964" s="17"/>
      <c r="F964" s="17"/>
      <c r="G964" s="17"/>
      <c r="H964" s="0"/>
      <c r="AB964" s="17"/>
      <c r="AC964" s="17"/>
    </row>
    <row r="965" customFormat="false" ht="13.5" hidden="false" customHeight="false" outlineLevel="0" collapsed="false">
      <c r="C965" s="17"/>
      <c r="D965" s="17"/>
      <c r="E965" s="17"/>
      <c r="F965" s="17"/>
      <c r="G965" s="17"/>
      <c r="H965" s="0"/>
      <c r="AB965" s="17"/>
      <c r="AC965" s="17"/>
    </row>
    <row r="966" customFormat="false" ht="13.5" hidden="false" customHeight="false" outlineLevel="0" collapsed="false">
      <c r="C966" s="17"/>
      <c r="D966" s="17"/>
      <c r="E966" s="17"/>
      <c r="F966" s="17"/>
      <c r="G966" s="17"/>
      <c r="H966" s="0"/>
      <c r="AB966" s="17"/>
      <c r="AC966" s="17"/>
    </row>
    <row r="967" customFormat="false" ht="13.5" hidden="false" customHeight="false" outlineLevel="0" collapsed="false">
      <c r="C967" s="17"/>
      <c r="D967" s="17"/>
      <c r="E967" s="17"/>
      <c r="F967" s="17"/>
      <c r="G967" s="17"/>
      <c r="H967" s="0"/>
      <c r="AB967" s="17"/>
      <c r="AC967" s="17"/>
    </row>
    <row r="968" customFormat="false" ht="13.5" hidden="false" customHeight="false" outlineLevel="0" collapsed="false">
      <c r="C968" s="17"/>
      <c r="D968" s="17"/>
      <c r="E968" s="17"/>
      <c r="F968" s="17"/>
      <c r="G968" s="17"/>
      <c r="H968" s="0"/>
      <c r="AB968" s="17"/>
      <c r="AC968" s="17"/>
    </row>
    <row r="969" customFormat="false" ht="13.5" hidden="false" customHeight="false" outlineLevel="0" collapsed="false">
      <c r="C969" s="17"/>
      <c r="D969" s="17"/>
      <c r="E969" s="17"/>
      <c r="F969" s="17"/>
      <c r="G969" s="17"/>
      <c r="H969" s="0"/>
      <c r="AB969" s="17"/>
      <c r="AC969" s="17"/>
    </row>
    <row r="970" customFormat="false" ht="13.5" hidden="false" customHeight="false" outlineLevel="0" collapsed="false">
      <c r="C970" s="17"/>
      <c r="D970" s="17"/>
      <c r="E970" s="17"/>
      <c r="F970" s="17"/>
      <c r="G970" s="17"/>
      <c r="H970" s="0"/>
      <c r="AB970" s="17"/>
      <c r="AC970" s="17"/>
    </row>
    <row r="971" customFormat="false" ht="13.5" hidden="false" customHeight="false" outlineLevel="0" collapsed="false">
      <c r="C971" s="17"/>
      <c r="D971" s="17"/>
      <c r="E971" s="17"/>
      <c r="F971" s="17"/>
      <c r="G971" s="17"/>
      <c r="H971" s="0"/>
      <c r="AB971" s="17"/>
      <c r="AC971" s="17"/>
    </row>
    <row r="972" customFormat="false" ht="13.5" hidden="false" customHeight="false" outlineLevel="0" collapsed="false">
      <c r="C972" s="17"/>
      <c r="D972" s="17"/>
      <c r="E972" s="17"/>
      <c r="F972" s="17"/>
      <c r="G972" s="17"/>
      <c r="H972" s="0"/>
      <c r="AB972" s="17"/>
      <c r="AC972" s="17"/>
    </row>
    <row r="973" customFormat="false" ht="13.5" hidden="false" customHeight="false" outlineLevel="0" collapsed="false">
      <c r="C973" s="17"/>
      <c r="D973" s="17"/>
      <c r="E973" s="17"/>
      <c r="F973" s="17"/>
      <c r="G973" s="17"/>
      <c r="H973" s="0"/>
      <c r="AB973" s="17"/>
      <c r="AC973" s="17"/>
    </row>
    <row r="974" customFormat="false" ht="13.5" hidden="false" customHeight="false" outlineLevel="0" collapsed="false">
      <c r="C974" s="17"/>
      <c r="D974" s="17"/>
      <c r="E974" s="17"/>
      <c r="F974" s="17"/>
      <c r="G974" s="17"/>
      <c r="H974" s="0"/>
      <c r="AB974" s="17"/>
      <c r="AC974" s="17"/>
    </row>
    <row r="975" customFormat="false" ht="13.5" hidden="false" customHeight="false" outlineLevel="0" collapsed="false">
      <c r="C975" s="17"/>
      <c r="D975" s="17"/>
      <c r="E975" s="17"/>
      <c r="F975" s="17"/>
      <c r="G975" s="17"/>
      <c r="H975" s="0"/>
      <c r="AB975" s="17"/>
      <c r="AC975" s="17"/>
    </row>
    <row r="976" customFormat="false" ht="13.5" hidden="false" customHeight="false" outlineLevel="0" collapsed="false">
      <c r="C976" s="17"/>
      <c r="D976" s="17"/>
      <c r="E976" s="17"/>
      <c r="F976" s="17"/>
      <c r="G976" s="17"/>
      <c r="H976" s="0"/>
      <c r="AB976" s="17"/>
      <c r="AC976" s="17"/>
    </row>
    <row r="977" customFormat="false" ht="13.5" hidden="false" customHeight="false" outlineLevel="0" collapsed="false">
      <c r="C977" s="17"/>
      <c r="D977" s="17"/>
      <c r="E977" s="17"/>
      <c r="F977" s="17"/>
      <c r="G977" s="17"/>
      <c r="H977" s="0"/>
      <c r="AB977" s="17"/>
      <c r="AC977" s="17"/>
    </row>
    <row r="978" customFormat="false" ht="13.5" hidden="false" customHeight="false" outlineLevel="0" collapsed="false">
      <c r="C978" s="17"/>
      <c r="D978" s="17"/>
      <c r="E978" s="17"/>
      <c r="F978" s="17"/>
      <c r="G978" s="17"/>
      <c r="H978" s="0"/>
      <c r="AB978" s="17"/>
      <c r="AC978" s="17"/>
    </row>
    <row r="979" customFormat="false" ht="13.5" hidden="false" customHeight="false" outlineLevel="0" collapsed="false">
      <c r="C979" s="17"/>
      <c r="D979" s="17"/>
      <c r="E979" s="17"/>
      <c r="F979" s="17"/>
      <c r="G979" s="17"/>
      <c r="H979" s="0"/>
      <c r="AB979" s="17"/>
      <c r="AC979" s="17"/>
    </row>
    <row r="980" customFormat="false" ht="13.5" hidden="false" customHeight="false" outlineLevel="0" collapsed="false">
      <c r="C980" s="17"/>
      <c r="D980" s="17"/>
      <c r="E980" s="17"/>
      <c r="F980" s="17"/>
      <c r="G980" s="17"/>
      <c r="H980" s="0"/>
      <c r="AB980" s="17"/>
      <c r="AC980" s="17"/>
    </row>
    <row r="981" customFormat="false" ht="13.5" hidden="false" customHeight="false" outlineLevel="0" collapsed="false">
      <c r="C981" s="17"/>
      <c r="D981" s="17"/>
      <c r="E981" s="17"/>
      <c r="F981" s="17"/>
      <c r="G981" s="17"/>
      <c r="H981" s="0"/>
      <c r="AB981" s="17"/>
      <c r="AC981" s="17"/>
    </row>
    <row r="982" customFormat="false" ht="13.5" hidden="false" customHeight="false" outlineLevel="0" collapsed="false">
      <c r="C982" s="17"/>
      <c r="D982" s="17"/>
      <c r="E982" s="17"/>
      <c r="F982" s="17"/>
      <c r="G982" s="17"/>
      <c r="H982" s="0"/>
      <c r="AB982" s="17"/>
      <c r="AC982" s="17"/>
    </row>
    <row r="983" customFormat="false" ht="13.5" hidden="false" customHeight="false" outlineLevel="0" collapsed="false">
      <c r="C983" s="17"/>
      <c r="D983" s="17"/>
      <c r="E983" s="17"/>
      <c r="F983" s="17"/>
      <c r="G983" s="17"/>
      <c r="H983" s="0"/>
      <c r="AB983" s="17"/>
      <c r="AC983" s="17"/>
    </row>
    <row r="984" customFormat="false" ht="13.5" hidden="false" customHeight="false" outlineLevel="0" collapsed="false">
      <c r="C984" s="17"/>
      <c r="D984" s="17"/>
      <c r="E984" s="17"/>
      <c r="F984" s="17"/>
      <c r="G984" s="17"/>
      <c r="H984" s="0"/>
      <c r="AB984" s="17"/>
      <c r="AC984" s="17"/>
    </row>
    <row r="985" customFormat="false" ht="13.5" hidden="false" customHeight="false" outlineLevel="0" collapsed="false">
      <c r="C985" s="17"/>
      <c r="D985" s="17"/>
      <c r="E985" s="17"/>
      <c r="F985" s="17"/>
      <c r="G985" s="17"/>
      <c r="H985" s="0"/>
      <c r="AB985" s="17"/>
      <c r="AC985" s="17"/>
    </row>
    <row r="986" customFormat="false" ht="13.5" hidden="false" customHeight="false" outlineLevel="0" collapsed="false">
      <c r="C986" s="17"/>
      <c r="D986" s="17"/>
      <c r="E986" s="17"/>
      <c r="F986" s="17"/>
      <c r="G986" s="17"/>
      <c r="H986" s="0"/>
      <c r="AB986" s="17"/>
      <c r="AC986" s="17"/>
    </row>
    <row r="987" customFormat="false" ht="13.5" hidden="false" customHeight="false" outlineLevel="0" collapsed="false">
      <c r="C987" s="17"/>
      <c r="D987" s="17"/>
      <c r="E987" s="17"/>
      <c r="F987" s="17"/>
      <c r="G987" s="17"/>
      <c r="H987" s="0"/>
      <c r="AB987" s="17"/>
      <c r="AC987" s="17"/>
    </row>
    <row r="988" customFormat="false" ht="13.5" hidden="false" customHeight="false" outlineLevel="0" collapsed="false">
      <c r="C988" s="17"/>
      <c r="D988" s="17"/>
      <c r="E988" s="17"/>
      <c r="F988" s="17"/>
      <c r="G988" s="17"/>
      <c r="H988" s="0"/>
      <c r="AB988" s="17"/>
      <c r="AC988" s="17"/>
    </row>
    <row r="989" customFormat="false" ht="13.5" hidden="false" customHeight="false" outlineLevel="0" collapsed="false">
      <c r="C989" s="17"/>
      <c r="D989" s="17"/>
      <c r="E989" s="17"/>
      <c r="F989" s="17"/>
      <c r="G989" s="17"/>
      <c r="H989" s="0"/>
      <c r="AB989" s="17"/>
      <c r="AC989" s="17"/>
    </row>
    <row r="990" customFormat="false" ht="13.5" hidden="false" customHeight="false" outlineLevel="0" collapsed="false">
      <c r="C990" s="17"/>
      <c r="D990" s="17"/>
      <c r="E990" s="17"/>
      <c r="F990" s="17"/>
      <c r="G990" s="17"/>
      <c r="H990" s="0"/>
      <c r="AB990" s="17"/>
      <c r="AC990" s="17"/>
    </row>
    <row r="991" customFormat="false" ht="13.5" hidden="false" customHeight="false" outlineLevel="0" collapsed="false">
      <c r="C991" s="17"/>
      <c r="D991" s="17"/>
      <c r="E991" s="17"/>
      <c r="F991" s="17"/>
      <c r="G991" s="17"/>
      <c r="H991" s="0"/>
      <c r="AB991" s="17"/>
      <c r="AC991" s="17"/>
    </row>
    <row r="992" customFormat="false" ht="13.5" hidden="false" customHeight="false" outlineLevel="0" collapsed="false">
      <c r="C992" s="17"/>
      <c r="D992" s="17"/>
      <c r="E992" s="17"/>
      <c r="F992" s="17"/>
      <c r="G992" s="17"/>
      <c r="H992" s="0"/>
      <c r="AB992" s="17"/>
      <c r="AC992" s="17"/>
    </row>
    <row r="993" customFormat="false" ht="13.5" hidden="false" customHeight="false" outlineLevel="0" collapsed="false">
      <c r="C993" s="17"/>
      <c r="D993" s="17"/>
      <c r="E993" s="17"/>
      <c r="F993" s="17"/>
      <c r="G993" s="17"/>
      <c r="H993" s="0"/>
      <c r="AB993" s="17"/>
      <c r="AC993" s="17"/>
    </row>
    <row r="994" customFormat="false" ht="13.5" hidden="false" customHeight="false" outlineLevel="0" collapsed="false">
      <c r="C994" s="17"/>
      <c r="D994" s="17"/>
      <c r="E994" s="17"/>
      <c r="F994" s="17"/>
      <c r="G994" s="17"/>
      <c r="H994" s="0"/>
      <c r="AB994" s="17"/>
      <c r="AC994" s="17"/>
    </row>
    <row r="995" customFormat="false" ht="13.5" hidden="false" customHeight="false" outlineLevel="0" collapsed="false">
      <c r="C995" s="17"/>
      <c r="D995" s="17"/>
      <c r="E995" s="17"/>
      <c r="F995" s="17"/>
      <c r="G995" s="17"/>
      <c r="H995" s="0"/>
      <c r="AB995" s="17"/>
      <c r="AC995" s="17"/>
    </row>
    <row r="996" customFormat="false" ht="13.5" hidden="false" customHeight="false" outlineLevel="0" collapsed="false">
      <c r="C996" s="17"/>
      <c r="D996" s="17"/>
      <c r="E996" s="17"/>
      <c r="F996" s="17"/>
      <c r="G996" s="17"/>
      <c r="H996" s="0"/>
      <c r="AB996" s="17"/>
      <c r="AC996" s="17"/>
    </row>
    <row r="997" customFormat="false" ht="13.5" hidden="false" customHeight="false" outlineLevel="0" collapsed="false">
      <c r="C997" s="17"/>
      <c r="D997" s="17"/>
      <c r="E997" s="17"/>
      <c r="F997" s="17"/>
      <c r="G997" s="17"/>
      <c r="H997" s="0"/>
      <c r="AB997" s="17"/>
      <c r="AC997" s="17"/>
    </row>
    <row r="998" customFormat="false" ht="13.5" hidden="false" customHeight="false" outlineLevel="0" collapsed="false">
      <c r="C998" s="17"/>
      <c r="D998" s="17"/>
      <c r="E998" s="17"/>
      <c r="F998" s="17"/>
      <c r="G998" s="17"/>
      <c r="H998" s="0"/>
      <c r="AB998" s="17"/>
      <c r="AC998" s="17"/>
    </row>
    <row r="999" customFormat="false" ht="13.5" hidden="false" customHeight="false" outlineLevel="0" collapsed="false">
      <c r="C999" s="17"/>
      <c r="D999" s="17"/>
      <c r="E999" s="17"/>
      <c r="F999" s="17"/>
      <c r="G999" s="17"/>
      <c r="H999" s="0"/>
      <c r="AB999" s="17"/>
      <c r="AC999" s="17"/>
    </row>
    <row r="1000" customFormat="false" ht="13.5" hidden="false" customHeight="false" outlineLevel="0" collapsed="false">
      <c r="C1000" s="17"/>
      <c r="D1000" s="17"/>
      <c r="E1000" s="17"/>
      <c r="F1000" s="17"/>
      <c r="G1000" s="17"/>
      <c r="H1000" s="0"/>
      <c r="AB1000" s="17"/>
      <c r="AC1000" s="17"/>
    </row>
    <row r="1001" customFormat="false" ht="13.5" hidden="false" customHeight="false" outlineLevel="0" collapsed="false">
      <c r="C1001" s="17"/>
      <c r="D1001" s="17"/>
      <c r="E1001" s="17"/>
      <c r="F1001" s="17"/>
      <c r="G1001" s="17"/>
      <c r="H1001" s="0"/>
      <c r="AB1001" s="17"/>
      <c r="AC1001" s="17"/>
    </row>
    <row r="1002" customFormat="false" ht="13.5" hidden="false" customHeight="false" outlineLevel="0" collapsed="false">
      <c r="C1002" s="17"/>
      <c r="D1002" s="17"/>
      <c r="E1002" s="17"/>
      <c r="F1002" s="17"/>
      <c r="G1002" s="17"/>
      <c r="H1002" s="0"/>
      <c r="AB1002" s="17"/>
      <c r="AC1002" s="17"/>
    </row>
    <row r="1003" customFormat="false" ht="13.5" hidden="false" customHeight="false" outlineLevel="0" collapsed="false">
      <c r="C1003" s="17"/>
      <c r="D1003" s="17"/>
      <c r="E1003" s="17"/>
      <c r="F1003" s="17"/>
      <c r="G1003" s="17"/>
      <c r="H1003" s="0"/>
      <c r="AB1003" s="17"/>
      <c r="AC1003" s="17"/>
    </row>
    <row r="1004" customFormat="false" ht="13.5" hidden="false" customHeight="false" outlineLevel="0" collapsed="false">
      <c r="C1004" s="17"/>
      <c r="D1004" s="17"/>
      <c r="E1004" s="17"/>
      <c r="F1004" s="17"/>
      <c r="G1004" s="17"/>
      <c r="H1004" s="0"/>
      <c r="AB1004" s="17"/>
      <c r="AC1004" s="17"/>
    </row>
    <row r="1005" customFormat="false" ht="13.5" hidden="false" customHeight="false" outlineLevel="0" collapsed="false">
      <c r="C1005" s="17"/>
      <c r="D1005" s="17"/>
      <c r="E1005" s="17"/>
      <c r="F1005" s="17"/>
      <c r="G1005" s="17"/>
      <c r="H1005" s="0"/>
      <c r="AB1005" s="17"/>
      <c r="AC1005" s="17"/>
    </row>
    <row r="1006" customFormat="false" ht="13.5" hidden="false" customHeight="false" outlineLevel="0" collapsed="false">
      <c r="C1006" s="17"/>
      <c r="D1006" s="17"/>
      <c r="E1006" s="17"/>
      <c r="F1006" s="17"/>
      <c r="G1006" s="17"/>
      <c r="H1006" s="0"/>
      <c r="AB1006" s="17"/>
      <c r="AC1006" s="17"/>
    </row>
    <row r="1007" customFormat="false" ht="13.5" hidden="false" customHeight="false" outlineLevel="0" collapsed="false">
      <c r="C1007" s="17"/>
      <c r="D1007" s="17"/>
      <c r="E1007" s="17"/>
      <c r="F1007" s="17"/>
      <c r="G1007" s="17"/>
      <c r="H1007" s="0"/>
      <c r="AB1007" s="17"/>
      <c r="AC1007" s="17"/>
    </row>
    <row r="1008" customFormat="false" ht="13.5" hidden="false" customHeight="false" outlineLevel="0" collapsed="false">
      <c r="C1008" s="17"/>
      <c r="D1008" s="17"/>
      <c r="E1008" s="17"/>
      <c r="F1008" s="17"/>
      <c r="G1008" s="17"/>
      <c r="H1008" s="0"/>
      <c r="AB1008" s="17"/>
      <c r="AC1008" s="17"/>
    </row>
    <row r="1009" customFormat="false" ht="13.5" hidden="false" customHeight="false" outlineLevel="0" collapsed="false">
      <c r="C1009" s="17"/>
      <c r="D1009" s="17"/>
      <c r="E1009" s="17"/>
      <c r="F1009" s="17"/>
      <c r="G1009" s="17"/>
      <c r="H1009" s="0"/>
      <c r="AB1009" s="17"/>
      <c r="AC1009" s="17"/>
    </row>
    <row r="1010" customFormat="false" ht="13.5" hidden="false" customHeight="false" outlineLevel="0" collapsed="false">
      <c r="C1010" s="17"/>
      <c r="D1010" s="17"/>
      <c r="E1010" s="17"/>
      <c r="F1010" s="17"/>
      <c r="G1010" s="17"/>
      <c r="H1010" s="0"/>
      <c r="AB1010" s="17"/>
      <c r="AC1010" s="17"/>
    </row>
    <row r="1011" customFormat="false" ht="13.5" hidden="false" customHeight="false" outlineLevel="0" collapsed="false">
      <c r="C1011" s="17"/>
      <c r="D1011" s="17"/>
      <c r="E1011" s="17"/>
      <c r="F1011" s="17"/>
      <c r="G1011" s="17"/>
      <c r="H1011" s="0"/>
      <c r="AB1011" s="17"/>
      <c r="AC1011" s="17"/>
    </row>
    <row r="1012" customFormat="false" ht="13.5" hidden="false" customHeight="false" outlineLevel="0" collapsed="false">
      <c r="C1012" s="17"/>
      <c r="D1012" s="17"/>
      <c r="E1012" s="17"/>
      <c r="F1012" s="17"/>
      <c r="G1012" s="17"/>
      <c r="H1012" s="0"/>
      <c r="AB1012" s="17"/>
      <c r="AC1012" s="17"/>
    </row>
    <row r="1013" customFormat="false" ht="13.5" hidden="false" customHeight="false" outlineLevel="0" collapsed="false">
      <c r="C1013" s="17"/>
      <c r="D1013" s="17"/>
      <c r="E1013" s="17"/>
      <c r="F1013" s="17"/>
      <c r="G1013" s="17"/>
      <c r="H1013" s="0"/>
      <c r="AB1013" s="17"/>
      <c r="AC1013" s="17"/>
    </row>
    <row r="1014" customFormat="false" ht="13.5" hidden="false" customHeight="false" outlineLevel="0" collapsed="false">
      <c r="C1014" s="17"/>
      <c r="D1014" s="17"/>
      <c r="E1014" s="17"/>
      <c r="F1014" s="17"/>
      <c r="G1014" s="17"/>
      <c r="H1014" s="0"/>
      <c r="AB1014" s="17"/>
      <c r="AC1014" s="17"/>
    </row>
    <row r="1015" customFormat="false" ht="13.5" hidden="false" customHeight="false" outlineLevel="0" collapsed="false">
      <c r="C1015" s="17"/>
      <c r="D1015" s="17"/>
      <c r="E1015" s="17"/>
      <c r="F1015" s="17"/>
      <c r="G1015" s="17"/>
      <c r="H1015" s="0"/>
      <c r="AB1015" s="17"/>
      <c r="AC1015" s="17"/>
    </row>
    <row r="1016" customFormat="false" ht="13.5" hidden="false" customHeight="false" outlineLevel="0" collapsed="false">
      <c r="C1016" s="17"/>
      <c r="D1016" s="17"/>
      <c r="E1016" s="17"/>
      <c r="F1016" s="17"/>
      <c r="G1016" s="17"/>
      <c r="H1016" s="0"/>
      <c r="AB1016" s="17"/>
      <c r="AC1016" s="17"/>
    </row>
    <row r="1017" customFormat="false" ht="13.5" hidden="false" customHeight="false" outlineLevel="0" collapsed="false">
      <c r="C1017" s="17"/>
      <c r="D1017" s="17"/>
      <c r="E1017" s="17"/>
      <c r="F1017" s="17"/>
      <c r="G1017" s="17"/>
      <c r="H1017" s="0"/>
      <c r="AB1017" s="17"/>
      <c r="AC1017" s="17"/>
    </row>
    <row r="1018" customFormat="false" ht="13.5" hidden="false" customHeight="false" outlineLevel="0" collapsed="false">
      <c r="C1018" s="17"/>
      <c r="D1018" s="17"/>
      <c r="E1018" s="17"/>
      <c r="F1018" s="17"/>
      <c r="G1018" s="17"/>
      <c r="H1018" s="0"/>
      <c r="AB1018" s="17"/>
      <c r="AC1018" s="17"/>
    </row>
    <row r="1019" customFormat="false" ht="13.5" hidden="false" customHeight="false" outlineLevel="0" collapsed="false">
      <c r="C1019" s="17"/>
      <c r="D1019" s="17"/>
      <c r="E1019" s="17"/>
      <c r="F1019" s="17"/>
      <c r="G1019" s="17"/>
      <c r="H1019" s="0"/>
      <c r="AB1019" s="17"/>
      <c r="AC1019" s="17"/>
    </row>
    <row r="1020" customFormat="false" ht="13.5" hidden="false" customHeight="false" outlineLevel="0" collapsed="false">
      <c r="C1020" s="17"/>
      <c r="D1020" s="17"/>
      <c r="E1020" s="17"/>
      <c r="F1020" s="17"/>
      <c r="G1020" s="17"/>
      <c r="H1020" s="0"/>
      <c r="AB1020" s="17"/>
      <c r="AC1020" s="17"/>
    </row>
    <row r="1021" customFormat="false" ht="13.5" hidden="false" customHeight="false" outlineLevel="0" collapsed="false">
      <c r="C1021" s="17"/>
      <c r="D1021" s="17"/>
      <c r="E1021" s="17"/>
      <c r="F1021" s="17"/>
      <c r="G1021" s="17"/>
      <c r="H1021" s="0"/>
      <c r="AB1021" s="17"/>
      <c r="AC1021" s="17"/>
    </row>
    <row r="1022" customFormat="false" ht="13.5" hidden="false" customHeight="false" outlineLevel="0" collapsed="false">
      <c r="C1022" s="17"/>
      <c r="D1022" s="17"/>
      <c r="E1022" s="17"/>
      <c r="F1022" s="17"/>
      <c r="G1022" s="17"/>
      <c r="H1022" s="0"/>
      <c r="AB1022" s="17"/>
      <c r="AC1022" s="17"/>
    </row>
    <row r="1023" customFormat="false" ht="13.5" hidden="false" customHeight="false" outlineLevel="0" collapsed="false">
      <c r="C1023" s="17"/>
      <c r="D1023" s="17"/>
      <c r="E1023" s="17"/>
      <c r="F1023" s="17"/>
      <c r="G1023" s="17"/>
      <c r="H1023" s="0"/>
      <c r="AB1023" s="17"/>
      <c r="AC1023" s="17"/>
    </row>
    <row r="1024" customFormat="false" ht="13.5" hidden="false" customHeight="false" outlineLevel="0" collapsed="false">
      <c r="C1024" s="17"/>
      <c r="D1024" s="17"/>
      <c r="E1024" s="17"/>
      <c r="F1024" s="17"/>
      <c r="G1024" s="17"/>
      <c r="H1024" s="0"/>
      <c r="AB1024" s="17"/>
      <c r="AC1024" s="17"/>
    </row>
    <row r="1025" customFormat="false" ht="13.5" hidden="false" customHeight="false" outlineLevel="0" collapsed="false">
      <c r="C1025" s="17"/>
      <c r="D1025" s="17"/>
      <c r="E1025" s="17"/>
      <c r="F1025" s="17"/>
      <c r="G1025" s="17"/>
      <c r="H1025" s="0"/>
      <c r="AB1025" s="17"/>
      <c r="AC1025" s="17"/>
    </row>
    <row r="1026" customFormat="false" ht="13.5" hidden="false" customHeight="false" outlineLevel="0" collapsed="false">
      <c r="C1026" s="17"/>
      <c r="D1026" s="17"/>
      <c r="E1026" s="17"/>
      <c r="F1026" s="17"/>
      <c r="G1026" s="17"/>
      <c r="H1026" s="0"/>
      <c r="AB1026" s="17"/>
      <c r="AC1026" s="17"/>
    </row>
    <row r="1027" customFormat="false" ht="13.5" hidden="false" customHeight="false" outlineLevel="0" collapsed="false">
      <c r="C1027" s="17"/>
      <c r="D1027" s="17"/>
      <c r="E1027" s="17"/>
      <c r="F1027" s="17"/>
      <c r="G1027" s="17"/>
      <c r="H1027" s="0"/>
      <c r="AB1027" s="17"/>
      <c r="AC1027" s="17"/>
    </row>
    <row r="1028" customFormat="false" ht="13.5" hidden="false" customHeight="false" outlineLevel="0" collapsed="false">
      <c r="C1028" s="17"/>
      <c r="D1028" s="17"/>
      <c r="E1028" s="17"/>
      <c r="F1028" s="17"/>
      <c r="G1028" s="17"/>
      <c r="H1028" s="0"/>
      <c r="AB1028" s="17"/>
      <c r="AC1028" s="17"/>
    </row>
    <row r="1029" customFormat="false" ht="13.5" hidden="false" customHeight="false" outlineLevel="0" collapsed="false">
      <c r="C1029" s="17"/>
      <c r="D1029" s="17"/>
      <c r="E1029" s="17"/>
      <c r="F1029" s="17"/>
      <c r="G1029" s="17"/>
      <c r="H1029" s="0"/>
      <c r="AB1029" s="17"/>
      <c r="AC1029" s="17"/>
    </row>
    <row r="1030" customFormat="false" ht="13.5" hidden="false" customHeight="false" outlineLevel="0" collapsed="false">
      <c r="C1030" s="17"/>
      <c r="D1030" s="17"/>
      <c r="E1030" s="17"/>
      <c r="F1030" s="17"/>
      <c r="G1030" s="17"/>
      <c r="H1030" s="0"/>
      <c r="AB1030" s="17"/>
      <c r="AC1030" s="17"/>
    </row>
    <row r="1031" customFormat="false" ht="13.5" hidden="false" customHeight="false" outlineLevel="0" collapsed="false">
      <c r="C1031" s="17"/>
      <c r="D1031" s="17"/>
      <c r="E1031" s="17"/>
      <c r="F1031" s="17"/>
      <c r="G1031" s="17"/>
      <c r="H1031" s="0"/>
      <c r="AB1031" s="17"/>
      <c r="AC1031" s="17"/>
    </row>
    <row r="1032" customFormat="false" ht="13.5" hidden="false" customHeight="false" outlineLevel="0" collapsed="false">
      <c r="C1032" s="17"/>
      <c r="D1032" s="17"/>
      <c r="E1032" s="17"/>
      <c r="F1032" s="17"/>
      <c r="G1032" s="17"/>
      <c r="H1032" s="0"/>
      <c r="AB1032" s="17"/>
      <c r="AC1032" s="17"/>
    </row>
    <row r="1033" customFormat="false" ht="13.5" hidden="false" customHeight="false" outlineLevel="0" collapsed="false">
      <c r="C1033" s="17"/>
      <c r="D1033" s="17"/>
      <c r="E1033" s="17"/>
      <c r="F1033" s="17"/>
      <c r="G1033" s="17"/>
      <c r="H1033" s="0"/>
      <c r="AB1033" s="17"/>
      <c r="AC1033" s="17"/>
    </row>
    <row r="1034" customFormat="false" ht="13.5" hidden="false" customHeight="false" outlineLevel="0" collapsed="false">
      <c r="C1034" s="17"/>
      <c r="D1034" s="17"/>
      <c r="E1034" s="17"/>
      <c r="F1034" s="17"/>
      <c r="G1034" s="17"/>
      <c r="H1034" s="0"/>
      <c r="AB1034" s="17"/>
      <c r="AC1034" s="17"/>
    </row>
    <row r="1035" customFormat="false" ht="13.5" hidden="false" customHeight="false" outlineLevel="0" collapsed="false">
      <c r="C1035" s="17"/>
      <c r="D1035" s="17"/>
      <c r="E1035" s="17"/>
      <c r="F1035" s="17"/>
      <c r="G1035" s="17"/>
      <c r="H1035" s="0"/>
      <c r="AB1035" s="17"/>
      <c r="AC1035" s="17"/>
    </row>
    <row r="1036" customFormat="false" ht="13.5" hidden="false" customHeight="false" outlineLevel="0" collapsed="false">
      <c r="C1036" s="17"/>
      <c r="D1036" s="17"/>
      <c r="E1036" s="17"/>
      <c r="F1036" s="17"/>
      <c r="G1036" s="17"/>
      <c r="H1036" s="0"/>
      <c r="AB1036" s="17"/>
      <c r="AC1036" s="17"/>
    </row>
    <row r="1037" customFormat="false" ht="13.5" hidden="false" customHeight="false" outlineLevel="0" collapsed="false">
      <c r="C1037" s="17"/>
      <c r="D1037" s="17"/>
      <c r="E1037" s="17"/>
      <c r="F1037" s="17"/>
      <c r="G1037" s="17"/>
      <c r="H1037" s="0"/>
      <c r="AB1037" s="17"/>
      <c r="AC1037" s="17"/>
    </row>
    <row r="1038" customFormat="false" ht="13.5" hidden="false" customHeight="false" outlineLevel="0" collapsed="false">
      <c r="C1038" s="17"/>
      <c r="D1038" s="17"/>
      <c r="E1038" s="17"/>
      <c r="F1038" s="17"/>
      <c r="G1038" s="17"/>
      <c r="H1038" s="0"/>
      <c r="AB1038" s="17"/>
      <c r="AC1038" s="17"/>
    </row>
    <row r="1039" customFormat="false" ht="13.5" hidden="false" customHeight="false" outlineLevel="0" collapsed="false">
      <c r="C1039" s="17"/>
      <c r="D1039" s="17"/>
      <c r="E1039" s="17"/>
      <c r="F1039" s="17"/>
      <c r="G1039" s="17"/>
      <c r="H1039" s="0"/>
      <c r="AB1039" s="17"/>
      <c r="AC1039" s="17"/>
    </row>
    <row r="1040" customFormat="false" ht="13.5" hidden="false" customHeight="false" outlineLevel="0" collapsed="false">
      <c r="C1040" s="17"/>
      <c r="D1040" s="17"/>
      <c r="E1040" s="17"/>
      <c r="F1040" s="17"/>
      <c r="G1040" s="17"/>
      <c r="H1040" s="0"/>
      <c r="AB1040" s="17"/>
      <c r="AC1040" s="17"/>
    </row>
    <row r="1041" customFormat="false" ht="13.5" hidden="false" customHeight="false" outlineLevel="0" collapsed="false">
      <c r="C1041" s="17"/>
      <c r="D1041" s="17"/>
      <c r="E1041" s="17"/>
      <c r="F1041" s="17"/>
      <c r="G1041" s="17"/>
      <c r="H1041" s="0"/>
      <c r="AB1041" s="17"/>
      <c r="AC1041" s="17"/>
    </row>
    <row r="1042" customFormat="false" ht="13.5" hidden="false" customHeight="false" outlineLevel="0" collapsed="false">
      <c r="C1042" s="17"/>
      <c r="D1042" s="17"/>
      <c r="E1042" s="17"/>
      <c r="F1042" s="17"/>
      <c r="G1042" s="17"/>
      <c r="H1042" s="0"/>
      <c r="AB1042" s="17"/>
      <c r="AC1042" s="17"/>
    </row>
    <row r="1043" customFormat="false" ht="13.5" hidden="false" customHeight="false" outlineLevel="0" collapsed="false">
      <c r="C1043" s="17"/>
      <c r="D1043" s="17"/>
      <c r="E1043" s="17"/>
      <c r="F1043" s="17"/>
      <c r="G1043" s="17"/>
      <c r="H1043" s="0"/>
      <c r="AB1043" s="17"/>
      <c r="AC1043" s="17"/>
    </row>
    <row r="1044" customFormat="false" ht="13.5" hidden="false" customHeight="false" outlineLevel="0" collapsed="false">
      <c r="C1044" s="17"/>
      <c r="D1044" s="17"/>
      <c r="E1044" s="17"/>
      <c r="F1044" s="17"/>
      <c r="G1044" s="17"/>
      <c r="H1044" s="0"/>
      <c r="AB1044" s="17"/>
      <c r="AC1044" s="17"/>
    </row>
    <row r="1045" customFormat="false" ht="13.5" hidden="false" customHeight="false" outlineLevel="0" collapsed="false">
      <c r="C1045" s="17"/>
      <c r="D1045" s="17"/>
      <c r="E1045" s="17"/>
      <c r="F1045" s="17"/>
      <c r="G1045" s="17"/>
      <c r="H1045" s="0"/>
      <c r="AB1045" s="17"/>
      <c r="AC1045" s="17"/>
    </row>
    <row r="1046" customFormat="false" ht="13.5" hidden="false" customHeight="false" outlineLevel="0" collapsed="false">
      <c r="C1046" s="17"/>
      <c r="D1046" s="17"/>
      <c r="E1046" s="17"/>
      <c r="F1046" s="17"/>
      <c r="G1046" s="17"/>
      <c r="H1046" s="0"/>
      <c r="AB1046" s="17"/>
      <c r="AC1046" s="17"/>
    </row>
    <row r="1047" customFormat="false" ht="13.5" hidden="false" customHeight="false" outlineLevel="0" collapsed="false">
      <c r="C1047" s="17"/>
      <c r="D1047" s="17"/>
      <c r="E1047" s="17"/>
      <c r="F1047" s="17"/>
      <c r="G1047" s="17"/>
      <c r="H1047" s="0"/>
      <c r="AB1047" s="17"/>
      <c r="AC1047" s="17"/>
    </row>
    <row r="1048" customFormat="false" ht="13.5" hidden="false" customHeight="false" outlineLevel="0" collapsed="false">
      <c r="C1048" s="17"/>
      <c r="D1048" s="17"/>
      <c r="E1048" s="17"/>
      <c r="F1048" s="17"/>
      <c r="G1048" s="17"/>
      <c r="H1048" s="0"/>
      <c r="AB1048" s="17"/>
      <c r="AC1048" s="17"/>
    </row>
    <row r="1049" customFormat="false" ht="13.5" hidden="false" customHeight="false" outlineLevel="0" collapsed="false">
      <c r="C1049" s="17"/>
      <c r="D1049" s="17"/>
      <c r="E1049" s="17"/>
      <c r="F1049" s="17"/>
      <c r="G1049" s="17"/>
      <c r="H1049" s="0"/>
      <c r="AB1049" s="17"/>
      <c r="AC1049" s="17"/>
    </row>
    <row r="1050" customFormat="false" ht="13.5" hidden="false" customHeight="false" outlineLevel="0" collapsed="false">
      <c r="C1050" s="17"/>
      <c r="D1050" s="17"/>
      <c r="E1050" s="17"/>
      <c r="F1050" s="17"/>
      <c r="G1050" s="17"/>
      <c r="H1050" s="0"/>
      <c r="AB1050" s="17"/>
      <c r="AC1050" s="17"/>
    </row>
    <row r="1051" customFormat="false" ht="13.5" hidden="false" customHeight="false" outlineLevel="0" collapsed="false">
      <c r="C1051" s="17"/>
      <c r="D1051" s="17"/>
      <c r="E1051" s="17"/>
      <c r="F1051" s="17"/>
      <c r="G1051" s="17"/>
      <c r="H1051" s="0"/>
      <c r="AB1051" s="17"/>
      <c r="AC1051" s="17"/>
    </row>
    <row r="1052" customFormat="false" ht="13.5" hidden="false" customHeight="false" outlineLevel="0" collapsed="false">
      <c r="C1052" s="17"/>
      <c r="D1052" s="17"/>
      <c r="E1052" s="17"/>
      <c r="F1052" s="17"/>
      <c r="G1052" s="17"/>
      <c r="H1052" s="0"/>
      <c r="AB1052" s="17"/>
      <c r="AC1052" s="17"/>
    </row>
    <row r="1053" customFormat="false" ht="13.5" hidden="false" customHeight="false" outlineLevel="0" collapsed="false">
      <c r="C1053" s="17"/>
      <c r="D1053" s="17"/>
      <c r="E1053" s="17"/>
      <c r="F1053" s="17"/>
      <c r="G1053" s="17"/>
      <c r="H1053" s="0"/>
      <c r="AB1053" s="17"/>
      <c r="AC1053" s="17"/>
    </row>
    <row r="1054" customFormat="false" ht="13.5" hidden="false" customHeight="false" outlineLevel="0" collapsed="false">
      <c r="C1054" s="17"/>
      <c r="D1054" s="17"/>
      <c r="E1054" s="17"/>
      <c r="F1054" s="17"/>
      <c r="G1054" s="17"/>
      <c r="H1054" s="0"/>
      <c r="AB1054" s="17"/>
      <c r="AC1054" s="17"/>
    </row>
    <row r="1055" customFormat="false" ht="13.5" hidden="false" customHeight="false" outlineLevel="0" collapsed="false">
      <c r="C1055" s="17"/>
      <c r="D1055" s="17"/>
      <c r="E1055" s="17"/>
      <c r="F1055" s="17"/>
      <c r="G1055" s="17"/>
      <c r="H1055" s="0"/>
      <c r="AB1055" s="17"/>
      <c r="AC1055" s="17"/>
    </row>
    <row r="1056" customFormat="false" ht="13.5" hidden="false" customHeight="false" outlineLevel="0" collapsed="false">
      <c r="C1056" s="17"/>
      <c r="D1056" s="17"/>
      <c r="E1056" s="17"/>
      <c r="F1056" s="17"/>
      <c r="G1056" s="17"/>
      <c r="H1056" s="0"/>
      <c r="AB1056" s="17"/>
      <c r="AC1056" s="17"/>
    </row>
    <row r="1057" customFormat="false" ht="13.5" hidden="false" customHeight="false" outlineLevel="0" collapsed="false">
      <c r="C1057" s="17"/>
      <c r="D1057" s="17"/>
      <c r="E1057" s="17"/>
      <c r="F1057" s="17"/>
      <c r="G1057" s="17"/>
      <c r="H1057" s="0"/>
      <c r="AB1057" s="17"/>
      <c r="AC1057" s="17"/>
    </row>
    <row r="1058" customFormat="false" ht="13.5" hidden="false" customHeight="false" outlineLevel="0" collapsed="false">
      <c r="C1058" s="17"/>
      <c r="D1058" s="17"/>
      <c r="E1058" s="17"/>
      <c r="F1058" s="17"/>
      <c r="G1058" s="17"/>
      <c r="H1058" s="0"/>
      <c r="AB1058" s="17"/>
      <c r="AC1058" s="17"/>
    </row>
    <row r="1059" customFormat="false" ht="13.5" hidden="false" customHeight="false" outlineLevel="0" collapsed="false">
      <c r="C1059" s="17"/>
      <c r="D1059" s="17"/>
      <c r="E1059" s="17"/>
      <c r="F1059" s="17"/>
      <c r="G1059" s="17"/>
      <c r="H1059" s="0"/>
      <c r="AB1059" s="17"/>
      <c r="AC1059" s="17"/>
    </row>
    <row r="1060" customFormat="false" ht="13.5" hidden="false" customHeight="false" outlineLevel="0" collapsed="false">
      <c r="C1060" s="17"/>
      <c r="D1060" s="17"/>
      <c r="E1060" s="17"/>
      <c r="F1060" s="17"/>
      <c r="G1060" s="17"/>
      <c r="H1060" s="0"/>
      <c r="AB1060" s="17"/>
      <c r="AC1060" s="17"/>
    </row>
    <row r="1061" customFormat="false" ht="13.5" hidden="false" customHeight="false" outlineLevel="0" collapsed="false">
      <c r="C1061" s="17"/>
      <c r="D1061" s="17"/>
      <c r="E1061" s="17"/>
      <c r="F1061" s="17"/>
      <c r="G1061" s="17"/>
      <c r="H1061" s="0"/>
      <c r="AB1061" s="17"/>
      <c r="AC1061" s="17"/>
    </row>
    <row r="1062" customFormat="false" ht="13.5" hidden="false" customHeight="false" outlineLevel="0" collapsed="false">
      <c r="C1062" s="17"/>
      <c r="D1062" s="17"/>
      <c r="E1062" s="17"/>
      <c r="F1062" s="17"/>
      <c r="G1062" s="17"/>
      <c r="H1062" s="0"/>
      <c r="AB1062" s="17"/>
      <c r="AC1062" s="17"/>
    </row>
    <row r="1063" customFormat="false" ht="13.5" hidden="false" customHeight="false" outlineLevel="0" collapsed="false">
      <c r="C1063" s="17"/>
      <c r="D1063" s="17"/>
      <c r="E1063" s="17"/>
      <c r="F1063" s="17"/>
      <c r="G1063" s="17"/>
      <c r="H1063" s="0"/>
      <c r="AB1063" s="17"/>
      <c r="AC1063" s="17"/>
    </row>
    <row r="1064" customFormat="false" ht="13.5" hidden="false" customHeight="false" outlineLevel="0" collapsed="false">
      <c r="C1064" s="17"/>
      <c r="D1064" s="17"/>
      <c r="E1064" s="17"/>
      <c r="F1064" s="17"/>
      <c r="G1064" s="17"/>
      <c r="H1064" s="0"/>
      <c r="AB1064" s="17"/>
      <c r="AC1064" s="17"/>
    </row>
    <row r="1065" customFormat="false" ht="13.5" hidden="false" customHeight="false" outlineLevel="0" collapsed="false">
      <c r="C1065" s="17"/>
      <c r="D1065" s="17"/>
      <c r="E1065" s="17"/>
      <c r="F1065" s="17"/>
      <c r="G1065" s="17"/>
      <c r="H1065" s="0"/>
      <c r="AB1065" s="17"/>
      <c r="AC1065" s="17"/>
    </row>
    <row r="1066" customFormat="false" ht="13.5" hidden="false" customHeight="false" outlineLevel="0" collapsed="false">
      <c r="C1066" s="17"/>
      <c r="D1066" s="17"/>
      <c r="E1066" s="17"/>
      <c r="F1066" s="17"/>
      <c r="G1066" s="17"/>
      <c r="H1066" s="0"/>
      <c r="AB1066" s="17"/>
      <c r="AC1066" s="17"/>
    </row>
    <row r="1067" customFormat="false" ht="13.5" hidden="false" customHeight="false" outlineLevel="0" collapsed="false">
      <c r="C1067" s="17"/>
      <c r="D1067" s="17"/>
      <c r="E1067" s="17"/>
      <c r="F1067" s="17"/>
      <c r="G1067" s="17"/>
      <c r="H1067" s="0"/>
      <c r="AB1067" s="17"/>
      <c r="AC1067" s="17"/>
    </row>
    <row r="1068" customFormat="false" ht="13.5" hidden="false" customHeight="false" outlineLevel="0" collapsed="false">
      <c r="C1068" s="17"/>
      <c r="D1068" s="17"/>
      <c r="E1068" s="17"/>
      <c r="F1068" s="17"/>
      <c r="G1068" s="17"/>
      <c r="H1068" s="0"/>
      <c r="AB1068" s="17"/>
      <c r="AC1068" s="17"/>
    </row>
    <row r="1069" customFormat="false" ht="13.5" hidden="false" customHeight="false" outlineLevel="0" collapsed="false">
      <c r="C1069" s="17"/>
      <c r="D1069" s="17"/>
      <c r="E1069" s="17"/>
      <c r="F1069" s="17"/>
      <c r="G1069" s="17"/>
      <c r="H1069" s="0"/>
      <c r="AB1069" s="17"/>
      <c r="AC1069" s="17"/>
    </row>
    <row r="1070" customFormat="false" ht="13.5" hidden="false" customHeight="false" outlineLevel="0" collapsed="false">
      <c r="C1070" s="17"/>
      <c r="D1070" s="17"/>
      <c r="E1070" s="17"/>
      <c r="F1070" s="17"/>
      <c r="G1070" s="17"/>
      <c r="H1070" s="0"/>
      <c r="AB1070" s="17"/>
      <c r="AC1070" s="17"/>
    </row>
    <row r="1071" customFormat="false" ht="13.5" hidden="false" customHeight="false" outlineLevel="0" collapsed="false">
      <c r="C1071" s="17"/>
      <c r="D1071" s="17"/>
      <c r="E1071" s="17"/>
      <c r="F1071" s="17"/>
      <c r="G1071" s="17"/>
      <c r="H1071" s="0"/>
      <c r="AB1071" s="17"/>
      <c r="AC1071" s="17"/>
    </row>
    <row r="1072" customFormat="false" ht="13.5" hidden="false" customHeight="false" outlineLevel="0" collapsed="false">
      <c r="C1072" s="17"/>
      <c r="D1072" s="17"/>
      <c r="E1072" s="17"/>
      <c r="F1072" s="17"/>
      <c r="G1072" s="17"/>
      <c r="H1072" s="0"/>
      <c r="AB1072" s="17"/>
      <c r="AC1072" s="17"/>
    </row>
    <row r="1073" customFormat="false" ht="13.5" hidden="false" customHeight="false" outlineLevel="0" collapsed="false">
      <c r="C1073" s="17"/>
      <c r="D1073" s="17"/>
      <c r="E1073" s="17"/>
      <c r="F1073" s="17"/>
      <c r="G1073" s="17"/>
      <c r="H1073" s="0"/>
      <c r="AB1073" s="17"/>
      <c r="AC1073" s="17"/>
    </row>
    <row r="1074" customFormat="false" ht="13.5" hidden="false" customHeight="false" outlineLevel="0" collapsed="false">
      <c r="C1074" s="17"/>
      <c r="D1074" s="17"/>
      <c r="E1074" s="17"/>
      <c r="F1074" s="17"/>
      <c r="G1074" s="17"/>
      <c r="H1074" s="0"/>
      <c r="AB1074" s="17"/>
      <c r="AC1074" s="17"/>
    </row>
    <row r="1075" customFormat="false" ht="13.5" hidden="false" customHeight="false" outlineLevel="0" collapsed="false">
      <c r="C1075" s="17"/>
      <c r="D1075" s="17"/>
      <c r="E1075" s="17"/>
      <c r="F1075" s="17"/>
      <c r="G1075" s="17"/>
      <c r="H1075" s="0"/>
      <c r="AB1075" s="17"/>
      <c r="AC1075" s="17"/>
    </row>
    <row r="1076" customFormat="false" ht="13.5" hidden="false" customHeight="false" outlineLevel="0" collapsed="false">
      <c r="C1076" s="17"/>
      <c r="D1076" s="17"/>
      <c r="E1076" s="17"/>
      <c r="F1076" s="17"/>
      <c r="G1076" s="17"/>
      <c r="H1076" s="0"/>
      <c r="AB1076" s="17"/>
      <c r="AC1076" s="17"/>
    </row>
    <row r="1077" customFormat="false" ht="13.5" hidden="false" customHeight="false" outlineLevel="0" collapsed="false">
      <c r="C1077" s="17"/>
      <c r="D1077" s="17"/>
      <c r="E1077" s="17"/>
      <c r="F1077" s="17"/>
      <c r="G1077" s="17"/>
      <c r="H1077" s="0"/>
      <c r="AB1077" s="17"/>
      <c r="AC1077" s="17"/>
    </row>
    <row r="1078" customFormat="false" ht="13.5" hidden="false" customHeight="false" outlineLevel="0" collapsed="false">
      <c r="C1078" s="17"/>
      <c r="D1078" s="17"/>
      <c r="E1078" s="17"/>
      <c r="F1078" s="17"/>
      <c r="G1078" s="17"/>
      <c r="H1078" s="0"/>
      <c r="AB1078" s="17"/>
      <c r="AC1078" s="17"/>
    </row>
    <row r="1079" customFormat="false" ht="13.5" hidden="false" customHeight="false" outlineLevel="0" collapsed="false">
      <c r="C1079" s="17"/>
      <c r="D1079" s="17"/>
      <c r="E1079" s="17"/>
      <c r="F1079" s="17"/>
      <c r="G1079" s="17"/>
      <c r="H1079" s="0"/>
      <c r="AB1079" s="17"/>
      <c r="AC1079" s="17"/>
    </row>
    <row r="1080" customFormat="false" ht="13.5" hidden="false" customHeight="false" outlineLevel="0" collapsed="false">
      <c r="C1080" s="17"/>
      <c r="D1080" s="17"/>
      <c r="E1080" s="17"/>
      <c r="F1080" s="17"/>
      <c r="G1080" s="17"/>
      <c r="H1080" s="0"/>
      <c r="AB1080" s="17"/>
      <c r="AC1080" s="17"/>
    </row>
    <row r="1081" customFormat="false" ht="13.5" hidden="false" customHeight="false" outlineLevel="0" collapsed="false">
      <c r="C1081" s="17"/>
      <c r="D1081" s="17"/>
      <c r="E1081" s="17"/>
      <c r="F1081" s="17"/>
      <c r="G1081" s="17"/>
      <c r="H1081" s="0"/>
      <c r="AB1081" s="17"/>
      <c r="AC1081" s="17"/>
    </row>
    <row r="1082" customFormat="false" ht="13.5" hidden="false" customHeight="false" outlineLevel="0" collapsed="false">
      <c r="C1082" s="17"/>
      <c r="D1082" s="17"/>
      <c r="E1082" s="17"/>
      <c r="F1082" s="17"/>
      <c r="G1082" s="17"/>
      <c r="H1082" s="0"/>
      <c r="AB1082" s="17"/>
      <c r="AC1082" s="17"/>
    </row>
    <row r="1083" customFormat="false" ht="13.5" hidden="false" customHeight="false" outlineLevel="0" collapsed="false">
      <c r="C1083" s="17"/>
      <c r="D1083" s="17"/>
      <c r="E1083" s="17"/>
      <c r="F1083" s="17"/>
      <c r="G1083" s="17"/>
      <c r="H1083" s="0"/>
      <c r="AB1083" s="17"/>
      <c r="AC1083" s="17"/>
    </row>
    <row r="1084" customFormat="false" ht="13.5" hidden="false" customHeight="false" outlineLevel="0" collapsed="false">
      <c r="C1084" s="17"/>
      <c r="D1084" s="17"/>
      <c r="E1084" s="17"/>
      <c r="F1084" s="17"/>
      <c r="G1084" s="17"/>
      <c r="H1084" s="0"/>
      <c r="AB1084" s="17"/>
      <c r="AC1084" s="17"/>
    </row>
    <row r="1085" customFormat="false" ht="13.5" hidden="false" customHeight="false" outlineLevel="0" collapsed="false">
      <c r="C1085" s="17"/>
      <c r="D1085" s="17"/>
      <c r="E1085" s="17"/>
      <c r="F1085" s="17"/>
      <c r="G1085" s="17"/>
      <c r="H1085" s="0"/>
      <c r="AB1085" s="17"/>
      <c r="AC1085" s="17"/>
    </row>
    <row r="1086" customFormat="false" ht="13.5" hidden="false" customHeight="false" outlineLevel="0" collapsed="false">
      <c r="C1086" s="17"/>
      <c r="D1086" s="17"/>
      <c r="E1086" s="17"/>
      <c r="F1086" s="17"/>
      <c r="G1086" s="17"/>
      <c r="H1086" s="0"/>
      <c r="AB1086" s="17"/>
      <c r="AC1086" s="17"/>
    </row>
    <row r="1087" customFormat="false" ht="13.5" hidden="false" customHeight="false" outlineLevel="0" collapsed="false">
      <c r="C1087" s="17"/>
      <c r="D1087" s="17"/>
      <c r="E1087" s="17"/>
      <c r="F1087" s="17"/>
      <c r="G1087" s="17"/>
      <c r="H1087" s="0"/>
      <c r="AB1087" s="17"/>
      <c r="AC1087" s="17"/>
    </row>
    <row r="1088" customFormat="false" ht="13.5" hidden="false" customHeight="false" outlineLevel="0" collapsed="false">
      <c r="C1088" s="17"/>
      <c r="D1088" s="17"/>
      <c r="E1088" s="17"/>
      <c r="F1088" s="17"/>
      <c r="G1088" s="17"/>
      <c r="H1088" s="0"/>
      <c r="AB1088" s="17"/>
      <c r="AC1088" s="17"/>
    </row>
    <row r="1089" customFormat="false" ht="13.5" hidden="false" customHeight="false" outlineLevel="0" collapsed="false">
      <c r="C1089" s="17"/>
      <c r="D1089" s="17"/>
      <c r="E1089" s="17"/>
      <c r="F1089" s="17"/>
      <c r="G1089" s="17"/>
      <c r="H1089" s="0"/>
      <c r="AB1089" s="17"/>
      <c r="AC1089" s="17"/>
    </row>
    <row r="1090" customFormat="false" ht="13.5" hidden="false" customHeight="false" outlineLevel="0" collapsed="false">
      <c r="C1090" s="17"/>
      <c r="D1090" s="17"/>
      <c r="E1090" s="17"/>
      <c r="F1090" s="17"/>
      <c r="G1090" s="17"/>
      <c r="H1090" s="0"/>
      <c r="AB1090" s="17"/>
      <c r="AC1090" s="17"/>
    </row>
    <row r="1091" customFormat="false" ht="13.5" hidden="false" customHeight="false" outlineLevel="0" collapsed="false">
      <c r="C1091" s="17"/>
      <c r="D1091" s="17"/>
      <c r="E1091" s="17"/>
      <c r="F1091" s="17"/>
      <c r="G1091" s="17"/>
      <c r="H1091" s="0"/>
      <c r="AB1091" s="17"/>
      <c r="AC1091" s="17"/>
    </row>
    <row r="1092" customFormat="false" ht="13.5" hidden="false" customHeight="false" outlineLevel="0" collapsed="false">
      <c r="C1092" s="17"/>
      <c r="D1092" s="17"/>
      <c r="E1092" s="17"/>
      <c r="F1092" s="17"/>
      <c r="G1092" s="17"/>
      <c r="H1092" s="0"/>
      <c r="AB1092" s="17"/>
      <c r="AC1092" s="17"/>
    </row>
    <row r="1093" customFormat="false" ht="13.5" hidden="false" customHeight="false" outlineLevel="0" collapsed="false">
      <c r="C1093" s="17"/>
      <c r="D1093" s="17"/>
      <c r="E1093" s="17"/>
      <c r="F1093" s="17"/>
      <c r="G1093" s="17"/>
      <c r="H1093" s="0"/>
      <c r="AB1093" s="17"/>
      <c r="AC1093" s="17"/>
    </row>
    <row r="1094" customFormat="false" ht="13.5" hidden="false" customHeight="false" outlineLevel="0" collapsed="false">
      <c r="C1094" s="17"/>
      <c r="D1094" s="17"/>
      <c r="E1094" s="17"/>
      <c r="F1094" s="17"/>
      <c r="G1094" s="17"/>
      <c r="H1094" s="0"/>
      <c r="AB1094" s="17"/>
      <c r="AC1094" s="17"/>
    </row>
    <row r="1095" customFormat="false" ht="13.5" hidden="false" customHeight="false" outlineLevel="0" collapsed="false">
      <c r="C1095" s="17"/>
      <c r="D1095" s="17"/>
      <c r="E1095" s="17"/>
      <c r="F1095" s="17"/>
      <c r="G1095" s="17"/>
      <c r="H1095" s="0"/>
      <c r="AB1095" s="17"/>
      <c r="AC1095" s="17"/>
    </row>
    <row r="1096" customFormat="false" ht="13.5" hidden="false" customHeight="false" outlineLevel="0" collapsed="false">
      <c r="C1096" s="17"/>
      <c r="D1096" s="17"/>
      <c r="E1096" s="17"/>
      <c r="F1096" s="17"/>
      <c r="G1096" s="17"/>
      <c r="H1096" s="0"/>
      <c r="AB1096" s="17"/>
      <c r="AC1096" s="17"/>
    </row>
    <row r="1097" customFormat="false" ht="13.5" hidden="false" customHeight="false" outlineLevel="0" collapsed="false">
      <c r="C1097" s="17"/>
      <c r="D1097" s="17"/>
      <c r="E1097" s="17"/>
      <c r="F1097" s="17"/>
      <c r="G1097" s="17"/>
      <c r="H1097" s="0"/>
      <c r="AB1097" s="17"/>
      <c r="AC1097" s="17"/>
    </row>
    <row r="1098" customFormat="false" ht="13.5" hidden="false" customHeight="false" outlineLevel="0" collapsed="false">
      <c r="C1098" s="17"/>
      <c r="D1098" s="17"/>
      <c r="E1098" s="17"/>
      <c r="F1098" s="17"/>
      <c r="G1098" s="17"/>
      <c r="H1098" s="0"/>
      <c r="AB1098" s="17"/>
      <c r="AC1098" s="17"/>
    </row>
    <row r="1099" customFormat="false" ht="13.5" hidden="false" customHeight="false" outlineLevel="0" collapsed="false">
      <c r="C1099" s="17"/>
      <c r="D1099" s="17"/>
      <c r="E1099" s="17"/>
      <c r="F1099" s="17"/>
      <c r="G1099" s="17"/>
      <c r="H1099" s="0"/>
      <c r="AB1099" s="17"/>
      <c r="AC1099" s="17"/>
    </row>
    <row r="1100" customFormat="false" ht="13.5" hidden="false" customHeight="false" outlineLevel="0" collapsed="false">
      <c r="C1100" s="17"/>
      <c r="D1100" s="17"/>
      <c r="E1100" s="17"/>
      <c r="F1100" s="17"/>
      <c r="G1100" s="17"/>
      <c r="H1100" s="0"/>
      <c r="AB1100" s="17"/>
      <c r="AC1100" s="17"/>
    </row>
    <row r="1101" customFormat="false" ht="13.5" hidden="false" customHeight="false" outlineLevel="0" collapsed="false">
      <c r="C1101" s="17"/>
      <c r="D1101" s="17"/>
      <c r="E1101" s="17"/>
      <c r="F1101" s="17"/>
      <c r="G1101" s="17"/>
      <c r="H1101" s="0"/>
      <c r="AB1101" s="17"/>
      <c r="AC1101" s="17"/>
    </row>
    <row r="1102" customFormat="false" ht="13.5" hidden="false" customHeight="false" outlineLevel="0" collapsed="false">
      <c r="C1102" s="17"/>
      <c r="D1102" s="17"/>
      <c r="E1102" s="17"/>
      <c r="F1102" s="17"/>
      <c r="G1102" s="17"/>
      <c r="H1102" s="0"/>
      <c r="AB1102" s="17"/>
      <c r="AC1102" s="17"/>
    </row>
    <row r="1103" customFormat="false" ht="13.5" hidden="false" customHeight="false" outlineLevel="0" collapsed="false">
      <c r="C1103" s="17"/>
      <c r="D1103" s="17"/>
      <c r="E1103" s="17"/>
      <c r="F1103" s="17"/>
      <c r="G1103" s="17"/>
      <c r="H1103" s="0"/>
      <c r="AB1103" s="17"/>
      <c r="AC1103" s="17"/>
    </row>
    <row r="1104" customFormat="false" ht="13.5" hidden="false" customHeight="false" outlineLevel="0" collapsed="false">
      <c r="C1104" s="17"/>
      <c r="D1104" s="17"/>
      <c r="E1104" s="17"/>
      <c r="F1104" s="17"/>
      <c r="G1104" s="17"/>
      <c r="H1104" s="0"/>
      <c r="AB1104" s="17"/>
      <c r="AC1104" s="17"/>
    </row>
    <row r="1105" customFormat="false" ht="13.5" hidden="false" customHeight="false" outlineLevel="0" collapsed="false">
      <c r="C1105" s="17"/>
      <c r="D1105" s="17"/>
      <c r="E1105" s="17"/>
      <c r="F1105" s="17"/>
      <c r="G1105" s="17"/>
      <c r="H1105" s="0"/>
      <c r="AB1105" s="17"/>
      <c r="AC1105" s="17"/>
    </row>
    <row r="1106" customFormat="false" ht="13.5" hidden="false" customHeight="false" outlineLevel="0" collapsed="false">
      <c r="C1106" s="17"/>
      <c r="D1106" s="17"/>
      <c r="E1106" s="17"/>
      <c r="F1106" s="17"/>
      <c r="G1106" s="17"/>
      <c r="H1106" s="0"/>
      <c r="AB1106" s="17"/>
      <c r="AC1106" s="17"/>
    </row>
    <row r="1107" customFormat="false" ht="13.5" hidden="false" customHeight="false" outlineLevel="0" collapsed="false">
      <c r="C1107" s="17"/>
      <c r="D1107" s="17"/>
      <c r="E1107" s="17"/>
      <c r="F1107" s="17"/>
      <c r="G1107" s="17"/>
      <c r="H1107" s="0"/>
      <c r="AB1107" s="17"/>
      <c r="AC1107" s="17"/>
    </row>
    <row r="1108" customFormat="false" ht="13.5" hidden="false" customHeight="false" outlineLevel="0" collapsed="false">
      <c r="C1108" s="17"/>
      <c r="D1108" s="17"/>
      <c r="E1108" s="17"/>
      <c r="F1108" s="17"/>
      <c r="G1108" s="17"/>
      <c r="H1108" s="0"/>
      <c r="AB1108" s="17"/>
      <c r="AC1108" s="17"/>
    </row>
    <row r="1109" customFormat="false" ht="13.5" hidden="false" customHeight="false" outlineLevel="0" collapsed="false">
      <c r="C1109" s="17"/>
      <c r="D1109" s="17"/>
      <c r="E1109" s="17"/>
      <c r="F1109" s="17"/>
      <c r="G1109" s="17"/>
      <c r="H1109" s="0"/>
      <c r="AB1109" s="17"/>
      <c r="AC1109" s="17"/>
    </row>
    <row r="1110" customFormat="false" ht="13.5" hidden="false" customHeight="false" outlineLevel="0" collapsed="false">
      <c r="C1110" s="17"/>
      <c r="D1110" s="17"/>
      <c r="E1110" s="17"/>
      <c r="F1110" s="17"/>
      <c r="G1110" s="17"/>
      <c r="H1110" s="0"/>
      <c r="AB1110" s="17"/>
      <c r="AC1110" s="17"/>
    </row>
    <row r="1111" customFormat="false" ht="13.5" hidden="false" customHeight="false" outlineLevel="0" collapsed="false">
      <c r="C1111" s="17"/>
      <c r="D1111" s="17"/>
      <c r="E1111" s="17"/>
      <c r="F1111" s="17"/>
      <c r="G1111" s="17"/>
      <c r="H1111" s="0"/>
      <c r="AB1111" s="17"/>
      <c r="AC1111" s="17"/>
    </row>
    <row r="1112" customFormat="false" ht="13.5" hidden="false" customHeight="false" outlineLevel="0" collapsed="false">
      <c r="C1112" s="17"/>
      <c r="D1112" s="17"/>
      <c r="E1112" s="17"/>
      <c r="F1112" s="17"/>
      <c r="G1112" s="17"/>
      <c r="H1112" s="0"/>
      <c r="AB1112" s="17"/>
      <c r="AC1112" s="17"/>
    </row>
    <row r="1113" customFormat="false" ht="13.5" hidden="false" customHeight="false" outlineLevel="0" collapsed="false">
      <c r="C1113" s="17"/>
      <c r="D1113" s="17"/>
      <c r="E1113" s="17"/>
      <c r="F1113" s="17"/>
      <c r="G1113" s="17"/>
      <c r="H1113" s="0"/>
      <c r="AB1113" s="17"/>
      <c r="AC1113" s="17"/>
    </row>
    <row r="1114" customFormat="false" ht="13.5" hidden="false" customHeight="false" outlineLevel="0" collapsed="false">
      <c r="C1114" s="17"/>
      <c r="D1114" s="17"/>
      <c r="E1114" s="17"/>
      <c r="F1114" s="17"/>
      <c r="G1114" s="17"/>
      <c r="H1114" s="0"/>
      <c r="AB1114" s="17"/>
      <c r="AC1114" s="17"/>
    </row>
    <row r="1115" customFormat="false" ht="13.5" hidden="false" customHeight="false" outlineLevel="0" collapsed="false">
      <c r="C1115" s="17"/>
      <c r="D1115" s="17"/>
      <c r="E1115" s="17"/>
      <c r="F1115" s="17"/>
      <c r="G1115" s="17"/>
      <c r="H1115" s="0"/>
      <c r="AB1115" s="17"/>
      <c r="AC1115" s="17"/>
    </row>
    <row r="1116" customFormat="false" ht="13.5" hidden="false" customHeight="false" outlineLevel="0" collapsed="false">
      <c r="C1116" s="17"/>
      <c r="D1116" s="17"/>
      <c r="E1116" s="17"/>
      <c r="F1116" s="17"/>
      <c r="G1116" s="17"/>
      <c r="H1116" s="0"/>
      <c r="AB1116" s="17"/>
      <c r="AC1116" s="17"/>
    </row>
    <row r="1117" customFormat="false" ht="13.5" hidden="false" customHeight="false" outlineLevel="0" collapsed="false">
      <c r="C1117" s="17"/>
      <c r="D1117" s="17"/>
      <c r="E1117" s="17"/>
      <c r="F1117" s="17"/>
      <c r="G1117" s="17"/>
      <c r="H1117" s="0"/>
      <c r="AB1117" s="17"/>
      <c r="AC1117" s="17"/>
    </row>
    <row r="1118" customFormat="false" ht="13.5" hidden="false" customHeight="false" outlineLevel="0" collapsed="false">
      <c r="C1118" s="17"/>
      <c r="D1118" s="17"/>
      <c r="E1118" s="17"/>
      <c r="F1118" s="17"/>
      <c r="G1118" s="17"/>
      <c r="H1118" s="0"/>
      <c r="AB1118" s="17"/>
      <c r="AC1118" s="17"/>
    </row>
    <row r="1119" customFormat="false" ht="13.5" hidden="false" customHeight="false" outlineLevel="0" collapsed="false">
      <c r="C1119" s="17"/>
      <c r="D1119" s="17"/>
      <c r="E1119" s="17"/>
      <c r="F1119" s="17"/>
      <c r="G1119" s="17"/>
      <c r="H1119" s="0"/>
      <c r="AB1119" s="17"/>
      <c r="AC1119" s="17"/>
    </row>
    <row r="1120" customFormat="false" ht="13.5" hidden="false" customHeight="false" outlineLevel="0" collapsed="false">
      <c r="C1120" s="17"/>
      <c r="D1120" s="17"/>
      <c r="E1120" s="17"/>
      <c r="F1120" s="17"/>
      <c r="G1120" s="17"/>
      <c r="H1120" s="0"/>
      <c r="AB1120" s="17"/>
      <c r="AC1120" s="17"/>
    </row>
    <row r="1121" customFormat="false" ht="13.5" hidden="false" customHeight="false" outlineLevel="0" collapsed="false">
      <c r="C1121" s="17"/>
      <c r="D1121" s="17"/>
      <c r="E1121" s="17"/>
      <c r="F1121" s="17"/>
      <c r="G1121" s="17"/>
      <c r="H1121" s="0"/>
      <c r="AB1121" s="17"/>
      <c r="AC1121" s="17"/>
    </row>
    <row r="1122" customFormat="false" ht="13.5" hidden="false" customHeight="false" outlineLevel="0" collapsed="false">
      <c r="C1122" s="17"/>
      <c r="D1122" s="17"/>
      <c r="E1122" s="17"/>
      <c r="F1122" s="17"/>
      <c r="G1122" s="17"/>
      <c r="H1122" s="0"/>
      <c r="AB1122" s="17"/>
      <c r="AC1122" s="17"/>
    </row>
    <row r="1123" customFormat="false" ht="13.5" hidden="false" customHeight="false" outlineLevel="0" collapsed="false">
      <c r="C1123" s="17"/>
      <c r="D1123" s="17"/>
      <c r="E1123" s="17"/>
      <c r="F1123" s="17"/>
      <c r="G1123" s="17"/>
      <c r="H1123" s="0"/>
      <c r="AB1123" s="17"/>
      <c r="AC1123" s="17"/>
    </row>
    <row r="1124" customFormat="false" ht="13.5" hidden="false" customHeight="false" outlineLevel="0" collapsed="false">
      <c r="C1124" s="17"/>
      <c r="D1124" s="17"/>
      <c r="E1124" s="17"/>
      <c r="F1124" s="17"/>
      <c r="G1124" s="17"/>
      <c r="H1124" s="0"/>
      <c r="AB1124" s="17"/>
      <c r="AC1124" s="17"/>
    </row>
    <row r="1125" customFormat="false" ht="13.5" hidden="false" customHeight="false" outlineLevel="0" collapsed="false">
      <c r="C1125" s="17"/>
      <c r="D1125" s="17"/>
      <c r="E1125" s="17"/>
      <c r="F1125" s="17"/>
      <c r="G1125" s="17"/>
      <c r="H1125" s="0"/>
      <c r="AB1125" s="17"/>
      <c r="AC1125" s="17"/>
    </row>
    <row r="1126" customFormat="false" ht="13.5" hidden="false" customHeight="false" outlineLevel="0" collapsed="false">
      <c r="C1126" s="17"/>
      <c r="D1126" s="17"/>
      <c r="E1126" s="17"/>
      <c r="F1126" s="17"/>
      <c r="G1126" s="17"/>
      <c r="H1126" s="0"/>
      <c r="AB1126" s="17"/>
      <c r="AC1126" s="17"/>
    </row>
    <row r="1127" customFormat="false" ht="13.5" hidden="false" customHeight="false" outlineLevel="0" collapsed="false">
      <c r="C1127" s="17"/>
      <c r="D1127" s="17"/>
      <c r="E1127" s="17"/>
      <c r="F1127" s="17"/>
      <c r="G1127" s="17"/>
      <c r="H1127" s="0"/>
      <c r="AB1127" s="17"/>
      <c r="AC1127" s="17"/>
    </row>
    <row r="1128" customFormat="false" ht="13.5" hidden="false" customHeight="false" outlineLevel="0" collapsed="false">
      <c r="C1128" s="17"/>
      <c r="D1128" s="17"/>
      <c r="E1128" s="17"/>
      <c r="F1128" s="17"/>
      <c r="G1128" s="17"/>
      <c r="H1128" s="0"/>
      <c r="AB1128" s="17"/>
      <c r="AC1128" s="17"/>
    </row>
    <row r="1129" customFormat="false" ht="13.5" hidden="false" customHeight="false" outlineLevel="0" collapsed="false">
      <c r="C1129" s="17"/>
      <c r="D1129" s="17"/>
      <c r="E1129" s="17"/>
      <c r="F1129" s="17"/>
      <c r="G1129" s="17"/>
      <c r="H1129" s="0"/>
      <c r="AB1129" s="17"/>
      <c r="AC1129" s="17"/>
    </row>
    <row r="1130" customFormat="false" ht="13.5" hidden="false" customHeight="false" outlineLevel="0" collapsed="false">
      <c r="C1130" s="17"/>
      <c r="D1130" s="17"/>
      <c r="E1130" s="17"/>
      <c r="F1130" s="17"/>
      <c r="G1130" s="17"/>
      <c r="H1130" s="0"/>
      <c r="AB1130" s="17"/>
      <c r="AC1130" s="17"/>
    </row>
    <row r="1131" customFormat="false" ht="13.5" hidden="false" customHeight="false" outlineLevel="0" collapsed="false">
      <c r="C1131" s="17"/>
      <c r="D1131" s="17"/>
      <c r="E1131" s="17"/>
      <c r="F1131" s="17"/>
      <c r="G1131" s="17"/>
      <c r="H1131" s="0"/>
      <c r="AB1131" s="17"/>
      <c r="AC1131" s="17"/>
    </row>
    <row r="1132" customFormat="false" ht="13.5" hidden="false" customHeight="false" outlineLevel="0" collapsed="false">
      <c r="C1132" s="17"/>
      <c r="D1132" s="17"/>
      <c r="E1132" s="17"/>
      <c r="F1132" s="17"/>
      <c r="G1132" s="17"/>
      <c r="H1132" s="0"/>
      <c r="AB1132" s="17"/>
      <c r="AC1132" s="17"/>
    </row>
    <row r="1133" customFormat="false" ht="13.5" hidden="false" customHeight="false" outlineLevel="0" collapsed="false">
      <c r="C1133" s="17"/>
      <c r="D1133" s="17"/>
      <c r="E1133" s="17"/>
      <c r="F1133" s="17"/>
      <c r="G1133" s="17"/>
      <c r="H1133" s="0"/>
      <c r="AB1133" s="17"/>
      <c r="AC1133" s="17"/>
    </row>
    <row r="1134" customFormat="false" ht="13.5" hidden="false" customHeight="false" outlineLevel="0" collapsed="false">
      <c r="C1134" s="17"/>
      <c r="D1134" s="17"/>
      <c r="E1134" s="17"/>
      <c r="F1134" s="17"/>
      <c r="G1134" s="17"/>
      <c r="H1134" s="0"/>
      <c r="AB1134" s="17"/>
      <c r="AC1134" s="17"/>
    </row>
    <row r="1135" customFormat="false" ht="13.5" hidden="false" customHeight="false" outlineLevel="0" collapsed="false">
      <c r="C1135" s="17"/>
      <c r="D1135" s="17"/>
      <c r="E1135" s="17"/>
      <c r="F1135" s="17"/>
      <c r="G1135" s="17"/>
      <c r="H1135" s="0"/>
      <c r="AB1135" s="17"/>
      <c r="AC1135" s="17"/>
    </row>
    <row r="1136" customFormat="false" ht="13.5" hidden="false" customHeight="false" outlineLevel="0" collapsed="false">
      <c r="C1136" s="17"/>
      <c r="D1136" s="17"/>
      <c r="E1136" s="17"/>
      <c r="F1136" s="17"/>
      <c r="G1136" s="17"/>
      <c r="H1136" s="0"/>
      <c r="AB1136" s="17"/>
      <c r="AC1136" s="17"/>
    </row>
    <row r="1137" customFormat="false" ht="13.5" hidden="false" customHeight="false" outlineLevel="0" collapsed="false">
      <c r="C1137" s="17"/>
      <c r="D1137" s="17"/>
      <c r="E1137" s="17"/>
      <c r="F1137" s="17"/>
      <c r="G1137" s="17"/>
      <c r="H1137" s="0"/>
      <c r="AB1137" s="17"/>
      <c r="AC1137" s="17"/>
    </row>
    <row r="1138" customFormat="false" ht="13.5" hidden="false" customHeight="false" outlineLevel="0" collapsed="false">
      <c r="C1138" s="17"/>
      <c r="D1138" s="17"/>
      <c r="E1138" s="17"/>
      <c r="F1138" s="17"/>
      <c r="G1138" s="17"/>
      <c r="H1138" s="0"/>
      <c r="AB1138" s="17"/>
      <c r="AC1138" s="17"/>
    </row>
    <row r="1139" customFormat="false" ht="13.5" hidden="false" customHeight="false" outlineLevel="0" collapsed="false">
      <c r="C1139" s="17"/>
      <c r="D1139" s="17"/>
      <c r="E1139" s="17"/>
      <c r="F1139" s="17"/>
      <c r="G1139" s="17"/>
      <c r="H1139" s="0"/>
      <c r="AB1139" s="17"/>
      <c r="AC1139" s="17"/>
    </row>
    <row r="1140" customFormat="false" ht="13.5" hidden="false" customHeight="false" outlineLevel="0" collapsed="false">
      <c r="C1140" s="17"/>
      <c r="D1140" s="17"/>
      <c r="E1140" s="17"/>
      <c r="F1140" s="17"/>
      <c r="G1140" s="17"/>
      <c r="H1140" s="0"/>
      <c r="AB1140" s="17"/>
      <c r="AC1140" s="17"/>
    </row>
    <row r="1141" customFormat="false" ht="13.5" hidden="false" customHeight="false" outlineLevel="0" collapsed="false">
      <c r="C1141" s="17"/>
      <c r="D1141" s="17"/>
      <c r="E1141" s="17"/>
      <c r="F1141" s="17"/>
      <c r="G1141" s="17"/>
      <c r="H1141" s="0"/>
      <c r="AB1141" s="17"/>
      <c r="AC1141" s="17"/>
    </row>
    <row r="1142" customFormat="false" ht="13.5" hidden="false" customHeight="false" outlineLevel="0" collapsed="false">
      <c r="C1142" s="17"/>
      <c r="D1142" s="17"/>
      <c r="E1142" s="17"/>
      <c r="F1142" s="17"/>
      <c r="G1142" s="17"/>
      <c r="H1142" s="0"/>
      <c r="AB1142" s="17"/>
      <c r="AC1142" s="17"/>
    </row>
    <row r="1143" customFormat="false" ht="13.5" hidden="false" customHeight="false" outlineLevel="0" collapsed="false">
      <c r="C1143" s="17"/>
      <c r="D1143" s="17"/>
      <c r="E1143" s="17"/>
      <c r="F1143" s="17"/>
      <c r="G1143" s="17"/>
      <c r="H1143" s="0"/>
      <c r="AB1143" s="17"/>
      <c r="AC1143" s="17"/>
    </row>
    <row r="1144" customFormat="false" ht="13.5" hidden="false" customHeight="false" outlineLevel="0" collapsed="false">
      <c r="C1144" s="17"/>
      <c r="D1144" s="17"/>
      <c r="E1144" s="17"/>
      <c r="F1144" s="17"/>
      <c r="G1144" s="17"/>
      <c r="H1144" s="0"/>
      <c r="AB1144" s="17"/>
      <c r="AC1144" s="17"/>
    </row>
    <row r="1145" customFormat="false" ht="13.5" hidden="false" customHeight="false" outlineLevel="0" collapsed="false">
      <c r="C1145" s="17"/>
      <c r="D1145" s="17"/>
      <c r="E1145" s="17"/>
      <c r="F1145" s="17"/>
      <c r="G1145" s="17"/>
      <c r="H1145" s="0"/>
      <c r="AB1145" s="17"/>
      <c r="AC1145" s="17"/>
    </row>
    <row r="1146" customFormat="false" ht="13.5" hidden="false" customHeight="false" outlineLevel="0" collapsed="false">
      <c r="C1146" s="17"/>
      <c r="D1146" s="17"/>
      <c r="E1146" s="17"/>
      <c r="F1146" s="17"/>
      <c r="G1146" s="17"/>
      <c r="H1146" s="0"/>
      <c r="AB1146" s="17"/>
      <c r="AC1146" s="17"/>
    </row>
    <row r="1147" customFormat="false" ht="13.5" hidden="false" customHeight="false" outlineLevel="0" collapsed="false">
      <c r="C1147" s="17"/>
      <c r="D1147" s="17"/>
      <c r="E1147" s="17"/>
      <c r="F1147" s="17"/>
      <c r="G1147" s="17"/>
      <c r="H1147" s="0"/>
      <c r="AB1147" s="17"/>
      <c r="AC1147" s="17"/>
    </row>
    <row r="1148" customFormat="false" ht="13.5" hidden="false" customHeight="false" outlineLevel="0" collapsed="false">
      <c r="C1148" s="17"/>
      <c r="D1148" s="17"/>
      <c r="E1148" s="17"/>
      <c r="F1148" s="17"/>
      <c r="G1148" s="17"/>
      <c r="H1148" s="0"/>
      <c r="AB1148" s="17"/>
      <c r="AC1148" s="17"/>
    </row>
    <row r="1149" customFormat="false" ht="13.5" hidden="false" customHeight="false" outlineLevel="0" collapsed="false">
      <c r="C1149" s="17"/>
      <c r="D1149" s="17"/>
      <c r="E1149" s="17"/>
      <c r="F1149" s="17"/>
      <c r="G1149" s="17"/>
      <c r="H1149" s="0"/>
      <c r="AB1149" s="17"/>
      <c r="AC1149" s="17"/>
    </row>
    <row r="1150" customFormat="false" ht="13.5" hidden="false" customHeight="false" outlineLevel="0" collapsed="false">
      <c r="C1150" s="17"/>
      <c r="D1150" s="17"/>
      <c r="E1150" s="17"/>
      <c r="F1150" s="17"/>
      <c r="G1150" s="17"/>
      <c r="H1150" s="0"/>
      <c r="AB1150" s="17"/>
      <c r="AC1150" s="17"/>
    </row>
    <row r="1151" customFormat="false" ht="13.5" hidden="false" customHeight="false" outlineLevel="0" collapsed="false">
      <c r="C1151" s="17"/>
      <c r="D1151" s="17"/>
      <c r="E1151" s="17"/>
      <c r="F1151" s="17"/>
      <c r="G1151" s="17"/>
      <c r="H1151" s="0"/>
      <c r="AB1151" s="17"/>
      <c r="AC1151" s="17"/>
    </row>
    <row r="1152" customFormat="false" ht="13.5" hidden="false" customHeight="false" outlineLevel="0" collapsed="false">
      <c r="C1152" s="17"/>
      <c r="D1152" s="17"/>
      <c r="E1152" s="17"/>
      <c r="F1152" s="17"/>
      <c r="G1152" s="17"/>
      <c r="H1152" s="0"/>
      <c r="AB1152" s="17"/>
      <c r="AC1152" s="17"/>
    </row>
    <row r="1153" customFormat="false" ht="13.5" hidden="false" customHeight="false" outlineLevel="0" collapsed="false">
      <c r="C1153" s="17"/>
      <c r="D1153" s="17"/>
      <c r="E1153" s="17"/>
      <c r="F1153" s="17"/>
      <c r="G1153" s="17"/>
      <c r="H1153" s="0"/>
      <c r="AB1153" s="17"/>
      <c r="AC1153" s="17"/>
    </row>
    <row r="1154" customFormat="false" ht="13.5" hidden="false" customHeight="false" outlineLevel="0" collapsed="false">
      <c r="C1154" s="17"/>
      <c r="D1154" s="17"/>
      <c r="E1154" s="17"/>
      <c r="F1154" s="17"/>
      <c r="G1154" s="17"/>
      <c r="H1154" s="0"/>
      <c r="AB1154" s="17"/>
      <c r="AC1154" s="17"/>
    </row>
    <row r="1155" customFormat="false" ht="13.5" hidden="false" customHeight="false" outlineLevel="0" collapsed="false">
      <c r="C1155" s="17"/>
      <c r="D1155" s="17"/>
      <c r="E1155" s="17"/>
      <c r="F1155" s="17"/>
      <c r="G1155" s="17"/>
      <c r="H1155" s="0"/>
      <c r="AB1155" s="17"/>
      <c r="AC1155" s="17"/>
    </row>
    <row r="1156" customFormat="false" ht="13.5" hidden="false" customHeight="false" outlineLevel="0" collapsed="false">
      <c r="C1156" s="17"/>
      <c r="D1156" s="17"/>
      <c r="E1156" s="17"/>
      <c r="F1156" s="17"/>
      <c r="G1156" s="17"/>
      <c r="H1156" s="0"/>
      <c r="AB1156" s="17"/>
      <c r="AC1156" s="17"/>
    </row>
    <row r="1157" customFormat="false" ht="13.5" hidden="false" customHeight="false" outlineLevel="0" collapsed="false">
      <c r="C1157" s="17"/>
      <c r="D1157" s="17"/>
      <c r="E1157" s="17"/>
      <c r="F1157" s="17"/>
      <c r="G1157" s="17"/>
      <c r="H1157" s="0"/>
      <c r="AB1157" s="17"/>
      <c r="AC1157" s="17"/>
    </row>
    <row r="1158" customFormat="false" ht="13.5" hidden="false" customHeight="false" outlineLevel="0" collapsed="false">
      <c r="C1158" s="17"/>
      <c r="D1158" s="17"/>
      <c r="E1158" s="17"/>
      <c r="F1158" s="17"/>
      <c r="G1158" s="17"/>
      <c r="H1158" s="0"/>
      <c r="AB1158" s="17"/>
      <c r="AC1158" s="17"/>
    </row>
    <row r="1159" customFormat="false" ht="13.5" hidden="false" customHeight="false" outlineLevel="0" collapsed="false">
      <c r="A1159" s="170"/>
      <c r="C1159" s="17"/>
      <c r="D1159" s="17"/>
      <c r="E1159" s="17"/>
      <c r="F1159" s="17"/>
      <c r="G1159" s="17"/>
      <c r="H1159" s="0"/>
      <c r="AB1159" s="17"/>
      <c r="AC1159" s="17"/>
    </row>
    <row r="1160" customFormat="false" ht="13.5" hidden="false" customHeight="false" outlineLevel="0" collapsed="false">
      <c r="A1160" s="171" t="s">
        <v>50</v>
      </c>
      <c r="C1160" s="17"/>
      <c r="D1160" s="17"/>
      <c r="E1160" s="17"/>
      <c r="F1160" s="17"/>
      <c r="G1160" s="17"/>
      <c r="H1160" s="0"/>
      <c r="AB1160" s="17"/>
      <c r="AC1160" s="17"/>
    </row>
    <row r="1161" customFormat="false" ht="13.5" hidden="false" customHeight="false" outlineLevel="0" collapsed="false">
      <c r="A1161" s="171" t="s">
        <v>51</v>
      </c>
      <c r="C1161" s="17"/>
      <c r="D1161" s="17"/>
      <c r="E1161" s="17"/>
      <c r="F1161" s="17"/>
      <c r="G1161" s="17"/>
      <c r="H1161" s="0"/>
      <c r="AB1161" s="17"/>
      <c r="AC1161" s="17"/>
    </row>
  </sheetData>
  <conditionalFormatting sqref="C7:D206,C1:G2,C4:G4">
    <cfRule type="cellIs" priority="2" operator="equal" aboveAverage="0" equalAverage="0" bottom="0" percent="0" rank="0" text="" dxfId="0">
      <formula>"H4"</formula>
    </cfRule>
    <cfRule type="cellIs" priority="3" operator="equal" aboveAverage="0" equalAverage="0" bottom="0" percent="0" rank="0" text="" dxfId="1">
      <formula>"H3"</formula>
    </cfRule>
    <cfRule type="cellIs" priority="4" operator="equal" aboveAverage="0" equalAverage="0" bottom="0" percent="0" rank="0" text="" dxfId="2">
      <formula>"H2"</formula>
    </cfRule>
    <cfRule type="cellIs" priority="5" operator="equal" aboveAverage="0" equalAverage="0" bottom="0" percent="0" rank="0" text="" dxfId="3">
      <formula>"H1"</formula>
    </cfRule>
    <cfRule type="cellIs" priority="6" operator="equal" aboveAverage="0" equalAverage="0" bottom="0" percent="0" rank="0" text="" dxfId="4">
      <formula>"SB"</formula>
    </cfRule>
    <cfRule type="cellIs" priority="7" operator="equal" aboveAverage="0" equalAverage="0" bottom="0" percent="0" rank="0" text="" dxfId="5">
      <formula>"SF"</formula>
    </cfRule>
    <cfRule type="cellIs" priority="8" operator="equal" aboveAverage="0" equalAverage="0" bottom="0" percent="0" rank="0" text="" dxfId="6">
      <formula>"WW"</formula>
    </cfRule>
  </conditionalFormatting>
  <conditionalFormatting sqref="C259:C1048576">
    <cfRule type="cellIs" priority="9" operator="equal" aboveAverage="0" equalAverage="0" bottom="0" percent="0" rank="0" text="" dxfId="7">
      <formula>"H1"</formula>
    </cfRule>
    <cfRule type="cellIs" priority="10" operator="equal" aboveAverage="0" equalAverage="0" bottom="0" percent="0" rank="0" text="" dxfId="8">
      <formula>"SM"</formula>
    </cfRule>
  </conditionalFormatting>
  <conditionalFormatting sqref="C207:H258">
    <cfRule type="cellIs" priority="11" operator="equal" aboveAverage="0" equalAverage="0" bottom="0" percent="0" rank="0" text="" dxfId="9">
      <formula>"H5"</formula>
    </cfRule>
    <cfRule type="cellIs" priority="12" operator="equal" aboveAverage="0" equalAverage="0" bottom="0" percent="0" rank="0" text="" dxfId="10">
      <formula>"H2"</formula>
    </cfRule>
    <cfRule type="cellIs" priority="13" operator="equal" aboveAverage="0" equalAverage="0" bottom="0" percent="0" rank="0" text="" dxfId="11">
      <formula>"H1"</formula>
    </cfRule>
  </conditionalFormatting>
  <conditionalFormatting sqref="C207:H258">
    <cfRule type="cellIs" priority="14" operator="equal" aboveAverage="0" equalAverage="0" bottom="0" percent="0" rank="0" text="" dxfId="12">
      <formula>"SM"</formula>
    </cfRule>
  </conditionalFormatting>
  <conditionalFormatting sqref="C259:C1048576,C207:H258">
    <cfRule type="cellIs" priority="15" operator="equal" aboveAverage="0" equalAverage="0" bottom="0" percent="0" rank="0" text="" dxfId="13">
      <formula>"RT"</formula>
    </cfRule>
    <cfRule type="cellIs" priority="16" operator="equal" aboveAverage="0" equalAverage="0" bottom="0" percent="0" rank="0" text="" dxfId="14">
      <formula>"BT"</formula>
    </cfRule>
    <cfRule type="cellIs" priority="17" operator="equal" aboveAverage="0" equalAverage="0" bottom="0" percent="0" rank="0" text="" dxfId="15">
      <formula>"BH"</formula>
    </cfRule>
    <cfRule type="cellIs" priority="18" operator="equal" aboveAverage="0" equalAverage="0" bottom="0" percent="0" rank="0" text="" dxfId="16">
      <formula>"GT"</formula>
    </cfRule>
    <cfRule type="cellIs" priority="19" operator="equal" aboveAverage="0" equalAverage="0" bottom="0" percent="0" rank="0" text="" dxfId="17">
      <formula>"GH"</formula>
    </cfRule>
    <cfRule type="cellIs" priority="20" operator="equal" aboveAverage="0" equalAverage="0" bottom="0" percent="0" rank="0" text="" dxfId="18">
      <formula>"RH"</formula>
    </cfRule>
    <cfRule type="cellIs" priority="21" operator="equal" aboveAverage="0" equalAverage="0" bottom="0" percent="0" rank="0" text="" dxfId="19">
      <formula>"WT"</formula>
    </cfRule>
  </conditionalFormatting>
  <conditionalFormatting sqref="D259:H1048576">
    <cfRule type="cellIs" priority="22" operator="equal" aboveAverage="0" equalAverage="0" bottom="0" percent="0" rank="0" text="" dxfId="20">
      <formula>"H1"</formula>
    </cfRule>
    <cfRule type="cellIs" priority="23" operator="equal" aboveAverage="0" equalAverage="0" bottom="0" percent="0" rank="0" text="" dxfId="21">
      <formula>"SM"</formula>
    </cfRule>
  </conditionalFormatting>
  <conditionalFormatting sqref="D259:H1048576">
    <cfRule type="cellIs" priority="24" operator="equal" aboveAverage="0" equalAverage="0" bottom="0" percent="0" rank="0" text="" dxfId="22">
      <formula>"RT"</formula>
    </cfRule>
    <cfRule type="cellIs" priority="25" operator="equal" aboveAverage="0" equalAverage="0" bottom="0" percent="0" rank="0" text="" dxfId="23">
      <formula>"BT"</formula>
    </cfRule>
    <cfRule type="cellIs" priority="26" operator="equal" aboveAverage="0" equalAverage="0" bottom="0" percent="0" rank="0" text="" dxfId="24">
      <formula>"BH"</formula>
    </cfRule>
    <cfRule type="cellIs" priority="27" operator="equal" aboveAverage="0" equalAverage="0" bottom="0" percent="0" rank="0" text="" dxfId="25">
      <formula>"GT"</formula>
    </cfRule>
    <cfRule type="cellIs" priority="28" operator="equal" aboveAverage="0" equalAverage="0" bottom="0" percent="0" rank="0" text="" dxfId="26">
      <formula>"GH"</formula>
    </cfRule>
    <cfRule type="cellIs" priority="29" operator="equal" aboveAverage="0" equalAverage="0" bottom="0" percent="0" rank="0" text="" dxfId="27">
      <formula>"RH"</formula>
    </cfRule>
    <cfRule type="cellIs" priority="30" operator="equal" aboveAverage="0" equalAverage="0" bottom="0" percent="0" rank="0" text="" dxfId="28">
      <formula>"WH"</formula>
    </cfRule>
  </conditionalFormatting>
  <conditionalFormatting sqref="F7:G206">
    <cfRule type="cellIs" priority="31" operator="equal" aboveAverage="0" equalAverage="0" bottom="0" percent="0" rank="0" text="" dxfId="29">
      <formula>"H4"</formula>
    </cfRule>
    <cfRule type="cellIs" priority="32" operator="equal" aboveAverage="0" equalAverage="0" bottom="0" percent="0" rank="0" text="" dxfId="30">
      <formula>"H3"</formula>
    </cfRule>
    <cfRule type="cellIs" priority="33" operator="equal" aboveAverage="0" equalAverage="0" bottom="0" percent="0" rank="0" text="" dxfId="31">
      <formula>"H2"</formula>
    </cfRule>
    <cfRule type="cellIs" priority="34" operator="equal" aboveAverage="0" equalAverage="0" bottom="0" percent="0" rank="0" text="" dxfId="32">
      <formula>"H1"</formula>
    </cfRule>
    <cfRule type="cellIs" priority="35" operator="equal" aboveAverage="0" equalAverage="0" bottom="0" percent="0" rank="0" text="" dxfId="33">
      <formula>"SB"</formula>
    </cfRule>
    <cfRule type="cellIs" priority="36" operator="equal" aboveAverage="0" equalAverage="0" bottom="0" percent="0" rank="0" text="" dxfId="34">
      <formula>"SF"</formula>
    </cfRule>
    <cfRule type="cellIs" priority="37" operator="equal" aboveAverage="0" equalAverage="0" bottom="0" percent="0" rank="0" text="" dxfId="35">
      <formula>"WW"</formula>
    </cfRule>
  </conditionalFormatting>
  <conditionalFormatting sqref="E7:E206">
    <cfRule type="cellIs" priority="38" operator="equal" aboveAverage="0" equalAverage="0" bottom="0" percent="0" rank="0" text="" dxfId="36">
      <formula>"H4"</formula>
    </cfRule>
    <cfRule type="cellIs" priority="39" operator="equal" aboveAverage="0" equalAverage="0" bottom="0" percent="0" rank="0" text="" dxfId="37">
      <formula>"H3"</formula>
    </cfRule>
    <cfRule type="cellIs" priority="40" operator="equal" aboveAverage="0" equalAverage="0" bottom="0" percent="0" rank="0" text="" dxfId="38">
      <formula>"H2"</formula>
    </cfRule>
    <cfRule type="cellIs" priority="41" operator="equal" aboveAverage="0" equalAverage="0" bottom="0" percent="0" rank="0" text="" dxfId="39">
      <formula>"H1"</formula>
    </cfRule>
    <cfRule type="cellIs" priority="42" operator="equal" aboveAverage="0" equalAverage="0" bottom="0" percent="0" rank="0" text="" dxfId="40">
      <formula>"SB"</formula>
    </cfRule>
    <cfRule type="cellIs" priority="43" operator="equal" aboveAverage="0" equalAverage="0" bottom="0" percent="0" rank="0" text="" dxfId="41">
      <formula>"SF"</formula>
    </cfRule>
    <cfRule type="cellIs" priority="44" operator="equal" aboveAverage="0" equalAverage="0" bottom="0" percent="0" rank="0" text="" dxfId="42">
      <formula>"WW"</formula>
    </cfRule>
  </conditionalFormatting>
  <conditionalFormatting sqref="C1:G4,C7:G1048576">
    <cfRule type="cellIs" priority="45" operator="equal" aboveAverage="0" equalAverage="0" bottom="0" percent="0" rank="0" text="" dxfId="43">
      <formula>"H5"</formula>
    </cfRule>
  </conditionalFormatting>
  <conditionalFormatting sqref="C5:D6">
    <cfRule type="cellIs" priority="46" operator="equal" aboveAverage="0" equalAverage="0" bottom="0" percent="0" rank="0" text="" dxfId="44">
      <formula>"H4"</formula>
    </cfRule>
    <cfRule type="cellIs" priority="47" operator="equal" aboveAverage="0" equalAverage="0" bottom="0" percent="0" rank="0" text="" dxfId="45">
      <formula>"H3"</formula>
    </cfRule>
    <cfRule type="cellIs" priority="48" operator="equal" aboveAverage="0" equalAverage="0" bottom="0" percent="0" rank="0" text="" dxfId="46">
      <formula>"H2"</formula>
    </cfRule>
    <cfRule type="cellIs" priority="49" operator="equal" aboveAverage="0" equalAverage="0" bottom="0" percent="0" rank="0" text="" dxfId="47">
      <formula>"H1"</formula>
    </cfRule>
    <cfRule type="cellIs" priority="50" operator="equal" aboveAverage="0" equalAverage="0" bottom="0" percent="0" rank="0" text="" dxfId="48">
      <formula>"SB"</formula>
    </cfRule>
    <cfRule type="cellIs" priority="51" operator="equal" aboveAverage="0" equalAverage="0" bottom="0" percent="0" rank="0" text="" dxfId="49">
      <formula>"SF"</formula>
    </cfRule>
    <cfRule type="cellIs" priority="52" operator="equal" aboveAverage="0" equalAverage="0" bottom="0" percent="0" rank="0" text="" dxfId="50">
      <formula>"WW"</formula>
    </cfRule>
  </conditionalFormatting>
  <conditionalFormatting sqref="E5:E6">
    <cfRule type="cellIs" priority="53" operator="equal" aboveAverage="0" equalAverage="0" bottom="0" percent="0" rank="0" text="" dxfId="51">
      <formula>"H4"</formula>
    </cfRule>
    <cfRule type="cellIs" priority="54" operator="equal" aboveAverage="0" equalAverage="0" bottom="0" percent="0" rank="0" text="" dxfId="52">
      <formula>"H3"</formula>
    </cfRule>
    <cfRule type="cellIs" priority="55" operator="equal" aboveAverage="0" equalAverage="0" bottom="0" percent="0" rank="0" text="" dxfId="53">
      <formula>"H2"</formula>
    </cfRule>
    <cfRule type="cellIs" priority="56" operator="equal" aboveAverage="0" equalAverage="0" bottom="0" percent="0" rank="0" text="" dxfId="54">
      <formula>"H1"</formula>
    </cfRule>
    <cfRule type="cellIs" priority="57" operator="equal" aboveAverage="0" equalAverage="0" bottom="0" percent="0" rank="0" text="" dxfId="55">
      <formula>"SB"</formula>
    </cfRule>
    <cfRule type="cellIs" priority="58" operator="equal" aboveAverage="0" equalAverage="0" bottom="0" percent="0" rank="0" text="" dxfId="56">
      <formula>"SF"</formula>
    </cfRule>
    <cfRule type="cellIs" priority="59" operator="equal" aboveAverage="0" equalAverage="0" bottom="0" percent="0" rank="0" text="" dxfId="57">
      <formula>"WW"</formula>
    </cfRule>
  </conditionalFormatting>
  <conditionalFormatting sqref="F5:G6">
    <cfRule type="cellIs" priority="60" operator="equal" aboveAverage="0" equalAverage="0" bottom="0" percent="0" rank="0" text="" dxfId="58">
      <formula>"H4"</formula>
    </cfRule>
    <cfRule type="cellIs" priority="61" operator="equal" aboveAverage="0" equalAverage="0" bottom="0" percent="0" rank="0" text="" dxfId="59">
      <formula>"H3"</formula>
    </cfRule>
    <cfRule type="cellIs" priority="62" operator="equal" aboveAverage="0" equalAverage="0" bottom="0" percent="0" rank="0" text="" dxfId="60">
      <formula>"H2"</formula>
    </cfRule>
    <cfRule type="cellIs" priority="63" operator="equal" aboveAverage="0" equalAverage="0" bottom="0" percent="0" rank="0" text="" dxfId="61">
      <formula>"H1"</formula>
    </cfRule>
    <cfRule type="cellIs" priority="64" operator="equal" aboveAverage="0" equalAverage="0" bottom="0" percent="0" rank="0" text="" dxfId="62">
      <formula>"SB"</formula>
    </cfRule>
    <cfRule type="cellIs" priority="65" operator="equal" aboveAverage="0" equalAverage="0" bottom="0" percent="0" rank="0" text="" dxfId="63">
      <formula>"SF"</formula>
    </cfRule>
    <cfRule type="cellIs" priority="66" operator="equal" aboveAverage="0" equalAverage="0" bottom="0" percent="0" rank="0" text="" dxfId="64">
      <formula>"WW"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2020-02-20T21:40:09Z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