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27" i="1"/>
  <c r="L10" i="1"/>
  <c r="L13" i="1" s="1"/>
  <c r="K10" i="1"/>
  <c r="K16" i="1" s="1"/>
  <c r="C28" i="1"/>
  <c r="C29" i="1"/>
  <c r="C30" i="1"/>
  <c r="C31" i="1"/>
  <c r="C32" i="1"/>
  <c r="C27" i="1"/>
  <c r="D10" i="1"/>
  <c r="D14" i="1" s="1"/>
  <c r="E10" i="1"/>
  <c r="E12" i="1" s="1"/>
  <c r="C10" i="1"/>
  <c r="C13" i="1" s="1"/>
  <c r="M28" i="1" l="1"/>
  <c r="M32" i="1"/>
  <c r="M31" i="1"/>
  <c r="M29" i="1"/>
  <c r="M30" i="1"/>
  <c r="M27" i="1"/>
  <c r="L12" i="1"/>
  <c r="L11" i="1"/>
  <c r="L16" i="1"/>
  <c r="K15" i="1"/>
  <c r="K11" i="1"/>
  <c r="L15" i="1"/>
  <c r="K14" i="1"/>
  <c r="K13" i="1"/>
  <c r="L14" i="1"/>
  <c r="K12" i="1"/>
  <c r="C11" i="1"/>
  <c r="C16" i="1"/>
  <c r="C15" i="1"/>
  <c r="C12" i="1"/>
  <c r="E11" i="1"/>
  <c r="E16" i="1"/>
  <c r="D13" i="1"/>
  <c r="D16" i="1"/>
  <c r="D12" i="1"/>
  <c r="C14" i="1"/>
  <c r="D15" i="1"/>
  <c r="D11" i="1"/>
  <c r="E15" i="1"/>
  <c r="E14" i="1"/>
  <c r="E13" i="1"/>
  <c r="M33" i="1" l="1"/>
  <c r="F32" i="1"/>
  <c r="F28" i="1"/>
  <c r="F31" i="1"/>
  <c r="F27" i="1"/>
  <c r="F30" i="1"/>
  <c r="F29" i="1"/>
</calcChain>
</file>

<file path=xl/sharedStrings.xml><?xml version="1.0" encoding="utf-8"?>
<sst xmlns="http://schemas.openxmlformats.org/spreadsheetml/2006/main" count="76" uniqueCount="25">
  <si>
    <t>Factor1</t>
  </si>
  <si>
    <t>Factor2</t>
  </si>
  <si>
    <t>Variable</t>
  </si>
  <si>
    <t>S1</t>
  </si>
  <si>
    <t>S2</t>
  </si>
  <si>
    <t>S3</t>
  </si>
  <si>
    <t>S4</t>
  </si>
  <si>
    <t>S5</t>
  </si>
  <si>
    <t>S6</t>
  </si>
  <si>
    <t>主成分的方差%（方差贡献率）</t>
    <phoneticPr fontId="1" type="noConversion"/>
  </si>
  <si>
    <t>线性组合中的系数</t>
    <phoneticPr fontId="1" type="noConversion"/>
  </si>
  <si>
    <t>综合得分模型中的系数</t>
    <phoneticPr fontId="1" type="noConversion"/>
  </si>
  <si>
    <t>Factor3</t>
    <phoneticPr fontId="1" type="noConversion"/>
  </si>
  <si>
    <t>主成分的特征根</t>
    <phoneticPr fontId="1" type="noConversion"/>
  </si>
  <si>
    <t>载荷数</t>
    <phoneticPr fontId="1" type="noConversion"/>
  </si>
  <si>
    <t>第一主成分F1</t>
    <phoneticPr fontId="1" type="noConversion"/>
  </si>
  <si>
    <t>线性组合中的系数</t>
    <phoneticPr fontId="1" type="noConversion"/>
  </si>
  <si>
    <t>提取3个主成分（第三个主成分的特征根小于1）</t>
    <phoneticPr fontId="1" type="noConversion"/>
  </si>
  <si>
    <t>第3主成分F3</t>
    <phoneticPr fontId="1" type="noConversion"/>
  </si>
  <si>
    <t>第2主成分F2</t>
    <phoneticPr fontId="1" type="noConversion"/>
  </si>
  <si>
    <t>第2主成分F2</t>
    <phoneticPr fontId="1" type="noConversion"/>
  </si>
  <si>
    <t>最终结果</t>
    <phoneticPr fontId="1" type="noConversion"/>
  </si>
  <si>
    <t>sum</t>
    <phoneticPr fontId="1" type="noConversion"/>
  </si>
  <si>
    <t>提取两个主成分（但主成分的方差贡献率只有69.32%）</t>
    <phoneticPr fontId="1" type="noConversion"/>
  </si>
  <si>
    <t>S6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</si>
</sst>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 applyAlignment="1"/>
    <xf numFmtId="10" fontId="0" fillId="3" borderId="0" xfId="1" applyNumberFormat="1" applyFont="1" applyFill="1" applyAlignment="1"/>
    <xf numFmtId="0" fontId="3" fillId="2" borderId="0" xfId="0" applyFont="1" applyFill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B16" workbookViewId="0">
      <selection activeCell="L36" sqref="L36"/>
    </sheetView>
  </sheetViews>
  <sheetFormatPr defaultRowHeight="13.5" x14ac:dyDescent="0.15"/>
  <cols>
    <col min="1" max="1" width="21.375" bestFit="1" customWidth="1"/>
    <col min="2" max="2" width="14.875" customWidth="1"/>
    <col min="3" max="6" width="11.625" bestFit="1" customWidth="1"/>
    <col min="9" max="9" width="21.375" bestFit="1" customWidth="1"/>
    <col min="12" max="12" width="10.5" bestFit="1" customWidth="1"/>
    <col min="13" max="16" width="11.625" bestFit="1" customWidth="1"/>
  </cols>
  <sheetData>
    <row r="1" spans="1:13" x14ac:dyDescent="0.15">
      <c r="A1" s="8"/>
      <c r="B1" s="8"/>
      <c r="C1" s="8"/>
      <c r="D1" s="8"/>
      <c r="E1" s="8"/>
      <c r="I1" s="8"/>
      <c r="J1" s="8"/>
      <c r="K1" s="8"/>
      <c r="L1" s="8"/>
    </row>
    <row r="2" spans="1:13" x14ac:dyDescent="0.15">
      <c r="A2" s="10" t="s">
        <v>17</v>
      </c>
      <c r="B2" s="10"/>
      <c r="C2" s="10"/>
      <c r="D2" s="10"/>
      <c r="E2" s="10"/>
      <c r="F2" s="10"/>
      <c r="I2" s="10" t="s">
        <v>23</v>
      </c>
      <c r="J2" s="10"/>
      <c r="K2" s="10"/>
      <c r="L2" s="10"/>
      <c r="M2" s="10"/>
    </row>
    <row r="3" spans="1:13" x14ac:dyDescent="0.15">
      <c r="C3" t="s">
        <v>15</v>
      </c>
      <c r="D3" t="s">
        <v>19</v>
      </c>
      <c r="E3" t="s">
        <v>18</v>
      </c>
      <c r="K3" t="s">
        <v>15</v>
      </c>
      <c r="L3" t="s">
        <v>20</v>
      </c>
    </row>
    <row r="4" spans="1:13" x14ac:dyDescent="0.15">
      <c r="A4" s="8" t="s">
        <v>14</v>
      </c>
      <c r="B4" t="s">
        <v>3</v>
      </c>
      <c r="C4">
        <v>2.2280000000000001E-2</v>
      </c>
      <c r="D4">
        <v>0.85840000000000005</v>
      </c>
      <c r="E4">
        <v>-0.12820000000000001</v>
      </c>
      <c r="I4" s="8" t="s">
        <v>14</v>
      </c>
      <c r="J4" t="s">
        <v>3</v>
      </c>
      <c r="K4">
        <v>2.2280000000000001E-2</v>
      </c>
      <c r="L4">
        <v>0.85840000000000005</v>
      </c>
    </row>
    <row r="5" spans="1:13" x14ac:dyDescent="0.15">
      <c r="A5" s="8"/>
      <c r="B5" t="s">
        <v>4</v>
      </c>
      <c r="C5">
        <v>0.18720000000000001</v>
      </c>
      <c r="D5">
        <v>0.81269999999999998</v>
      </c>
      <c r="E5">
        <v>-0.25629999999999997</v>
      </c>
      <c r="I5" s="8"/>
      <c r="J5" t="s">
        <v>4</v>
      </c>
      <c r="K5">
        <v>0.18720000000000001</v>
      </c>
      <c r="L5">
        <v>0.81269999999999998</v>
      </c>
    </row>
    <row r="6" spans="1:13" x14ac:dyDescent="0.15">
      <c r="A6" s="8"/>
      <c r="B6" t="s">
        <v>5</v>
      </c>
      <c r="C6">
        <v>0.91510000000000002</v>
      </c>
      <c r="D6">
        <v>-6.5570000000000003E-3</v>
      </c>
      <c r="E6">
        <v>-6.5519999999999995E-2</v>
      </c>
      <c r="I6" s="8"/>
      <c r="J6" t="s">
        <v>5</v>
      </c>
      <c r="K6">
        <v>0.91510000000000002</v>
      </c>
      <c r="L6">
        <v>-6.5570000000000003E-3</v>
      </c>
    </row>
    <row r="7" spans="1:13" x14ac:dyDescent="0.15">
      <c r="A7" s="8"/>
      <c r="B7" t="s">
        <v>6</v>
      </c>
      <c r="C7">
        <v>0.91800000000000004</v>
      </c>
      <c r="D7">
        <v>-0.122</v>
      </c>
      <c r="E7">
        <v>-9.7650000000000001E-2</v>
      </c>
      <c r="I7" s="8"/>
      <c r="J7" t="s">
        <v>6</v>
      </c>
      <c r="K7">
        <v>0.91800000000000004</v>
      </c>
      <c r="L7">
        <v>-0.122</v>
      </c>
    </row>
    <row r="8" spans="1:13" x14ac:dyDescent="0.15">
      <c r="A8" s="8"/>
      <c r="B8" t="s">
        <v>7</v>
      </c>
      <c r="C8">
        <v>0.92310000000000003</v>
      </c>
      <c r="D8">
        <v>-0.1358</v>
      </c>
      <c r="E8">
        <v>4.1009999999999996E-3</v>
      </c>
      <c r="I8" s="8"/>
      <c r="J8" t="s">
        <v>7</v>
      </c>
      <c r="K8">
        <v>0.92310000000000003</v>
      </c>
      <c r="L8">
        <v>-0.1358</v>
      </c>
    </row>
    <row r="9" spans="1:13" x14ac:dyDescent="0.15">
      <c r="A9" s="8"/>
      <c r="B9" t="s">
        <v>8</v>
      </c>
      <c r="C9">
        <v>0.215</v>
      </c>
      <c r="D9">
        <v>0.3352</v>
      </c>
      <c r="E9">
        <v>0.91449999999999998</v>
      </c>
      <c r="I9" s="8"/>
      <c r="J9" t="s">
        <v>8</v>
      </c>
      <c r="K9">
        <v>0.215</v>
      </c>
      <c r="L9">
        <v>0.3352</v>
      </c>
    </row>
    <row r="10" spans="1:13" x14ac:dyDescent="0.15">
      <c r="A10" s="9" t="s">
        <v>13</v>
      </c>
      <c r="B10" s="9"/>
      <c r="C10">
        <f>SUM(C4:C9)</f>
        <v>3.1806799999999997</v>
      </c>
      <c r="D10">
        <f t="shared" ref="D10:E10" si="0">SUM(D4:D9)</f>
        <v>1.7419430000000002</v>
      </c>
      <c r="E10">
        <f t="shared" si="0"/>
        <v>0.37093100000000001</v>
      </c>
      <c r="I10" s="9" t="s">
        <v>13</v>
      </c>
      <c r="J10" s="9"/>
      <c r="K10">
        <f>SUM(K4:K9)</f>
        <v>3.1806799999999997</v>
      </c>
      <c r="L10">
        <f t="shared" ref="L10" si="1">SUM(L4:L9)</f>
        <v>1.7419430000000002</v>
      </c>
    </row>
    <row r="11" spans="1:13" x14ac:dyDescent="0.15">
      <c r="A11" s="8" t="s">
        <v>16</v>
      </c>
      <c r="B11" t="s">
        <v>3</v>
      </c>
      <c r="C11">
        <f>C4/SQRT(C$10)</f>
        <v>1.2492667970508402E-2</v>
      </c>
      <c r="D11">
        <f t="shared" ref="D11:E11" si="2">D4/SQRT(D$10)</f>
        <v>0.65038832844295269</v>
      </c>
      <c r="E11">
        <f t="shared" si="2"/>
        <v>-0.21049484283713002</v>
      </c>
      <c r="I11" s="8" t="s">
        <v>16</v>
      </c>
      <c r="J11" t="s">
        <v>3</v>
      </c>
      <c r="K11">
        <f t="shared" ref="K11:L15" si="3">K4/SQRT(K$10)</f>
        <v>1.2492667970508402E-2</v>
      </c>
      <c r="L11">
        <f t="shared" si="3"/>
        <v>0.65038832844295269</v>
      </c>
    </row>
    <row r="12" spans="1:13" x14ac:dyDescent="0.15">
      <c r="A12" s="8"/>
      <c r="B12" t="s">
        <v>4</v>
      </c>
      <c r="C12">
        <f t="shared" ref="C12:E16" si="4">C5/SQRT(C$10)</f>
        <v>0.10496532513820345</v>
      </c>
      <c r="D12">
        <f t="shared" si="4"/>
        <v>0.61576257516960353</v>
      </c>
      <c r="E12">
        <f t="shared" si="4"/>
        <v>-0.42082549312914519</v>
      </c>
      <c r="I12" s="8"/>
      <c r="J12" t="s">
        <v>4</v>
      </c>
      <c r="K12">
        <f t="shared" si="3"/>
        <v>0.10496532513820345</v>
      </c>
      <c r="L12">
        <f t="shared" si="3"/>
        <v>0.61576257516960353</v>
      </c>
    </row>
    <row r="13" spans="1:13" x14ac:dyDescent="0.15">
      <c r="A13" s="8"/>
      <c r="B13" t="s">
        <v>5</v>
      </c>
      <c r="C13">
        <f t="shared" si="4"/>
        <v>0.51310774056607888</v>
      </c>
      <c r="D13">
        <f t="shared" si="4"/>
        <v>-4.9680758033555927E-3</v>
      </c>
      <c r="E13">
        <f t="shared" si="4"/>
        <v>-0.10757895555919467</v>
      </c>
      <c r="I13" s="8"/>
      <c r="J13" t="s">
        <v>5</v>
      </c>
      <c r="K13">
        <f t="shared" si="3"/>
        <v>0.51310774056607888</v>
      </c>
      <c r="L13">
        <f t="shared" si="3"/>
        <v>-4.9680758033555927E-3</v>
      </c>
    </row>
    <row r="14" spans="1:13" x14ac:dyDescent="0.15">
      <c r="A14" s="8"/>
      <c r="B14" t="s">
        <v>6</v>
      </c>
      <c r="C14">
        <f t="shared" si="4"/>
        <v>0.51473380596619001</v>
      </c>
      <c r="D14">
        <f t="shared" si="4"/>
        <v>-9.2436365412442018E-2</v>
      </c>
      <c r="E14">
        <f t="shared" si="4"/>
        <v>-0.160334020304569</v>
      </c>
      <c r="I14" s="8"/>
      <c r="J14" t="s">
        <v>6</v>
      </c>
      <c r="K14">
        <f t="shared" si="3"/>
        <v>0.51473380596619001</v>
      </c>
      <c r="L14">
        <f t="shared" si="3"/>
        <v>-9.2436365412442018E-2</v>
      </c>
    </row>
    <row r="15" spans="1:13" ht="13.5" customHeight="1" x14ac:dyDescent="0.15">
      <c r="A15" s="8"/>
      <c r="B15" t="s">
        <v>7</v>
      </c>
      <c r="C15">
        <f t="shared" si="4"/>
        <v>0.51759343822155768</v>
      </c>
      <c r="D15">
        <f t="shared" si="4"/>
        <v>-0.10289228215581661</v>
      </c>
      <c r="E15">
        <f t="shared" si="4"/>
        <v>6.733536275156553E-3</v>
      </c>
      <c r="I15" s="8"/>
      <c r="J15" t="s">
        <v>7</v>
      </c>
      <c r="K15">
        <f t="shared" si="3"/>
        <v>0.51759343822155768</v>
      </c>
      <c r="L15">
        <f t="shared" si="3"/>
        <v>-0.10289228215581661</v>
      </c>
    </row>
    <row r="16" spans="1:13" x14ac:dyDescent="0.15">
      <c r="A16" s="8"/>
      <c r="B16" t="s">
        <v>24</v>
      </c>
      <c r="C16">
        <f t="shared" si="4"/>
        <v>0.1205531244909922</v>
      </c>
      <c r="D16">
        <f t="shared" si="4"/>
        <v>0.25397270234631608</v>
      </c>
      <c r="E16">
        <f t="shared" si="4"/>
        <v>1.501540825074535</v>
      </c>
      <c r="I16" s="8"/>
      <c r="J16" t="s">
        <v>8</v>
      </c>
      <c r="K16">
        <f t="shared" ref="K16:L16" si="5">K9/SQRT(K$10)</f>
        <v>0.1205531244909922</v>
      </c>
      <c r="L16">
        <f t="shared" si="5"/>
        <v>0.25397270234631608</v>
      </c>
    </row>
    <row r="19" spans="1:13" x14ac:dyDescent="0.15">
      <c r="B19" t="s">
        <v>2</v>
      </c>
      <c r="C19" t="s">
        <v>0</v>
      </c>
      <c r="D19" t="s">
        <v>1</v>
      </c>
      <c r="E19" t="s">
        <v>12</v>
      </c>
      <c r="J19" t="s">
        <v>2</v>
      </c>
      <c r="K19" t="s">
        <v>0</v>
      </c>
      <c r="L19" t="s">
        <v>1</v>
      </c>
    </row>
    <row r="20" spans="1:13" ht="54" x14ac:dyDescent="0.15">
      <c r="B20" s="1" t="s">
        <v>9</v>
      </c>
      <c r="C20">
        <v>43.57</v>
      </c>
      <c r="D20">
        <v>25.72</v>
      </c>
      <c r="E20">
        <v>15.49</v>
      </c>
      <c r="J20" s="1" t="s">
        <v>9</v>
      </c>
      <c r="K20">
        <v>43.57</v>
      </c>
      <c r="L20">
        <v>25.72</v>
      </c>
    </row>
    <row r="21" spans="1:13" ht="13.5" customHeight="1" x14ac:dyDescent="0.15">
      <c r="A21" s="7" t="s">
        <v>10</v>
      </c>
      <c r="B21" t="s">
        <v>3</v>
      </c>
      <c r="C21">
        <v>1.2492667970508402E-2</v>
      </c>
      <c r="D21">
        <v>0.65038832844295269</v>
      </c>
      <c r="E21">
        <v>-0.21049484283713002</v>
      </c>
      <c r="I21" s="7" t="s">
        <v>10</v>
      </c>
      <c r="J21" t="s">
        <v>3</v>
      </c>
      <c r="K21">
        <v>1.2492667970508402E-2</v>
      </c>
      <c r="L21">
        <v>0.65038832844295269</v>
      </c>
    </row>
    <row r="22" spans="1:13" x14ac:dyDescent="0.15">
      <c r="A22" s="7"/>
      <c r="B22" t="s">
        <v>4</v>
      </c>
      <c r="C22">
        <v>0.10496532513820345</v>
      </c>
      <c r="D22">
        <v>0.61576257516960353</v>
      </c>
      <c r="E22">
        <v>-0.42082549312914519</v>
      </c>
      <c r="I22" s="7"/>
      <c r="J22" t="s">
        <v>4</v>
      </c>
      <c r="K22">
        <v>0.10496532513820345</v>
      </c>
      <c r="L22">
        <v>0.61576257516960353</v>
      </c>
    </row>
    <row r="23" spans="1:13" x14ac:dyDescent="0.15">
      <c r="A23" s="7"/>
      <c r="B23" t="s">
        <v>5</v>
      </c>
      <c r="C23">
        <v>0.51310774056607888</v>
      </c>
      <c r="D23">
        <v>-4.9680758033555927E-3</v>
      </c>
      <c r="E23">
        <v>-0.10757895555919467</v>
      </c>
      <c r="I23" s="7"/>
      <c r="J23" t="s">
        <v>5</v>
      </c>
      <c r="K23">
        <v>0.51310774056607888</v>
      </c>
      <c r="L23">
        <v>-4.9680758033555927E-3</v>
      </c>
    </row>
    <row r="24" spans="1:13" x14ac:dyDescent="0.15">
      <c r="A24" s="7"/>
      <c r="B24" t="s">
        <v>6</v>
      </c>
      <c r="C24">
        <v>0.51473380596619001</v>
      </c>
      <c r="D24">
        <v>-9.2436365412442018E-2</v>
      </c>
      <c r="E24">
        <v>-0.160334020304569</v>
      </c>
      <c r="I24" s="7"/>
      <c r="J24" t="s">
        <v>6</v>
      </c>
      <c r="K24">
        <v>0.51473380596619001</v>
      </c>
      <c r="L24">
        <v>-9.2436365412442018E-2</v>
      </c>
    </row>
    <row r="25" spans="1:13" x14ac:dyDescent="0.15">
      <c r="A25" s="7"/>
      <c r="B25" t="s">
        <v>7</v>
      </c>
      <c r="C25">
        <v>0.51759343822155768</v>
      </c>
      <c r="D25">
        <v>-0.10289228215581661</v>
      </c>
      <c r="E25">
        <v>6.733536275156553E-3</v>
      </c>
      <c r="I25" s="7"/>
      <c r="J25" t="s">
        <v>7</v>
      </c>
      <c r="K25">
        <v>0.51759343822155768</v>
      </c>
      <c r="L25">
        <v>-0.10289228215581661</v>
      </c>
    </row>
    <row r="26" spans="1:13" x14ac:dyDescent="0.15">
      <c r="A26" s="7"/>
      <c r="B26" t="s">
        <v>8</v>
      </c>
      <c r="C26">
        <v>0.1205531244909922</v>
      </c>
      <c r="D26">
        <v>0.25397270234631608</v>
      </c>
      <c r="E26">
        <v>1.501540825074535</v>
      </c>
      <c r="I26" s="7"/>
      <c r="J26" t="s">
        <v>8</v>
      </c>
      <c r="K26">
        <v>0.1205531244909922</v>
      </c>
      <c r="L26">
        <v>0.25397270234631608</v>
      </c>
      <c r="M26" s="4" t="s">
        <v>21</v>
      </c>
    </row>
    <row r="27" spans="1:13" ht="13.5" customHeight="1" x14ac:dyDescent="0.15">
      <c r="A27" s="6" t="s">
        <v>11</v>
      </c>
      <c r="B27" t="s">
        <v>3</v>
      </c>
      <c r="C27" s="6">
        <f>($C$20*C21+$D$20*D21+$E$20*E21)/($C$20+$D$20+$E$20)</f>
        <v>0.1652716234428008</v>
      </c>
      <c r="D27" s="6"/>
      <c r="E27" s="6"/>
      <c r="F27" s="2">
        <f>C27/SUM($C$27:$E$32)</f>
        <v>0.11571836583607326</v>
      </c>
      <c r="I27" s="6" t="s">
        <v>11</v>
      </c>
      <c r="J27" t="s">
        <v>3</v>
      </c>
      <c r="K27" s="6">
        <f>($K$20*K21+$L$20*L21)/($K$20+$L$20)</f>
        <v>0.24927541277280699</v>
      </c>
      <c r="L27" s="6"/>
      <c r="M27" s="3">
        <f>K27/SUM($K$27:$L$32)</f>
        <v>0.15469938176654938</v>
      </c>
    </row>
    <row r="28" spans="1:13" x14ac:dyDescent="0.15">
      <c r="A28" s="6"/>
      <c r="B28" t="s">
        <v>4</v>
      </c>
      <c r="C28" s="6">
        <f t="shared" ref="C28:C32" si="6">($C$20*C22+$D$20*D22+$E$20*E22)/($C$20+$D$20+$E$20)</f>
        <v>0.16386135599272555</v>
      </c>
      <c r="D28" s="6"/>
      <c r="E28" s="6"/>
      <c r="F28" s="2">
        <f t="shared" ref="F28:F32" si="7">C28/SUM($C$27:$E$32)</f>
        <v>0.11473093773852695</v>
      </c>
      <c r="I28" s="6"/>
      <c r="J28" t="s">
        <v>4</v>
      </c>
      <c r="K28" s="6">
        <f t="shared" ref="K28:K32" si="8">($K$20*K22+$L$20*L22)/($K$20+$L$20)</f>
        <v>0.29456996174965694</v>
      </c>
      <c r="L28" s="6"/>
      <c r="M28" s="3">
        <f t="shared" ref="M28:M32" si="9">K28/SUM($K$27:$L$32)</f>
        <v>0.18280900816800955</v>
      </c>
    </row>
    <row r="29" spans="1:13" x14ac:dyDescent="0.15">
      <c r="A29" s="6"/>
      <c r="B29" t="s">
        <v>5</v>
      </c>
      <c r="C29" s="6">
        <f t="shared" si="6"/>
        <v>0.24253275920252215</v>
      </c>
      <c r="D29" s="6"/>
      <c r="E29" s="6"/>
      <c r="F29" s="2">
        <f t="shared" si="7"/>
        <v>0.16981435755269245</v>
      </c>
      <c r="I29" s="6"/>
      <c r="J29" t="s">
        <v>5</v>
      </c>
      <c r="K29" s="6">
        <f t="shared" si="8"/>
        <v>0.32080134719009601</v>
      </c>
      <c r="L29" s="6"/>
      <c r="M29" s="3">
        <f t="shared" si="9"/>
        <v>0.19908810711875316</v>
      </c>
    </row>
    <row r="30" spans="1:13" x14ac:dyDescent="0.15">
      <c r="A30" s="6"/>
      <c r="B30" t="s">
        <v>6</v>
      </c>
      <c r="C30" s="6">
        <f t="shared" si="6"/>
        <v>0.20719408625880065</v>
      </c>
      <c r="D30" s="6"/>
      <c r="E30" s="6"/>
      <c r="F30" s="2">
        <f t="shared" si="7"/>
        <v>0.14507125042590732</v>
      </c>
      <c r="I30" s="6"/>
      <c r="J30" t="s">
        <v>6</v>
      </c>
      <c r="K30" s="6">
        <f t="shared" si="8"/>
        <v>0.28935616405742376</v>
      </c>
      <c r="L30" s="6"/>
      <c r="M30" s="3">
        <f t="shared" si="9"/>
        <v>0.17957334496852884</v>
      </c>
    </row>
    <row r="31" spans="1:13" x14ac:dyDescent="0.15">
      <c r="A31" s="6"/>
      <c r="B31" t="s">
        <v>7</v>
      </c>
      <c r="C31" s="6">
        <f t="shared" si="6"/>
        <v>0.23601626660967021</v>
      </c>
      <c r="D31" s="6"/>
      <c r="E31" s="6"/>
      <c r="F31" s="2">
        <f t="shared" si="7"/>
        <v>0.16525169968003783</v>
      </c>
      <c r="I31" s="6"/>
      <c r="J31" t="s">
        <v>7</v>
      </c>
      <c r="K31" s="6">
        <f t="shared" si="8"/>
        <v>0.28727315061719821</v>
      </c>
      <c r="L31" s="6"/>
      <c r="M31" s="3">
        <f t="shared" si="9"/>
        <v>0.17828063467740998</v>
      </c>
    </row>
    <row r="32" spans="1:13" x14ac:dyDescent="0.15">
      <c r="A32" s="6"/>
      <c r="B32" t="s">
        <v>8</v>
      </c>
      <c r="C32" s="6">
        <f t="shared" si="6"/>
        <v>0.41334683791960763</v>
      </c>
      <c r="D32" s="6"/>
      <c r="E32" s="6"/>
      <c r="F32" s="2">
        <f t="shared" si="7"/>
        <v>0.28941338876676215</v>
      </c>
      <c r="I32" s="6"/>
      <c r="J32" t="s">
        <v>8</v>
      </c>
      <c r="K32" s="6">
        <f t="shared" si="8"/>
        <v>0.17007760915600781</v>
      </c>
      <c r="L32" s="6"/>
      <c r="M32" s="3">
        <f t="shared" si="9"/>
        <v>0.10554952330074903</v>
      </c>
    </row>
    <row r="33" spans="12:13" x14ac:dyDescent="0.15">
      <c r="L33" t="s">
        <v>22</v>
      </c>
      <c r="M33" s="5">
        <f>SUM(M27:M32)</f>
        <v>0.99999999999999989</v>
      </c>
    </row>
  </sheetData>
  <mergeCells count="26">
    <mergeCell ref="A1:E1"/>
    <mergeCell ref="I1:L1"/>
    <mergeCell ref="I2:M2"/>
    <mergeCell ref="A2:F2"/>
    <mergeCell ref="K32:L32"/>
    <mergeCell ref="I4:I9"/>
    <mergeCell ref="I11:I16"/>
    <mergeCell ref="A11:A16"/>
    <mergeCell ref="K27:L27"/>
    <mergeCell ref="K28:L28"/>
    <mergeCell ref="K29:L29"/>
    <mergeCell ref="K30:L30"/>
    <mergeCell ref="K31:L31"/>
    <mergeCell ref="A10:B10"/>
    <mergeCell ref="I10:J10"/>
    <mergeCell ref="I21:I26"/>
    <mergeCell ref="I27:I32"/>
    <mergeCell ref="C29:E29"/>
    <mergeCell ref="C30:E30"/>
    <mergeCell ref="A4:A9"/>
    <mergeCell ref="C31:E31"/>
    <mergeCell ref="C32:E32"/>
    <mergeCell ref="A21:A26"/>
    <mergeCell ref="A27:A32"/>
    <mergeCell ref="C27:E27"/>
    <mergeCell ref="C28:E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2022-05-16T10:44:27Z</dcterms:modified>
</cp:coreProperties>
</file>