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0755" windowHeight="13695"/>
  </bookViews>
  <sheets>
    <sheet name="MA" sheetId="5" r:id="rId1"/>
    <sheet name="KD" sheetId="6" r:id="rId2"/>
    <sheet name="KDJ" sheetId="3" r:id="rId3"/>
    <sheet name="RSI" sheetId="4" r:id="rId4"/>
    <sheet name="MACD" sheetId="2" r:id="rId5"/>
    <sheet name="布林通道" sheetId="7" r:id="rId6"/>
  </sheets>
  <definedNames>
    <definedName name="_xlnm._FilterDatabase" localSheetId="3" hidden="1">RSI!$A$1:$G$101</definedName>
  </definedNames>
  <calcPr calcId="145621"/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J11" i="5"/>
  <c r="I11" i="5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1" i="7"/>
  <c r="H21" i="7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6" i="5"/>
  <c r="G8" i="5"/>
  <c r="G9" i="5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7" i="5"/>
  <c r="G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6" i="5"/>
  <c r="F101" i="6" l="1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G3" i="6" s="1"/>
  <c r="F2" i="6"/>
  <c r="G4" i="6" l="1"/>
  <c r="H3" i="6"/>
  <c r="H4" i="6" s="1"/>
  <c r="K11" i="4"/>
  <c r="F4" i="4"/>
  <c r="F5" i="4"/>
  <c r="H13" i="4" s="1"/>
  <c r="J13" i="4" s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H35" i="4" s="1"/>
  <c r="J35" i="4" s="1"/>
  <c r="F29" i="4"/>
  <c r="F30" i="4"/>
  <c r="F31" i="4"/>
  <c r="H39" i="4" s="1"/>
  <c r="J39" i="4" s="1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H80" i="4" s="1"/>
  <c r="J80" i="4" s="1"/>
  <c r="F74" i="4"/>
  <c r="F75" i="4"/>
  <c r="F76" i="4"/>
  <c r="F77" i="4"/>
  <c r="F78" i="4"/>
  <c r="F79" i="4"/>
  <c r="F80" i="4"/>
  <c r="F81" i="4"/>
  <c r="F82" i="4"/>
  <c r="H88" i="4" s="1"/>
  <c r="J88" i="4" s="1"/>
  <c r="F83" i="4"/>
  <c r="F84" i="4"/>
  <c r="F85" i="4"/>
  <c r="F86" i="4"/>
  <c r="F87" i="4"/>
  <c r="F88" i="4"/>
  <c r="F89" i="4"/>
  <c r="F90" i="4"/>
  <c r="F91" i="4"/>
  <c r="F92" i="4"/>
  <c r="F93" i="4"/>
  <c r="F94" i="4"/>
  <c r="H96" i="4" s="1"/>
  <c r="J96" i="4" s="1"/>
  <c r="F95" i="4"/>
  <c r="F96" i="4"/>
  <c r="F97" i="4"/>
  <c r="F98" i="4"/>
  <c r="F99" i="4"/>
  <c r="F100" i="4"/>
  <c r="F101" i="4"/>
  <c r="F3" i="4"/>
  <c r="H23" i="4"/>
  <c r="J23" i="4" s="1"/>
  <c r="H27" i="4"/>
  <c r="J27" i="4" s="1"/>
  <c r="H31" i="4"/>
  <c r="J31" i="4" s="1"/>
  <c r="H47" i="4"/>
  <c r="J47" i="4" s="1"/>
  <c r="H92" i="4"/>
  <c r="J92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3" i="3"/>
  <c r="H4" i="3"/>
  <c r="H5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3" i="3"/>
  <c r="G4" i="3"/>
  <c r="G5" i="3"/>
  <c r="G6" i="3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J36" i="2"/>
  <c r="J37" i="2"/>
  <c r="K37" i="2" s="1"/>
  <c r="J38" i="2"/>
  <c r="J39" i="2" s="1"/>
  <c r="K38" i="2"/>
  <c r="K36" i="2"/>
  <c r="K35" i="2"/>
  <c r="J35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7" i="2"/>
  <c r="H29" i="2"/>
  <c r="H30" i="2"/>
  <c r="H31" i="2"/>
  <c r="H32" i="2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28" i="2"/>
  <c r="H27" i="2"/>
  <c r="G13" i="2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G5" i="6" l="1"/>
  <c r="H5" i="6" s="1"/>
  <c r="H100" i="4"/>
  <c r="J100" i="4" s="1"/>
  <c r="H95" i="4"/>
  <c r="J95" i="4" s="1"/>
  <c r="H71" i="4"/>
  <c r="J71" i="4" s="1"/>
  <c r="H94" i="4"/>
  <c r="J94" i="4" s="1"/>
  <c r="H78" i="4"/>
  <c r="J78" i="4" s="1"/>
  <c r="H62" i="4"/>
  <c r="J62" i="4" s="1"/>
  <c r="H54" i="4"/>
  <c r="J54" i="4" s="1"/>
  <c r="H38" i="4"/>
  <c r="J38" i="4" s="1"/>
  <c r="H30" i="4"/>
  <c r="J30" i="4" s="1"/>
  <c r="H22" i="4"/>
  <c r="J22" i="4" s="1"/>
  <c r="H101" i="4"/>
  <c r="J101" i="4" s="1"/>
  <c r="H93" i="4"/>
  <c r="J93" i="4" s="1"/>
  <c r="H85" i="4"/>
  <c r="J85" i="4" s="1"/>
  <c r="H77" i="4"/>
  <c r="J77" i="4" s="1"/>
  <c r="H69" i="4"/>
  <c r="J69" i="4" s="1"/>
  <c r="H61" i="4"/>
  <c r="J61" i="4" s="1"/>
  <c r="H53" i="4"/>
  <c r="J53" i="4" s="1"/>
  <c r="H45" i="4"/>
  <c r="J45" i="4" s="1"/>
  <c r="H37" i="4"/>
  <c r="J37" i="4" s="1"/>
  <c r="H29" i="4"/>
  <c r="J29" i="4" s="1"/>
  <c r="H21" i="4"/>
  <c r="J21" i="4" s="1"/>
  <c r="H84" i="4"/>
  <c r="J84" i="4" s="1"/>
  <c r="H76" i="4"/>
  <c r="J76" i="4" s="1"/>
  <c r="H68" i="4"/>
  <c r="J68" i="4" s="1"/>
  <c r="H60" i="4"/>
  <c r="J60" i="4" s="1"/>
  <c r="H52" i="4"/>
  <c r="J52" i="4" s="1"/>
  <c r="H44" i="4"/>
  <c r="J44" i="4" s="1"/>
  <c r="H36" i="4"/>
  <c r="J36" i="4" s="1"/>
  <c r="H28" i="4"/>
  <c r="J28" i="4" s="1"/>
  <c r="H20" i="4"/>
  <c r="J20" i="4" s="1"/>
  <c r="H83" i="4"/>
  <c r="J83" i="4" s="1"/>
  <c r="H59" i="4"/>
  <c r="J59" i="4" s="1"/>
  <c r="H43" i="4"/>
  <c r="J43" i="4" s="1"/>
  <c r="H19" i="4"/>
  <c r="J19" i="4" s="1"/>
  <c r="H91" i="4"/>
  <c r="J91" i="4" s="1"/>
  <c r="H67" i="4"/>
  <c r="J67" i="4" s="1"/>
  <c r="H90" i="4"/>
  <c r="J90" i="4" s="1"/>
  <c r="H74" i="4"/>
  <c r="J74" i="4" s="1"/>
  <c r="H50" i="4"/>
  <c r="J50" i="4" s="1"/>
  <c r="H18" i="4"/>
  <c r="J18" i="4" s="1"/>
  <c r="H99" i="4"/>
  <c r="J99" i="4" s="1"/>
  <c r="H75" i="4"/>
  <c r="J75" i="4" s="1"/>
  <c r="H51" i="4"/>
  <c r="J51" i="4" s="1"/>
  <c r="H98" i="4"/>
  <c r="J98" i="4" s="1"/>
  <c r="H82" i="4"/>
  <c r="J82" i="4" s="1"/>
  <c r="H66" i="4"/>
  <c r="J66" i="4" s="1"/>
  <c r="H58" i="4"/>
  <c r="J58" i="4" s="1"/>
  <c r="H42" i="4"/>
  <c r="J42" i="4" s="1"/>
  <c r="H34" i="4"/>
  <c r="J34" i="4" s="1"/>
  <c r="H26" i="4"/>
  <c r="J26" i="4" s="1"/>
  <c r="H97" i="4"/>
  <c r="J97" i="4" s="1"/>
  <c r="H89" i="4"/>
  <c r="J89" i="4" s="1"/>
  <c r="H81" i="4"/>
  <c r="J81" i="4" s="1"/>
  <c r="H73" i="4"/>
  <c r="J73" i="4" s="1"/>
  <c r="H65" i="4"/>
  <c r="J65" i="4" s="1"/>
  <c r="H57" i="4"/>
  <c r="J57" i="4" s="1"/>
  <c r="H49" i="4"/>
  <c r="J49" i="4" s="1"/>
  <c r="H41" i="4"/>
  <c r="J41" i="4" s="1"/>
  <c r="H33" i="4"/>
  <c r="J33" i="4" s="1"/>
  <c r="H25" i="4"/>
  <c r="J25" i="4" s="1"/>
  <c r="H17" i="4"/>
  <c r="J17" i="4" s="1"/>
  <c r="H72" i="4"/>
  <c r="J72" i="4" s="1"/>
  <c r="H64" i="4"/>
  <c r="J64" i="4" s="1"/>
  <c r="H56" i="4"/>
  <c r="J56" i="4" s="1"/>
  <c r="H48" i="4"/>
  <c r="J48" i="4" s="1"/>
  <c r="H40" i="4"/>
  <c r="J40" i="4" s="1"/>
  <c r="H32" i="4"/>
  <c r="J32" i="4" s="1"/>
  <c r="H24" i="4"/>
  <c r="J24" i="4" s="1"/>
  <c r="H16" i="4"/>
  <c r="J16" i="4" s="1"/>
  <c r="H87" i="4"/>
  <c r="J87" i="4" s="1"/>
  <c r="H63" i="4"/>
  <c r="J63" i="4" s="1"/>
  <c r="H15" i="4"/>
  <c r="J15" i="4" s="1"/>
  <c r="H79" i="4"/>
  <c r="J79" i="4" s="1"/>
  <c r="H55" i="4"/>
  <c r="J55" i="4" s="1"/>
  <c r="H12" i="4"/>
  <c r="J12" i="4" s="1"/>
  <c r="H86" i="4"/>
  <c r="J86" i="4" s="1"/>
  <c r="H70" i="4"/>
  <c r="J70" i="4" s="1"/>
  <c r="H46" i="4"/>
  <c r="J46" i="4" s="1"/>
  <c r="H14" i="4"/>
  <c r="J14" i="4" s="1"/>
  <c r="I93" i="4"/>
  <c r="K93" i="4" s="1"/>
  <c r="I53" i="4"/>
  <c r="K53" i="4" s="1"/>
  <c r="I85" i="4"/>
  <c r="K85" i="4" s="1"/>
  <c r="I61" i="4"/>
  <c r="K61" i="4" s="1"/>
  <c r="I101" i="4"/>
  <c r="I77" i="4"/>
  <c r="I45" i="4"/>
  <c r="K45" i="4" s="1"/>
  <c r="I12" i="4"/>
  <c r="I69" i="4"/>
  <c r="K69" i="4" s="1"/>
  <c r="I37" i="4"/>
  <c r="K37" i="4" s="1"/>
  <c r="I29" i="4"/>
  <c r="K29" i="4" s="1"/>
  <c r="I21" i="4"/>
  <c r="K21" i="4" s="1"/>
  <c r="I100" i="4"/>
  <c r="I90" i="4"/>
  <c r="K90" i="4" s="1"/>
  <c r="I84" i="4"/>
  <c r="K84" i="4" s="1"/>
  <c r="I76" i="4"/>
  <c r="K76" i="4" s="1"/>
  <c r="I68" i="4"/>
  <c r="K68" i="4" s="1"/>
  <c r="I60" i="4"/>
  <c r="K60" i="4" s="1"/>
  <c r="I52" i="4"/>
  <c r="K52" i="4" s="1"/>
  <c r="I44" i="4"/>
  <c r="K44" i="4" s="1"/>
  <c r="I36" i="4"/>
  <c r="K36" i="4" s="1"/>
  <c r="I28" i="4"/>
  <c r="K28" i="4" s="1"/>
  <c r="I20" i="4"/>
  <c r="K20" i="4" s="1"/>
  <c r="I99" i="4"/>
  <c r="I91" i="4"/>
  <c r="I82" i="4"/>
  <c r="K82" i="4" s="1"/>
  <c r="I74" i="4"/>
  <c r="K74" i="4" s="1"/>
  <c r="I66" i="4"/>
  <c r="K66" i="4" s="1"/>
  <c r="I58" i="4"/>
  <c r="K58" i="4" s="1"/>
  <c r="I50" i="4"/>
  <c r="K50" i="4" s="1"/>
  <c r="I42" i="4"/>
  <c r="K42" i="4" s="1"/>
  <c r="I34" i="4"/>
  <c r="I26" i="4"/>
  <c r="I18" i="4"/>
  <c r="K18" i="4" s="1"/>
  <c r="I97" i="4"/>
  <c r="K97" i="4" s="1"/>
  <c r="I89" i="4"/>
  <c r="K89" i="4" s="1"/>
  <c r="I81" i="4"/>
  <c r="I73" i="4"/>
  <c r="I65" i="4"/>
  <c r="K65" i="4" s="1"/>
  <c r="I57" i="4"/>
  <c r="I49" i="4"/>
  <c r="I41" i="4"/>
  <c r="K41" i="4" s="1"/>
  <c r="I33" i="4"/>
  <c r="K33" i="4" s="1"/>
  <c r="I25" i="4"/>
  <c r="K25" i="4" s="1"/>
  <c r="I17" i="4"/>
  <c r="I95" i="4"/>
  <c r="I79" i="4"/>
  <c r="K79" i="4" s="1"/>
  <c r="I63" i="4"/>
  <c r="K63" i="4" s="1"/>
  <c r="I55" i="4"/>
  <c r="I47" i="4"/>
  <c r="K47" i="4" s="1"/>
  <c r="I31" i="4"/>
  <c r="K31" i="4" s="1"/>
  <c r="I23" i="4"/>
  <c r="K23" i="4" s="1"/>
  <c r="I15" i="4"/>
  <c r="H11" i="4"/>
  <c r="J11" i="4" s="1"/>
  <c r="I87" i="4"/>
  <c r="K87" i="4" s="1"/>
  <c r="I71" i="4"/>
  <c r="I39" i="4"/>
  <c r="K39" i="4" s="1"/>
  <c r="I13" i="4"/>
  <c r="K13" i="4" s="1"/>
  <c r="I94" i="4"/>
  <c r="K94" i="4" s="1"/>
  <c r="I86" i="4"/>
  <c r="K86" i="4" s="1"/>
  <c r="I78" i="4"/>
  <c r="I70" i="4"/>
  <c r="K70" i="4" s="1"/>
  <c r="I62" i="4"/>
  <c r="K62" i="4" s="1"/>
  <c r="I54" i="4"/>
  <c r="K54" i="4" s="1"/>
  <c r="I46" i="4"/>
  <c r="I38" i="4"/>
  <c r="K38" i="4" s="1"/>
  <c r="I30" i="4"/>
  <c r="K30" i="4" s="1"/>
  <c r="I22" i="4"/>
  <c r="K22" i="4" s="1"/>
  <c r="I14" i="4"/>
  <c r="K14" i="4" s="1"/>
  <c r="I92" i="4"/>
  <c r="K92" i="4" s="1"/>
  <c r="I83" i="4"/>
  <c r="K83" i="4" s="1"/>
  <c r="I75" i="4"/>
  <c r="I67" i="4"/>
  <c r="K67" i="4" s="1"/>
  <c r="I59" i="4"/>
  <c r="K59" i="4" s="1"/>
  <c r="I51" i="4"/>
  <c r="K51" i="4" s="1"/>
  <c r="I43" i="4"/>
  <c r="K43" i="4" s="1"/>
  <c r="I35" i="4"/>
  <c r="K35" i="4" s="1"/>
  <c r="I27" i="4"/>
  <c r="K27" i="4" s="1"/>
  <c r="I19" i="4"/>
  <c r="K19" i="4" s="1"/>
  <c r="I98" i="4"/>
  <c r="K98" i="4" s="1"/>
  <c r="I96" i="4"/>
  <c r="K96" i="4" s="1"/>
  <c r="I88" i="4"/>
  <c r="K88" i="4" s="1"/>
  <c r="I80" i="4"/>
  <c r="K80" i="4" s="1"/>
  <c r="I72" i="4"/>
  <c r="K72" i="4" s="1"/>
  <c r="I64" i="4"/>
  <c r="K64" i="4" s="1"/>
  <c r="I56" i="4"/>
  <c r="K56" i="4" s="1"/>
  <c r="I48" i="4"/>
  <c r="K48" i="4" s="1"/>
  <c r="I40" i="4"/>
  <c r="I32" i="4"/>
  <c r="I24" i="4"/>
  <c r="K24" i="4" s="1"/>
  <c r="I16" i="4"/>
  <c r="K16" i="4" s="1"/>
  <c r="G11" i="4"/>
  <c r="I11" i="4" s="1"/>
  <c r="J40" i="2"/>
  <c r="K39" i="2"/>
  <c r="G29" i="2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6" i="6" l="1"/>
  <c r="H6" i="6" s="1"/>
  <c r="K46" i="4"/>
  <c r="K49" i="4"/>
  <c r="K91" i="4"/>
  <c r="K40" i="4"/>
  <c r="K75" i="4"/>
  <c r="K71" i="4"/>
  <c r="K57" i="4"/>
  <c r="K34" i="4"/>
  <c r="K99" i="4"/>
  <c r="K12" i="4"/>
  <c r="K95" i="4"/>
  <c r="K77" i="4"/>
  <c r="K73" i="4"/>
  <c r="K78" i="4"/>
  <c r="K15" i="4"/>
  <c r="K17" i="4"/>
  <c r="K81" i="4"/>
  <c r="K100" i="4"/>
  <c r="K101" i="4"/>
  <c r="K32" i="4"/>
  <c r="K55" i="4"/>
  <c r="K26" i="4"/>
  <c r="J41" i="2"/>
  <c r="K40" i="2"/>
  <c r="G7" i="6" l="1"/>
  <c r="H7" i="6" s="1"/>
  <c r="J42" i="2"/>
  <c r="K41" i="2"/>
  <c r="G8" i="6" l="1"/>
  <c r="H8" i="6" s="1"/>
  <c r="K42" i="2"/>
  <c r="J43" i="2"/>
  <c r="H9" i="6" l="1"/>
  <c r="G9" i="6"/>
  <c r="K43" i="2"/>
  <c r="J44" i="2"/>
  <c r="G10" i="6" l="1"/>
  <c r="H10" i="6" s="1"/>
  <c r="K44" i="2"/>
  <c r="J45" i="2"/>
  <c r="G11" i="6" l="1"/>
  <c r="H11" i="6" s="1"/>
  <c r="K45" i="2"/>
  <c r="J46" i="2"/>
  <c r="G12" i="6" l="1"/>
  <c r="H12" i="6" s="1"/>
  <c r="J47" i="2"/>
  <c r="K46" i="2"/>
  <c r="H13" i="6" l="1"/>
  <c r="G13" i="6"/>
  <c r="J48" i="2"/>
  <c r="K47" i="2"/>
  <c r="G14" i="6" l="1"/>
  <c r="H14" i="6" s="1"/>
  <c r="J49" i="2"/>
  <c r="K48" i="2"/>
  <c r="H15" i="6" l="1"/>
  <c r="G15" i="6"/>
  <c r="J50" i="2"/>
  <c r="K49" i="2"/>
  <c r="G16" i="6" l="1"/>
  <c r="H16" i="6" s="1"/>
  <c r="J51" i="2"/>
  <c r="K50" i="2"/>
  <c r="G17" i="6" l="1"/>
  <c r="H17" i="6" s="1"/>
  <c r="K51" i="2"/>
  <c r="J52" i="2"/>
  <c r="G18" i="6" l="1"/>
  <c r="H18" i="6" s="1"/>
  <c r="J53" i="2"/>
  <c r="K52" i="2"/>
  <c r="G19" i="6" l="1"/>
  <c r="H19" i="6" s="1"/>
  <c r="K53" i="2"/>
  <c r="J54" i="2"/>
  <c r="G20" i="6" l="1"/>
  <c r="J55" i="2"/>
  <c r="K54" i="2"/>
  <c r="G21" i="6" l="1"/>
  <c r="H20" i="6"/>
  <c r="H21" i="6" s="1"/>
  <c r="J56" i="2"/>
  <c r="K55" i="2"/>
  <c r="G22" i="6" l="1"/>
  <c r="J57" i="2"/>
  <c r="K56" i="2"/>
  <c r="G23" i="6" l="1"/>
  <c r="H22" i="6"/>
  <c r="H23" i="6" s="1"/>
  <c r="J58" i="2"/>
  <c r="K57" i="2"/>
  <c r="G24" i="6" l="1"/>
  <c r="J59" i="2"/>
  <c r="K58" i="2"/>
  <c r="G25" i="6" l="1"/>
  <c r="H24" i="6"/>
  <c r="H25" i="6" s="1"/>
  <c r="K59" i="2"/>
  <c r="J60" i="2"/>
  <c r="G26" i="6" l="1"/>
  <c r="H26" i="6" s="1"/>
  <c r="K60" i="2"/>
  <c r="J61" i="2"/>
  <c r="G27" i="6" l="1"/>
  <c r="H27" i="6" s="1"/>
  <c r="K61" i="2"/>
  <c r="J62" i="2"/>
  <c r="G28" i="6" l="1"/>
  <c r="H28" i="6" s="1"/>
  <c r="J63" i="2"/>
  <c r="K62" i="2"/>
  <c r="G29" i="6" l="1"/>
  <c r="H29" i="6" s="1"/>
  <c r="J64" i="2"/>
  <c r="K63" i="2"/>
  <c r="G30" i="6" l="1"/>
  <c r="K64" i="2"/>
  <c r="J65" i="2"/>
  <c r="G31" i="6" l="1"/>
  <c r="H30" i="6"/>
  <c r="H31" i="6" s="1"/>
  <c r="K65" i="2"/>
  <c r="J66" i="2"/>
  <c r="G32" i="6" l="1"/>
  <c r="H32" i="6" s="1"/>
  <c r="K66" i="2"/>
  <c r="J67" i="2"/>
  <c r="G33" i="6" l="1"/>
  <c r="H33" i="6" s="1"/>
  <c r="J68" i="2"/>
  <c r="K67" i="2"/>
  <c r="G34" i="6" l="1"/>
  <c r="H34" i="6" s="1"/>
  <c r="K68" i="2"/>
  <c r="J69" i="2"/>
  <c r="G35" i="6" l="1"/>
  <c r="K69" i="2"/>
  <c r="J70" i="2"/>
  <c r="G36" i="6" l="1"/>
  <c r="H35" i="6"/>
  <c r="J71" i="2"/>
  <c r="K70" i="2"/>
  <c r="H36" i="6" l="1"/>
  <c r="G37" i="6"/>
  <c r="J72" i="2"/>
  <c r="K71" i="2"/>
  <c r="H37" i="6" l="1"/>
  <c r="G38" i="6"/>
  <c r="J73" i="2"/>
  <c r="K72" i="2"/>
  <c r="G39" i="6" l="1"/>
  <c r="H38" i="6"/>
  <c r="H39" i="6" s="1"/>
  <c r="J74" i="2"/>
  <c r="K73" i="2"/>
  <c r="G40" i="6" l="1"/>
  <c r="K74" i="2"/>
  <c r="J75" i="2"/>
  <c r="G41" i="6" l="1"/>
  <c r="H40" i="6"/>
  <c r="H41" i="6" s="1"/>
  <c r="K75" i="2"/>
  <c r="J76" i="2"/>
  <c r="G42" i="6" l="1"/>
  <c r="K76" i="2"/>
  <c r="J77" i="2"/>
  <c r="G43" i="6" l="1"/>
  <c r="H42" i="6"/>
  <c r="K77" i="2"/>
  <c r="J78" i="2"/>
  <c r="H43" i="6" l="1"/>
  <c r="G44" i="6"/>
  <c r="J79" i="2"/>
  <c r="K78" i="2"/>
  <c r="G45" i="6" l="1"/>
  <c r="H44" i="6"/>
  <c r="H45" i="6" s="1"/>
  <c r="J80" i="2"/>
  <c r="K79" i="2"/>
  <c r="G46" i="6" l="1"/>
  <c r="J81" i="2"/>
  <c r="K80" i="2"/>
  <c r="G47" i="6" l="1"/>
  <c r="H46" i="6"/>
  <c r="J82" i="2"/>
  <c r="K81" i="2"/>
  <c r="H47" i="6" l="1"/>
  <c r="G48" i="6"/>
  <c r="J83" i="2"/>
  <c r="K82" i="2"/>
  <c r="G49" i="6" l="1"/>
  <c r="H48" i="6"/>
  <c r="H49" i="6" s="1"/>
  <c r="K83" i="2"/>
  <c r="J84" i="2"/>
  <c r="G50" i="6" l="1"/>
  <c r="K84" i="2"/>
  <c r="J85" i="2"/>
  <c r="G51" i="6" l="1"/>
  <c r="H50" i="6"/>
  <c r="H51" i="6" s="1"/>
  <c r="K85" i="2"/>
  <c r="J86" i="2"/>
  <c r="G52" i="6" l="1"/>
  <c r="J87" i="2"/>
  <c r="K86" i="2"/>
  <c r="G53" i="6" l="1"/>
  <c r="H52" i="6"/>
  <c r="H53" i="6" s="1"/>
  <c r="J88" i="2"/>
  <c r="K87" i="2"/>
  <c r="G54" i="6" l="1"/>
  <c r="K88" i="2"/>
  <c r="J89" i="2"/>
  <c r="G55" i="6" l="1"/>
  <c r="H54" i="6"/>
  <c r="H55" i="6" s="1"/>
  <c r="K89" i="2"/>
  <c r="J90" i="2"/>
  <c r="G56" i="6" l="1"/>
  <c r="K90" i="2"/>
  <c r="J91" i="2"/>
  <c r="G57" i="6" l="1"/>
  <c r="H56" i="6"/>
  <c r="H57" i="6" s="1"/>
  <c r="J92" i="2"/>
  <c r="K91" i="2"/>
  <c r="G58" i="6" l="1"/>
  <c r="J93" i="2"/>
  <c r="K92" i="2"/>
  <c r="G59" i="6" l="1"/>
  <c r="H58" i="6"/>
  <c r="H59" i="6" s="1"/>
  <c r="K93" i="2"/>
  <c r="J94" i="2"/>
  <c r="G60" i="6" l="1"/>
  <c r="J95" i="2"/>
  <c r="K94" i="2"/>
  <c r="G61" i="6" l="1"/>
  <c r="H60" i="6"/>
  <c r="H61" i="6" s="1"/>
  <c r="J96" i="2"/>
  <c r="K95" i="2"/>
  <c r="G62" i="6" l="1"/>
  <c r="J97" i="2"/>
  <c r="K96" i="2"/>
  <c r="G63" i="6" l="1"/>
  <c r="H62" i="6"/>
  <c r="H63" i="6" s="1"/>
  <c r="J98" i="2"/>
  <c r="K97" i="2"/>
  <c r="G64" i="6" l="1"/>
  <c r="J99" i="2"/>
  <c r="K98" i="2"/>
  <c r="G65" i="6" l="1"/>
  <c r="H64" i="6"/>
  <c r="H65" i="6" s="1"/>
  <c r="K99" i="2"/>
  <c r="J100" i="2"/>
  <c r="G66" i="6" l="1"/>
  <c r="K100" i="2"/>
  <c r="J101" i="2"/>
  <c r="K101" i="2" s="1"/>
  <c r="G67" i="6" l="1"/>
  <c r="H66" i="6"/>
  <c r="H67" i="6" s="1"/>
  <c r="G68" i="6" l="1"/>
  <c r="H68" i="6"/>
  <c r="G69" i="6" l="1"/>
  <c r="G70" i="6" l="1"/>
  <c r="H69" i="6"/>
  <c r="H70" i="6" s="1"/>
  <c r="G71" i="6" l="1"/>
  <c r="G72" i="6" l="1"/>
  <c r="H71" i="6"/>
  <c r="H72" i="6" s="1"/>
  <c r="G73" i="6" l="1"/>
  <c r="G74" i="6" l="1"/>
  <c r="H73" i="6"/>
  <c r="H74" i="6" s="1"/>
  <c r="G75" i="6" l="1"/>
  <c r="H75" i="6" s="1"/>
  <c r="G76" i="6" l="1"/>
  <c r="H76" i="6" s="1"/>
  <c r="G77" i="6" l="1"/>
  <c r="G78" i="6" l="1"/>
  <c r="H77" i="6"/>
  <c r="H78" i="6" s="1"/>
  <c r="G79" i="6" l="1"/>
  <c r="G80" i="6" l="1"/>
  <c r="H79" i="6"/>
  <c r="G81" i="6" l="1"/>
  <c r="H80" i="6"/>
  <c r="G82" i="6" l="1"/>
  <c r="H81" i="6"/>
  <c r="H82" i="6" s="1"/>
  <c r="G83" i="6" l="1"/>
  <c r="G84" i="6" l="1"/>
  <c r="H83" i="6"/>
  <c r="H84" i="6" s="1"/>
  <c r="G85" i="6" l="1"/>
  <c r="G86" i="6" l="1"/>
  <c r="H85" i="6"/>
  <c r="H86" i="6" s="1"/>
  <c r="G87" i="6" l="1"/>
  <c r="G88" i="6" l="1"/>
  <c r="H87" i="6"/>
  <c r="H88" i="6" s="1"/>
  <c r="G89" i="6" l="1"/>
  <c r="G90" i="6" l="1"/>
  <c r="H89" i="6"/>
  <c r="H90" i="6" s="1"/>
  <c r="G91" i="6" l="1"/>
  <c r="G92" i="6" l="1"/>
  <c r="H91" i="6"/>
  <c r="H92" i="6" s="1"/>
  <c r="G93" i="6" l="1"/>
  <c r="G94" i="6" l="1"/>
  <c r="H93" i="6"/>
  <c r="H94" i="6" s="1"/>
  <c r="G95" i="6" l="1"/>
  <c r="G96" i="6" l="1"/>
  <c r="H95" i="6"/>
  <c r="H96" i="6" s="1"/>
  <c r="G97" i="6" l="1"/>
  <c r="G98" i="6" l="1"/>
  <c r="H97" i="6"/>
  <c r="H98" i="6" s="1"/>
  <c r="G99" i="6" l="1"/>
  <c r="G100" i="6" l="1"/>
  <c r="H99" i="6"/>
  <c r="H100" i="6" s="1"/>
  <c r="G101" i="6" l="1"/>
  <c r="H101" i="6" l="1"/>
</calcChain>
</file>

<file path=xl/sharedStrings.xml><?xml version="1.0" encoding="utf-8"?>
<sst xmlns="http://schemas.openxmlformats.org/spreadsheetml/2006/main" count="58" uniqueCount="30">
  <si>
    <t>DI</t>
  </si>
  <si>
    <t>EMA12</t>
  </si>
  <si>
    <t>EMA26</t>
  </si>
  <si>
    <t>MACD</t>
  </si>
  <si>
    <t>OSC</t>
  </si>
  <si>
    <r>
      <rPr>
        <sz val="11"/>
        <color theme="1"/>
        <rFont val="PMingLiu"/>
        <family val="1"/>
      </rPr>
      <t>日期</t>
    </r>
  </si>
  <si>
    <r>
      <rPr>
        <sz val="11"/>
        <color theme="1"/>
        <rFont val="PMingLiu"/>
        <family val="1"/>
      </rPr>
      <t>開盤</t>
    </r>
  </si>
  <si>
    <r>
      <rPr>
        <sz val="11"/>
        <color theme="1"/>
        <rFont val="PMingLiu"/>
        <family val="1"/>
      </rPr>
      <t>最高</t>
    </r>
  </si>
  <si>
    <r>
      <rPr>
        <sz val="11"/>
        <color theme="1"/>
        <rFont val="PMingLiu"/>
        <family val="1"/>
      </rPr>
      <t>最低</t>
    </r>
  </si>
  <si>
    <r>
      <rPr>
        <sz val="11"/>
        <color theme="1"/>
        <rFont val="PMingLiu"/>
        <family val="1"/>
      </rPr>
      <t>收盤</t>
    </r>
  </si>
  <si>
    <r>
      <rPr>
        <sz val="11"/>
        <color rgb="FF333333"/>
        <rFont val="Verdana"/>
        <family val="2"/>
      </rPr>
      <t>差離值</t>
    </r>
    <r>
      <rPr>
        <sz val="11"/>
        <color rgb="FF333333"/>
        <rFont val="Arial"/>
        <family val="2"/>
      </rPr>
      <t>DIF</t>
    </r>
  </si>
  <si>
    <t>K</t>
    <phoneticPr fontId="3" type="noConversion"/>
  </si>
  <si>
    <t>D</t>
    <phoneticPr fontId="3" type="noConversion"/>
  </si>
  <si>
    <t>J</t>
    <phoneticPr fontId="3" type="noConversion"/>
  </si>
  <si>
    <t>RSV</t>
    <phoneticPr fontId="3" type="noConversion"/>
  </si>
  <si>
    <t>RSI</t>
    <phoneticPr fontId="3" type="noConversion"/>
  </si>
  <si>
    <t>漲跌</t>
    <phoneticPr fontId="3" type="noConversion"/>
  </si>
  <si>
    <t>平均漲幅</t>
    <phoneticPr fontId="3" type="noConversion"/>
  </si>
  <si>
    <t>平均跌幅</t>
    <phoneticPr fontId="3" type="noConversion"/>
  </si>
  <si>
    <t>9日漲幅加總</t>
    <phoneticPr fontId="3" type="noConversion"/>
  </si>
  <si>
    <t>9日跌幅加總</t>
    <phoneticPr fontId="3" type="noConversion"/>
  </si>
  <si>
    <t>EMA</t>
    <phoneticPr fontId="3" type="noConversion"/>
  </si>
  <si>
    <t>WMA</t>
    <phoneticPr fontId="3" type="noConversion"/>
  </si>
  <si>
    <t>σ</t>
    <phoneticPr fontId="3" type="noConversion"/>
  </si>
  <si>
    <r>
      <rPr>
        <sz val="11"/>
        <color theme="1"/>
        <rFont val="新細明體"/>
        <family val="2"/>
        <charset val="136"/>
      </rPr>
      <t>上軌</t>
    </r>
    <phoneticPr fontId="3" type="noConversion"/>
  </si>
  <si>
    <r>
      <rPr>
        <sz val="11"/>
        <color theme="1"/>
        <rFont val="新細明體"/>
        <family val="2"/>
        <charset val="136"/>
      </rPr>
      <t>中軌</t>
    </r>
    <phoneticPr fontId="3" type="noConversion"/>
  </si>
  <si>
    <r>
      <rPr>
        <sz val="11"/>
        <color theme="1"/>
        <rFont val="新細明體"/>
        <family val="2"/>
        <charset val="136"/>
      </rPr>
      <t>下軌</t>
    </r>
    <phoneticPr fontId="3" type="noConversion"/>
  </si>
  <si>
    <t>HMA</t>
    <phoneticPr fontId="3" type="noConversion"/>
  </si>
  <si>
    <t>SMA</t>
    <phoneticPr fontId="3" type="noConversion"/>
  </si>
  <si>
    <t>WMA-1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</si>
</sst>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"/>
    <numFmt numFmtId="177" formatCode="0.000000_ "/>
    <numFmt numFmtId="178" formatCode="0.00000_ "/>
    <numFmt numFmtId="179" formatCode="0.00000"/>
  </numFmts>
  <fonts count="10">
    <font>
      <sz val="12"/>
      <color theme="1"/>
      <name val="新細明體"/>
      <family val="2"/>
      <charset val="136"/>
      <scheme val="minor"/>
    </font>
    <font>
      <sz val="11"/>
      <color rgb="FF333333"/>
      <name val="Verdana"/>
      <family val="2"/>
    </font>
    <font>
      <sz val="11"/>
      <color theme="1"/>
      <name val="PMingLiu"/>
      <family val="1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sz val="12"/>
      <color theme="1"/>
      <name val="Arial"/>
      <family val="2"/>
    </font>
    <font>
      <sz val="11"/>
      <color theme="1"/>
      <name val="細明體"/>
      <family val="3"/>
      <charset val="136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>
      <alignment vertical="center"/>
    </xf>
    <xf numFmtId="14" fontId="5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4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179" fontId="4" fillId="0" borderId="0" xfId="0" applyNumberFormat="1" applyFont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8" fillId="0" borderId="0" xfId="0" applyFont="1">
      <alignment vertical="center"/>
    </xf>
    <xf numFmtId="0" fontId="4" fillId="0" borderId="0" xfId="0" applyFont="1" applyBorder="1" applyAlignment="1">
      <alignment horizontal="right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/>
  </sheetViews>
  <sheetFormatPr defaultRowHeight="16.5"/>
  <cols>
    <col min="1" max="1" width="9.5" style="6" bestFit="1" customWidth="1"/>
    <col min="2" max="5" width="9.125" style="6" bestFit="1" customWidth="1"/>
    <col min="6" max="8" width="9" style="6"/>
    <col min="9" max="9" width="10.5" style="6" bestFit="1" customWidth="1"/>
    <col min="10" max="10" width="9" style="6"/>
  </cols>
  <sheetData>
    <row r="1" spans="1:10" ht="17.25" thickBot="1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15" t="s">
        <v>28</v>
      </c>
      <c r="G1" s="6" t="s">
        <v>21</v>
      </c>
      <c r="H1" s="6" t="s">
        <v>22</v>
      </c>
      <c r="I1" s="6" t="s">
        <v>29</v>
      </c>
      <c r="J1" s="16" t="s">
        <v>27</v>
      </c>
    </row>
    <row r="2" spans="1:10" ht="17.25" thickBot="1">
      <c r="A2" s="7">
        <v>41759</v>
      </c>
      <c r="B2" s="8">
        <v>8885.7000000000007</v>
      </c>
      <c r="C2" s="8">
        <v>8890.09</v>
      </c>
      <c r="D2" s="8">
        <v>8791.44</v>
      </c>
      <c r="E2" s="9">
        <v>8791.44</v>
      </c>
    </row>
    <row r="3" spans="1:10" ht="17.25" thickBot="1">
      <c r="A3" s="7">
        <v>41761</v>
      </c>
      <c r="B3" s="8">
        <v>8846.86</v>
      </c>
      <c r="C3" s="8">
        <v>8875.9</v>
      </c>
      <c r="D3" s="8">
        <v>8839.92</v>
      </c>
      <c r="E3" s="9">
        <v>8867.32</v>
      </c>
    </row>
    <row r="4" spans="1:10" ht="17.25" thickBot="1">
      <c r="A4" s="7">
        <v>41764</v>
      </c>
      <c r="B4" s="8">
        <v>8895.8700000000008</v>
      </c>
      <c r="C4" s="8">
        <v>8911.08</v>
      </c>
      <c r="D4" s="8">
        <v>8844.4500000000007</v>
      </c>
      <c r="E4" s="9">
        <v>8870.43</v>
      </c>
    </row>
    <row r="5" spans="1:10" ht="17.25" thickBot="1">
      <c r="A5" s="7">
        <v>41765</v>
      </c>
      <c r="B5" s="8">
        <v>8888.4500000000007</v>
      </c>
      <c r="C5" s="8">
        <v>8927.39</v>
      </c>
      <c r="D5" s="8">
        <v>8853.7199999999993</v>
      </c>
      <c r="E5" s="9">
        <v>8912.39</v>
      </c>
    </row>
    <row r="6" spans="1:10" ht="17.25" thickBot="1">
      <c r="A6" s="7">
        <v>41766</v>
      </c>
      <c r="B6" s="8">
        <v>8903.7199999999993</v>
      </c>
      <c r="C6" s="8">
        <v>8911.0300000000007</v>
      </c>
      <c r="D6" s="8">
        <v>8856.98</v>
      </c>
      <c r="E6" s="9">
        <v>8893.2199999999993</v>
      </c>
      <c r="F6" s="6">
        <f>SUM(E2:E6)/5</f>
        <v>8866.9600000000009</v>
      </c>
      <c r="G6" s="6">
        <f>SUM(E2:E6)/5</f>
        <v>8866.9600000000009</v>
      </c>
      <c r="H6" s="6">
        <f>(E2*1+E3*2+E4*3+E5*4+E6*5)/15</f>
        <v>8883.5353333333333</v>
      </c>
    </row>
    <row r="7" spans="1:10" ht="17.25" thickBot="1">
      <c r="A7" s="7">
        <v>41767</v>
      </c>
      <c r="B7" s="8">
        <v>8925.2099999999991</v>
      </c>
      <c r="C7" s="8">
        <v>8941.4599999999991</v>
      </c>
      <c r="D7" s="8">
        <v>8891.74</v>
      </c>
      <c r="E7" s="9">
        <v>8930.9</v>
      </c>
      <c r="F7" s="6">
        <f t="shared" ref="F7:F70" si="0">SUM(E3:E7)/5</f>
        <v>8894.8520000000008</v>
      </c>
      <c r="G7" s="6">
        <f>G6+2/(5+1)*(E7-G6)</f>
        <v>8888.2733333333344</v>
      </c>
      <c r="H7" s="6">
        <f t="shared" ref="H7:H70" si="1">(E3*1+E4*2+E5*3+E6*4+E7*5)/15</f>
        <v>8904.8486666666649</v>
      </c>
    </row>
    <row r="8" spans="1:10" ht="17.25" thickBot="1">
      <c r="A8" s="7">
        <v>41768</v>
      </c>
      <c r="B8" s="8">
        <v>8943.14</v>
      </c>
      <c r="C8" s="8">
        <v>8945.6299999999992</v>
      </c>
      <c r="D8" s="8">
        <v>8878.32</v>
      </c>
      <c r="E8" s="9">
        <v>8889.69</v>
      </c>
      <c r="F8" s="6">
        <f t="shared" si="0"/>
        <v>8899.3260000000009</v>
      </c>
      <c r="G8" s="6">
        <f t="shared" ref="G8:G71" si="2">G7+2/(5+1)*(E8-G7)</f>
        <v>8888.7455555555571</v>
      </c>
      <c r="H8" s="6">
        <f t="shared" si="1"/>
        <v>8903.1280000000006</v>
      </c>
    </row>
    <row r="9" spans="1:10" ht="17.25" thickBot="1">
      <c r="A9" s="7">
        <v>41771</v>
      </c>
      <c r="B9" s="8">
        <v>8893.7199999999993</v>
      </c>
      <c r="C9" s="8">
        <v>8898.31</v>
      </c>
      <c r="D9" s="8">
        <v>8803.43</v>
      </c>
      <c r="E9" s="9">
        <v>8808.61</v>
      </c>
      <c r="F9" s="6">
        <f t="shared" si="0"/>
        <v>8886.9620000000014</v>
      </c>
      <c r="G9" s="6">
        <f t="shared" si="2"/>
        <v>8862.0337037037043</v>
      </c>
      <c r="H9" s="6">
        <f t="shared" si="1"/>
        <v>8872.8893333333344</v>
      </c>
    </row>
    <row r="10" spans="1:10" ht="17.25" thickBot="1">
      <c r="A10" s="7">
        <v>41772</v>
      </c>
      <c r="B10" s="8">
        <v>8865.61</v>
      </c>
      <c r="C10" s="8">
        <v>8886.66</v>
      </c>
      <c r="D10" s="8">
        <v>8809.06</v>
      </c>
      <c r="E10" s="9">
        <v>8817.94</v>
      </c>
      <c r="F10" s="6">
        <f t="shared" si="0"/>
        <v>8868.0720000000001</v>
      </c>
      <c r="G10" s="6">
        <f t="shared" si="2"/>
        <v>8847.335802469137</v>
      </c>
      <c r="H10" s="6">
        <f t="shared" si="1"/>
        <v>8849.8820000000014</v>
      </c>
    </row>
    <row r="11" spans="1:10" ht="17.25" thickBot="1">
      <c r="A11" s="7">
        <v>41773</v>
      </c>
      <c r="B11" s="8">
        <v>8842.0499999999993</v>
      </c>
      <c r="C11" s="8">
        <v>8875.16</v>
      </c>
      <c r="D11" s="8">
        <v>8812.19</v>
      </c>
      <c r="E11" s="9">
        <v>8875.16</v>
      </c>
      <c r="F11" s="6">
        <f t="shared" si="0"/>
        <v>8864.4600000000009</v>
      </c>
      <c r="G11" s="6">
        <f t="shared" si="2"/>
        <v>8856.6105349794252</v>
      </c>
      <c r="H11" s="6">
        <f t="shared" si="1"/>
        <v>8852.2446666666656</v>
      </c>
      <c r="I11" s="6">
        <f>2*AVERAGE(H9:H11)-AVERAGE(H6:H11)</f>
        <v>8838.9226666666691</v>
      </c>
      <c r="J11" s="6">
        <f>AVERAGE(I11,AVERAGE(H9:H11))</f>
        <v>8848.6306666666678</v>
      </c>
    </row>
    <row r="12" spans="1:10" ht="17.25" thickBot="1">
      <c r="A12" s="7">
        <v>41774</v>
      </c>
      <c r="B12" s="8">
        <v>8852.92</v>
      </c>
      <c r="C12" s="8">
        <v>8880.65</v>
      </c>
      <c r="D12" s="8">
        <v>8839.44</v>
      </c>
      <c r="E12" s="9">
        <v>8880.65</v>
      </c>
      <c r="F12" s="6">
        <f t="shared" si="0"/>
        <v>8854.4100000000017</v>
      </c>
      <c r="G12" s="6">
        <f t="shared" si="2"/>
        <v>8864.6236899862834</v>
      </c>
      <c r="H12" s="6">
        <f t="shared" si="1"/>
        <v>8857.641333333333</v>
      </c>
      <c r="I12" s="6">
        <f t="shared" ref="I12:I75" si="3">2*AVERAGE(H10:H12)-AVERAGE(H7:H12)</f>
        <v>8833.0729999999985</v>
      </c>
      <c r="J12" s="6">
        <f t="shared" ref="J12:J75" si="4">AVERAGE(I12,AVERAGE(H10:H12))</f>
        <v>8843.164499999999</v>
      </c>
    </row>
    <row r="13" spans="1:10" ht="17.25" thickBot="1">
      <c r="A13" s="7">
        <v>41775</v>
      </c>
      <c r="B13" s="8">
        <v>8857.1200000000008</v>
      </c>
      <c r="C13" s="8">
        <v>8896.7199999999993</v>
      </c>
      <c r="D13" s="8">
        <v>8816.92</v>
      </c>
      <c r="E13" s="9">
        <v>8888.4500000000007</v>
      </c>
      <c r="F13" s="6">
        <f t="shared" si="0"/>
        <v>8854.1620000000003</v>
      </c>
      <c r="G13" s="6">
        <f t="shared" si="2"/>
        <v>8872.5657933241891</v>
      </c>
      <c r="H13" s="6">
        <f t="shared" si="1"/>
        <v>8868.9880000000012</v>
      </c>
      <c r="I13" s="6">
        <f t="shared" si="3"/>
        <v>8851.7871111111108</v>
      </c>
      <c r="J13" s="6">
        <f t="shared" si="4"/>
        <v>8855.7058888888896</v>
      </c>
    </row>
    <row r="14" spans="1:10" ht="17.25" thickBot="1">
      <c r="A14" s="7">
        <v>41778</v>
      </c>
      <c r="B14" s="8">
        <v>8901.5400000000009</v>
      </c>
      <c r="C14" s="8">
        <v>8912.35</v>
      </c>
      <c r="D14" s="8">
        <v>8877.4599999999991</v>
      </c>
      <c r="E14" s="9">
        <v>8899.9</v>
      </c>
      <c r="F14" s="6">
        <f t="shared" si="0"/>
        <v>8872.42</v>
      </c>
      <c r="G14" s="6">
        <f t="shared" si="2"/>
        <v>8881.6771955494587</v>
      </c>
      <c r="H14" s="6">
        <f t="shared" si="1"/>
        <v>8884.2340000000004</v>
      </c>
      <c r="I14" s="6">
        <f t="shared" si="3"/>
        <v>8876.262333333334</v>
      </c>
      <c r="J14" s="6">
        <f t="shared" si="4"/>
        <v>8873.2750555555558</v>
      </c>
    </row>
    <row r="15" spans="1:10" ht="17.25" thickBot="1">
      <c r="A15" s="7">
        <v>41779</v>
      </c>
      <c r="B15" s="8">
        <v>8922.08</v>
      </c>
      <c r="C15" s="8">
        <v>8930.7900000000009</v>
      </c>
      <c r="D15" s="8">
        <v>8887.7900000000009</v>
      </c>
      <c r="E15" s="9">
        <v>8887.7900000000009</v>
      </c>
      <c r="F15" s="6">
        <f t="shared" si="0"/>
        <v>8886.39</v>
      </c>
      <c r="G15" s="6">
        <f t="shared" si="2"/>
        <v>8883.7147970329734</v>
      </c>
      <c r="H15" s="6">
        <f t="shared" si="1"/>
        <v>8889.3573333333352</v>
      </c>
      <c r="I15" s="6">
        <f t="shared" si="3"/>
        <v>8894.661666666665</v>
      </c>
      <c r="J15" s="6">
        <f t="shared" si="4"/>
        <v>8887.7607222222214</v>
      </c>
    </row>
    <row r="16" spans="1:10" ht="17.25" thickBot="1">
      <c r="A16" s="7">
        <v>41780</v>
      </c>
      <c r="B16" s="8">
        <v>8894.16</v>
      </c>
      <c r="C16" s="8">
        <v>8905.0400000000009</v>
      </c>
      <c r="D16" s="8">
        <v>8848.5300000000007</v>
      </c>
      <c r="E16" s="9">
        <v>8862.42</v>
      </c>
      <c r="F16" s="6">
        <f t="shared" si="0"/>
        <v>8883.8420000000006</v>
      </c>
      <c r="G16" s="6">
        <f t="shared" si="2"/>
        <v>8876.6165313553156</v>
      </c>
      <c r="H16" s="6">
        <f t="shared" si="1"/>
        <v>8881.3673333333336</v>
      </c>
      <c r="I16" s="6">
        <f t="shared" si="3"/>
        <v>8897.6670000000031</v>
      </c>
      <c r="J16" s="6">
        <f t="shared" si="4"/>
        <v>8891.3266111111134</v>
      </c>
    </row>
    <row r="17" spans="1:10" ht="17.25" thickBot="1">
      <c r="A17" s="7">
        <v>41781</v>
      </c>
      <c r="B17" s="8">
        <v>8899.82</v>
      </c>
      <c r="C17" s="8">
        <v>8969.6299999999992</v>
      </c>
      <c r="D17" s="8">
        <v>8899.82</v>
      </c>
      <c r="E17" s="9">
        <v>8969.6299999999992</v>
      </c>
      <c r="F17" s="6">
        <f t="shared" si="0"/>
        <v>8901.637999999999</v>
      </c>
      <c r="G17" s="6">
        <f t="shared" si="2"/>
        <v>8907.6210209035435</v>
      </c>
      <c r="H17" s="6">
        <f t="shared" si="1"/>
        <v>8909.963333333335</v>
      </c>
      <c r="I17" s="6">
        <f t="shared" si="3"/>
        <v>8905.2001111111113</v>
      </c>
      <c r="J17" s="6">
        <f t="shared" si="4"/>
        <v>8899.381388888889</v>
      </c>
    </row>
    <row r="18" spans="1:10" ht="17.25" thickBot="1">
      <c r="A18" s="7">
        <v>41782</v>
      </c>
      <c r="B18" s="8">
        <v>8960.7900000000009</v>
      </c>
      <c r="C18" s="8">
        <v>9008.2199999999993</v>
      </c>
      <c r="D18" s="8">
        <v>8960.7900000000009</v>
      </c>
      <c r="E18" s="9">
        <v>9008.2199999999993</v>
      </c>
      <c r="F18" s="6">
        <f t="shared" si="0"/>
        <v>8925.5920000000006</v>
      </c>
      <c r="G18" s="6">
        <f t="shared" si="2"/>
        <v>8941.1540139356948</v>
      </c>
      <c r="H18" s="6">
        <f t="shared" si="1"/>
        <v>8945.4906666666684</v>
      </c>
      <c r="I18" s="6">
        <f t="shared" si="3"/>
        <v>8927.9807777777787</v>
      </c>
      <c r="J18" s="6">
        <f t="shared" si="4"/>
        <v>8920.1272777777776</v>
      </c>
    </row>
    <row r="19" spans="1:10" ht="17.25" thickBot="1">
      <c r="A19" s="7">
        <v>41785</v>
      </c>
      <c r="B19" s="8">
        <v>9040.49</v>
      </c>
      <c r="C19" s="8">
        <v>9053.75</v>
      </c>
      <c r="D19" s="8">
        <v>9026.77</v>
      </c>
      <c r="E19" s="9">
        <v>9036.1200000000008</v>
      </c>
      <c r="F19" s="6">
        <f t="shared" si="0"/>
        <v>8952.8359999999993</v>
      </c>
      <c r="G19" s="6">
        <f t="shared" si="2"/>
        <v>8972.8093426237974</v>
      </c>
      <c r="H19" s="6">
        <f t="shared" si="1"/>
        <v>8982.3333333333339</v>
      </c>
      <c r="I19" s="6">
        <f t="shared" si="3"/>
        <v>8976.4005555555614</v>
      </c>
      <c r="J19" s="6">
        <f t="shared" si="4"/>
        <v>8961.1648333333378</v>
      </c>
    </row>
    <row r="20" spans="1:10" ht="17.25" thickBot="1">
      <c r="A20" s="7">
        <v>41786</v>
      </c>
      <c r="B20" s="8">
        <v>9045.08</v>
      </c>
      <c r="C20" s="8">
        <v>9059.19</v>
      </c>
      <c r="D20" s="8">
        <v>9035.69</v>
      </c>
      <c r="E20" s="9">
        <v>9055.2900000000009</v>
      </c>
      <c r="F20" s="6">
        <f t="shared" si="0"/>
        <v>8986.3359999999993</v>
      </c>
      <c r="G20" s="6">
        <f t="shared" si="2"/>
        <v>9000.3028950825319</v>
      </c>
      <c r="H20" s="6">
        <f t="shared" si="1"/>
        <v>9016.4846666666672</v>
      </c>
      <c r="I20" s="6">
        <f t="shared" si="3"/>
        <v>9025.3729999999996</v>
      </c>
      <c r="J20" s="6">
        <f t="shared" si="4"/>
        <v>9003.4046111111111</v>
      </c>
    </row>
    <row r="21" spans="1:10" ht="17.25" thickBot="1">
      <c r="A21" s="7">
        <v>41787</v>
      </c>
      <c r="B21" s="8">
        <v>9072.0400000000009</v>
      </c>
      <c r="C21" s="8">
        <v>9125.14</v>
      </c>
      <c r="D21" s="8">
        <v>9069.89</v>
      </c>
      <c r="E21" s="9">
        <v>9121.7099999999991</v>
      </c>
      <c r="F21" s="6">
        <f t="shared" si="0"/>
        <v>9038.1939999999995</v>
      </c>
      <c r="G21" s="6">
        <f t="shared" si="2"/>
        <v>9040.7719300550216</v>
      </c>
      <c r="H21" s="6">
        <f t="shared" si="1"/>
        <v>9061.609333333332</v>
      </c>
      <c r="I21" s="6">
        <f t="shared" si="3"/>
        <v>9074.0767777777746</v>
      </c>
      <c r="J21" s="6">
        <f t="shared" si="4"/>
        <v>9047.1096111111092</v>
      </c>
    </row>
    <row r="22" spans="1:10" ht="17.25" thickBot="1">
      <c r="A22" s="7">
        <v>41788</v>
      </c>
      <c r="B22" s="8">
        <v>9123.4599999999991</v>
      </c>
      <c r="C22" s="8">
        <v>9131.66</v>
      </c>
      <c r="D22" s="8">
        <v>9093.57</v>
      </c>
      <c r="E22" s="9">
        <v>9109</v>
      </c>
      <c r="F22" s="6">
        <f t="shared" si="0"/>
        <v>9066.0679999999993</v>
      </c>
      <c r="G22" s="6">
        <f t="shared" si="2"/>
        <v>9063.5146200366817</v>
      </c>
      <c r="H22" s="6">
        <f t="shared" si="1"/>
        <v>9085.2113333333327</v>
      </c>
      <c r="I22" s="6">
        <f t="shared" si="3"/>
        <v>9108.688111111107</v>
      </c>
      <c r="J22" s="6">
        <f t="shared" si="4"/>
        <v>9081.5616111111085</v>
      </c>
    </row>
    <row r="23" spans="1:10" ht="17.25" thickBot="1">
      <c r="A23" s="7">
        <v>41789</v>
      </c>
      <c r="B23" s="8">
        <v>9130.66</v>
      </c>
      <c r="C23" s="8">
        <v>9139.57</v>
      </c>
      <c r="D23" s="8">
        <v>9075.91</v>
      </c>
      <c r="E23" s="9">
        <v>9075.91</v>
      </c>
      <c r="F23" s="6">
        <f t="shared" si="0"/>
        <v>9079.6059999999998</v>
      </c>
      <c r="G23" s="6">
        <f t="shared" si="2"/>
        <v>9067.6464133577883</v>
      </c>
      <c r="H23" s="6">
        <f t="shared" si="1"/>
        <v>9088.4920000000002</v>
      </c>
      <c r="I23" s="6">
        <f t="shared" si="3"/>
        <v>9126.9382222222212</v>
      </c>
      <c r="J23" s="6">
        <f t="shared" si="4"/>
        <v>9102.6878888888878</v>
      </c>
    </row>
    <row r="24" spans="1:10" ht="17.25" thickBot="1">
      <c r="A24" s="7">
        <v>41793</v>
      </c>
      <c r="B24" s="8">
        <v>9106.61</v>
      </c>
      <c r="C24" s="8">
        <v>9128.34</v>
      </c>
      <c r="D24" s="8">
        <v>9070.4500000000007</v>
      </c>
      <c r="E24" s="9">
        <v>9123.4599999999991</v>
      </c>
      <c r="F24" s="6">
        <f t="shared" si="0"/>
        <v>9097.0740000000005</v>
      </c>
      <c r="G24" s="6">
        <f t="shared" si="2"/>
        <v>9086.2509422385247</v>
      </c>
      <c r="H24" s="6">
        <f t="shared" si="1"/>
        <v>9103.1099999999988</v>
      </c>
      <c r="I24" s="6">
        <f t="shared" si="3"/>
        <v>9128.3354444444449</v>
      </c>
      <c r="J24" s="6">
        <f t="shared" si="4"/>
        <v>9110.3032777777771</v>
      </c>
    </row>
    <row r="25" spans="1:10" ht="17.25" thickBot="1">
      <c r="A25" s="7">
        <v>41794</v>
      </c>
      <c r="B25" s="8">
        <v>9135.01</v>
      </c>
      <c r="C25" s="8">
        <v>9140.5499999999993</v>
      </c>
      <c r="D25" s="8">
        <v>9114.18</v>
      </c>
      <c r="E25" s="9">
        <v>9119.9599999999991</v>
      </c>
      <c r="F25" s="6">
        <f t="shared" si="0"/>
        <v>9110.0079999999998</v>
      </c>
      <c r="G25" s="6">
        <f t="shared" si="2"/>
        <v>9097.4872948256834</v>
      </c>
      <c r="H25" s="6">
        <f t="shared" si="1"/>
        <v>9110.7386666666662</v>
      </c>
      <c r="I25" s="6">
        <f t="shared" si="3"/>
        <v>9123.9527777777785</v>
      </c>
      <c r="J25" s="6">
        <f t="shared" si="4"/>
        <v>9112.3665000000001</v>
      </c>
    </row>
    <row r="26" spans="1:10" ht="17.25" thickBot="1">
      <c r="A26" s="7">
        <v>41795</v>
      </c>
      <c r="B26" s="8">
        <v>9127.56</v>
      </c>
      <c r="C26" s="8">
        <v>9140.7199999999993</v>
      </c>
      <c r="D26" s="8">
        <v>9094.1299999999992</v>
      </c>
      <c r="E26" s="9">
        <v>9140.7199999999993</v>
      </c>
      <c r="F26" s="6">
        <f t="shared" si="0"/>
        <v>9113.8100000000013</v>
      </c>
      <c r="G26" s="6">
        <f t="shared" si="2"/>
        <v>9111.8981965504554</v>
      </c>
      <c r="H26" s="6">
        <f t="shared" si="1"/>
        <v>9120.9759999999987</v>
      </c>
      <c r="I26" s="6">
        <f t="shared" si="3"/>
        <v>9128.1935555555538</v>
      </c>
      <c r="J26" s="6">
        <f t="shared" si="4"/>
        <v>9119.9008888888875</v>
      </c>
    </row>
    <row r="27" spans="1:10" ht="17.25" thickBot="1">
      <c r="A27" s="7">
        <v>41796</v>
      </c>
      <c r="B27" s="8">
        <v>9167.83</v>
      </c>
      <c r="C27" s="8">
        <v>9174.77</v>
      </c>
      <c r="D27" s="8">
        <v>9122.56</v>
      </c>
      <c r="E27" s="9">
        <v>9134.4599999999991</v>
      </c>
      <c r="F27" s="6">
        <f t="shared" si="0"/>
        <v>9118.9019999999982</v>
      </c>
      <c r="G27" s="6">
        <f t="shared" si="2"/>
        <v>9119.4187977003039</v>
      </c>
      <c r="H27" s="6">
        <f t="shared" si="1"/>
        <v>9127.859333333332</v>
      </c>
      <c r="I27" s="6">
        <f t="shared" si="3"/>
        <v>9133.6514444444456</v>
      </c>
      <c r="J27" s="6">
        <f t="shared" si="4"/>
        <v>9126.7547222222238</v>
      </c>
    </row>
    <row r="28" spans="1:10" ht="17.25" thickBot="1">
      <c r="A28" s="7">
        <v>41799</v>
      </c>
      <c r="B28" s="8">
        <v>9153.93</v>
      </c>
      <c r="C28" s="8">
        <v>9166.58</v>
      </c>
      <c r="D28" s="8">
        <v>9138.93</v>
      </c>
      <c r="E28" s="9">
        <v>9162.74</v>
      </c>
      <c r="F28" s="6">
        <f t="shared" si="0"/>
        <v>9136.268</v>
      </c>
      <c r="G28" s="6">
        <f t="shared" si="2"/>
        <v>9133.8591984668692</v>
      </c>
      <c r="H28" s="6">
        <f t="shared" si="1"/>
        <v>9142.4719999999998</v>
      </c>
      <c r="I28" s="6">
        <f t="shared" si="3"/>
        <v>9145.2635555555535</v>
      </c>
      <c r="J28" s="6">
        <f t="shared" si="4"/>
        <v>9137.8496666666651</v>
      </c>
    </row>
    <row r="29" spans="1:10" ht="17.25" thickBot="1">
      <c r="A29" s="7">
        <v>41800</v>
      </c>
      <c r="B29" s="8">
        <v>9181.9</v>
      </c>
      <c r="C29" s="8">
        <v>9222.3700000000008</v>
      </c>
      <c r="D29" s="8">
        <v>9171.75</v>
      </c>
      <c r="E29" s="9">
        <v>9222.3700000000008</v>
      </c>
      <c r="F29" s="6">
        <f t="shared" si="0"/>
        <v>9156.0499999999993</v>
      </c>
      <c r="G29" s="6">
        <f t="shared" si="2"/>
        <v>9163.3627989779125</v>
      </c>
      <c r="H29" s="6">
        <f t="shared" si="1"/>
        <v>9171.1726666666673</v>
      </c>
      <c r="I29" s="6">
        <f t="shared" si="3"/>
        <v>9164.9478888888898</v>
      </c>
      <c r="J29" s="6">
        <f t="shared" si="4"/>
        <v>9156.0579444444447</v>
      </c>
    </row>
    <row r="30" spans="1:10" ht="17.25" thickBot="1">
      <c r="A30" s="7">
        <v>41801</v>
      </c>
      <c r="B30" s="8">
        <v>9218.5</v>
      </c>
      <c r="C30" s="8">
        <v>9229.7999999999993</v>
      </c>
      <c r="D30" s="8">
        <v>9204.76</v>
      </c>
      <c r="E30" s="9">
        <v>9229.7999999999993</v>
      </c>
      <c r="F30" s="6">
        <f t="shared" si="0"/>
        <v>9178.018</v>
      </c>
      <c r="G30" s="6">
        <f t="shared" si="2"/>
        <v>9185.508532651942</v>
      </c>
      <c r="H30" s="6">
        <f t="shared" si="1"/>
        <v>9195.7559999999994</v>
      </c>
      <c r="I30" s="6">
        <f t="shared" si="3"/>
        <v>9194.7713333333322</v>
      </c>
      <c r="J30" s="6">
        <f t="shared" si="4"/>
        <v>9182.2857777777772</v>
      </c>
    </row>
    <row r="31" spans="1:10" ht="17.25" thickBot="1">
      <c r="A31" s="7">
        <v>41802</v>
      </c>
      <c r="B31" s="8">
        <v>9209.99</v>
      </c>
      <c r="C31" s="8">
        <v>9220.89</v>
      </c>
      <c r="D31" s="8">
        <v>9186.7900000000009</v>
      </c>
      <c r="E31" s="9">
        <v>9204.65</v>
      </c>
      <c r="F31" s="6">
        <f t="shared" si="0"/>
        <v>9190.8040000000001</v>
      </c>
      <c r="G31" s="6">
        <f t="shared" si="2"/>
        <v>9191.8890217679618</v>
      </c>
      <c r="H31" s="6">
        <f t="shared" si="1"/>
        <v>9204.6333333333332</v>
      </c>
      <c r="I31" s="6">
        <f t="shared" si="3"/>
        <v>9220.5631111111088</v>
      </c>
      <c r="J31" s="6">
        <f t="shared" si="4"/>
        <v>9205.5418888888871</v>
      </c>
    </row>
    <row r="32" spans="1:10" ht="17.25" thickBot="1">
      <c r="A32" s="7">
        <v>41803</v>
      </c>
      <c r="B32" s="8">
        <v>9192.73</v>
      </c>
      <c r="C32" s="8">
        <v>9207.74</v>
      </c>
      <c r="D32" s="8">
        <v>9171.51</v>
      </c>
      <c r="E32" s="9">
        <v>9196.39</v>
      </c>
      <c r="F32" s="6">
        <f t="shared" si="0"/>
        <v>9203.1899999999987</v>
      </c>
      <c r="G32" s="6">
        <f t="shared" si="2"/>
        <v>9193.3893478453083</v>
      </c>
      <c r="H32" s="6">
        <f t="shared" si="1"/>
        <v>9206.4953333333324</v>
      </c>
      <c r="I32" s="6">
        <f t="shared" si="3"/>
        <v>9229.8583333333318</v>
      </c>
      <c r="J32" s="6">
        <f t="shared" si="4"/>
        <v>9216.0766111111097</v>
      </c>
    </row>
    <row r="33" spans="1:10" ht="17.25" thickBot="1">
      <c r="A33" s="7">
        <v>41806</v>
      </c>
      <c r="B33" s="8">
        <v>9196.23</v>
      </c>
      <c r="C33" s="8">
        <v>9214.19</v>
      </c>
      <c r="D33" s="8">
        <v>9179.56</v>
      </c>
      <c r="E33" s="9">
        <v>9202.93</v>
      </c>
      <c r="F33" s="6">
        <f t="shared" si="0"/>
        <v>9211.2279999999992</v>
      </c>
      <c r="G33" s="6">
        <f t="shared" si="2"/>
        <v>9196.5695652302056</v>
      </c>
      <c r="H33" s="6">
        <f t="shared" si="1"/>
        <v>9206.4086666666662</v>
      </c>
      <c r="I33" s="6">
        <f t="shared" si="3"/>
        <v>9223.8685555555548</v>
      </c>
      <c r="J33" s="6">
        <f t="shared" si="4"/>
        <v>9214.8571666666649</v>
      </c>
    </row>
    <row r="34" spans="1:10" ht="17.25" thickBot="1">
      <c r="A34" s="7">
        <v>41807</v>
      </c>
      <c r="B34" s="8">
        <v>9223.02</v>
      </c>
      <c r="C34" s="8">
        <v>9249.8700000000008</v>
      </c>
      <c r="D34" s="8">
        <v>9200.86</v>
      </c>
      <c r="E34" s="9">
        <v>9240.6</v>
      </c>
      <c r="F34" s="6">
        <f t="shared" si="0"/>
        <v>9214.8739999999998</v>
      </c>
      <c r="G34" s="6">
        <f t="shared" si="2"/>
        <v>9211.2463768201378</v>
      </c>
      <c r="H34" s="6">
        <f t="shared" si="1"/>
        <v>9216.1993333333321</v>
      </c>
      <c r="I34" s="6">
        <f t="shared" si="3"/>
        <v>9219.2913333333345</v>
      </c>
      <c r="J34" s="6">
        <f t="shared" si="4"/>
        <v>9214.4962222222239</v>
      </c>
    </row>
    <row r="35" spans="1:10" ht="17.25" thickBot="1">
      <c r="A35" s="7">
        <v>41808</v>
      </c>
      <c r="B35" s="8">
        <v>9257.65</v>
      </c>
      <c r="C35" s="8">
        <v>9316.64</v>
      </c>
      <c r="D35" s="8">
        <v>9204.35</v>
      </c>
      <c r="E35" s="9">
        <v>9279.93</v>
      </c>
      <c r="F35" s="6">
        <f t="shared" si="0"/>
        <v>9224.9</v>
      </c>
      <c r="G35" s="6">
        <f t="shared" si="2"/>
        <v>9234.1409178800914</v>
      </c>
      <c r="H35" s="6">
        <f t="shared" si="1"/>
        <v>9237.8846666666668</v>
      </c>
      <c r="I35" s="6">
        <f t="shared" si="3"/>
        <v>9229.0988888888878</v>
      </c>
      <c r="J35" s="6">
        <f t="shared" si="4"/>
        <v>9224.6315555555557</v>
      </c>
    </row>
    <row r="36" spans="1:10" ht="17.25" thickBot="1">
      <c r="A36" s="7">
        <v>41809</v>
      </c>
      <c r="B36" s="8">
        <v>9288.69</v>
      </c>
      <c r="C36" s="8">
        <v>9324.4</v>
      </c>
      <c r="D36" s="8">
        <v>9283.3799999999992</v>
      </c>
      <c r="E36" s="9">
        <v>9316.81</v>
      </c>
      <c r="F36" s="6">
        <f t="shared" si="0"/>
        <v>9247.3319999999985</v>
      </c>
      <c r="G36" s="6">
        <f t="shared" si="2"/>
        <v>9261.6972785867274</v>
      </c>
      <c r="H36" s="6">
        <f t="shared" si="1"/>
        <v>9268.521333333334</v>
      </c>
      <c r="I36" s="6">
        <f t="shared" si="3"/>
        <v>9258.3797777777781</v>
      </c>
      <c r="J36" s="6">
        <f t="shared" si="4"/>
        <v>9249.6241111111121</v>
      </c>
    </row>
    <row r="37" spans="1:10" ht="17.25" thickBot="1">
      <c r="A37" s="7">
        <v>41810</v>
      </c>
      <c r="B37" s="8">
        <v>9330.35</v>
      </c>
      <c r="C37" s="8">
        <v>9339.83</v>
      </c>
      <c r="D37" s="8">
        <v>9273.7900000000009</v>
      </c>
      <c r="E37" s="9">
        <v>9273.7900000000009</v>
      </c>
      <c r="F37" s="6">
        <f t="shared" si="0"/>
        <v>9262.8119999999999</v>
      </c>
      <c r="G37" s="6">
        <f t="shared" si="2"/>
        <v>9265.7281857244852</v>
      </c>
      <c r="H37" s="6">
        <f t="shared" si="1"/>
        <v>9277.3406666666669</v>
      </c>
      <c r="I37" s="6">
        <f t="shared" si="3"/>
        <v>9287.0227777777782</v>
      </c>
      <c r="J37" s="6">
        <f t="shared" si="4"/>
        <v>9274.1358333333337</v>
      </c>
    </row>
    <row r="38" spans="1:10" ht="17.25" thickBot="1">
      <c r="A38" s="7">
        <v>41813</v>
      </c>
      <c r="B38" s="8">
        <v>9293.06</v>
      </c>
      <c r="C38" s="8">
        <v>9302.65</v>
      </c>
      <c r="D38" s="8">
        <v>9225.73</v>
      </c>
      <c r="E38" s="9">
        <v>9228.35</v>
      </c>
      <c r="F38" s="6">
        <f t="shared" si="0"/>
        <v>9267.8959999999988</v>
      </c>
      <c r="G38" s="6">
        <f t="shared" si="2"/>
        <v>9253.2687904829909</v>
      </c>
      <c r="H38" s="6">
        <f t="shared" si="1"/>
        <v>9265.8533333333326</v>
      </c>
      <c r="I38" s="6">
        <f t="shared" si="3"/>
        <v>9295.7755555555541</v>
      </c>
      <c r="J38" s="6">
        <f t="shared" si="4"/>
        <v>9283.1736666666657</v>
      </c>
    </row>
    <row r="39" spans="1:10" ht="17.25" thickBot="1">
      <c r="A39" s="7">
        <v>41814</v>
      </c>
      <c r="B39" s="8">
        <v>9232.35</v>
      </c>
      <c r="C39" s="8">
        <v>9276.24</v>
      </c>
      <c r="D39" s="8">
        <v>9232.35</v>
      </c>
      <c r="E39" s="9">
        <v>9246.2000000000007</v>
      </c>
      <c r="F39" s="6">
        <f t="shared" si="0"/>
        <v>9269.0159999999996</v>
      </c>
      <c r="G39" s="6">
        <f t="shared" si="2"/>
        <v>9250.9125269886608</v>
      </c>
      <c r="H39" s="6">
        <f t="shared" si="1"/>
        <v>9258.6213333333344</v>
      </c>
      <c r="I39" s="6">
        <f t="shared" si="3"/>
        <v>9280.4734444444457</v>
      </c>
      <c r="J39" s="6">
        <f t="shared" si="4"/>
        <v>9273.8726111111118</v>
      </c>
    </row>
    <row r="40" spans="1:10" ht="17.25" thickBot="1">
      <c r="A40" s="7">
        <v>41815</v>
      </c>
      <c r="B40" s="8">
        <v>9250.1299999999992</v>
      </c>
      <c r="C40" s="8">
        <v>9255.8700000000008</v>
      </c>
      <c r="D40" s="8">
        <v>9229.7999999999993</v>
      </c>
      <c r="E40" s="9">
        <v>9242.16</v>
      </c>
      <c r="F40" s="6">
        <f t="shared" si="0"/>
        <v>9261.4619999999995</v>
      </c>
      <c r="G40" s="6">
        <f t="shared" si="2"/>
        <v>9247.9950179924399</v>
      </c>
      <c r="H40" s="6">
        <f t="shared" si="1"/>
        <v>9249.6693333333333</v>
      </c>
      <c r="I40" s="6">
        <f t="shared" si="3"/>
        <v>9256.4475555555564</v>
      </c>
      <c r="J40" s="6">
        <f t="shared" si="4"/>
        <v>9257.2477777777785</v>
      </c>
    </row>
    <row r="41" spans="1:10" ht="17.25" thickBot="1">
      <c r="A41" s="7">
        <v>41816</v>
      </c>
      <c r="B41" s="8">
        <v>9273.36</v>
      </c>
      <c r="C41" s="8">
        <v>9320.94</v>
      </c>
      <c r="D41" s="8">
        <v>9271.35</v>
      </c>
      <c r="E41" s="9">
        <v>9320.94</v>
      </c>
      <c r="F41" s="6">
        <f t="shared" si="0"/>
        <v>9262.2880000000005</v>
      </c>
      <c r="G41" s="6">
        <f t="shared" si="2"/>
        <v>9272.3100119949595</v>
      </c>
      <c r="H41" s="6">
        <f t="shared" si="1"/>
        <v>9269.4953333333342</v>
      </c>
      <c r="I41" s="6">
        <f t="shared" si="3"/>
        <v>9253.6071111111123</v>
      </c>
      <c r="J41" s="6">
        <f t="shared" si="4"/>
        <v>9256.4345555555556</v>
      </c>
    </row>
    <row r="42" spans="1:10" ht="17.25" thickBot="1">
      <c r="A42" s="7">
        <v>41817</v>
      </c>
      <c r="B42" s="8">
        <v>9316.89</v>
      </c>
      <c r="C42" s="8">
        <v>9330.9500000000007</v>
      </c>
      <c r="D42" s="8">
        <v>9303.57</v>
      </c>
      <c r="E42" s="9">
        <v>9306.83</v>
      </c>
      <c r="F42" s="6">
        <f t="shared" si="0"/>
        <v>9268.8960000000006</v>
      </c>
      <c r="G42" s="6">
        <f t="shared" si="2"/>
        <v>9283.8166746633069</v>
      </c>
      <c r="H42" s="6">
        <f t="shared" si="1"/>
        <v>9284.3426666666655</v>
      </c>
      <c r="I42" s="6">
        <f t="shared" si="3"/>
        <v>9268.1177777777793</v>
      </c>
      <c r="J42" s="6">
        <f t="shared" si="4"/>
        <v>9267.9767777777779</v>
      </c>
    </row>
    <row r="43" spans="1:10" ht="17.25" thickBot="1">
      <c r="A43" s="7">
        <v>41820</v>
      </c>
      <c r="B43" s="8">
        <v>9332.44</v>
      </c>
      <c r="C43" s="8">
        <v>9393.07</v>
      </c>
      <c r="D43" s="8">
        <v>9327.89</v>
      </c>
      <c r="E43" s="9">
        <v>9393.07</v>
      </c>
      <c r="F43" s="6">
        <f t="shared" si="0"/>
        <v>9301.84</v>
      </c>
      <c r="G43" s="6">
        <f t="shared" si="2"/>
        <v>9320.2344497755385</v>
      </c>
      <c r="H43" s="6">
        <f t="shared" si="1"/>
        <v>9325.7340000000004</v>
      </c>
      <c r="I43" s="6">
        <f t="shared" si="3"/>
        <v>9310.7620000000006</v>
      </c>
      <c r="J43" s="6">
        <f t="shared" si="4"/>
        <v>9301.976333333334</v>
      </c>
    </row>
    <row r="44" spans="1:10" ht="17.25" thickBot="1">
      <c r="A44" s="7">
        <v>41821</v>
      </c>
      <c r="B44" s="8">
        <v>9393.07</v>
      </c>
      <c r="C44" s="8">
        <v>9463.06</v>
      </c>
      <c r="D44" s="8">
        <v>9374.2800000000007</v>
      </c>
      <c r="E44" s="9">
        <v>9441.92</v>
      </c>
      <c r="F44" s="6">
        <f t="shared" si="0"/>
        <v>9340.9840000000004</v>
      </c>
      <c r="G44" s="6">
        <f t="shared" si="2"/>
        <v>9360.796299850359</v>
      </c>
      <c r="H44" s="6">
        <f t="shared" si="1"/>
        <v>9372.4273333333331</v>
      </c>
      <c r="I44" s="6">
        <f t="shared" si="3"/>
        <v>9361.621000000001</v>
      </c>
      <c r="J44" s="6">
        <f t="shared" si="4"/>
        <v>9344.5611666666664</v>
      </c>
    </row>
    <row r="45" spans="1:10" ht="17.25" thickBot="1">
      <c r="A45" s="7">
        <v>41822</v>
      </c>
      <c r="B45" s="8">
        <v>9482</v>
      </c>
      <c r="C45" s="8">
        <v>9547.0499999999993</v>
      </c>
      <c r="D45" s="8">
        <v>9421.8700000000008</v>
      </c>
      <c r="E45" s="9">
        <v>9484.9599999999991</v>
      </c>
      <c r="F45" s="6">
        <f t="shared" si="0"/>
        <v>9389.5439999999999</v>
      </c>
      <c r="G45" s="6">
        <f t="shared" si="2"/>
        <v>9402.184199900239</v>
      </c>
      <c r="H45" s="6">
        <f t="shared" si="1"/>
        <v>9420.4193333333315</v>
      </c>
      <c r="I45" s="6">
        <f t="shared" si="3"/>
        <v>9425.3724444444433</v>
      </c>
      <c r="J45" s="6">
        <f t="shared" si="4"/>
        <v>9399.1163333333316</v>
      </c>
    </row>
    <row r="46" spans="1:10" ht="17.25" thickBot="1">
      <c r="A46" s="7">
        <v>41823</v>
      </c>
      <c r="B46" s="8">
        <v>9468.7800000000007</v>
      </c>
      <c r="C46" s="8">
        <v>9538.65</v>
      </c>
      <c r="D46" s="8">
        <v>9449.7800000000007</v>
      </c>
      <c r="E46" s="9">
        <v>9526.23</v>
      </c>
      <c r="F46" s="6">
        <f t="shared" si="0"/>
        <v>9430.601999999999</v>
      </c>
      <c r="G46" s="6">
        <f t="shared" si="2"/>
        <v>9443.5327999334932</v>
      </c>
      <c r="H46" s="6">
        <f t="shared" si="1"/>
        <v>9465.9813333333332</v>
      </c>
      <c r="I46" s="6">
        <f t="shared" si="3"/>
        <v>9482.8186666666643</v>
      </c>
      <c r="J46" s="6">
        <f t="shared" si="4"/>
        <v>9451.2139999999981</v>
      </c>
    </row>
    <row r="47" spans="1:10" ht="17.25" thickBot="1">
      <c r="A47" s="7">
        <v>41824</v>
      </c>
      <c r="B47" s="8">
        <v>9468.7800000000007</v>
      </c>
      <c r="C47" s="8">
        <v>9550.11</v>
      </c>
      <c r="D47" s="8">
        <v>9482.94</v>
      </c>
      <c r="E47" s="9">
        <v>9510.0499999999993</v>
      </c>
      <c r="F47" s="6">
        <f t="shared" si="0"/>
        <v>9471.2459999999992</v>
      </c>
      <c r="G47" s="6">
        <f t="shared" si="2"/>
        <v>9465.7051999556625</v>
      </c>
      <c r="H47" s="6">
        <f t="shared" si="1"/>
        <v>9492.4639999999999</v>
      </c>
      <c r="I47" s="6">
        <f t="shared" si="3"/>
        <v>9525.6816666666655</v>
      </c>
      <c r="J47" s="6">
        <f t="shared" si="4"/>
        <v>9492.6516111111105</v>
      </c>
    </row>
    <row r="48" spans="1:10" ht="17.25" thickBot="1">
      <c r="A48" s="7">
        <v>41827</v>
      </c>
      <c r="B48" s="8">
        <v>9497.27</v>
      </c>
      <c r="C48" s="8">
        <v>9520.2000000000007</v>
      </c>
      <c r="D48" s="8">
        <v>9454.67</v>
      </c>
      <c r="E48" s="9">
        <v>9520.2000000000007</v>
      </c>
      <c r="F48" s="6">
        <f t="shared" si="0"/>
        <v>9496.6720000000005</v>
      </c>
      <c r="G48" s="6">
        <f t="shared" si="2"/>
        <v>9483.8701333037752</v>
      </c>
      <c r="H48" s="6">
        <f t="shared" si="1"/>
        <v>9508.7819999999992</v>
      </c>
      <c r="I48" s="6">
        <f t="shared" si="3"/>
        <v>9547.1835555555572</v>
      </c>
      <c r="J48" s="6">
        <f t="shared" si="4"/>
        <v>9518.1296666666676</v>
      </c>
    </row>
    <row r="49" spans="1:10" ht="17.25" thickBot="1">
      <c r="A49" s="7">
        <v>41828</v>
      </c>
      <c r="B49" s="8">
        <v>9515.18</v>
      </c>
      <c r="C49" s="8">
        <v>9540.57</v>
      </c>
      <c r="D49" s="8">
        <v>9499.17</v>
      </c>
      <c r="E49" s="9">
        <v>9530.98</v>
      </c>
      <c r="F49" s="6">
        <f t="shared" si="0"/>
        <v>9514.4840000000004</v>
      </c>
      <c r="G49" s="6">
        <f t="shared" si="2"/>
        <v>9499.5734222025167</v>
      </c>
      <c r="H49" s="6">
        <f t="shared" si="1"/>
        <v>9520.2179999999989</v>
      </c>
      <c r="I49" s="6">
        <f t="shared" si="3"/>
        <v>9550.9273333333349</v>
      </c>
      <c r="J49" s="6">
        <f t="shared" si="4"/>
        <v>9529.0410000000011</v>
      </c>
    </row>
    <row r="50" spans="1:10" ht="17.25" thickBot="1">
      <c r="A50" s="7">
        <v>41829</v>
      </c>
      <c r="B50" s="8">
        <v>9510</v>
      </c>
      <c r="C50" s="8">
        <v>9522.99</v>
      </c>
      <c r="D50" s="8">
        <v>9478.76</v>
      </c>
      <c r="E50" s="9">
        <v>9489.98</v>
      </c>
      <c r="F50" s="6">
        <f t="shared" si="0"/>
        <v>9515.4880000000012</v>
      </c>
      <c r="G50" s="6">
        <f t="shared" si="2"/>
        <v>9496.3756148016782</v>
      </c>
      <c r="H50" s="6">
        <f t="shared" si="1"/>
        <v>9512.0499999999993</v>
      </c>
      <c r="I50" s="6">
        <f t="shared" si="3"/>
        <v>9540.714222222221</v>
      </c>
      <c r="J50" s="6">
        <f t="shared" si="4"/>
        <v>9527.1987777777758</v>
      </c>
    </row>
    <row r="51" spans="1:10" ht="17.25" thickBot="1">
      <c r="A51" s="7">
        <v>41830</v>
      </c>
      <c r="B51" s="8">
        <v>9512.89</v>
      </c>
      <c r="C51" s="8">
        <v>9568.75</v>
      </c>
      <c r="D51" s="8">
        <v>9512.89</v>
      </c>
      <c r="E51" s="9">
        <v>9565.1200000000008</v>
      </c>
      <c r="F51" s="6">
        <f t="shared" si="0"/>
        <v>9523.2659999999996</v>
      </c>
      <c r="G51" s="6">
        <f t="shared" si="2"/>
        <v>9519.2904098677864</v>
      </c>
      <c r="H51" s="6">
        <f t="shared" si="1"/>
        <v>9528.594000000001</v>
      </c>
      <c r="I51" s="6">
        <f t="shared" si="3"/>
        <v>9535.8931111111106</v>
      </c>
      <c r="J51" s="6">
        <f t="shared" si="4"/>
        <v>9528.0902222222212</v>
      </c>
    </row>
    <row r="52" spans="1:10" ht="17.25" thickBot="1">
      <c r="A52" s="7">
        <v>41831</v>
      </c>
      <c r="B52" s="8">
        <v>9561.7099999999991</v>
      </c>
      <c r="C52" s="8">
        <v>9591.27</v>
      </c>
      <c r="D52" s="8">
        <v>9480.18</v>
      </c>
      <c r="E52" s="9">
        <v>9495.84</v>
      </c>
      <c r="F52" s="6">
        <f t="shared" si="0"/>
        <v>9520.4239999999991</v>
      </c>
      <c r="G52" s="6">
        <f t="shared" si="2"/>
        <v>9511.4736065785237</v>
      </c>
      <c r="H52" s="6">
        <f t="shared" si="1"/>
        <v>9519.4519999999993</v>
      </c>
      <c r="I52" s="6">
        <f t="shared" si="3"/>
        <v>9526.4706666666661</v>
      </c>
      <c r="J52" s="6">
        <f t="shared" si="4"/>
        <v>9523.2513333333336</v>
      </c>
    </row>
    <row r="53" spans="1:10" ht="17.25" thickBot="1">
      <c r="A53" s="7">
        <v>41834</v>
      </c>
      <c r="B53" s="8">
        <v>9497.81</v>
      </c>
      <c r="C53" s="8">
        <v>9545.99</v>
      </c>
      <c r="D53" s="8">
        <v>9488.1200000000008</v>
      </c>
      <c r="E53" s="9">
        <v>9520.2999999999993</v>
      </c>
      <c r="F53" s="6">
        <f t="shared" si="0"/>
        <v>9520.4439999999995</v>
      </c>
      <c r="G53" s="6">
        <f t="shared" si="2"/>
        <v>9514.4157377190149</v>
      </c>
      <c r="H53" s="6">
        <f t="shared" si="1"/>
        <v>9519.4106666666667</v>
      </c>
      <c r="I53" s="6">
        <f t="shared" si="3"/>
        <v>9526.886666666669</v>
      </c>
      <c r="J53" s="6">
        <f t="shared" si="4"/>
        <v>9524.6861111111139</v>
      </c>
    </row>
    <row r="54" spans="1:10" ht="17.25" thickBot="1">
      <c r="A54" s="7">
        <v>41835</v>
      </c>
      <c r="B54" s="8">
        <v>9558.42</v>
      </c>
      <c r="C54" s="8">
        <v>9593.68</v>
      </c>
      <c r="D54" s="8">
        <v>9547.94</v>
      </c>
      <c r="E54" s="9">
        <v>9569.17</v>
      </c>
      <c r="F54" s="6">
        <f t="shared" si="0"/>
        <v>9528.0819999999985</v>
      </c>
      <c r="G54" s="6">
        <f t="shared" si="2"/>
        <v>9532.6671584793439</v>
      </c>
      <c r="H54" s="6">
        <f t="shared" si="1"/>
        <v>9535.6526666666668</v>
      </c>
      <c r="I54" s="6">
        <f t="shared" si="3"/>
        <v>9527.1140000000032</v>
      </c>
      <c r="J54" s="6">
        <f t="shared" si="4"/>
        <v>9525.9762222222234</v>
      </c>
    </row>
    <row r="55" spans="1:10" ht="17.25" thickBot="1">
      <c r="A55" s="7">
        <v>41836</v>
      </c>
      <c r="B55" s="8">
        <v>9570.33</v>
      </c>
      <c r="C55" s="8">
        <v>9574.1299999999992</v>
      </c>
      <c r="D55" s="8">
        <v>9471.65</v>
      </c>
      <c r="E55" s="9">
        <v>9484.73</v>
      </c>
      <c r="F55" s="6">
        <f t="shared" si="0"/>
        <v>9527.0320000000011</v>
      </c>
      <c r="G55" s="6">
        <f t="shared" si="2"/>
        <v>9516.6881056528964</v>
      </c>
      <c r="H55" s="6">
        <f t="shared" si="1"/>
        <v>9521.2019999999993</v>
      </c>
      <c r="I55" s="6">
        <f t="shared" si="3"/>
        <v>9528.1166666666631</v>
      </c>
      <c r="J55" s="6">
        <f t="shared" si="4"/>
        <v>9526.7692222222195</v>
      </c>
    </row>
    <row r="56" spans="1:10" ht="17.25" thickBot="1">
      <c r="A56" s="7">
        <v>41837</v>
      </c>
      <c r="B56" s="8">
        <v>9420.11</v>
      </c>
      <c r="C56" s="8">
        <v>9461.86</v>
      </c>
      <c r="D56" s="8">
        <v>9373.8700000000008</v>
      </c>
      <c r="E56" s="9">
        <v>9408.24</v>
      </c>
      <c r="F56" s="6">
        <f t="shared" si="0"/>
        <v>9495.655999999999</v>
      </c>
      <c r="G56" s="6">
        <f t="shared" si="2"/>
        <v>9480.5387371019315</v>
      </c>
      <c r="H56" s="6">
        <f t="shared" si="1"/>
        <v>9481.604666666668</v>
      </c>
      <c r="I56" s="6">
        <f t="shared" si="3"/>
        <v>9507.9868888888868</v>
      </c>
      <c r="J56" s="6">
        <f t="shared" si="4"/>
        <v>9510.4033333333318</v>
      </c>
    </row>
    <row r="57" spans="1:10" ht="17.25" thickBot="1">
      <c r="A57" s="7">
        <v>41838</v>
      </c>
      <c r="B57" s="8">
        <v>9335.3799999999992</v>
      </c>
      <c r="C57" s="8">
        <v>9421.34</v>
      </c>
      <c r="D57" s="8">
        <v>9335.3799999999992</v>
      </c>
      <c r="E57" s="9">
        <v>9400.9699999999993</v>
      </c>
      <c r="F57" s="6">
        <f t="shared" si="0"/>
        <v>9476.6820000000007</v>
      </c>
      <c r="G57" s="6">
        <f t="shared" si="2"/>
        <v>9454.0158247346208</v>
      </c>
      <c r="H57" s="6">
        <f t="shared" si="1"/>
        <v>9450.0426666666681</v>
      </c>
      <c r="I57" s="6">
        <f t="shared" si="3"/>
        <v>9464.0054444444449</v>
      </c>
      <c r="J57" s="6">
        <f t="shared" si="4"/>
        <v>9474.1442777777775</v>
      </c>
    </row>
    <row r="58" spans="1:10" ht="17.25" thickBot="1">
      <c r="A58" s="7">
        <v>41841</v>
      </c>
      <c r="B58" s="8">
        <v>9453.7800000000007</v>
      </c>
      <c r="C58" s="8">
        <v>9480.14</v>
      </c>
      <c r="D58" s="8">
        <v>9426.2999999999993</v>
      </c>
      <c r="E58" s="9">
        <v>9440.9699999999993</v>
      </c>
      <c r="F58" s="6">
        <f t="shared" si="0"/>
        <v>9460.8160000000007</v>
      </c>
      <c r="G58" s="6">
        <f t="shared" si="2"/>
        <v>9449.6672164897464</v>
      </c>
      <c r="H58" s="6">
        <f t="shared" si="1"/>
        <v>9438.1386666666658</v>
      </c>
      <c r="I58" s="6">
        <f t="shared" si="3"/>
        <v>9422.1821111111112</v>
      </c>
      <c r="J58" s="6">
        <f t="shared" si="4"/>
        <v>9439.388722222222</v>
      </c>
    </row>
    <row r="59" spans="1:10" ht="17.25" thickBot="1">
      <c r="A59" s="7">
        <v>41842</v>
      </c>
      <c r="B59" s="8">
        <v>9453.23</v>
      </c>
      <c r="C59" s="8">
        <v>9499.36</v>
      </c>
      <c r="D59" s="8">
        <v>9418.74</v>
      </c>
      <c r="E59" s="9">
        <v>9499.36</v>
      </c>
      <c r="F59" s="6">
        <f t="shared" si="0"/>
        <v>9446.8540000000012</v>
      </c>
      <c r="G59" s="6">
        <f t="shared" si="2"/>
        <v>9466.2314776598305</v>
      </c>
      <c r="H59" s="6">
        <f t="shared" si="1"/>
        <v>9450.9866666666658</v>
      </c>
      <c r="I59" s="6">
        <f t="shared" si="3"/>
        <v>9413.1741111111096</v>
      </c>
      <c r="J59" s="6">
        <f t="shared" si="4"/>
        <v>9429.781722222222</v>
      </c>
    </row>
    <row r="60" spans="1:10" ht="17.25" thickBot="1">
      <c r="A60" s="7">
        <v>41844</v>
      </c>
      <c r="B60" s="8">
        <v>9508.26</v>
      </c>
      <c r="C60" s="8">
        <v>9538.07</v>
      </c>
      <c r="D60" s="8">
        <v>9483.52</v>
      </c>
      <c r="E60" s="9">
        <v>9527.5400000000009</v>
      </c>
      <c r="F60" s="6">
        <f t="shared" si="0"/>
        <v>9455.4160000000011</v>
      </c>
      <c r="G60" s="6">
        <f t="shared" si="2"/>
        <v>9486.6676517732212</v>
      </c>
      <c r="H60" s="6">
        <f t="shared" si="1"/>
        <v>9477.8820000000014</v>
      </c>
      <c r="I60" s="6">
        <f t="shared" si="3"/>
        <v>9441.3621111111115</v>
      </c>
      <c r="J60" s="6">
        <f t="shared" si="4"/>
        <v>9448.51561111111</v>
      </c>
    </row>
    <row r="61" spans="1:10" ht="17.25" thickBot="1">
      <c r="A61" s="7">
        <v>41845</v>
      </c>
      <c r="B61" s="8">
        <v>9519.99</v>
      </c>
      <c r="C61" s="8">
        <v>9528.7000000000007</v>
      </c>
      <c r="D61" s="8">
        <v>9412.48</v>
      </c>
      <c r="E61" s="9">
        <v>9439.2900000000009</v>
      </c>
      <c r="F61" s="6">
        <f t="shared" si="0"/>
        <v>9461.6260000000002</v>
      </c>
      <c r="G61" s="6">
        <f t="shared" si="2"/>
        <v>9470.8751011821478</v>
      </c>
      <c r="H61" s="6">
        <f t="shared" si="1"/>
        <v>9472.5066666666662</v>
      </c>
      <c r="I61" s="6">
        <f t="shared" si="3"/>
        <v>9472.3900000000012</v>
      </c>
      <c r="J61" s="6">
        <f t="shared" si="4"/>
        <v>9469.7575555555559</v>
      </c>
    </row>
    <row r="62" spans="1:10" ht="17.25" thickBot="1">
      <c r="A62" s="7">
        <v>41848</v>
      </c>
      <c r="B62" s="8">
        <v>9415.9</v>
      </c>
      <c r="C62" s="8">
        <v>9460.43</v>
      </c>
      <c r="D62" s="8">
        <v>9385.56</v>
      </c>
      <c r="E62" s="9">
        <v>9420.18</v>
      </c>
      <c r="F62" s="6">
        <f t="shared" si="0"/>
        <v>9465.4680000000008</v>
      </c>
      <c r="G62" s="6">
        <f t="shared" si="2"/>
        <v>9453.9767341214319</v>
      </c>
      <c r="H62" s="6">
        <f t="shared" si="1"/>
        <v>9458.6913333333323</v>
      </c>
      <c r="I62" s="6">
        <f t="shared" si="3"/>
        <v>9481.3453333333309</v>
      </c>
      <c r="J62" s="6">
        <f t="shared" si="4"/>
        <v>9475.5193333333318</v>
      </c>
    </row>
    <row r="63" spans="1:10" ht="17.25" thickBot="1">
      <c r="A63" s="7">
        <v>41849</v>
      </c>
      <c r="B63" s="8">
        <v>9457.7999999999993</v>
      </c>
      <c r="C63" s="8">
        <v>9483.75</v>
      </c>
      <c r="D63" s="8">
        <v>9357.32</v>
      </c>
      <c r="E63" s="9">
        <v>9391.8799999999992</v>
      </c>
      <c r="F63" s="6">
        <f t="shared" si="0"/>
        <v>9455.65</v>
      </c>
      <c r="G63" s="6">
        <f t="shared" si="2"/>
        <v>9433.277822747621</v>
      </c>
      <c r="H63" s="6">
        <f t="shared" si="1"/>
        <v>9434.1620000000003</v>
      </c>
      <c r="I63" s="6">
        <f t="shared" si="3"/>
        <v>9454.8454444444433</v>
      </c>
      <c r="J63" s="6">
        <f t="shared" si="4"/>
        <v>9454.9827222222211</v>
      </c>
    </row>
    <row r="64" spans="1:10" ht="17.25" thickBot="1">
      <c r="A64" s="7">
        <v>41850</v>
      </c>
      <c r="B64" s="8">
        <v>9409.6200000000008</v>
      </c>
      <c r="C64" s="8">
        <v>9456.0300000000007</v>
      </c>
      <c r="D64" s="8">
        <v>9398.82</v>
      </c>
      <c r="E64" s="9">
        <v>9447.02</v>
      </c>
      <c r="F64" s="6">
        <f t="shared" si="0"/>
        <v>9445.1820000000007</v>
      </c>
      <c r="G64" s="6">
        <f t="shared" si="2"/>
        <v>9437.8585484984142</v>
      </c>
      <c r="H64" s="6">
        <f t="shared" si="1"/>
        <v>9431.2853333333333</v>
      </c>
      <c r="I64" s="6">
        <f t="shared" si="3"/>
        <v>9428.5067777777786</v>
      </c>
      <c r="J64" s="6">
        <f t="shared" si="4"/>
        <v>9434.9431666666678</v>
      </c>
    </row>
    <row r="65" spans="1:10" ht="17.25" thickBot="1">
      <c r="A65" s="7">
        <v>41851</v>
      </c>
      <c r="B65" s="8">
        <v>9436.0400000000009</v>
      </c>
      <c r="C65" s="8">
        <v>9438.9699999999993</v>
      </c>
      <c r="D65" s="8">
        <v>9313.8700000000008</v>
      </c>
      <c r="E65" s="9">
        <v>9315.85</v>
      </c>
      <c r="F65" s="6">
        <f t="shared" si="0"/>
        <v>9402.8439999999991</v>
      </c>
      <c r="G65" s="6">
        <f t="shared" si="2"/>
        <v>9397.1890323322768</v>
      </c>
      <c r="H65" s="6">
        <f t="shared" si="1"/>
        <v>9388.1746666666659</v>
      </c>
      <c r="I65" s="6">
        <f t="shared" si="3"/>
        <v>9391.9643333333333</v>
      </c>
      <c r="J65" s="6">
        <f t="shared" si="4"/>
        <v>9404.9191666666666</v>
      </c>
    </row>
    <row r="66" spans="1:10" ht="17.25" thickBot="1">
      <c r="A66" s="7">
        <v>41852</v>
      </c>
      <c r="B66" s="8">
        <v>9223.75</v>
      </c>
      <c r="C66" s="8">
        <v>9274.64</v>
      </c>
      <c r="D66" s="8">
        <v>9201.83</v>
      </c>
      <c r="E66" s="9">
        <v>9266.51</v>
      </c>
      <c r="F66" s="6">
        <f t="shared" si="0"/>
        <v>9368.2880000000005</v>
      </c>
      <c r="G66" s="6">
        <f t="shared" si="2"/>
        <v>9353.629354888184</v>
      </c>
      <c r="H66" s="6">
        <f t="shared" si="1"/>
        <v>9342.7300000000014</v>
      </c>
      <c r="I66" s="6">
        <f t="shared" si="3"/>
        <v>9353.5350000000017</v>
      </c>
      <c r="J66" s="6">
        <f t="shared" si="4"/>
        <v>9370.4658333333355</v>
      </c>
    </row>
    <row r="67" spans="1:10" ht="17.25" thickBot="1">
      <c r="A67" s="7">
        <v>41855</v>
      </c>
      <c r="B67" s="8">
        <v>9280.2900000000009</v>
      </c>
      <c r="C67" s="8">
        <v>9330.19</v>
      </c>
      <c r="D67" s="8">
        <v>9258.18</v>
      </c>
      <c r="E67" s="9">
        <v>9330.19</v>
      </c>
      <c r="F67" s="6">
        <f t="shared" si="0"/>
        <v>9350.2900000000009</v>
      </c>
      <c r="G67" s="6">
        <f t="shared" si="2"/>
        <v>9345.8162365921235</v>
      </c>
      <c r="H67" s="6">
        <f t="shared" si="1"/>
        <v>9330.0306666666675</v>
      </c>
      <c r="I67" s="6">
        <f t="shared" si="3"/>
        <v>9309.7778888888879</v>
      </c>
      <c r="J67" s="6">
        <f t="shared" si="4"/>
        <v>9331.7114999999994</v>
      </c>
    </row>
    <row r="68" spans="1:10" ht="17.25" thickBot="1">
      <c r="A68" s="7">
        <v>41856</v>
      </c>
      <c r="B68" s="8">
        <v>9316.82</v>
      </c>
      <c r="C68" s="8">
        <v>9316.82</v>
      </c>
      <c r="D68" s="8">
        <v>9141.44</v>
      </c>
      <c r="E68" s="9">
        <v>9141.44</v>
      </c>
      <c r="F68" s="6">
        <f t="shared" si="0"/>
        <v>9300.2020000000011</v>
      </c>
      <c r="G68" s="6">
        <f t="shared" si="2"/>
        <v>9277.6908243947491</v>
      </c>
      <c r="H68" s="6">
        <f t="shared" si="1"/>
        <v>9260.4140000000007</v>
      </c>
      <c r="I68" s="6">
        <f t="shared" si="3"/>
        <v>9257.6503333333367</v>
      </c>
      <c r="J68" s="6">
        <f t="shared" si="4"/>
        <v>9284.3542777777802</v>
      </c>
    </row>
    <row r="69" spans="1:10" ht="17.25" thickBot="1">
      <c r="A69" s="7">
        <v>41857</v>
      </c>
      <c r="B69" s="8">
        <v>9148.36</v>
      </c>
      <c r="C69" s="8">
        <v>9163.81</v>
      </c>
      <c r="D69" s="8">
        <v>9070.09</v>
      </c>
      <c r="E69" s="9">
        <v>9143.9699999999993</v>
      </c>
      <c r="F69" s="6">
        <f t="shared" si="0"/>
        <v>9239.5920000000006</v>
      </c>
      <c r="G69" s="6">
        <f t="shared" si="2"/>
        <v>9233.1172162631665</v>
      </c>
      <c r="H69" s="6">
        <f t="shared" si="1"/>
        <v>9208.336666666668</v>
      </c>
      <c r="I69" s="6">
        <f t="shared" si="3"/>
        <v>9205.6923333333361</v>
      </c>
      <c r="J69" s="6">
        <f t="shared" si="4"/>
        <v>9235.976388888892</v>
      </c>
    </row>
    <row r="70" spans="1:10" ht="17.25" thickBot="1">
      <c r="A70" s="7">
        <v>41858</v>
      </c>
      <c r="B70" s="8">
        <v>9162.65</v>
      </c>
      <c r="C70" s="8">
        <v>9172.8799999999992</v>
      </c>
      <c r="D70" s="8">
        <v>9108.85</v>
      </c>
      <c r="E70" s="9">
        <v>9131.44</v>
      </c>
      <c r="F70" s="6">
        <f t="shared" si="0"/>
        <v>9202.7100000000009</v>
      </c>
      <c r="G70" s="6">
        <f t="shared" si="2"/>
        <v>9199.2248108421118</v>
      </c>
      <c r="H70" s="6">
        <f t="shared" si="1"/>
        <v>9172.2860000000001</v>
      </c>
      <c r="I70" s="6">
        <f t="shared" si="3"/>
        <v>9143.6957777777789</v>
      </c>
      <c r="J70" s="6">
        <f t="shared" si="4"/>
        <v>9178.6873333333351</v>
      </c>
    </row>
    <row r="71" spans="1:10" ht="17.25" thickBot="1">
      <c r="A71" s="7">
        <v>41859</v>
      </c>
      <c r="B71" s="8">
        <v>9120.2000000000007</v>
      </c>
      <c r="C71" s="8">
        <v>9120.2000000000007</v>
      </c>
      <c r="D71" s="8">
        <v>9014.89</v>
      </c>
      <c r="E71" s="9">
        <v>9085.9599999999991</v>
      </c>
      <c r="F71" s="6">
        <f t="shared" ref="F71:F101" si="5">SUM(E67:E71)/5</f>
        <v>9166.6</v>
      </c>
      <c r="G71" s="6">
        <f t="shared" si="2"/>
        <v>9161.4698738947409</v>
      </c>
      <c r="H71" s="6">
        <f t="shared" ref="H71:H101" si="6">(E67*1+E68*2+E69*3+E70*4+E71*5)/15</f>
        <v>9133.3693333333322</v>
      </c>
      <c r="I71" s="6">
        <f t="shared" si="3"/>
        <v>9101.4668888888882</v>
      </c>
      <c r="J71" s="6">
        <f t="shared" si="4"/>
        <v>9136.3987777777766</v>
      </c>
    </row>
    <row r="72" spans="1:10" ht="17.25" thickBot="1">
      <c r="A72" s="7">
        <v>41862</v>
      </c>
      <c r="B72" s="8">
        <v>9109.83</v>
      </c>
      <c r="C72" s="8">
        <v>9184.9599999999991</v>
      </c>
      <c r="D72" s="8">
        <v>9107.2099999999991</v>
      </c>
      <c r="E72" s="9">
        <v>9172.91</v>
      </c>
      <c r="F72" s="6">
        <f t="shared" si="5"/>
        <v>9135.1440000000002</v>
      </c>
      <c r="G72" s="6">
        <f t="shared" ref="G72:G101" si="7">G71+2/(5+1)*(E72-G71)</f>
        <v>9165.2832492631605</v>
      </c>
      <c r="H72" s="6">
        <f t="shared" si="6"/>
        <v>9135.4726666666666</v>
      </c>
      <c r="I72" s="6">
        <f t="shared" si="3"/>
        <v>9087.4337777777746</v>
      </c>
      <c r="J72" s="6">
        <f t="shared" si="4"/>
        <v>9117.2382222222204</v>
      </c>
    </row>
    <row r="73" spans="1:10" ht="17.25" thickBot="1">
      <c r="A73" s="7">
        <v>41863</v>
      </c>
      <c r="B73" s="8">
        <v>9188.85</v>
      </c>
      <c r="C73" s="8">
        <v>9198.1</v>
      </c>
      <c r="D73" s="8">
        <v>9146.98</v>
      </c>
      <c r="E73" s="9">
        <v>9163.1200000000008</v>
      </c>
      <c r="F73" s="6">
        <f t="shared" si="5"/>
        <v>9139.48</v>
      </c>
      <c r="G73" s="6">
        <f t="shared" si="7"/>
        <v>9164.5621661754412</v>
      </c>
      <c r="H73" s="6">
        <f t="shared" si="6"/>
        <v>9144.7980000000007</v>
      </c>
      <c r="I73" s="6">
        <f t="shared" si="3"/>
        <v>9099.9805555555522</v>
      </c>
      <c r="J73" s="6">
        <f t="shared" si="4"/>
        <v>9118.9302777777757</v>
      </c>
    </row>
    <row r="74" spans="1:10" ht="17.25" thickBot="1">
      <c r="A74" s="7">
        <v>41864</v>
      </c>
      <c r="B74" s="8">
        <v>9155.02</v>
      </c>
      <c r="C74" s="8">
        <v>9231.66</v>
      </c>
      <c r="D74" s="8">
        <v>9147.14</v>
      </c>
      <c r="E74" s="9">
        <v>9231.31</v>
      </c>
      <c r="F74" s="6">
        <f t="shared" si="5"/>
        <v>9156.9480000000003</v>
      </c>
      <c r="G74" s="6">
        <f t="shared" si="7"/>
        <v>9186.81144411696</v>
      </c>
      <c r="H74" s="6">
        <f t="shared" si="6"/>
        <v>9175.4079999999994</v>
      </c>
      <c r="I74" s="6">
        <f t="shared" si="3"/>
        <v>9142.1740000000009</v>
      </c>
      <c r="J74" s="6">
        <f t="shared" si="4"/>
        <v>9147.0334444444452</v>
      </c>
    </row>
    <row r="75" spans="1:10" ht="17.25" thickBot="1">
      <c r="A75" s="7">
        <v>41865</v>
      </c>
      <c r="B75" s="8">
        <v>9276.41</v>
      </c>
      <c r="C75" s="8">
        <v>9282.01</v>
      </c>
      <c r="D75" s="8">
        <v>9218.5499999999993</v>
      </c>
      <c r="E75" s="9">
        <v>9230.61</v>
      </c>
      <c r="F75" s="6">
        <f t="shared" si="5"/>
        <v>9176.7819999999992</v>
      </c>
      <c r="G75" s="6">
        <f t="shared" si="7"/>
        <v>9201.4109627446396</v>
      </c>
      <c r="H75" s="6">
        <f t="shared" si="6"/>
        <v>9199.9619999999995</v>
      </c>
      <c r="I75" s="6">
        <f t="shared" si="3"/>
        <v>9186.5626666666649</v>
      </c>
      <c r="J75" s="6">
        <f t="shared" si="4"/>
        <v>9179.9759999999987</v>
      </c>
    </row>
    <row r="76" spans="1:10" ht="17.25" thickBot="1">
      <c r="A76" s="7">
        <v>41866</v>
      </c>
      <c r="B76" s="8">
        <v>9243.67</v>
      </c>
      <c r="C76" s="8">
        <v>9243.67</v>
      </c>
      <c r="D76" s="8">
        <v>9172.91</v>
      </c>
      <c r="E76" s="9">
        <v>9206.81</v>
      </c>
      <c r="F76" s="6">
        <f t="shared" si="5"/>
        <v>9200.9519999999993</v>
      </c>
      <c r="G76" s="6">
        <f t="shared" si="7"/>
        <v>9203.210641829759</v>
      </c>
      <c r="H76" s="6">
        <f t="shared" si="6"/>
        <v>9209.971333333333</v>
      </c>
      <c r="I76" s="6">
        <f t="shared" ref="I76:I101" si="8">2*AVERAGE(H74:H76)-AVERAGE(H71:H76)</f>
        <v>9223.7306666666645</v>
      </c>
      <c r="J76" s="6">
        <f t="shared" ref="J76:J101" si="9">AVERAGE(I76,AVERAGE(H74:H76))</f>
        <v>9209.4222222222197</v>
      </c>
    </row>
    <row r="77" spans="1:10" ht="17.25" thickBot="1">
      <c r="A77" s="7">
        <v>41869</v>
      </c>
      <c r="B77" s="8">
        <v>9222.73</v>
      </c>
      <c r="C77" s="8">
        <v>9222.73</v>
      </c>
      <c r="D77" s="8">
        <v>9128.66</v>
      </c>
      <c r="E77" s="9">
        <v>9141.31</v>
      </c>
      <c r="F77" s="6">
        <f t="shared" si="5"/>
        <v>9194.6319999999996</v>
      </c>
      <c r="G77" s="6">
        <f t="shared" si="7"/>
        <v>9182.5770945531731</v>
      </c>
      <c r="H77" s="6">
        <f t="shared" si="6"/>
        <v>9190.0906666666651</v>
      </c>
      <c r="I77" s="6">
        <f t="shared" si="8"/>
        <v>9224.065555555555</v>
      </c>
      <c r="J77" s="6">
        <f t="shared" si="9"/>
        <v>9212.0367777777774</v>
      </c>
    </row>
    <row r="78" spans="1:10" ht="17.25" thickBot="1">
      <c r="A78" s="7">
        <v>41870</v>
      </c>
      <c r="B78" s="8">
        <v>9188.6299999999992</v>
      </c>
      <c r="C78" s="8">
        <v>9255.09</v>
      </c>
      <c r="D78" s="8">
        <v>9188.6299999999992</v>
      </c>
      <c r="E78" s="9">
        <v>9243.7800000000007</v>
      </c>
      <c r="F78" s="6">
        <f t="shared" si="5"/>
        <v>9210.7639999999992</v>
      </c>
      <c r="G78" s="6">
        <f t="shared" si="7"/>
        <v>9202.9780630354489</v>
      </c>
      <c r="H78" s="6">
        <f t="shared" si="6"/>
        <v>9206.4733333333334</v>
      </c>
      <c r="I78" s="6">
        <f t="shared" si="8"/>
        <v>9216.5729999999985</v>
      </c>
      <c r="J78" s="6">
        <f t="shared" si="9"/>
        <v>9209.3757222222212</v>
      </c>
    </row>
    <row r="79" spans="1:10" ht="17.25" thickBot="1">
      <c r="A79" s="7">
        <v>41871</v>
      </c>
      <c r="B79" s="8">
        <v>9278.15</v>
      </c>
      <c r="C79" s="8">
        <v>9294.49</v>
      </c>
      <c r="D79" s="8">
        <v>9249.31</v>
      </c>
      <c r="E79" s="9">
        <v>9288.0499999999993</v>
      </c>
      <c r="F79" s="6">
        <f t="shared" si="5"/>
        <v>9222.1119999999992</v>
      </c>
      <c r="G79" s="6">
        <f t="shared" si="7"/>
        <v>9231.3353753569663</v>
      </c>
      <c r="H79" s="6">
        <f t="shared" si="6"/>
        <v>9232.235333333334</v>
      </c>
      <c r="I79" s="6">
        <f t="shared" si="8"/>
        <v>9216.8427777777779</v>
      </c>
      <c r="J79" s="6">
        <f t="shared" si="9"/>
        <v>9213.2212777777786</v>
      </c>
    </row>
    <row r="80" spans="1:10" ht="17.25" thickBot="1">
      <c r="A80" s="7">
        <v>41872</v>
      </c>
      <c r="B80" s="8">
        <v>9286.82</v>
      </c>
      <c r="C80" s="8">
        <v>9289.02</v>
      </c>
      <c r="D80" s="8">
        <v>9217.9699999999993</v>
      </c>
      <c r="E80" s="9">
        <v>9253.3799999999992</v>
      </c>
      <c r="F80" s="6">
        <f t="shared" si="5"/>
        <v>9226.6659999999993</v>
      </c>
      <c r="G80" s="6">
        <f t="shared" si="7"/>
        <v>9238.68358357131</v>
      </c>
      <c r="H80" s="6">
        <f t="shared" si="6"/>
        <v>9242.6579999999994</v>
      </c>
      <c r="I80" s="6">
        <f t="shared" si="8"/>
        <v>9240.6793333333353</v>
      </c>
      <c r="J80" s="6">
        <f t="shared" si="9"/>
        <v>9233.9007777777788</v>
      </c>
    </row>
    <row r="81" spans="1:10" ht="17.25" thickBot="1">
      <c r="A81" s="7">
        <v>41873</v>
      </c>
      <c r="B81" s="8">
        <v>9273.07</v>
      </c>
      <c r="C81" s="8">
        <v>9380.6</v>
      </c>
      <c r="D81" s="8">
        <v>9271.8700000000008</v>
      </c>
      <c r="E81" s="9">
        <v>9380.1</v>
      </c>
      <c r="F81" s="6">
        <f t="shared" si="5"/>
        <v>9261.3239999999987</v>
      </c>
      <c r="G81" s="6">
        <f t="shared" si="7"/>
        <v>9285.8223890475401</v>
      </c>
      <c r="H81" s="6">
        <f t="shared" si="6"/>
        <v>9293.8026666666665</v>
      </c>
      <c r="I81" s="6">
        <f t="shared" si="8"/>
        <v>9283.258777777779</v>
      </c>
      <c r="J81" s="6">
        <f t="shared" si="9"/>
        <v>9269.7453888888886</v>
      </c>
    </row>
    <row r="82" spans="1:10" ht="17.25" thickBot="1">
      <c r="A82" s="7">
        <v>41876</v>
      </c>
      <c r="B82" s="8">
        <v>9393.24</v>
      </c>
      <c r="C82" s="8">
        <v>9409.35</v>
      </c>
      <c r="D82" s="8">
        <v>9369.24</v>
      </c>
      <c r="E82" s="9">
        <v>9390.6200000000008</v>
      </c>
      <c r="F82" s="6">
        <f t="shared" si="5"/>
        <v>9311.1859999999997</v>
      </c>
      <c r="G82" s="6">
        <f t="shared" si="7"/>
        <v>9320.7549260316937</v>
      </c>
      <c r="H82" s="6">
        <f t="shared" si="6"/>
        <v>9336.9013333333351</v>
      </c>
      <c r="I82" s="6">
        <f t="shared" si="8"/>
        <v>9331.8811111111136</v>
      </c>
      <c r="J82" s="6">
        <f t="shared" si="9"/>
        <v>9311.5008888888915</v>
      </c>
    </row>
    <row r="83" spans="1:10" ht="17.25" thickBot="1">
      <c r="A83" s="7">
        <v>41877</v>
      </c>
      <c r="B83" s="8">
        <v>9394.2800000000007</v>
      </c>
      <c r="C83" s="8">
        <v>9418.77</v>
      </c>
      <c r="D83" s="8">
        <v>9386.49</v>
      </c>
      <c r="E83" s="9">
        <v>9393.9599999999991</v>
      </c>
      <c r="F83" s="6">
        <f t="shared" si="5"/>
        <v>9341.2219999999998</v>
      </c>
      <c r="G83" s="6">
        <f t="shared" si="7"/>
        <v>9345.1566173544616</v>
      </c>
      <c r="H83" s="6">
        <f t="shared" si="6"/>
        <v>9364.4926666666652</v>
      </c>
      <c r="I83" s="6">
        <f t="shared" si="8"/>
        <v>9384.0372222222231</v>
      </c>
      <c r="J83" s="6">
        <f t="shared" si="9"/>
        <v>9357.884722222223</v>
      </c>
    </row>
    <row r="84" spans="1:10" ht="17.25" thickBot="1">
      <c r="A84" s="7">
        <v>41878</v>
      </c>
      <c r="B84" s="8">
        <v>9426.2900000000009</v>
      </c>
      <c r="C84" s="8">
        <v>9491.75</v>
      </c>
      <c r="D84" s="8">
        <v>9426.2900000000009</v>
      </c>
      <c r="E84" s="9">
        <v>9485.59</v>
      </c>
      <c r="F84" s="6">
        <f t="shared" si="5"/>
        <v>9380.73</v>
      </c>
      <c r="G84" s="6">
        <f t="shared" si="7"/>
        <v>9391.967744902975</v>
      </c>
      <c r="H84" s="6">
        <f t="shared" si="6"/>
        <v>9412.6153333333314</v>
      </c>
      <c r="I84" s="6">
        <f t="shared" si="8"/>
        <v>9428.888666666664</v>
      </c>
      <c r="J84" s="6">
        <f t="shared" si="9"/>
        <v>9400.1125555555536</v>
      </c>
    </row>
    <row r="85" spans="1:10" ht="17.25" thickBot="1">
      <c r="A85" s="7">
        <v>41879</v>
      </c>
      <c r="B85" s="8">
        <v>9499.2199999999993</v>
      </c>
      <c r="C85" s="8">
        <v>9502.42</v>
      </c>
      <c r="D85" s="8">
        <v>9453.49</v>
      </c>
      <c r="E85" s="9">
        <v>9478.3700000000008</v>
      </c>
      <c r="F85" s="6">
        <f t="shared" si="5"/>
        <v>9425.728000000001</v>
      </c>
      <c r="G85" s="6">
        <f t="shared" si="7"/>
        <v>9420.7684966019842</v>
      </c>
      <c r="H85" s="6">
        <f t="shared" si="6"/>
        <v>9445.1620000000003</v>
      </c>
      <c r="I85" s="6">
        <f t="shared" si="8"/>
        <v>9465.5746666666655</v>
      </c>
      <c r="J85" s="6">
        <f t="shared" si="9"/>
        <v>9436.4989999999998</v>
      </c>
    </row>
    <row r="86" spans="1:10" ht="17.25" thickBot="1">
      <c r="A86" s="7">
        <v>41880</v>
      </c>
      <c r="B86" s="8">
        <v>9459.81</v>
      </c>
      <c r="C86" s="8">
        <v>9470.15</v>
      </c>
      <c r="D86" s="8">
        <v>9425.35</v>
      </c>
      <c r="E86" s="9">
        <v>9436.27</v>
      </c>
      <c r="F86" s="6">
        <f t="shared" si="5"/>
        <v>9436.9619999999995</v>
      </c>
      <c r="G86" s="6">
        <f t="shared" si="7"/>
        <v>9425.9356644013224</v>
      </c>
      <c r="H86" s="6">
        <f t="shared" si="6"/>
        <v>9448.6760000000013</v>
      </c>
      <c r="I86" s="6">
        <f t="shared" si="8"/>
        <v>9487.360555555555</v>
      </c>
      <c r="J86" s="6">
        <f t="shared" si="9"/>
        <v>9461.4225000000006</v>
      </c>
    </row>
    <row r="87" spans="1:10" ht="17.25" thickBot="1">
      <c r="A87" s="7">
        <v>41883</v>
      </c>
      <c r="B87" s="8">
        <v>9474.41</v>
      </c>
      <c r="C87" s="8">
        <v>9532.66</v>
      </c>
      <c r="D87" s="8">
        <v>9472.9599999999991</v>
      </c>
      <c r="E87" s="9">
        <v>9513.06</v>
      </c>
      <c r="F87" s="6">
        <f t="shared" si="5"/>
        <v>9461.4500000000007</v>
      </c>
      <c r="G87" s="6">
        <f t="shared" si="7"/>
        <v>9454.9771096008808</v>
      </c>
      <c r="H87" s="6">
        <f t="shared" si="6"/>
        <v>9474.0419999999995</v>
      </c>
      <c r="I87" s="6">
        <f t="shared" si="8"/>
        <v>9498.2717777777798</v>
      </c>
      <c r="J87" s="6">
        <f t="shared" si="9"/>
        <v>9477.1158888888895</v>
      </c>
    </row>
    <row r="88" spans="1:10" ht="17.25" thickBot="1">
      <c r="A88" s="7">
        <v>41884</v>
      </c>
      <c r="B88" s="8">
        <v>9503.65</v>
      </c>
      <c r="C88" s="8">
        <v>9503.65</v>
      </c>
      <c r="D88" s="8">
        <v>9388.1299999999992</v>
      </c>
      <c r="E88" s="9">
        <v>9399.7199999999993</v>
      </c>
      <c r="F88" s="6">
        <f t="shared" si="5"/>
        <v>9462.6020000000008</v>
      </c>
      <c r="G88" s="6">
        <f t="shared" si="7"/>
        <v>9436.5580730672536</v>
      </c>
      <c r="H88" s="6">
        <f t="shared" si="6"/>
        <v>9453.4653333333335</v>
      </c>
      <c r="I88" s="6">
        <f t="shared" si="8"/>
        <v>9484.380000000001</v>
      </c>
      <c r="J88" s="6">
        <f t="shared" si="9"/>
        <v>9471.5538888888896</v>
      </c>
    </row>
    <row r="89" spans="1:10" ht="17.25" thickBot="1">
      <c r="A89" s="7">
        <v>41885</v>
      </c>
      <c r="B89" s="8">
        <v>9434.8799999999992</v>
      </c>
      <c r="C89" s="8">
        <v>9455.7800000000007</v>
      </c>
      <c r="D89" s="8">
        <v>9396.7900000000009</v>
      </c>
      <c r="E89" s="9">
        <v>9450.35</v>
      </c>
      <c r="F89" s="6">
        <f t="shared" si="5"/>
        <v>9455.5540000000001</v>
      </c>
      <c r="G89" s="6">
        <f t="shared" si="7"/>
        <v>9441.1553820448353</v>
      </c>
      <c r="H89" s="6">
        <f t="shared" si="6"/>
        <v>9449.3813333333328</v>
      </c>
      <c r="I89" s="6">
        <f t="shared" si="8"/>
        <v>9470.7021111111117</v>
      </c>
      <c r="J89" s="6">
        <f t="shared" si="9"/>
        <v>9464.8325000000004</v>
      </c>
    </row>
    <row r="90" spans="1:10" ht="17.25" thickBot="1">
      <c r="A90" s="7">
        <v>41886</v>
      </c>
      <c r="B90" s="8">
        <v>9439.76</v>
      </c>
      <c r="C90" s="8">
        <v>9439.76</v>
      </c>
      <c r="D90" s="8">
        <v>9389.2900000000009</v>
      </c>
      <c r="E90" s="9">
        <v>9428.89</v>
      </c>
      <c r="F90" s="6">
        <f t="shared" si="5"/>
        <v>9445.6579999999994</v>
      </c>
      <c r="G90" s="6">
        <f t="shared" si="7"/>
        <v>9437.0669213632227</v>
      </c>
      <c r="H90" s="6">
        <f t="shared" si="6"/>
        <v>9440.4933333333338</v>
      </c>
      <c r="I90" s="6">
        <f t="shared" si="8"/>
        <v>9443.6899999999969</v>
      </c>
      <c r="J90" s="6">
        <f t="shared" si="9"/>
        <v>9445.7349999999969</v>
      </c>
    </row>
    <row r="91" spans="1:10" ht="17.25" thickBot="1">
      <c r="A91" s="7">
        <v>41887</v>
      </c>
      <c r="B91" s="8">
        <v>9446.4500000000007</v>
      </c>
      <c r="C91" s="8">
        <v>9451.39</v>
      </c>
      <c r="D91" s="8">
        <v>9365.7000000000007</v>
      </c>
      <c r="E91" s="9">
        <v>9407.94</v>
      </c>
      <c r="F91" s="6">
        <f t="shared" si="5"/>
        <v>9439.9920000000002</v>
      </c>
      <c r="G91" s="6">
        <f t="shared" si="7"/>
        <v>9427.3579475754814</v>
      </c>
      <c r="H91" s="6">
        <f t="shared" si="6"/>
        <v>9427.9206666666669</v>
      </c>
      <c r="I91" s="6">
        <f t="shared" si="8"/>
        <v>9429.5337777777804</v>
      </c>
      <c r="J91" s="6">
        <f t="shared" si="9"/>
        <v>9434.399444444447</v>
      </c>
    </row>
    <row r="92" spans="1:10" ht="17.25" thickBot="1">
      <c r="A92" s="7">
        <v>41891</v>
      </c>
      <c r="B92" s="8">
        <v>9452.14</v>
      </c>
      <c r="C92" s="8">
        <v>9465.93</v>
      </c>
      <c r="D92" s="8">
        <v>9426.99</v>
      </c>
      <c r="E92" s="9">
        <v>9434.77</v>
      </c>
      <c r="F92" s="6">
        <f t="shared" si="5"/>
        <v>9424.3339999999989</v>
      </c>
      <c r="G92" s="6">
        <f t="shared" si="7"/>
        <v>9429.8286317169877</v>
      </c>
      <c r="H92" s="6">
        <f t="shared" si="6"/>
        <v>9426.18</v>
      </c>
      <c r="I92" s="6">
        <f t="shared" si="8"/>
        <v>9417.8155555555586</v>
      </c>
      <c r="J92" s="6">
        <f t="shared" si="9"/>
        <v>9424.6734444444464</v>
      </c>
    </row>
    <row r="93" spans="1:10" ht="17.25" thickBot="1">
      <c r="A93" s="7">
        <v>41892</v>
      </c>
      <c r="B93" s="8">
        <v>9410.6200000000008</v>
      </c>
      <c r="C93" s="8">
        <v>9410.6200000000008</v>
      </c>
      <c r="D93" s="8">
        <v>9309.0499999999993</v>
      </c>
      <c r="E93" s="9">
        <v>9357.61</v>
      </c>
      <c r="F93" s="6">
        <f t="shared" si="5"/>
        <v>9415.9120000000003</v>
      </c>
      <c r="G93" s="6">
        <f t="shared" si="7"/>
        <v>9405.755754477992</v>
      </c>
      <c r="H93" s="6">
        <f t="shared" si="6"/>
        <v>9403.9386666666669</v>
      </c>
      <c r="I93" s="6">
        <f t="shared" si="8"/>
        <v>9405.1296666666694</v>
      </c>
      <c r="J93" s="6">
        <f t="shared" si="9"/>
        <v>9412.2380555555574</v>
      </c>
    </row>
    <row r="94" spans="1:10" ht="17.25" thickBot="1">
      <c r="A94" s="7">
        <v>41893</v>
      </c>
      <c r="B94" s="8">
        <v>9376.3799999999992</v>
      </c>
      <c r="C94" s="8">
        <v>9381.0499999999993</v>
      </c>
      <c r="D94" s="8">
        <v>9322.9500000000007</v>
      </c>
      <c r="E94" s="9">
        <v>9322.9500000000007</v>
      </c>
      <c r="F94" s="6">
        <f t="shared" si="5"/>
        <v>9390.4320000000007</v>
      </c>
      <c r="G94" s="6">
        <f t="shared" si="7"/>
        <v>9378.153836318661</v>
      </c>
      <c r="H94" s="6">
        <f t="shared" si="6"/>
        <v>9372.9513333333343</v>
      </c>
      <c r="I94" s="6">
        <f t="shared" si="8"/>
        <v>9381.9024444444458</v>
      </c>
      <c r="J94" s="6">
        <f t="shared" si="9"/>
        <v>9391.462888888891</v>
      </c>
    </row>
    <row r="95" spans="1:10" ht="17.25" thickBot="1">
      <c r="A95" s="7">
        <v>41894</v>
      </c>
      <c r="B95" s="8">
        <v>9324.74</v>
      </c>
      <c r="C95" s="8">
        <v>9333.2800000000007</v>
      </c>
      <c r="D95" s="8">
        <v>9223.18</v>
      </c>
      <c r="E95" s="9">
        <v>9223.18</v>
      </c>
      <c r="F95" s="6">
        <f t="shared" si="5"/>
        <v>9349.2900000000009</v>
      </c>
      <c r="G95" s="6">
        <f t="shared" si="7"/>
        <v>9326.4958908791068</v>
      </c>
      <c r="H95" s="6">
        <f t="shared" si="6"/>
        <v>9317.2006666666675</v>
      </c>
      <c r="I95" s="6">
        <f t="shared" si="8"/>
        <v>9331.2796666666673</v>
      </c>
      <c r="J95" s="6">
        <f t="shared" si="9"/>
        <v>9347.9882777777784</v>
      </c>
    </row>
    <row r="96" spans="1:10" ht="17.25" thickBot="1">
      <c r="A96" s="7">
        <v>41897</v>
      </c>
      <c r="B96" s="8">
        <v>9206.41</v>
      </c>
      <c r="C96" s="8">
        <v>9242.23</v>
      </c>
      <c r="D96" s="8">
        <v>9175.61</v>
      </c>
      <c r="E96" s="9">
        <v>9217.4599999999991</v>
      </c>
      <c r="F96" s="6">
        <f t="shared" si="5"/>
        <v>9311.1939999999995</v>
      </c>
      <c r="G96" s="6">
        <f t="shared" si="7"/>
        <v>9290.1505939194049</v>
      </c>
      <c r="H96" s="6">
        <f t="shared" si="6"/>
        <v>9273.257333333333</v>
      </c>
      <c r="I96" s="6">
        <f t="shared" si="8"/>
        <v>9272.0314444444466</v>
      </c>
      <c r="J96" s="6">
        <f t="shared" si="9"/>
        <v>9296.5839444444464</v>
      </c>
    </row>
    <row r="97" spans="1:10" ht="17.25" thickBot="1">
      <c r="A97" s="7">
        <v>41898</v>
      </c>
      <c r="B97" s="8">
        <v>9218.85</v>
      </c>
      <c r="C97" s="8">
        <v>9219.42</v>
      </c>
      <c r="D97" s="8">
        <v>9133.4</v>
      </c>
      <c r="E97" s="9">
        <v>9133.4</v>
      </c>
      <c r="F97" s="6">
        <f t="shared" si="5"/>
        <v>9250.92</v>
      </c>
      <c r="G97" s="6">
        <f t="shared" si="7"/>
        <v>9237.9003959462698</v>
      </c>
      <c r="H97" s="6">
        <f t="shared" si="6"/>
        <v>9213.992666666667</v>
      </c>
      <c r="I97" s="6">
        <f t="shared" si="8"/>
        <v>9201.7136666666629</v>
      </c>
      <c r="J97" s="6">
        <f t="shared" si="9"/>
        <v>9234.9319444444409</v>
      </c>
    </row>
    <row r="98" spans="1:10" ht="17.25" thickBot="1">
      <c r="A98" s="7">
        <v>41899</v>
      </c>
      <c r="B98" s="8">
        <v>9171.0400000000009</v>
      </c>
      <c r="C98" s="8">
        <v>9252.3799999999992</v>
      </c>
      <c r="D98" s="8">
        <v>9159.85</v>
      </c>
      <c r="E98" s="9">
        <v>9195.17</v>
      </c>
      <c r="F98" s="6">
        <f t="shared" si="5"/>
        <v>9218.4319999999989</v>
      </c>
      <c r="G98" s="6">
        <f t="shared" si="7"/>
        <v>9223.6569306308465</v>
      </c>
      <c r="H98" s="6">
        <f t="shared" si="6"/>
        <v>9195.4093333333349</v>
      </c>
      <c r="I98" s="6">
        <f t="shared" si="8"/>
        <v>9158.9812222222245</v>
      </c>
      <c r="J98" s="6">
        <f t="shared" si="9"/>
        <v>9193.2671666666683</v>
      </c>
    </row>
    <row r="99" spans="1:10" ht="17.25" thickBot="1">
      <c r="A99" s="7">
        <v>41900</v>
      </c>
      <c r="B99" s="8">
        <v>9211.7999999999993</v>
      </c>
      <c r="C99" s="8">
        <v>9237.8799999999992</v>
      </c>
      <c r="D99" s="8">
        <v>9201.91</v>
      </c>
      <c r="E99" s="9">
        <v>9237.0300000000007</v>
      </c>
      <c r="F99" s="6">
        <f t="shared" si="5"/>
        <v>9201.2479999999996</v>
      </c>
      <c r="G99" s="6">
        <f t="shared" si="7"/>
        <v>9228.1146204205652</v>
      </c>
      <c r="H99" s="6">
        <f t="shared" si="6"/>
        <v>9201.608666666667</v>
      </c>
      <c r="I99" s="6">
        <f t="shared" si="8"/>
        <v>9144.9371111111122</v>
      </c>
      <c r="J99" s="6">
        <f t="shared" si="9"/>
        <v>9174.3036666666667</v>
      </c>
    </row>
    <row r="100" spans="1:10" ht="17.25" thickBot="1">
      <c r="A100" s="7">
        <v>41901</v>
      </c>
      <c r="B100" s="8">
        <v>9268.44</v>
      </c>
      <c r="C100" s="8">
        <v>9289.2199999999993</v>
      </c>
      <c r="D100" s="8">
        <v>9235.44</v>
      </c>
      <c r="E100" s="9">
        <v>9240.4500000000007</v>
      </c>
      <c r="F100" s="6">
        <f t="shared" si="5"/>
        <v>9204.7019999999993</v>
      </c>
      <c r="G100" s="6">
        <f t="shared" si="7"/>
        <v>9232.226413613711</v>
      </c>
      <c r="H100" s="6">
        <f t="shared" si="6"/>
        <v>9214.6760000000013</v>
      </c>
      <c r="I100" s="6">
        <f t="shared" si="8"/>
        <v>9171.7718888888903</v>
      </c>
      <c r="J100" s="6">
        <f t="shared" si="9"/>
        <v>9187.8349444444466</v>
      </c>
    </row>
    <row r="101" spans="1:10" ht="17.25" thickBot="1">
      <c r="A101" s="7">
        <v>41904</v>
      </c>
      <c r="B101" s="8">
        <v>9220.5400000000009</v>
      </c>
      <c r="C101" s="8">
        <v>9220.5400000000009</v>
      </c>
      <c r="D101" s="8">
        <v>9106.27</v>
      </c>
      <c r="E101" s="9">
        <v>9134.65</v>
      </c>
      <c r="F101" s="6">
        <f t="shared" si="5"/>
        <v>9188.1400000000012</v>
      </c>
      <c r="G101" s="6">
        <f t="shared" si="7"/>
        <v>9199.7009424091411</v>
      </c>
      <c r="H101" s="6">
        <f t="shared" si="6"/>
        <v>9191.3253333333341</v>
      </c>
      <c r="I101" s="6">
        <f t="shared" si="8"/>
        <v>9190.0284444444442</v>
      </c>
      <c r="J101" s="6">
        <f t="shared" si="9"/>
        <v>9196.2825555555555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F6:F10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/>
  </sheetViews>
  <sheetFormatPr defaultRowHeight="16.5"/>
  <cols>
    <col min="1" max="1" width="9.5" style="6" bestFit="1" customWidth="1"/>
    <col min="2" max="5" width="9.125" style="6" bestFit="1" customWidth="1"/>
    <col min="6" max="6" width="9.125" style="6" customWidth="1"/>
    <col min="7" max="8" width="9" style="6"/>
  </cols>
  <sheetData>
    <row r="1" spans="1:8" ht="17.25" thickBot="1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17" t="s">
        <v>14</v>
      </c>
      <c r="G1" s="15" t="s">
        <v>11</v>
      </c>
      <c r="H1" s="16" t="s">
        <v>12</v>
      </c>
    </row>
    <row r="2" spans="1:8" ht="17.25" thickBot="1">
      <c r="A2" s="7">
        <v>41759</v>
      </c>
      <c r="B2" s="8">
        <v>8885.7000000000007</v>
      </c>
      <c r="C2" s="8">
        <v>8890.09</v>
      </c>
      <c r="D2" s="8">
        <v>8791.44</v>
      </c>
      <c r="E2" s="9">
        <v>8791.44</v>
      </c>
      <c r="F2" s="18">
        <f>(E2-D2)/(C2-D2)*100</f>
        <v>0</v>
      </c>
      <c r="G2" s="19">
        <v>50</v>
      </c>
      <c r="H2" s="19">
        <v>50</v>
      </c>
    </row>
    <row r="3" spans="1:8" ht="17.25" thickBot="1">
      <c r="A3" s="7">
        <v>41761</v>
      </c>
      <c r="B3" s="8">
        <v>8846.86</v>
      </c>
      <c r="C3" s="8">
        <v>8875.9</v>
      </c>
      <c r="D3" s="8">
        <v>8839.92</v>
      </c>
      <c r="E3" s="9">
        <v>8867.32</v>
      </c>
      <c r="F3" s="18">
        <f t="shared" ref="F3:F66" si="0">(E3-D3)/(C3-D3)*100</f>
        <v>76.153418565869842</v>
      </c>
      <c r="G3" s="6">
        <f>2/3*G2+1/3*F3</f>
        <v>58.717806188623271</v>
      </c>
      <c r="H3" s="6">
        <f>2/3*H2+1/3*G3</f>
        <v>52.905935396207752</v>
      </c>
    </row>
    <row r="4" spans="1:8" ht="17.25" thickBot="1">
      <c r="A4" s="7">
        <v>41764</v>
      </c>
      <c r="B4" s="8">
        <v>8895.8700000000008</v>
      </c>
      <c r="C4" s="8">
        <v>8911.08</v>
      </c>
      <c r="D4" s="8">
        <v>8844.4500000000007</v>
      </c>
      <c r="E4" s="9">
        <v>8870.43</v>
      </c>
      <c r="F4" s="18">
        <f t="shared" si="0"/>
        <v>38.991445294912012</v>
      </c>
      <c r="G4" s="6">
        <f t="shared" ref="G4:H19" si="1">2/3*G3+1/3*F4</f>
        <v>52.142352557386182</v>
      </c>
      <c r="H4" s="6">
        <f t="shared" si="1"/>
        <v>52.651407783267224</v>
      </c>
    </row>
    <row r="5" spans="1:8" ht="17.25" thickBot="1">
      <c r="A5" s="7">
        <v>41765</v>
      </c>
      <c r="B5" s="8">
        <v>8888.4500000000007</v>
      </c>
      <c r="C5" s="8">
        <v>8927.39</v>
      </c>
      <c r="D5" s="8">
        <v>8853.7199999999993</v>
      </c>
      <c r="E5" s="9">
        <v>8912.39</v>
      </c>
      <c r="F5" s="18">
        <f t="shared" si="0"/>
        <v>79.638930365141874</v>
      </c>
      <c r="G5" s="6">
        <f t="shared" si="1"/>
        <v>61.307878493304742</v>
      </c>
      <c r="H5" s="6">
        <f t="shared" si="1"/>
        <v>55.536898019946392</v>
      </c>
    </row>
    <row r="6" spans="1:8" ht="17.25" thickBot="1">
      <c r="A6" s="7">
        <v>41766</v>
      </c>
      <c r="B6" s="8">
        <v>8903.7199999999993</v>
      </c>
      <c r="C6" s="8">
        <v>8911.0300000000007</v>
      </c>
      <c r="D6" s="8">
        <v>8856.98</v>
      </c>
      <c r="E6" s="9">
        <v>8893.2199999999993</v>
      </c>
      <c r="F6" s="18">
        <f t="shared" si="0"/>
        <v>67.049028677149025</v>
      </c>
      <c r="G6" s="6">
        <f t="shared" si="1"/>
        <v>63.221595221252826</v>
      </c>
      <c r="H6" s="6">
        <f t="shared" si="1"/>
        <v>58.098463753715194</v>
      </c>
    </row>
    <row r="7" spans="1:8" ht="17.25" thickBot="1">
      <c r="A7" s="7">
        <v>41767</v>
      </c>
      <c r="B7" s="8">
        <v>8925.2099999999991</v>
      </c>
      <c r="C7" s="8">
        <v>8941.4599999999991</v>
      </c>
      <c r="D7" s="8">
        <v>8891.74</v>
      </c>
      <c r="E7" s="9">
        <v>8930.9</v>
      </c>
      <c r="F7" s="18">
        <f t="shared" si="0"/>
        <v>78.761061946903396</v>
      </c>
      <c r="G7" s="6">
        <f t="shared" si="1"/>
        <v>68.40141746313634</v>
      </c>
      <c r="H7" s="6">
        <f t="shared" si="1"/>
        <v>61.532781656855576</v>
      </c>
    </row>
    <row r="8" spans="1:8" ht="17.25" thickBot="1">
      <c r="A8" s="7">
        <v>41768</v>
      </c>
      <c r="B8" s="8">
        <v>8943.14</v>
      </c>
      <c r="C8" s="8">
        <v>8945.6299999999992</v>
      </c>
      <c r="D8" s="8">
        <v>8878.32</v>
      </c>
      <c r="E8" s="9">
        <v>8889.69</v>
      </c>
      <c r="F8" s="18">
        <f t="shared" si="0"/>
        <v>16.891992274551903</v>
      </c>
      <c r="G8" s="6">
        <f t="shared" si="1"/>
        <v>51.23160906694153</v>
      </c>
      <c r="H8" s="6">
        <f t="shared" si="1"/>
        <v>58.099057460217551</v>
      </c>
    </row>
    <row r="9" spans="1:8" ht="17.25" thickBot="1">
      <c r="A9" s="7">
        <v>41771</v>
      </c>
      <c r="B9" s="8">
        <v>8893.7199999999993</v>
      </c>
      <c r="C9" s="8">
        <v>8898.31</v>
      </c>
      <c r="D9" s="8">
        <v>8803.43</v>
      </c>
      <c r="E9" s="9">
        <v>8808.61</v>
      </c>
      <c r="F9" s="18">
        <f t="shared" si="0"/>
        <v>5.4595278246209258</v>
      </c>
      <c r="G9" s="6">
        <f t="shared" si="1"/>
        <v>35.97424865283466</v>
      </c>
      <c r="H9" s="6">
        <f t="shared" si="1"/>
        <v>50.724121191089914</v>
      </c>
    </row>
    <row r="10" spans="1:8" ht="17.25" thickBot="1">
      <c r="A10" s="7">
        <v>41772</v>
      </c>
      <c r="B10" s="8">
        <v>8865.61</v>
      </c>
      <c r="C10" s="8">
        <v>8886.66</v>
      </c>
      <c r="D10" s="8">
        <v>8809.06</v>
      </c>
      <c r="E10" s="9">
        <v>8817.94</v>
      </c>
      <c r="F10" s="18">
        <f t="shared" si="0"/>
        <v>11.443298969073425</v>
      </c>
      <c r="G10" s="6">
        <f t="shared" si="1"/>
        <v>27.797265424914247</v>
      </c>
      <c r="H10" s="6">
        <f t="shared" si="1"/>
        <v>43.081835935698024</v>
      </c>
    </row>
    <row r="11" spans="1:8" ht="17.25" thickBot="1">
      <c r="A11" s="7">
        <v>41773</v>
      </c>
      <c r="B11" s="8">
        <v>8842.0499999999993</v>
      </c>
      <c r="C11" s="8">
        <v>8875.16</v>
      </c>
      <c r="D11" s="8">
        <v>8812.19</v>
      </c>
      <c r="E11" s="9">
        <v>8875.16</v>
      </c>
      <c r="F11" s="18">
        <f t="shared" si="0"/>
        <v>100</v>
      </c>
      <c r="G11" s="6">
        <f t="shared" si="1"/>
        <v>51.864843616609491</v>
      </c>
      <c r="H11" s="6">
        <f t="shared" si="1"/>
        <v>46.009505162668511</v>
      </c>
    </row>
    <row r="12" spans="1:8" ht="17.25" thickBot="1">
      <c r="A12" s="7">
        <v>41774</v>
      </c>
      <c r="B12" s="8">
        <v>8852.92</v>
      </c>
      <c r="C12" s="8">
        <v>8880.65</v>
      </c>
      <c r="D12" s="8">
        <v>8839.44</v>
      </c>
      <c r="E12" s="9">
        <v>8880.65</v>
      </c>
      <c r="F12" s="18">
        <f t="shared" si="0"/>
        <v>100</v>
      </c>
      <c r="G12" s="6">
        <f t="shared" si="1"/>
        <v>67.909895744406327</v>
      </c>
      <c r="H12" s="6">
        <f t="shared" si="1"/>
        <v>53.309635356581111</v>
      </c>
    </row>
    <row r="13" spans="1:8" ht="17.25" thickBot="1">
      <c r="A13" s="7">
        <v>41775</v>
      </c>
      <c r="B13" s="8">
        <v>8857.1200000000008</v>
      </c>
      <c r="C13" s="8">
        <v>8896.7199999999993</v>
      </c>
      <c r="D13" s="8">
        <v>8816.92</v>
      </c>
      <c r="E13" s="9">
        <v>8888.4500000000007</v>
      </c>
      <c r="F13" s="18">
        <f t="shared" si="0"/>
        <v>89.636591478698378</v>
      </c>
      <c r="G13" s="6">
        <f t="shared" si="1"/>
        <v>75.152127655837006</v>
      </c>
      <c r="H13" s="6">
        <f t="shared" si="1"/>
        <v>60.590466122999736</v>
      </c>
    </row>
    <row r="14" spans="1:8" ht="17.25" thickBot="1">
      <c r="A14" s="7">
        <v>41778</v>
      </c>
      <c r="B14" s="8">
        <v>8901.5400000000009</v>
      </c>
      <c r="C14" s="8">
        <v>8912.35</v>
      </c>
      <c r="D14" s="8">
        <v>8877.4599999999991</v>
      </c>
      <c r="E14" s="9">
        <v>8899.9</v>
      </c>
      <c r="F14" s="18">
        <f t="shared" si="0"/>
        <v>64.316423043851287</v>
      </c>
      <c r="G14" s="6">
        <f t="shared" si="1"/>
        <v>71.540226118508428</v>
      </c>
      <c r="H14" s="6">
        <f t="shared" si="1"/>
        <v>64.240386121502638</v>
      </c>
    </row>
    <row r="15" spans="1:8" ht="17.25" thickBot="1">
      <c r="A15" s="7">
        <v>41779</v>
      </c>
      <c r="B15" s="8">
        <v>8922.08</v>
      </c>
      <c r="C15" s="8">
        <v>8930.7900000000009</v>
      </c>
      <c r="D15" s="8">
        <v>8887.7900000000009</v>
      </c>
      <c r="E15" s="9">
        <v>8887.7900000000009</v>
      </c>
      <c r="F15" s="18">
        <f t="shared" si="0"/>
        <v>0</v>
      </c>
      <c r="G15" s="6">
        <f t="shared" si="1"/>
        <v>47.693484079005614</v>
      </c>
      <c r="H15" s="6">
        <f t="shared" si="1"/>
        <v>58.724752107336961</v>
      </c>
    </row>
    <row r="16" spans="1:8" ht="17.25" thickBot="1">
      <c r="A16" s="7">
        <v>41780</v>
      </c>
      <c r="B16" s="8">
        <v>8894.16</v>
      </c>
      <c r="C16" s="8">
        <v>8905.0400000000009</v>
      </c>
      <c r="D16" s="8">
        <v>8848.5300000000007</v>
      </c>
      <c r="E16" s="9">
        <v>8862.42</v>
      </c>
      <c r="F16" s="18">
        <f t="shared" si="0"/>
        <v>24.579720403467288</v>
      </c>
      <c r="G16" s="6">
        <f t="shared" si="1"/>
        <v>39.988896187159504</v>
      </c>
      <c r="H16" s="6">
        <f t="shared" si="1"/>
        <v>52.479466800611142</v>
      </c>
    </row>
    <row r="17" spans="1:8" ht="17.25" thickBot="1">
      <c r="A17" s="7">
        <v>41781</v>
      </c>
      <c r="B17" s="8">
        <v>8899.82</v>
      </c>
      <c r="C17" s="8">
        <v>8969.6299999999992</v>
      </c>
      <c r="D17" s="8">
        <v>8899.82</v>
      </c>
      <c r="E17" s="9">
        <v>8969.6299999999992</v>
      </c>
      <c r="F17" s="18">
        <f t="shared" si="0"/>
        <v>100</v>
      </c>
      <c r="G17" s="6">
        <f t="shared" si="1"/>
        <v>59.992597458106331</v>
      </c>
      <c r="H17" s="6">
        <f t="shared" si="1"/>
        <v>54.983843686442867</v>
      </c>
    </row>
    <row r="18" spans="1:8" ht="17.25" thickBot="1">
      <c r="A18" s="7">
        <v>41782</v>
      </c>
      <c r="B18" s="8">
        <v>8960.7900000000009</v>
      </c>
      <c r="C18" s="8">
        <v>9008.2199999999993</v>
      </c>
      <c r="D18" s="8">
        <v>8960.7900000000009</v>
      </c>
      <c r="E18" s="9">
        <v>9008.2199999999993</v>
      </c>
      <c r="F18" s="18">
        <f t="shared" si="0"/>
        <v>100</v>
      </c>
      <c r="G18" s="6">
        <f t="shared" si="1"/>
        <v>73.328398305404221</v>
      </c>
      <c r="H18" s="6">
        <f t="shared" si="1"/>
        <v>61.098695226096645</v>
      </c>
    </row>
    <row r="19" spans="1:8" ht="17.25" thickBot="1">
      <c r="A19" s="7">
        <v>41785</v>
      </c>
      <c r="B19" s="8">
        <v>9040.49</v>
      </c>
      <c r="C19" s="8">
        <v>9053.75</v>
      </c>
      <c r="D19" s="8">
        <v>9026.77</v>
      </c>
      <c r="E19" s="9">
        <v>9036.1200000000008</v>
      </c>
      <c r="F19" s="18">
        <f t="shared" si="0"/>
        <v>34.65530022238886</v>
      </c>
      <c r="G19" s="6">
        <f t="shared" si="1"/>
        <v>60.437365611065758</v>
      </c>
      <c r="H19" s="6">
        <f t="shared" si="1"/>
        <v>60.87825202108634</v>
      </c>
    </row>
    <row r="20" spans="1:8" ht="17.25" thickBot="1">
      <c r="A20" s="7">
        <v>41786</v>
      </c>
      <c r="B20" s="8">
        <v>9045.08</v>
      </c>
      <c r="C20" s="8">
        <v>9059.19</v>
      </c>
      <c r="D20" s="8">
        <v>9035.69</v>
      </c>
      <c r="E20" s="9">
        <v>9055.2900000000009</v>
      </c>
      <c r="F20" s="18">
        <f t="shared" si="0"/>
        <v>83.404255319150494</v>
      </c>
      <c r="G20" s="6">
        <f t="shared" ref="G20:H35" si="2">2/3*G19+1/3*F20</f>
        <v>68.09299551376067</v>
      </c>
      <c r="H20" s="6">
        <f t="shared" si="2"/>
        <v>63.283166518644443</v>
      </c>
    </row>
    <row r="21" spans="1:8" ht="17.25" thickBot="1">
      <c r="A21" s="7">
        <v>41787</v>
      </c>
      <c r="B21" s="8">
        <v>9072.0400000000009</v>
      </c>
      <c r="C21" s="8">
        <v>9125.14</v>
      </c>
      <c r="D21" s="8">
        <v>9069.89</v>
      </c>
      <c r="E21" s="9">
        <v>9121.7099999999991</v>
      </c>
      <c r="F21" s="18">
        <f t="shared" si="0"/>
        <v>93.791855203619377</v>
      </c>
      <c r="G21" s="6">
        <f t="shared" si="2"/>
        <v>76.659282077046896</v>
      </c>
      <c r="H21" s="6">
        <f t="shared" si="2"/>
        <v>67.741871704778589</v>
      </c>
    </row>
    <row r="22" spans="1:8" ht="17.25" thickBot="1">
      <c r="A22" s="7">
        <v>41788</v>
      </c>
      <c r="B22" s="8">
        <v>9123.4599999999991</v>
      </c>
      <c r="C22" s="8">
        <v>9131.66</v>
      </c>
      <c r="D22" s="8">
        <v>9093.57</v>
      </c>
      <c r="E22" s="9">
        <v>9109</v>
      </c>
      <c r="F22" s="18">
        <f t="shared" si="0"/>
        <v>40.509320031504942</v>
      </c>
      <c r="G22" s="6">
        <f t="shared" si="2"/>
        <v>64.609294728532916</v>
      </c>
      <c r="H22" s="6">
        <f t="shared" si="2"/>
        <v>66.697679379363365</v>
      </c>
    </row>
    <row r="23" spans="1:8" ht="17.25" thickBot="1">
      <c r="A23" s="7">
        <v>41789</v>
      </c>
      <c r="B23" s="8">
        <v>9130.66</v>
      </c>
      <c r="C23" s="8">
        <v>9139.57</v>
      </c>
      <c r="D23" s="8">
        <v>9075.91</v>
      </c>
      <c r="E23" s="9">
        <v>9075.91</v>
      </c>
      <c r="F23" s="18">
        <f t="shared" si="0"/>
        <v>0</v>
      </c>
      <c r="G23" s="6">
        <f t="shared" si="2"/>
        <v>43.072863152355275</v>
      </c>
      <c r="H23" s="6">
        <f t="shared" si="2"/>
        <v>58.82274063702733</v>
      </c>
    </row>
    <row r="24" spans="1:8" ht="17.25" thickBot="1">
      <c r="A24" s="7">
        <v>41793</v>
      </c>
      <c r="B24" s="8">
        <v>9106.61</v>
      </c>
      <c r="C24" s="8">
        <v>9128.34</v>
      </c>
      <c r="D24" s="8">
        <v>9070.4500000000007</v>
      </c>
      <c r="E24" s="9">
        <v>9123.4599999999991</v>
      </c>
      <c r="F24" s="18">
        <f t="shared" si="0"/>
        <v>91.570219381583911</v>
      </c>
      <c r="G24" s="6">
        <f t="shared" si="2"/>
        <v>59.238648562098149</v>
      </c>
      <c r="H24" s="6">
        <f t="shared" si="2"/>
        <v>58.961376612050927</v>
      </c>
    </row>
    <row r="25" spans="1:8" ht="17.25" thickBot="1">
      <c r="A25" s="7">
        <v>41794</v>
      </c>
      <c r="B25" s="8">
        <v>9135.01</v>
      </c>
      <c r="C25" s="8">
        <v>9140.5499999999993</v>
      </c>
      <c r="D25" s="8">
        <v>9114.18</v>
      </c>
      <c r="E25" s="9">
        <v>9119.9599999999991</v>
      </c>
      <c r="F25" s="18">
        <f t="shared" si="0"/>
        <v>21.918847174816303</v>
      </c>
      <c r="G25" s="6">
        <f t="shared" si="2"/>
        <v>46.798714766337532</v>
      </c>
      <c r="H25" s="6">
        <f t="shared" si="2"/>
        <v>54.907155996813124</v>
      </c>
    </row>
    <row r="26" spans="1:8" ht="17.25" thickBot="1">
      <c r="A26" s="7">
        <v>41795</v>
      </c>
      <c r="B26" s="8">
        <v>9127.56</v>
      </c>
      <c r="C26" s="8">
        <v>9140.7199999999993</v>
      </c>
      <c r="D26" s="8">
        <v>9094.1299999999992</v>
      </c>
      <c r="E26" s="9">
        <v>9140.7199999999993</v>
      </c>
      <c r="F26" s="18">
        <f t="shared" si="0"/>
        <v>100</v>
      </c>
      <c r="G26" s="6">
        <f t="shared" si="2"/>
        <v>64.532476510891684</v>
      </c>
      <c r="H26" s="6">
        <f t="shared" si="2"/>
        <v>58.115596168172644</v>
      </c>
    </row>
    <row r="27" spans="1:8" ht="17.25" thickBot="1">
      <c r="A27" s="7">
        <v>41796</v>
      </c>
      <c r="B27" s="8">
        <v>9167.83</v>
      </c>
      <c r="C27" s="8">
        <v>9174.77</v>
      </c>
      <c r="D27" s="8">
        <v>9122.56</v>
      </c>
      <c r="E27" s="9">
        <v>9134.4599999999991</v>
      </c>
      <c r="F27" s="18">
        <f t="shared" si="0"/>
        <v>22.792568473471405</v>
      </c>
      <c r="G27" s="6">
        <f t="shared" si="2"/>
        <v>50.619173831751588</v>
      </c>
      <c r="H27" s="6">
        <f t="shared" si="2"/>
        <v>55.616788722698956</v>
      </c>
    </row>
    <row r="28" spans="1:8" ht="17.25" thickBot="1">
      <c r="A28" s="7">
        <v>41799</v>
      </c>
      <c r="B28" s="8">
        <v>9153.93</v>
      </c>
      <c r="C28" s="8">
        <v>9166.58</v>
      </c>
      <c r="D28" s="8">
        <v>9138.93</v>
      </c>
      <c r="E28" s="9">
        <v>9162.74</v>
      </c>
      <c r="F28" s="18">
        <f t="shared" si="0"/>
        <v>86.112115732368181</v>
      </c>
      <c r="G28" s="6">
        <f t="shared" si="2"/>
        <v>62.450154465290453</v>
      </c>
      <c r="H28" s="6">
        <f t="shared" si="2"/>
        <v>57.894577303562784</v>
      </c>
    </row>
    <row r="29" spans="1:8" ht="17.25" thickBot="1">
      <c r="A29" s="7">
        <v>41800</v>
      </c>
      <c r="B29" s="8">
        <v>9181.9</v>
      </c>
      <c r="C29" s="8">
        <v>9222.3700000000008</v>
      </c>
      <c r="D29" s="8">
        <v>9171.75</v>
      </c>
      <c r="E29" s="9">
        <v>9222.3700000000008</v>
      </c>
      <c r="F29" s="18">
        <f t="shared" si="0"/>
        <v>100</v>
      </c>
      <c r="G29" s="6">
        <f t="shared" si="2"/>
        <v>74.966769643526959</v>
      </c>
      <c r="H29" s="6">
        <f t="shared" si="2"/>
        <v>63.585308083550842</v>
      </c>
    </row>
    <row r="30" spans="1:8" ht="17.25" thickBot="1">
      <c r="A30" s="7">
        <v>41801</v>
      </c>
      <c r="B30" s="8">
        <v>9218.5</v>
      </c>
      <c r="C30" s="8">
        <v>9229.7999999999993</v>
      </c>
      <c r="D30" s="8">
        <v>9204.76</v>
      </c>
      <c r="E30" s="9">
        <v>9229.7999999999993</v>
      </c>
      <c r="F30" s="18">
        <f t="shared" si="0"/>
        <v>100</v>
      </c>
      <c r="G30" s="6">
        <f t="shared" si="2"/>
        <v>83.311179762351301</v>
      </c>
      <c r="H30" s="6">
        <f t="shared" si="2"/>
        <v>70.16059864315099</v>
      </c>
    </row>
    <row r="31" spans="1:8" ht="17.25" thickBot="1">
      <c r="A31" s="7">
        <v>41802</v>
      </c>
      <c r="B31" s="8">
        <v>9209.99</v>
      </c>
      <c r="C31" s="8">
        <v>9220.89</v>
      </c>
      <c r="D31" s="8">
        <v>9186.7900000000009</v>
      </c>
      <c r="E31" s="9">
        <v>9204.65</v>
      </c>
      <c r="F31" s="18">
        <f t="shared" si="0"/>
        <v>52.375366568913563</v>
      </c>
      <c r="G31" s="6">
        <f t="shared" si="2"/>
        <v>72.999242031205384</v>
      </c>
      <c r="H31" s="6">
        <f t="shared" si="2"/>
        <v>71.106813105835784</v>
      </c>
    </row>
    <row r="32" spans="1:8" ht="17.25" thickBot="1">
      <c r="A32" s="7">
        <v>41803</v>
      </c>
      <c r="B32" s="8">
        <v>9192.73</v>
      </c>
      <c r="C32" s="8">
        <v>9207.74</v>
      </c>
      <c r="D32" s="8">
        <v>9171.51</v>
      </c>
      <c r="E32" s="9">
        <v>9196.39</v>
      </c>
      <c r="F32" s="18">
        <f t="shared" si="0"/>
        <v>68.672370963288714</v>
      </c>
      <c r="G32" s="6">
        <f t="shared" si="2"/>
        <v>71.556951675233151</v>
      </c>
      <c r="H32" s="6">
        <f t="shared" si="2"/>
        <v>71.256859295634897</v>
      </c>
    </row>
    <row r="33" spans="1:8" ht="17.25" thickBot="1">
      <c r="A33" s="7">
        <v>41806</v>
      </c>
      <c r="B33" s="8">
        <v>9196.23</v>
      </c>
      <c r="C33" s="8">
        <v>9214.19</v>
      </c>
      <c r="D33" s="8">
        <v>9179.56</v>
      </c>
      <c r="E33" s="9">
        <v>9202.93</v>
      </c>
      <c r="F33" s="18">
        <f t="shared" si="0"/>
        <v>67.484839734334727</v>
      </c>
      <c r="G33" s="6">
        <f t="shared" si="2"/>
        <v>70.199581028267005</v>
      </c>
      <c r="H33" s="6">
        <f t="shared" si="2"/>
        <v>70.904433206512266</v>
      </c>
    </row>
    <row r="34" spans="1:8" ht="17.25" thickBot="1">
      <c r="A34" s="7">
        <v>41807</v>
      </c>
      <c r="B34" s="8">
        <v>9223.02</v>
      </c>
      <c r="C34" s="8">
        <v>9249.8700000000008</v>
      </c>
      <c r="D34" s="8">
        <v>9200.86</v>
      </c>
      <c r="E34" s="9">
        <v>9240.6</v>
      </c>
      <c r="F34" s="18">
        <f t="shared" si="0"/>
        <v>81.085492756579484</v>
      </c>
      <c r="G34" s="6">
        <f t="shared" si="2"/>
        <v>73.828218271037827</v>
      </c>
      <c r="H34" s="6">
        <f t="shared" si="2"/>
        <v>71.879028228020786</v>
      </c>
    </row>
    <row r="35" spans="1:8" ht="17.25" thickBot="1">
      <c r="A35" s="7">
        <v>41808</v>
      </c>
      <c r="B35" s="8">
        <v>9257.65</v>
      </c>
      <c r="C35" s="8">
        <v>9316.64</v>
      </c>
      <c r="D35" s="8">
        <v>9204.35</v>
      </c>
      <c r="E35" s="9">
        <v>9279.93</v>
      </c>
      <c r="F35" s="18">
        <f t="shared" si="0"/>
        <v>67.307863567548807</v>
      </c>
      <c r="G35" s="6">
        <f t="shared" si="2"/>
        <v>71.654766703208153</v>
      </c>
      <c r="H35" s="6">
        <f t="shared" si="2"/>
        <v>71.80427438641658</v>
      </c>
    </row>
    <row r="36" spans="1:8" ht="17.25" thickBot="1">
      <c r="A36" s="7">
        <v>41809</v>
      </c>
      <c r="B36" s="8">
        <v>9288.69</v>
      </c>
      <c r="C36" s="8">
        <v>9324.4</v>
      </c>
      <c r="D36" s="8">
        <v>9283.3799999999992</v>
      </c>
      <c r="E36" s="9">
        <v>9316.81</v>
      </c>
      <c r="F36" s="18">
        <f t="shared" si="0"/>
        <v>81.496830814236802</v>
      </c>
      <c r="G36" s="6">
        <f t="shared" ref="G36:H51" si="3">2/3*G35+1/3*F36</f>
        <v>74.935454740217693</v>
      </c>
      <c r="H36" s="6">
        <f t="shared" si="3"/>
        <v>72.848001171016946</v>
      </c>
    </row>
    <row r="37" spans="1:8" ht="17.25" thickBot="1">
      <c r="A37" s="7">
        <v>41810</v>
      </c>
      <c r="B37" s="8">
        <v>9330.35</v>
      </c>
      <c r="C37" s="8">
        <v>9339.83</v>
      </c>
      <c r="D37" s="8">
        <v>9273.7900000000009</v>
      </c>
      <c r="E37" s="9">
        <v>9273.7900000000009</v>
      </c>
      <c r="F37" s="18">
        <f t="shared" si="0"/>
        <v>0</v>
      </c>
      <c r="G37" s="6">
        <f t="shared" si="3"/>
        <v>49.956969826811793</v>
      </c>
      <c r="H37" s="6">
        <f t="shared" si="3"/>
        <v>65.217657389615226</v>
      </c>
    </row>
    <row r="38" spans="1:8" ht="17.25" thickBot="1">
      <c r="A38" s="7">
        <v>41813</v>
      </c>
      <c r="B38" s="8">
        <v>9293.06</v>
      </c>
      <c r="C38" s="8">
        <v>9302.65</v>
      </c>
      <c r="D38" s="8">
        <v>9225.73</v>
      </c>
      <c r="E38" s="9">
        <v>9228.35</v>
      </c>
      <c r="F38" s="18">
        <f t="shared" si="0"/>
        <v>3.4061362454508552</v>
      </c>
      <c r="G38" s="6">
        <f t="shared" si="3"/>
        <v>34.440025299691477</v>
      </c>
      <c r="H38" s="6">
        <f t="shared" si="3"/>
        <v>54.958446692973979</v>
      </c>
    </row>
    <row r="39" spans="1:8" ht="17.25" thickBot="1">
      <c r="A39" s="7">
        <v>41814</v>
      </c>
      <c r="B39" s="8">
        <v>9232.35</v>
      </c>
      <c r="C39" s="8">
        <v>9276.24</v>
      </c>
      <c r="D39" s="8">
        <v>9232.35</v>
      </c>
      <c r="E39" s="9">
        <v>9246.2000000000007</v>
      </c>
      <c r="F39" s="18">
        <f t="shared" si="0"/>
        <v>31.556163135111753</v>
      </c>
      <c r="G39" s="6">
        <f t="shared" si="3"/>
        <v>33.478737911498229</v>
      </c>
      <c r="H39" s="6">
        <f t="shared" si="3"/>
        <v>47.798543765815396</v>
      </c>
    </row>
    <row r="40" spans="1:8" ht="17.25" thickBot="1">
      <c r="A40" s="7">
        <v>41815</v>
      </c>
      <c r="B40" s="8">
        <v>9250.1299999999992</v>
      </c>
      <c r="C40" s="8">
        <v>9255.8700000000008</v>
      </c>
      <c r="D40" s="8">
        <v>9229.7999999999993</v>
      </c>
      <c r="E40" s="9">
        <v>9242.16</v>
      </c>
      <c r="F40" s="18">
        <f t="shared" si="0"/>
        <v>47.410817031069655</v>
      </c>
      <c r="G40" s="6">
        <f t="shared" si="3"/>
        <v>38.122764284688699</v>
      </c>
      <c r="H40" s="6">
        <f t="shared" si="3"/>
        <v>44.573283938773159</v>
      </c>
    </row>
    <row r="41" spans="1:8" ht="17.25" thickBot="1">
      <c r="A41" s="7">
        <v>41816</v>
      </c>
      <c r="B41" s="8">
        <v>9273.36</v>
      </c>
      <c r="C41" s="8">
        <v>9320.94</v>
      </c>
      <c r="D41" s="8">
        <v>9271.35</v>
      </c>
      <c r="E41" s="9">
        <v>9320.94</v>
      </c>
      <c r="F41" s="18">
        <f t="shared" si="0"/>
        <v>100</v>
      </c>
      <c r="G41" s="6">
        <f t="shared" si="3"/>
        <v>58.74850952312579</v>
      </c>
      <c r="H41" s="6">
        <f t="shared" si="3"/>
        <v>49.298359133557369</v>
      </c>
    </row>
    <row r="42" spans="1:8" ht="17.25" thickBot="1">
      <c r="A42" s="7">
        <v>41817</v>
      </c>
      <c r="B42" s="8">
        <v>9316.89</v>
      </c>
      <c r="C42" s="8">
        <v>9330.9500000000007</v>
      </c>
      <c r="D42" s="8">
        <v>9303.57</v>
      </c>
      <c r="E42" s="9">
        <v>9306.83</v>
      </c>
      <c r="F42" s="18">
        <f t="shared" si="0"/>
        <v>11.906501095690638</v>
      </c>
      <c r="G42" s="6">
        <f t="shared" si="3"/>
        <v>43.134506713980734</v>
      </c>
      <c r="H42" s="6">
        <f t="shared" si="3"/>
        <v>47.243741660365153</v>
      </c>
    </row>
    <row r="43" spans="1:8" ht="17.25" thickBot="1">
      <c r="A43" s="7">
        <v>41820</v>
      </c>
      <c r="B43" s="8">
        <v>9332.44</v>
      </c>
      <c r="C43" s="8">
        <v>9393.07</v>
      </c>
      <c r="D43" s="8">
        <v>9327.89</v>
      </c>
      <c r="E43" s="9">
        <v>9393.07</v>
      </c>
      <c r="F43" s="18">
        <f t="shared" si="0"/>
        <v>100</v>
      </c>
      <c r="G43" s="6">
        <f t="shared" si="3"/>
        <v>62.089671142653813</v>
      </c>
      <c r="H43" s="6">
        <f t="shared" si="3"/>
        <v>52.192384821128037</v>
      </c>
    </row>
    <row r="44" spans="1:8" ht="17.25" thickBot="1">
      <c r="A44" s="7">
        <v>41821</v>
      </c>
      <c r="B44" s="8">
        <v>9393.07</v>
      </c>
      <c r="C44" s="8">
        <v>9463.06</v>
      </c>
      <c r="D44" s="8">
        <v>9374.2800000000007</v>
      </c>
      <c r="E44" s="9">
        <v>9441.92</v>
      </c>
      <c r="F44" s="18">
        <f t="shared" si="0"/>
        <v>76.188330705114112</v>
      </c>
      <c r="G44" s="6">
        <f t="shared" si="3"/>
        <v>66.78922433014057</v>
      </c>
      <c r="H44" s="6">
        <f t="shared" si="3"/>
        <v>57.057997990798881</v>
      </c>
    </row>
    <row r="45" spans="1:8" ht="17.25" thickBot="1">
      <c r="A45" s="7">
        <v>41822</v>
      </c>
      <c r="B45" s="8">
        <v>9482</v>
      </c>
      <c r="C45" s="8">
        <v>9547.0499999999993</v>
      </c>
      <c r="D45" s="8">
        <v>9421.8700000000008</v>
      </c>
      <c r="E45" s="9">
        <v>9484.9599999999991</v>
      </c>
      <c r="F45" s="18">
        <f t="shared" si="0"/>
        <v>50.399424828246595</v>
      </c>
      <c r="G45" s="6">
        <f t="shared" si="3"/>
        <v>61.325957829509242</v>
      </c>
      <c r="H45" s="6">
        <f t="shared" si="3"/>
        <v>58.480651270369002</v>
      </c>
    </row>
    <row r="46" spans="1:8" ht="17.25" thickBot="1">
      <c r="A46" s="7">
        <v>41823</v>
      </c>
      <c r="B46" s="8">
        <v>9468.7800000000007</v>
      </c>
      <c r="C46" s="8">
        <v>9538.65</v>
      </c>
      <c r="D46" s="8">
        <v>9449.7800000000007</v>
      </c>
      <c r="E46" s="9">
        <v>9526.23</v>
      </c>
      <c r="F46" s="18">
        <f t="shared" si="0"/>
        <v>86.024530212669944</v>
      </c>
      <c r="G46" s="6">
        <f t="shared" si="3"/>
        <v>69.558815290562805</v>
      </c>
      <c r="H46" s="6">
        <f t="shared" si="3"/>
        <v>62.173372610433603</v>
      </c>
    </row>
    <row r="47" spans="1:8" ht="17.25" thickBot="1">
      <c r="A47" s="7">
        <v>41824</v>
      </c>
      <c r="B47" s="8">
        <v>9468.7800000000007</v>
      </c>
      <c r="C47" s="8">
        <v>9550.11</v>
      </c>
      <c r="D47" s="8">
        <v>9482.94</v>
      </c>
      <c r="E47" s="9">
        <v>9510.0499999999993</v>
      </c>
      <c r="F47" s="18">
        <f t="shared" si="0"/>
        <v>40.360279886852361</v>
      </c>
      <c r="G47" s="6">
        <f t="shared" si="3"/>
        <v>59.825970155992657</v>
      </c>
      <c r="H47" s="6">
        <f t="shared" si="3"/>
        <v>61.390905125619952</v>
      </c>
    </row>
    <row r="48" spans="1:8" ht="17.25" thickBot="1">
      <c r="A48" s="7">
        <v>41827</v>
      </c>
      <c r="B48" s="8">
        <v>9497.27</v>
      </c>
      <c r="C48" s="8">
        <v>9520.2000000000007</v>
      </c>
      <c r="D48" s="8">
        <v>9454.67</v>
      </c>
      <c r="E48" s="9">
        <v>9520.2000000000007</v>
      </c>
      <c r="F48" s="18">
        <f t="shared" si="0"/>
        <v>100</v>
      </c>
      <c r="G48" s="6">
        <f t="shared" si="3"/>
        <v>73.217313437328428</v>
      </c>
      <c r="H48" s="6">
        <f t="shared" si="3"/>
        <v>65.333041229522777</v>
      </c>
    </row>
    <row r="49" spans="1:8" ht="17.25" thickBot="1">
      <c r="A49" s="7">
        <v>41828</v>
      </c>
      <c r="B49" s="8">
        <v>9515.18</v>
      </c>
      <c r="C49" s="8">
        <v>9540.57</v>
      </c>
      <c r="D49" s="8">
        <v>9499.17</v>
      </c>
      <c r="E49" s="9">
        <v>9530.98</v>
      </c>
      <c r="F49" s="18">
        <f t="shared" si="0"/>
        <v>76.835748792269982</v>
      </c>
      <c r="G49" s="6">
        <f t="shared" si="3"/>
        <v>74.42345855564227</v>
      </c>
      <c r="H49" s="6">
        <f t="shared" si="3"/>
        <v>68.36318033822927</v>
      </c>
    </row>
    <row r="50" spans="1:8" ht="17.25" thickBot="1">
      <c r="A50" s="7">
        <v>41829</v>
      </c>
      <c r="B50" s="8">
        <v>9510</v>
      </c>
      <c r="C50" s="8">
        <v>9522.99</v>
      </c>
      <c r="D50" s="8">
        <v>9478.76</v>
      </c>
      <c r="E50" s="9">
        <v>9489.98</v>
      </c>
      <c r="F50" s="18">
        <f t="shared" si="0"/>
        <v>25.367397693871709</v>
      </c>
      <c r="G50" s="6">
        <f t="shared" si="3"/>
        <v>58.071438268385414</v>
      </c>
      <c r="H50" s="6">
        <f t="shared" si="3"/>
        <v>64.932599648281311</v>
      </c>
    </row>
    <row r="51" spans="1:8" ht="17.25" thickBot="1">
      <c r="A51" s="7">
        <v>41830</v>
      </c>
      <c r="B51" s="8">
        <v>9512.89</v>
      </c>
      <c r="C51" s="8">
        <v>9568.75</v>
      </c>
      <c r="D51" s="8">
        <v>9512.89</v>
      </c>
      <c r="E51" s="9">
        <v>9565.1200000000008</v>
      </c>
      <c r="F51" s="18">
        <f t="shared" si="0"/>
        <v>93.501611170785608</v>
      </c>
      <c r="G51" s="6">
        <f t="shared" si="3"/>
        <v>69.881495902518807</v>
      </c>
      <c r="H51" s="6">
        <f t="shared" si="3"/>
        <v>66.582231733027143</v>
      </c>
    </row>
    <row r="52" spans="1:8" ht="17.25" thickBot="1">
      <c r="A52" s="7">
        <v>41831</v>
      </c>
      <c r="B52" s="8">
        <v>9561.7099999999991</v>
      </c>
      <c r="C52" s="8">
        <v>9591.27</v>
      </c>
      <c r="D52" s="8">
        <v>9480.18</v>
      </c>
      <c r="E52" s="9">
        <v>9495.84</v>
      </c>
      <c r="F52" s="18">
        <f t="shared" si="0"/>
        <v>14.09667836888994</v>
      </c>
      <c r="G52" s="6">
        <f t="shared" ref="G52:H67" si="4">2/3*G51+1/3*F52</f>
        <v>51.286556724642516</v>
      </c>
      <c r="H52" s="6">
        <f t="shared" si="4"/>
        <v>61.483673396898936</v>
      </c>
    </row>
    <row r="53" spans="1:8" ht="17.25" thickBot="1">
      <c r="A53" s="7">
        <v>41834</v>
      </c>
      <c r="B53" s="8">
        <v>9497.81</v>
      </c>
      <c r="C53" s="8">
        <v>9545.99</v>
      </c>
      <c r="D53" s="8">
        <v>9488.1200000000008</v>
      </c>
      <c r="E53" s="9">
        <v>9520.2999999999993</v>
      </c>
      <c r="F53" s="18">
        <f t="shared" si="0"/>
        <v>55.607395887332025</v>
      </c>
      <c r="G53" s="6">
        <f t="shared" si="4"/>
        <v>52.726836445539014</v>
      </c>
      <c r="H53" s="6">
        <f t="shared" si="4"/>
        <v>58.564727746445627</v>
      </c>
    </row>
    <row r="54" spans="1:8" ht="17.25" thickBot="1">
      <c r="A54" s="7">
        <v>41835</v>
      </c>
      <c r="B54" s="8">
        <v>9558.42</v>
      </c>
      <c r="C54" s="8">
        <v>9593.68</v>
      </c>
      <c r="D54" s="8">
        <v>9547.94</v>
      </c>
      <c r="E54" s="9">
        <v>9569.17</v>
      </c>
      <c r="F54" s="18">
        <f t="shared" si="0"/>
        <v>46.414516834279986</v>
      </c>
      <c r="G54" s="6">
        <f t="shared" si="4"/>
        <v>50.622729908452669</v>
      </c>
      <c r="H54" s="6">
        <f t="shared" si="4"/>
        <v>55.917395133781305</v>
      </c>
    </row>
    <row r="55" spans="1:8" ht="17.25" thickBot="1">
      <c r="A55" s="7">
        <v>41836</v>
      </c>
      <c r="B55" s="8">
        <v>9570.33</v>
      </c>
      <c r="C55" s="8">
        <v>9574.1299999999992</v>
      </c>
      <c r="D55" s="8">
        <v>9471.65</v>
      </c>
      <c r="E55" s="9">
        <v>9484.73</v>
      </c>
      <c r="F55" s="18">
        <f t="shared" si="0"/>
        <v>12.763466042154551</v>
      </c>
      <c r="G55" s="6">
        <f t="shared" si="4"/>
        <v>38.002975286353291</v>
      </c>
      <c r="H55" s="6">
        <f t="shared" si="4"/>
        <v>49.945921851305293</v>
      </c>
    </row>
    <row r="56" spans="1:8" ht="17.25" thickBot="1">
      <c r="A56" s="7">
        <v>41837</v>
      </c>
      <c r="B56" s="8">
        <v>9420.11</v>
      </c>
      <c r="C56" s="8">
        <v>9461.86</v>
      </c>
      <c r="D56" s="8">
        <v>9373.8700000000008</v>
      </c>
      <c r="E56" s="9">
        <v>9408.24</v>
      </c>
      <c r="F56" s="18">
        <f t="shared" si="0"/>
        <v>39.061256961017236</v>
      </c>
      <c r="G56" s="6">
        <f t="shared" si="4"/>
        <v>38.355735844574603</v>
      </c>
      <c r="H56" s="6">
        <f t="shared" si="4"/>
        <v>46.082526515728389</v>
      </c>
    </row>
    <row r="57" spans="1:8" ht="17.25" thickBot="1">
      <c r="A57" s="7">
        <v>41838</v>
      </c>
      <c r="B57" s="8">
        <v>9335.3799999999992</v>
      </c>
      <c r="C57" s="8">
        <v>9421.34</v>
      </c>
      <c r="D57" s="8">
        <v>9335.3799999999992</v>
      </c>
      <c r="E57" s="9">
        <v>9400.9699999999993</v>
      </c>
      <c r="F57" s="18">
        <f t="shared" si="0"/>
        <v>76.302931596090545</v>
      </c>
      <c r="G57" s="6">
        <f t="shared" si="4"/>
        <v>51.004801095079912</v>
      </c>
      <c r="H57" s="6">
        <f t="shared" si="4"/>
        <v>47.723284708845561</v>
      </c>
    </row>
    <row r="58" spans="1:8" ht="17.25" thickBot="1">
      <c r="A58" s="7">
        <v>41841</v>
      </c>
      <c r="B58" s="8">
        <v>9453.7800000000007</v>
      </c>
      <c r="C58" s="8">
        <v>9480.14</v>
      </c>
      <c r="D58" s="8">
        <v>9426.2999999999993</v>
      </c>
      <c r="E58" s="9">
        <v>9440.9699999999993</v>
      </c>
      <c r="F58" s="18">
        <f t="shared" si="0"/>
        <v>27.247399702823245</v>
      </c>
      <c r="G58" s="6">
        <f t="shared" si="4"/>
        <v>43.085667297661018</v>
      </c>
      <c r="H58" s="6">
        <f t="shared" si="4"/>
        <v>46.177412238450714</v>
      </c>
    </row>
    <row r="59" spans="1:8" ht="17.25" thickBot="1">
      <c r="A59" s="7">
        <v>41842</v>
      </c>
      <c r="B59" s="8">
        <v>9453.23</v>
      </c>
      <c r="C59" s="8">
        <v>9499.36</v>
      </c>
      <c r="D59" s="8">
        <v>9418.74</v>
      </c>
      <c r="E59" s="9">
        <v>9499.36</v>
      </c>
      <c r="F59" s="18">
        <f t="shared" si="0"/>
        <v>100</v>
      </c>
      <c r="G59" s="6">
        <f t="shared" si="4"/>
        <v>62.057111531774005</v>
      </c>
      <c r="H59" s="6">
        <f t="shared" si="4"/>
        <v>51.470645336225147</v>
      </c>
    </row>
    <row r="60" spans="1:8" ht="17.25" thickBot="1">
      <c r="A60" s="7">
        <v>41844</v>
      </c>
      <c r="B60" s="8">
        <v>9508.26</v>
      </c>
      <c r="C60" s="8">
        <v>9538.07</v>
      </c>
      <c r="D60" s="8">
        <v>9483.52</v>
      </c>
      <c r="E60" s="9">
        <v>9527.5400000000009</v>
      </c>
      <c r="F60" s="18">
        <f t="shared" si="0"/>
        <v>80.696608615950552</v>
      </c>
      <c r="G60" s="6">
        <f t="shared" si="4"/>
        <v>68.270277226499516</v>
      </c>
      <c r="H60" s="6">
        <f t="shared" si="4"/>
        <v>57.070522632983263</v>
      </c>
    </row>
    <row r="61" spans="1:8" ht="17.25" thickBot="1">
      <c r="A61" s="7">
        <v>41845</v>
      </c>
      <c r="B61" s="8">
        <v>9519.99</v>
      </c>
      <c r="C61" s="8">
        <v>9528.7000000000007</v>
      </c>
      <c r="D61" s="8">
        <v>9412.48</v>
      </c>
      <c r="E61" s="9">
        <v>9439.2900000000009</v>
      </c>
      <c r="F61" s="18">
        <f t="shared" si="0"/>
        <v>23.068318705903497</v>
      </c>
      <c r="G61" s="6">
        <f t="shared" si="4"/>
        <v>53.202957719634171</v>
      </c>
      <c r="H61" s="6">
        <f t="shared" si="4"/>
        <v>55.781334328533561</v>
      </c>
    </row>
    <row r="62" spans="1:8" ht="17.25" thickBot="1">
      <c r="A62" s="7">
        <v>41848</v>
      </c>
      <c r="B62" s="8">
        <v>9415.9</v>
      </c>
      <c r="C62" s="8">
        <v>9460.43</v>
      </c>
      <c r="D62" s="8">
        <v>9385.56</v>
      </c>
      <c r="E62" s="9">
        <v>9420.18</v>
      </c>
      <c r="F62" s="18">
        <f t="shared" si="0"/>
        <v>46.240149592627795</v>
      </c>
      <c r="G62" s="6">
        <f t="shared" si="4"/>
        <v>50.88202167729871</v>
      </c>
      <c r="H62" s="6">
        <f t="shared" si="4"/>
        <v>54.14823011145527</v>
      </c>
    </row>
    <row r="63" spans="1:8" ht="17.25" thickBot="1">
      <c r="A63" s="7">
        <v>41849</v>
      </c>
      <c r="B63" s="8">
        <v>9457.7999999999993</v>
      </c>
      <c r="C63" s="8">
        <v>9483.75</v>
      </c>
      <c r="D63" s="8">
        <v>9357.32</v>
      </c>
      <c r="E63" s="9">
        <v>9391.8799999999992</v>
      </c>
      <c r="F63" s="18">
        <f t="shared" si="0"/>
        <v>27.335284347069059</v>
      </c>
      <c r="G63" s="6">
        <f t="shared" si="4"/>
        <v>43.033109233888823</v>
      </c>
      <c r="H63" s="6">
        <f t="shared" si="4"/>
        <v>50.443189818933121</v>
      </c>
    </row>
    <row r="64" spans="1:8" ht="17.25" thickBot="1">
      <c r="A64" s="7">
        <v>41850</v>
      </c>
      <c r="B64" s="8">
        <v>9409.6200000000008</v>
      </c>
      <c r="C64" s="8">
        <v>9456.0300000000007</v>
      </c>
      <c r="D64" s="8">
        <v>9398.82</v>
      </c>
      <c r="E64" s="9">
        <v>9447.02</v>
      </c>
      <c r="F64" s="18">
        <f t="shared" si="0"/>
        <v>84.251005069043742</v>
      </c>
      <c r="G64" s="6">
        <f t="shared" si="4"/>
        <v>56.772407845607127</v>
      </c>
      <c r="H64" s="6">
        <f t="shared" si="4"/>
        <v>52.552929161157785</v>
      </c>
    </row>
    <row r="65" spans="1:8" ht="17.25" thickBot="1">
      <c r="A65" s="7">
        <v>41851</v>
      </c>
      <c r="B65" s="8">
        <v>9436.0400000000009</v>
      </c>
      <c r="C65" s="8">
        <v>9438.9699999999993</v>
      </c>
      <c r="D65" s="8">
        <v>9313.8700000000008</v>
      </c>
      <c r="E65" s="9">
        <v>9315.85</v>
      </c>
      <c r="F65" s="18">
        <f t="shared" si="0"/>
        <v>1.5827338129493096</v>
      </c>
      <c r="G65" s="6">
        <f t="shared" si="4"/>
        <v>38.37584983472118</v>
      </c>
      <c r="H65" s="6">
        <f t="shared" si="4"/>
        <v>47.827236052345583</v>
      </c>
    </row>
    <row r="66" spans="1:8" ht="17.25" thickBot="1">
      <c r="A66" s="7">
        <v>41852</v>
      </c>
      <c r="B66" s="8">
        <v>9223.75</v>
      </c>
      <c r="C66" s="8">
        <v>9274.64</v>
      </c>
      <c r="D66" s="8">
        <v>9201.83</v>
      </c>
      <c r="E66" s="9">
        <v>9266.51</v>
      </c>
      <c r="F66" s="18">
        <f t="shared" si="0"/>
        <v>88.833951380305919</v>
      </c>
      <c r="G66" s="6">
        <f t="shared" si="4"/>
        <v>55.19521701658276</v>
      </c>
      <c r="H66" s="6">
        <f t="shared" si="4"/>
        <v>50.283229707091309</v>
      </c>
    </row>
    <row r="67" spans="1:8" ht="17.25" thickBot="1">
      <c r="A67" s="7">
        <v>41855</v>
      </c>
      <c r="B67" s="8">
        <v>9280.2900000000009</v>
      </c>
      <c r="C67" s="8">
        <v>9330.19</v>
      </c>
      <c r="D67" s="8">
        <v>9258.18</v>
      </c>
      <c r="E67" s="9">
        <v>9330.19</v>
      </c>
      <c r="F67" s="18">
        <f t="shared" ref="F67:F101" si="5">(E67-D67)/(C67-D67)*100</f>
        <v>100</v>
      </c>
      <c r="G67" s="6">
        <f t="shared" si="4"/>
        <v>70.13014467772183</v>
      </c>
      <c r="H67" s="6">
        <f t="shared" si="4"/>
        <v>56.898868030634816</v>
      </c>
    </row>
    <row r="68" spans="1:8" ht="17.25" thickBot="1">
      <c r="A68" s="7">
        <v>41856</v>
      </c>
      <c r="B68" s="8">
        <v>9316.82</v>
      </c>
      <c r="C68" s="8">
        <v>9316.82</v>
      </c>
      <c r="D68" s="8">
        <v>9141.44</v>
      </c>
      <c r="E68" s="9">
        <v>9141.44</v>
      </c>
      <c r="F68" s="18">
        <f t="shared" si="5"/>
        <v>0</v>
      </c>
      <c r="G68" s="6">
        <f t="shared" ref="G68:H83" si="6">2/3*G67+1/3*F68</f>
        <v>46.753429785147887</v>
      </c>
      <c r="H68" s="6">
        <f t="shared" si="6"/>
        <v>53.517055282139168</v>
      </c>
    </row>
    <row r="69" spans="1:8" ht="17.25" thickBot="1">
      <c r="A69" s="7">
        <v>41857</v>
      </c>
      <c r="B69" s="8">
        <v>9148.36</v>
      </c>
      <c r="C69" s="8">
        <v>9163.81</v>
      </c>
      <c r="D69" s="8">
        <v>9070.09</v>
      </c>
      <c r="E69" s="9">
        <v>9143.9699999999993</v>
      </c>
      <c r="F69" s="18">
        <f t="shared" si="5"/>
        <v>78.830559112248949</v>
      </c>
      <c r="G69" s="6">
        <f t="shared" si="6"/>
        <v>57.445806227514908</v>
      </c>
      <c r="H69" s="6">
        <f t="shared" si="6"/>
        <v>54.826638930597738</v>
      </c>
    </row>
    <row r="70" spans="1:8" ht="17.25" thickBot="1">
      <c r="A70" s="7">
        <v>41858</v>
      </c>
      <c r="B70" s="8">
        <v>9162.65</v>
      </c>
      <c r="C70" s="8">
        <v>9172.8799999999992</v>
      </c>
      <c r="D70" s="8">
        <v>9108.85</v>
      </c>
      <c r="E70" s="9">
        <v>9131.44</v>
      </c>
      <c r="F70" s="18">
        <f t="shared" si="5"/>
        <v>35.280337341871864</v>
      </c>
      <c r="G70" s="6">
        <f t="shared" si="6"/>
        <v>50.057316598967219</v>
      </c>
      <c r="H70" s="6">
        <f t="shared" si="6"/>
        <v>53.23686482005423</v>
      </c>
    </row>
    <row r="71" spans="1:8" ht="17.25" thickBot="1">
      <c r="A71" s="7">
        <v>41859</v>
      </c>
      <c r="B71" s="8">
        <v>9120.2000000000007</v>
      </c>
      <c r="C71" s="8">
        <v>9120.2000000000007</v>
      </c>
      <c r="D71" s="8">
        <v>9014.89</v>
      </c>
      <c r="E71" s="9">
        <v>9085.9599999999991</v>
      </c>
      <c r="F71" s="18">
        <f t="shared" si="5"/>
        <v>67.486468521506822</v>
      </c>
      <c r="G71" s="6">
        <f t="shared" si="6"/>
        <v>55.867033906480415</v>
      </c>
      <c r="H71" s="6">
        <f t="shared" si="6"/>
        <v>54.113587848862956</v>
      </c>
    </row>
    <row r="72" spans="1:8" ht="17.25" thickBot="1">
      <c r="A72" s="7">
        <v>41862</v>
      </c>
      <c r="B72" s="8">
        <v>9109.83</v>
      </c>
      <c r="C72" s="8">
        <v>9184.9599999999991</v>
      </c>
      <c r="D72" s="8">
        <v>9107.2099999999991</v>
      </c>
      <c r="E72" s="9">
        <v>9172.91</v>
      </c>
      <c r="F72" s="18">
        <f t="shared" si="5"/>
        <v>84.501607717042731</v>
      </c>
      <c r="G72" s="6">
        <f t="shared" si="6"/>
        <v>65.411891843334516</v>
      </c>
      <c r="H72" s="6">
        <f t="shared" si="6"/>
        <v>57.879689180353473</v>
      </c>
    </row>
    <row r="73" spans="1:8" ht="17.25" thickBot="1">
      <c r="A73" s="7">
        <v>41863</v>
      </c>
      <c r="B73" s="8">
        <v>9188.85</v>
      </c>
      <c r="C73" s="8">
        <v>9198.1</v>
      </c>
      <c r="D73" s="8">
        <v>9146.98</v>
      </c>
      <c r="E73" s="9">
        <v>9163.1200000000008</v>
      </c>
      <c r="F73" s="18">
        <f t="shared" si="5"/>
        <v>31.572769953053569</v>
      </c>
      <c r="G73" s="6">
        <f t="shared" si="6"/>
        <v>54.132184546574202</v>
      </c>
      <c r="H73" s="6">
        <f t="shared" si="6"/>
        <v>56.630520969093709</v>
      </c>
    </row>
    <row r="74" spans="1:8" ht="17.25" thickBot="1">
      <c r="A74" s="7">
        <v>41864</v>
      </c>
      <c r="B74" s="8">
        <v>9155.02</v>
      </c>
      <c r="C74" s="8">
        <v>9231.66</v>
      </c>
      <c r="D74" s="8">
        <v>9147.14</v>
      </c>
      <c r="E74" s="9">
        <v>9231.31</v>
      </c>
      <c r="F74" s="18">
        <f t="shared" si="5"/>
        <v>99.585896829152432</v>
      </c>
      <c r="G74" s="6">
        <f t="shared" si="6"/>
        <v>69.283421974100264</v>
      </c>
      <c r="H74" s="6">
        <f t="shared" si="6"/>
        <v>60.848154637429225</v>
      </c>
    </row>
    <row r="75" spans="1:8" ht="17.25" thickBot="1">
      <c r="A75" s="7">
        <v>41865</v>
      </c>
      <c r="B75" s="8">
        <v>9276.41</v>
      </c>
      <c r="C75" s="8">
        <v>9282.01</v>
      </c>
      <c r="D75" s="8">
        <v>9218.5499999999993</v>
      </c>
      <c r="E75" s="9">
        <v>9230.61</v>
      </c>
      <c r="F75" s="18">
        <f t="shared" si="5"/>
        <v>19.004097069021636</v>
      </c>
      <c r="G75" s="6">
        <f t="shared" si="6"/>
        <v>52.52364700574072</v>
      </c>
      <c r="H75" s="6">
        <f t="shared" si="6"/>
        <v>58.073318760199719</v>
      </c>
    </row>
    <row r="76" spans="1:8" ht="17.25" thickBot="1">
      <c r="A76" s="7">
        <v>41866</v>
      </c>
      <c r="B76" s="8">
        <v>9243.67</v>
      </c>
      <c r="C76" s="8">
        <v>9243.67</v>
      </c>
      <c r="D76" s="8">
        <v>9172.91</v>
      </c>
      <c r="E76" s="9">
        <v>9206.81</v>
      </c>
      <c r="F76" s="18">
        <f t="shared" si="5"/>
        <v>47.908422837760781</v>
      </c>
      <c r="G76" s="6">
        <f t="shared" si="6"/>
        <v>50.985238949747398</v>
      </c>
      <c r="H76" s="6">
        <f t="shared" si="6"/>
        <v>55.71062549004894</v>
      </c>
    </row>
    <row r="77" spans="1:8" ht="17.25" thickBot="1">
      <c r="A77" s="7">
        <v>41869</v>
      </c>
      <c r="B77" s="8">
        <v>9222.73</v>
      </c>
      <c r="C77" s="8">
        <v>9222.73</v>
      </c>
      <c r="D77" s="8">
        <v>9128.66</v>
      </c>
      <c r="E77" s="9">
        <v>9141.31</v>
      </c>
      <c r="F77" s="18">
        <f t="shared" si="5"/>
        <v>13.44743276283584</v>
      </c>
      <c r="G77" s="6">
        <f t="shared" si="6"/>
        <v>38.472636887443542</v>
      </c>
      <c r="H77" s="6">
        <f t="shared" si="6"/>
        <v>49.964629289180472</v>
      </c>
    </row>
    <row r="78" spans="1:8" ht="17.25" thickBot="1">
      <c r="A78" s="7">
        <v>41870</v>
      </c>
      <c r="B78" s="8">
        <v>9188.6299999999992</v>
      </c>
      <c r="C78" s="8">
        <v>9255.09</v>
      </c>
      <c r="D78" s="8">
        <v>9188.6299999999992</v>
      </c>
      <c r="E78" s="9">
        <v>9243.7800000000007</v>
      </c>
      <c r="F78" s="18">
        <f t="shared" si="5"/>
        <v>82.982244959375066</v>
      </c>
      <c r="G78" s="6">
        <f t="shared" si="6"/>
        <v>53.309172911420717</v>
      </c>
      <c r="H78" s="6">
        <f t="shared" si="6"/>
        <v>51.079477163260549</v>
      </c>
    </row>
    <row r="79" spans="1:8" ht="17.25" thickBot="1">
      <c r="A79" s="7">
        <v>41871</v>
      </c>
      <c r="B79" s="8">
        <v>9278.15</v>
      </c>
      <c r="C79" s="8">
        <v>9294.49</v>
      </c>
      <c r="D79" s="8">
        <v>9249.31</v>
      </c>
      <c r="E79" s="9">
        <v>9288.0499999999993</v>
      </c>
      <c r="F79" s="18">
        <f t="shared" si="5"/>
        <v>85.745905267816582</v>
      </c>
      <c r="G79" s="6">
        <f t="shared" si="6"/>
        <v>64.121417030219334</v>
      </c>
      <c r="H79" s="6">
        <f t="shared" si="6"/>
        <v>55.426790452246806</v>
      </c>
    </row>
    <row r="80" spans="1:8" ht="17.25" thickBot="1">
      <c r="A80" s="7">
        <v>41872</v>
      </c>
      <c r="B80" s="8">
        <v>9286.82</v>
      </c>
      <c r="C80" s="8">
        <v>9289.02</v>
      </c>
      <c r="D80" s="8">
        <v>9217.9699999999993</v>
      </c>
      <c r="E80" s="9">
        <v>9253.3799999999992</v>
      </c>
      <c r="F80" s="18">
        <f t="shared" si="5"/>
        <v>49.838142153412122</v>
      </c>
      <c r="G80" s="6">
        <f t="shared" si="6"/>
        <v>59.36032540461693</v>
      </c>
      <c r="H80" s="6">
        <f t="shared" si="6"/>
        <v>56.737968769703507</v>
      </c>
    </row>
    <row r="81" spans="1:8" ht="17.25" thickBot="1">
      <c r="A81" s="7">
        <v>41873</v>
      </c>
      <c r="B81" s="8">
        <v>9273.07</v>
      </c>
      <c r="C81" s="8">
        <v>9380.6</v>
      </c>
      <c r="D81" s="8">
        <v>9271.8700000000008</v>
      </c>
      <c r="E81" s="9">
        <v>9380.1</v>
      </c>
      <c r="F81" s="18">
        <f t="shared" si="5"/>
        <v>99.540145314080746</v>
      </c>
      <c r="G81" s="6">
        <f t="shared" si="6"/>
        <v>72.75359870777153</v>
      </c>
      <c r="H81" s="6">
        <f t="shared" si="6"/>
        <v>62.076512082392846</v>
      </c>
    </row>
    <row r="82" spans="1:8" ht="17.25" thickBot="1">
      <c r="A82" s="7">
        <v>41876</v>
      </c>
      <c r="B82" s="8">
        <v>9393.24</v>
      </c>
      <c r="C82" s="8">
        <v>9409.35</v>
      </c>
      <c r="D82" s="8">
        <v>9369.24</v>
      </c>
      <c r="E82" s="9">
        <v>9390.6200000000008</v>
      </c>
      <c r="F82" s="18">
        <f t="shared" si="5"/>
        <v>53.303415607082293</v>
      </c>
      <c r="G82" s="6">
        <f t="shared" si="6"/>
        <v>66.270204340875111</v>
      </c>
      <c r="H82" s="6">
        <f t="shared" si="6"/>
        <v>63.474409501886932</v>
      </c>
    </row>
    <row r="83" spans="1:8" ht="17.25" thickBot="1">
      <c r="A83" s="7">
        <v>41877</v>
      </c>
      <c r="B83" s="8">
        <v>9394.2800000000007</v>
      </c>
      <c r="C83" s="8">
        <v>9418.77</v>
      </c>
      <c r="D83" s="8">
        <v>9386.49</v>
      </c>
      <c r="E83" s="9">
        <v>9393.9599999999991</v>
      </c>
      <c r="F83" s="18">
        <f t="shared" si="5"/>
        <v>23.141263940517948</v>
      </c>
      <c r="G83" s="6">
        <f t="shared" si="6"/>
        <v>51.893890874089394</v>
      </c>
      <c r="H83" s="6">
        <f t="shared" si="6"/>
        <v>59.614236625954419</v>
      </c>
    </row>
    <row r="84" spans="1:8" ht="17.25" thickBot="1">
      <c r="A84" s="7">
        <v>41878</v>
      </c>
      <c r="B84" s="8">
        <v>9426.2900000000009</v>
      </c>
      <c r="C84" s="8">
        <v>9491.75</v>
      </c>
      <c r="D84" s="8">
        <v>9426.2900000000009</v>
      </c>
      <c r="E84" s="9">
        <v>9485.59</v>
      </c>
      <c r="F84" s="18">
        <f t="shared" si="5"/>
        <v>90.589673082798754</v>
      </c>
      <c r="G84" s="6">
        <f t="shared" ref="G84:H99" si="7">2/3*G83+1/3*F84</f>
        <v>64.792484943659176</v>
      </c>
      <c r="H84" s="6">
        <f t="shared" si="7"/>
        <v>61.340319398522666</v>
      </c>
    </row>
    <row r="85" spans="1:8" ht="17.25" thickBot="1">
      <c r="A85" s="7">
        <v>41879</v>
      </c>
      <c r="B85" s="8">
        <v>9499.2199999999993</v>
      </c>
      <c r="C85" s="8">
        <v>9502.42</v>
      </c>
      <c r="D85" s="8">
        <v>9453.49</v>
      </c>
      <c r="E85" s="9">
        <v>9478.3700000000008</v>
      </c>
      <c r="F85" s="18">
        <f t="shared" si="5"/>
        <v>50.848150418967656</v>
      </c>
      <c r="G85" s="6">
        <f t="shared" si="7"/>
        <v>60.144373435428669</v>
      </c>
      <c r="H85" s="6">
        <f t="shared" si="7"/>
        <v>60.941670744158003</v>
      </c>
    </row>
    <row r="86" spans="1:8" ht="17.25" thickBot="1">
      <c r="A86" s="7">
        <v>41880</v>
      </c>
      <c r="B86" s="8">
        <v>9459.81</v>
      </c>
      <c r="C86" s="8">
        <v>9470.15</v>
      </c>
      <c r="D86" s="8">
        <v>9425.35</v>
      </c>
      <c r="E86" s="9">
        <v>9436.27</v>
      </c>
      <c r="F86" s="18">
        <f t="shared" si="5"/>
        <v>24.375000000000558</v>
      </c>
      <c r="G86" s="6">
        <f t="shared" si="7"/>
        <v>48.221248956952628</v>
      </c>
      <c r="H86" s="6">
        <f t="shared" si="7"/>
        <v>56.701530148422876</v>
      </c>
    </row>
    <row r="87" spans="1:8" ht="17.25" thickBot="1">
      <c r="A87" s="7">
        <v>41883</v>
      </c>
      <c r="B87" s="8">
        <v>9474.41</v>
      </c>
      <c r="C87" s="8">
        <v>9532.66</v>
      </c>
      <c r="D87" s="8">
        <v>9472.9599999999991</v>
      </c>
      <c r="E87" s="9">
        <v>9513.06</v>
      </c>
      <c r="F87" s="18">
        <f t="shared" si="5"/>
        <v>67.16917922948052</v>
      </c>
      <c r="G87" s="6">
        <f t="shared" si="7"/>
        <v>54.537225714461925</v>
      </c>
      <c r="H87" s="6">
        <f t="shared" si="7"/>
        <v>55.980095337102554</v>
      </c>
    </row>
    <row r="88" spans="1:8" ht="17.25" thickBot="1">
      <c r="A88" s="7">
        <v>41884</v>
      </c>
      <c r="B88" s="8">
        <v>9503.65</v>
      </c>
      <c r="C88" s="8">
        <v>9503.65</v>
      </c>
      <c r="D88" s="8">
        <v>9388.1299999999992</v>
      </c>
      <c r="E88" s="9">
        <v>9399.7199999999993</v>
      </c>
      <c r="F88" s="18">
        <f t="shared" si="5"/>
        <v>10.032894736842193</v>
      </c>
      <c r="G88" s="6">
        <f t="shared" si="7"/>
        <v>39.702448721922011</v>
      </c>
      <c r="H88" s="6">
        <f t="shared" si="7"/>
        <v>50.554213132042371</v>
      </c>
    </row>
    <row r="89" spans="1:8" ht="17.25" thickBot="1">
      <c r="A89" s="7">
        <v>41885</v>
      </c>
      <c r="B89" s="8">
        <v>9434.8799999999992</v>
      </c>
      <c r="C89" s="8">
        <v>9455.7800000000007</v>
      </c>
      <c r="D89" s="8">
        <v>9396.7900000000009</v>
      </c>
      <c r="E89" s="9">
        <v>9450.35</v>
      </c>
      <c r="F89" s="18">
        <f t="shared" si="5"/>
        <v>90.795050008475485</v>
      </c>
      <c r="G89" s="6">
        <f t="shared" si="7"/>
        <v>56.733315817439831</v>
      </c>
      <c r="H89" s="6">
        <f t="shared" si="7"/>
        <v>52.613914027174857</v>
      </c>
    </row>
    <row r="90" spans="1:8" ht="17.25" thickBot="1">
      <c r="A90" s="7">
        <v>41886</v>
      </c>
      <c r="B90" s="8">
        <v>9439.76</v>
      </c>
      <c r="C90" s="8">
        <v>9439.76</v>
      </c>
      <c r="D90" s="8">
        <v>9389.2900000000009</v>
      </c>
      <c r="E90" s="9">
        <v>9428.89</v>
      </c>
      <c r="F90" s="18">
        <f t="shared" si="5"/>
        <v>78.462452942340121</v>
      </c>
      <c r="G90" s="6">
        <f t="shared" si="7"/>
        <v>63.976361525739925</v>
      </c>
      <c r="H90" s="6">
        <f t="shared" si="7"/>
        <v>56.401396526696544</v>
      </c>
    </row>
    <row r="91" spans="1:8" ht="17.25" thickBot="1">
      <c r="A91" s="7">
        <v>41887</v>
      </c>
      <c r="B91" s="8">
        <v>9446.4500000000007</v>
      </c>
      <c r="C91" s="8">
        <v>9451.39</v>
      </c>
      <c r="D91" s="8">
        <v>9365.7000000000007</v>
      </c>
      <c r="E91" s="9">
        <v>9407.94</v>
      </c>
      <c r="F91" s="18">
        <f t="shared" si="5"/>
        <v>49.29396662387726</v>
      </c>
      <c r="G91" s="6">
        <f t="shared" si="7"/>
        <v>59.082229891785701</v>
      </c>
      <c r="H91" s="6">
        <f t="shared" si="7"/>
        <v>57.295007648392925</v>
      </c>
    </row>
    <row r="92" spans="1:8" ht="17.25" thickBot="1">
      <c r="A92" s="7">
        <v>41891</v>
      </c>
      <c r="B92" s="8">
        <v>9452.14</v>
      </c>
      <c r="C92" s="8">
        <v>9465.93</v>
      </c>
      <c r="D92" s="8">
        <v>9426.99</v>
      </c>
      <c r="E92" s="9">
        <v>9434.77</v>
      </c>
      <c r="F92" s="18">
        <f t="shared" si="5"/>
        <v>19.979455572677331</v>
      </c>
      <c r="G92" s="6">
        <f t="shared" si="7"/>
        <v>46.047971785416244</v>
      </c>
      <c r="H92" s="6">
        <f t="shared" si="7"/>
        <v>53.545995694067365</v>
      </c>
    </row>
    <row r="93" spans="1:8" ht="17.25" thickBot="1">
      <c r="A93" s="7">
        <v>41892</v>
      </c>
      <c r="B93" s="8">
        <v>9410.6200000000008</v>
      </c>
      <c r="C93" s="8">
        <v>9410.6200000000008</v>
      </c>
      <c r="D93" s="8">
        <v>9309.0499999999993</v>
      </c>
      <c r="E93" s="9">
        <v>9357.61</v>
      </c>
      <c r="F93" s="18">
        <f t="shared" si="5"/>
        <v>47.809392537167057</v>
      </c>
      <c r="G93" s="6">
        <f t="shared" si="7"/>
        <v>46.635112035999846</v>
      </c>
      <c r="H93" s="6">
        <f t="shared" si="7"/>
        <v>51.242367808044861</v>
      </c>
    </row>
    <row r="94" spans="1:8" ht="17.25" thickBot="1">
      <c r="A94" s="7">
        <v>41893</v>
      </c>
      <c r="B94" s="8">
        <v>9376.3799999999992</v>
      </c>
      <c r="C94" s="8">
        <v>9381.0499999999993</v>
      </c>
      <c r="D94" s="8">
        <v>9322.9500000000007</v>
      </c>
      <c r="E94" s="9">
        <v>9322.9500000000007</v>
      </c>
      <c r="F94" s="18">
        <f t="shared" si="5"/>
        <v>0</v>
      </c>
      <c r="G94" s="6">
        <f t="shared" si="7"/>
        <v>31.090074690666562</v>
      </c>
      <c r="H94" s="6">
        <f t="shared" si="7"/>
        <v>44.524936768918764</v>
      </c>
    </row>
    <row r="95" spans="1:8" ht="17.25" thickBot="1">
      <c r="A95" s="7">
        <v>41894</v>
      </c>
      <c r="B95" s="8">
        <v>9324.74</v>
      </c>
      <c r="C95" s="8">
        <v>9333.2800000000007</v>
      </c>
      <c r="D95" s="8">
        <v>9223.18</v>
      </c>
      <c r="E95" s="9">
        <v>9223.18</v>
      </c>
      <c r="F95" s="18">
        <f t="shared" si="5"/>
        <v>0</v>
      </c>
      <c r="G95" s="6">
        <f t="shared" si="7"/>
        <v>20.726716460444372</v>
      </c>
      <c r="H95" s="6">
        <f t="shared" si="7"/>
        <v>36.592196666093962</v>
      </c>
    </row>
    <row r="96" spans="1:8" ht="17.25" thickBot="1">
      <c r="A96" s="7">
        <v>41897</v>
      </c>
      <c r="B96" s="8">
        <v>9206.41</v>
      </c>
      <c r="C96" s="8">
        <v>9242.23</v>
      </c>
      <c r="D96" s="8">
        <v>9175.61</v>
      </c>
      <c r="E96" s="9">
        <v>9217.4599999999991</v>
      </c>
      <c r="F96" s="18">
        <f t="shared" si="5"/>
        <v>62.818973281295683</v>
      </c>
      <c r="G96" s="6">
        <f t="shared" si="7"/>
        <v>34.757468734061476</v>
      </c>
      <c r="H96" s="6">
        <f t="shared" si="7"/>
        <v>35.980620688749795</v>
      </c>
    </row>
    <row r="97" spans="1:8" ht="17.25" thickBot="1">
      <c r="A97" s="7">
        <v>41898</v>
      </c>
      <c r="B97" s="8">
        <v>9218.85</v>
      </c>
      <c r="C97" s="8">
        <v>9219.42</v>
      </c>
      <c r="D97" s="8">
        <v>9133.4</v>
      </c>
      <c r="E97" s="9">
        <v>9133.4</v>
      </c>
      <c r="F97" s="18">
        <f t="shared" si="5"/>
        <v>0</v>
      </c>
      <c r="G97" s="6">
        <f t="shared" si="7"/>
        <v>23.171645822707649</v>
      </c>
      <c r="H97" s="6">
        <f t="shared" si="7"/>
        <v>31.710962400069079</v>
      </c>
    </row>
    <row r="98" spans="1:8" ht="17.25" thickBot="1">
      <c r="A98" s="7">
        <v>41899</v>
      </c>
      <c r="B98" s="8">
        <v>9171.0400000000009</v>
      </c>
      <c r="C98" s="8">
        <v>9252.3799999999992</v>
      </c>
      <c r="D98" s="8">
        <v>9159.85</v>
      </c>
      <c r="E98" s="9">
        <v>9195.17</v>
      </c>
      <c r="F98" s="18">
        <f t="shared" si="5"/>
        <v>38.17140386901562</v>
      </c>
      <c r="G98" s="6">
        <f t="shared" si="7"/>
        <v>28.171565171476971</v>
      </c>
      <c r="H98" s="6">
        <f t="shared" si="7"/>
        <v>30.531163323871709</v>
      </c>
    </row>
    <row r="99" spans="1:8" ht="17.25" thickBot="1">
      <c r="A99" s="7">
        <v>41900</v>
      </c>
      <c r="B99" s="8">
        <v>9211.7999999999993</v>
      </c>
      <c r="C99" s="8">
        <v>9237.8799999999992</v>
      </c>
      <c r="D99" s="8">
        <v>9201.91</v>
      </c>
      <c r="E99" s="9">
        <v>9237.0300000000007</v>
      </c>
      <c r="F99" s="18">
        <f t="shared" si="5"/>
        <v>97.63691965527228</v>
      </c>
      <c r="G99" s="6">
        <f t="shared" si="7"/>
        <v>51.326683332742071</v>
      </c>
      <c r="H99" s="6">
        <f t="shared" si="7"/>
        <v>37.463003326828492</v>
      </c>
    </row>
    <row r="100" spans="1:8" ht="17.25" thickBot="1">
      <c r="A100" s="7">
        <v>41901</v>
      </c>
      <c r="B100" s="8">
        <v>9268.44</v>
      </c>
      <c r="C100" s="8">
        <v>9289.2199999999993</v>
      </c>
      <c r="D100" s="8">
        <v>9235.44</v>
      </c>
      <c r="E100" s="9">
        <v>9240.4500000000007</v>
      </c>
      <c r="F100" s="18">
        <f t="shared" si="5"/>
        <v>9.3157307549280901</v>
      </c>
      <c r="G100" s="6">
        <f t="shared" ref="G100:H101" si="8">2/3*G99+1/3*F100</f>
        <v>37.323032473470739</v>
      </c>
      <c r="H100" s="6">
        <f t="shared" si="8"/>
        <v>37.416346375709239</v>
      </c>
    </row>
    <row r="101" spans="1:8" ht="17.25" thickBot="1">
      <c r="A101" s="7">
        <v>41904</v>
      </c>
      <c r="B101" s="8">
        <v>9220.5400000000009</v>
      </c>
      <c r="C101" s="8">
        <v>9220.5400000000009</v>
      </c>
      <c r="D101" s="8">
        <v>9106.27</v>
      </c>
      <c r="E101" s="9">
        <v>9134.65</v>
      </c>
      <c r="F101" s="18">
        <f t="shared" si="5"/>
        <v>24.835914938303222</v>
      </c>
      <c r="G101" s="6">
        <f t="shared" si="8"/>
        <v>33.16065996174823</v>
      </c>
      <c r="H101" s="6">
        <f t="shared" si="8"/>
        <v>35.997784237722236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RowHeight="16.5"/>
  <cols>
    <col min="1" max="1" width="9.5" style="6" bestFit="1" customWidth="1"/>
    <col min="2" max="5" width="9.125" style="6" bestFit="1" customWidth="1"/>
    <col min="6" max="6" width="9.125" style="6" customWidth="1"/>
    <col min="7" max="9" width="9" style="6"/>
  </cols>
  <sheetData>
    <row r="1" spans="1:9" ht="17.25" thickBot="1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17" t="s">
        <v>14</v>
      </c>
      <c r="G1" s="15" t="s">
        <v>11</v>
      </c>
      <c r="H1" s="16" t="s">
        <v>12</v>
      </c>
      <c r="I1" s="16" t="s">
        <v>13</v>
      </c>
    </row>
    <row r="2" spans="1:9" ht="17.25" thickBot="1">
      <c r="A2" s="7">
        <v>41759</v>
      </c>
      <c r="B2" s="8">
        <v>8885.7000000000007</v>
      </c>
      <c r="C2" s="8">
        <v>8890.09</v>
      </c>
      <c r="D2" s="8">
        <v>8791.44</v>
      </c>
      <c r="E2" s="9">
        <v>8791.44</v>
      </c>
      <c r="F2" s="18">
        <f>(E2-D2)/(C2-D2)*100</f>
        <v>0</v>
      </c>
      <c r="G2" s="19">
        <v>50</v>
      </c>
      <c r="H2" s="19">
        <v>50</v>
      </c>
    </row>
    <row r="3" spans="1:9" ht="17.25" thickBot="1">
      <c r="A3" s="7">
        <v>41761</v>
      </c>
      <c r="B3" s="8">
        <v>8846.86</v>
      </c>
      <c r="C3" s="8">
        <v>8875.9</v>
      </c>
      <c r="D3" s="8">
        <v>8839.92</v>
      </c>
      <c r="E3" s="9">
        <v>8867.32</v>
      </c>
      <c r="F3" s="18">
        <f t="shared" ref="F3:F66" si="0">(E3-D3)/(C3-D3)*100</f>
        <v>76.153418565869842</v>
      </c>
      <c r="G3" s="6">
        <f>2/3*G2+1/3*F3</f>
        <v>58.717806188623271</v>
      </c>
      <c r="H3" s="6">
        <f>2/3*H2+1/3*G3</f>
        <v>52.905935396207752</v>
      </c>
      <c r="I3" s="6">
        <f>G3*3-H3*2</f>
        <v>70.341547773454295</v>
      </c>
    </row>
    <row r="4" spans="1:9" ht="17.25" thickBot="1">
      <c r="A4" s="7">
        <v>41764</v>
      </c>
      <c r="B4" s="8">
        <v>8895.8700000000008</v>
      </c>
      <c r="C4" s="8">
        <v>8911.08</v>
      </c>
      <c r="D4" s="8">
        <v>8844.4500000000007</v>
      </c>
      <c r="E4" s="9">
        <v>8870.43</v>
      </c>
      <c r="F4" s="18">
        <f t="shared" si="0"/>
        <v>38.991445294912012</v>
      </c>
      <c r="G4" s="6">
        <f t="shared" ref="G4:G67" si="1">2/3*G3+1/3*F4</f>
        <v>52.142352557386182</v>
      </c>
      <c r="H4" s="6">
        <f t="shared" ref="H4:H67" si="2">2/3*H3+1/3*G4</f>
        <v>52.651407783267224</v>
      </c>
      <c r="I4" s="6">
        <f t="shared" ref="I4:I67" si="3">G4*3-H4*2</f>
        <v>51.124242105624106</v>
      </c>
    </row>
    <row r="5" spans="1:9" ht="17.25" thickBot="1">
      <c r="A5" s="7">
        <v>41765</v>
      </c>
      <c r="B5" s="8">
        <v>8888.4500000000007</v>
      </c>
      <c r="C5" s="8">
        <v>8927.39</v>
      </c>
      <c r="D5" s="8">
        <v>8853.7199999999993</v>
      </c>
      <c r="E5" s="9">
        <v>8912.39</v>
      </c>
      <c r="F5" s="18">
        <f t="shared" si="0"/>
        <v>79.638930365141874</v>
      </c>
      <c r="G5" s="6">
        <f t="shared" si="1"/>
        <v>61.307878493304742</v>
      </c>
      <c r="H5" s="6">
        <f t="shared" si="2"/>
        <v>55.536898019946392</v>
      </c>
      <c r="I5" s="6">
        <f t="shared" si="3"/>
        <v>72.849839440021441</v>
      </c>
    </row>
    <row r="6" spans="1:9" ht="17.25" thickBot="1">
      <c r="A6" s="7">
        <v>41766</v>
      </c>
      <c r="B6" s="8">
        <v>8903.7199999999993</v>
      </c>
      <c r="C6" s="8">
        <v>8911.0300000000007</v>
      </c>
      <c r="D6" s="8">
        <v>8856.98</v>
      </c>
      <c r="E6" s="9">
        <v>8893.2199999999993</v>
      </c>
      <c r="F6" s="18">
        <f t="shared" si="0"/>
        <v>67.049028677149025</v>
      </c>
      <c r="G6" s="6">
        <f t="shared" si="1"/>
        <v>63.221595221252826</v>
      </c>
      <c r="H6" s="6">
        <f t="shared" si="2"/>
        <v>58.098463753715194</v>
      </c>
      <c r="I6" s="6">
        <f t="shared" si="3"/>
        <v>73.467858156328106</v>
      </c>
    </row>
    <row r="7" spans="1:9" ht="17.25" thickBot="1">
      <c r="A7" s="7">
        <v>41767</v>
      </c>
      <c r="B7" s="8">
        <v>8925.2099999999991</v>
      </c>
      <c r="C7" s="8">
        <v>8941.4599999999991</v>
      </c>
      <c r="D7" s="8">
        <v>8891.74</v>
      </c>
      <c r="E7" s="9">
        <v>8930.9</v>
      </c>
      <c r="F7" s="18">
        <f t="shared" si="0"/>
        <v>78.761061946903396</v>
      </c>
      <c r="G7" s="6">
        <f t="shared" si="1"/>
        <v>68.40141746313634</v>
      </c>
      <c r="H7" s="6">
        <f t="shared" si="2"/>
        <v>61.532781656855576</v>
      </c>
      <c r="I7" s="6">
        <f t="shared" si="3"/>
        <v>82.138689075697869</v>
      </c>
    </row>
    <row r="8" spans="1:9" ht="17.25" thickBot="1">
      <c r="A8" s="7">
        <v>41768</v>
      </c>
      <c r="B8" s="8">
        <v>8943.14</v>
      </c>
      <c r="C8" s="8">
        <v>8945.6299999999992</v>
      </c>
      <c r="D8" s="8">
        <v>8878.32</v>
      </c>
      <c r="E8" s="9">
        <v>8889.69</v>
      </c>
      <c r="F8" s="18">
        <f t="shared" si="0"/>
        <v>16.891992274551903</v>
      </c>
      <c r="G8" s="6">
        <f t="shared" si="1"/>
        <v>51.23160906694153</v>
      </c>
      <c r="H8" s="6">
        <f t="shared" si="2"/>
        <v>58.099057460217551</v>
      </c>
      <c r="I8" s="6">
        <f t="shared" si="3"/>
        <v>37.496712280389488</v>
      </c>
    </row>
    <row r="9" spans="1:9" ht="17.25" thickBot="1">
      <c r="A9" s="7">
        <v>41771</v>
      </c>
      <c r="B9" s="8">
        <v>8893.7199999999993</v>
      </c>
      <c r="C9" s="8">
        <v>8898.31</v>
      </c>
      <c r="D9" s="8">
        <v>8803.43</v>
      </c>
      <c r="E9" s="9">
        <v>8808.61</v>
      </c>
      <c r="F9" s="18">
        <f t="shared" si="0"/>
        <v>5.4595278246209258</v>
      </c>
      <c r="G9" s="6">
        <f t="shared" si="1"/>
        <v>35.97424865283466</v>
      </c>
      <c r="H9" s="6">
        <f t="shared" si="2"/>
        <v>50.724121191089914</v>
      </c>
      <c r="I9" s="6">
        <f t="shared" si="3"/>
        <v>6.4745035763241532</v>
      </c>
    </row>
    <row r="10" spans="1:9" ht="17.25" thickBot="1">
      <c r="A10" s="7">
        <v>41772</v>
      </c>
      <c r="B10" s="8">
        <v>8865.61</v>
      </c>
      <c r="C10" s="8">
        <v>8886.66</v>
      </c>
      <c r="D10" s="8">
        <v>8809.06</v>
      </c>
      <c r="E10" s="9">
        <v>8817.94</v>
      </c>
      <c r="F10" s="18">
        <f t="shared" si="0"/>
        <v>11.443298969073425</v>
      </c>
      <c r="G10" s="6">
        <f t="shared" si="1"/>
        <v>27.797265424914247</v>
      </c>
      <c r="H10" s="6">
        <f t="shared" si="2"/>
        <v>43.081835935698024</v>
      </c>
      <c r="I10" s="6">
        <f t="shared" si="3"/>
        <v>-2.7718755966533024</v>
      </c>
    </row>
    <row r="11" spans="1:9" ht="17.25" thickBot="1">
      <c r="A11" s="7">
        <v>41773</v>
      </c>
      <c r="B11" s="8">
        <v>8842.0499999999993</v>
      </c>
      <c r="C11" s="8">
        <v>8875.16</v>
      </c>
      <c r="D11" s="8">
        <v>8812.19</v>
      </c>
      <c r="E11" s="9">
        <v>8875.16</v>
      </c>
      <c r="F11" s="18">
        <f t="shared" si="0"/>
        <v>100</v>
      </c>
      <c r="G11" s="6">
        <f t="shared" si="1"/>
        <v>51.864843616609491</v>
      </c>
      <c r="H11" s="6">
        <f t="shared" si="2"/>
        <v>46.009505162668511</v>
      </c>
      <c r="I11" s="6">
        <f t="shared" si="3"/>
        <v>63.575520524491438</v>
      </c>
    </row>
    <row r="12" spans="1:9" ht="17.25" thickBot="1">
      <c r="A12" s="7">
        <v>41774</v>
      </c>
      <c r="B12" s="8">
        <v>8852.92</v>
      </c>
      <c r="C12" s="8">
        <v>8880.65</v>
      </c>
      <c r="D12" s="8">
        <v>8839.44</v>
      </c>
      <c r="E12" s="9">
        <v>8880.65</v>
      </c>
      <c r="F12" s="18">
        <f t="shared" si="0"/>
        <v>100</v>
      </c>
      <c r="G12" s="6">
        <f t="shared" si="1"/>
        <v>67.909895744406327</v>
      </c>
      <c r="H12" s="6">
        <f t="shared" si="2"/>
        <v>53.309635356581111</v>
      </c>
      <c r="I12" s="6">
        <f t="shared" si="3"/>
        <v>97.110416520056759</v>
      </c>
    </row>
    <row r="13" spans="1:9" ht="17.25" thickBot="1">
      <c r="A13" s="7">
        <v>41775</v>
      </c>
      <c r="B13" s="8">
        <v>8857.1200000000008</v>
      </c>
      <c r="C13" s="8">
        <v>8896.7199999999993</v>
      </c>
      <c r="D13" s="8">
        <v>8816.92</v>
      </c>
      <c r="E13" s="9">
        <v>8888.4500000000007</v>
      </c>
      <c r="F13" s="18">
        <f t="shared" si="0"/>
        <v>89.636591478698378</v>
      </c>
      <c r="G13" s="6">
        <f t="shared" si="1"/>
        <v>75.152127655837006</v>
      </c>
      <c r="H13" s="6">
        <f t="shared" si="2"/>
        <v>60.590466122999736</v>
      </c>
      <c r="I13" s="6">
        <f t="shared" si="3"/>
        <v>104.27545072151155</v>
      </c>
    </row>
    <row r="14" spans="1:9" ht="17.25" thickBot="1">
      <c r="A14" s="7">
        <v>41778</v>
      </c>
      <c r="B14" s="8">
        <v>8901.5400000000009</v>
      </c>
      <c r="C14" s="8">
        <v>8912.35</v>
      </c>
      <c r="D14" s="8">
        <v>8877.4599999999991</v>
      </c>
      <c r="E14" s="9">
        <v>8899.9</v>
      </c>
      <c r="F14" s="18">
        <f t="shared" si="0"/>
        <v>64.316423043851287</v>
      </c>
      <c r="G14" s="6">
        <f t="shared" si="1"/>
        <v>71.540226118508428</v>
      </c>
      <c r="H14" s="6">
        <f t="shared" si="2"/>
        <v>64.240386121502638</v>
      </c>
      <c r="I14" s="6">
        <f t="shared" si="3"/>
        <v>86.139906112520009</v>
      </c>
    </row>
    <row r="15" spans="1:9" ht="17.25" thickBot="1">
      <c r="A15" s="7">
        <v>41779</v>
      </c>
      <c r="B15" s="8">
        <v>8922.08</v>
      </c>
      <c r="C15" s="8">
        <v>8930.7900000000009</v>
      </c>
      <c r="D15" s="8">
        <v>8887.7900000000009</v>
      </c>
      <c r="E15" s="9">
        <v>8887.7900000000009</v>
      </c>
      <c r="F15" s="18">
        <f t="shared" si="0"/>
        <v>0</v>
      </c>
      <c r="G15" s="6">
        <f t="shared" si="1"/>
        <v>47.693484079005614</v>
      </c>
      <c r="H15" s="6">
        <f t="shared" si="2"/>
        <v>58.724752107336961</v>
      </c>
      <c r="I15" s="6">
        <f t="shared" si="3"/>
        <v>25.630948022342935</v>
      </c>
    </row>
    <row r="16" spans="1:9" ht="17.25" thickBot="1">
      <c r="A16" s="7">
        <v>41780</v>
      </c>
      <c r="B16" s="8">
        <v>8894.16</v>
      </c>
      <c r="C16" s="8">
        <v>8905.0400000000009</v>
      </c>
      <c r="D16" s="8">
        <v>8848.5300000000007</v>
      </c>
      <c r="E16" s="9">
        <v>8862.42</v>
      </c>
      <c r="F16" s="18">
        <f t="shared" si="0"/>
        <v>24.579720403467288</v>
      </c>
      <c r="G16" s="6">
        <f t="shared" si="1"/>
        <v>39.988896187159504</v>
      </c>
      <c r="H16" s="6">
        <f t="shared" si="2"/>
        <v>52.479466800611142</v>
      </c>
      <c r="I16" s="6">
        <f t="shared" si="3"/>
        <v>15.007754960256236</v>
      </c>
    </row>
    <row r="17" spans="1:9" ht="17.25" thickBot="1">
      <c r="A17" s="7">
        <v>41781</v>
      </c>
      <c r="B17" s="8">
        <v>8899.82</v>
      </c>
      <c r="C17" s="8">
        <v>8969.6299999999992</v>
      </c>
      <c r="D17" s="8">
        <v>8899.82</v>
      </c>
      <c r="E17" s="9">
        <v>8969.6299999999992</v>
      </c>
      <c r="F17" s="18">
        <f t="shared" si="0"/>
        <v>100</v>
      </c>
      <c r="G17" s="6">
        <f t="shared" si="1"/>
        <v>59.992597458106331</v>
      </c>
      <c r="H17" s="6">
        <f t="shared" si="2"/>
        <v>54.983843686442867</v>
      </c>
      <c r="I17" s="6">
        <f t="shared" si="3"/>
        <v>70.01010500143326</v>
      </c>
    </row>
    <row r="18" spans="1:9" ht="17.25" thickBot="1">
      <c r="A18" s="7">
        <v>41782</v>
      </c>
      <c r="B18" s="8">
        <v>8960.7900000000009</v>
      </c>
      <c r="C18" s="8">
        <v>9008.2199999999993</v>
      </c>
      <c r="D18" s="8">
        <v>8960.7900000000009</v>
      </c>
      <c r="E18" s="9">
        <v>9008.2199999999993</v>
      </c>
      <c r="F18" s="18">
        <f t="shared" si="0"/>
        <v>100</v>
      </c>
      <c r="G18" s="6">
        <f t="shared" si="1"/>
        <v>73.328398305404221</v>
      </c>
      <c r="H18" s="6">
        <f t="shared" si="2"/>
        <v>61.098695226096645</v>
      </c>
      <c r="I18" s="6">
        <f t="shared" si="3"/>
        <v>97.787804464019374</v>
      </c>
    </row>
    <row r="19" spans="1:9" ht="17.25" thickBot="1">
      <c r="A19" s="7">
        <v>41785</v>
      </c>
      <c r="B19" s="8">
        <v>9040.49</v>
      </c>
      <c r="C19" s="8">
        <v>9053.75</v>
      </c>
      <c r="D19" s="8">
        <v>9026.77</v>
      </c>
      <c r="E19" s="9">
        <v>9036.1200000000008</v>
      </c>
      <c r="F19" s="18">
        <f t="shared" si="0"/>
        <v>34.65530022238886</v>
      </c>
      <c r="G19" s="6">
        <f t="shared" si="1"/>
        <v>60.437365611065758</v>
      </c>
      <c r="H19" s="6">
        <f t="shared" si="2"/>
        <v>60.87825202108634</v>
      </c>
      <c r="I19" s="6">
        <f t="shared" si="3"/>
        <v>59.555592791024594</v>
      </c>
    </row>
    <row r="20" spans="1:9" ht="17.25" thickBot="1">
      <c r="A20" s="7">
        <v>41786</v>
      </c>
      <c r="B20" s="8">
        <v>9045.08</v>
      </c>
      <c r="C20" s="8">
        <v>9059.19</v>
      </c>
      <c r="D20" s="8">
        <v>9035.69</v>
      </c>
      <c r="E20" s="9">
        <v>9055.2900000000009</v>
      </c>
      <c r="F20" s="18">
        <f t="shared" si="0"/>
        <v>83.404255319150494</v>
      </c>
      <c r="G20" s="6">
        <f t="shared" si="1"/>
        <v>68.09299551376067</v>
      </c>
      <c r="H20" s="6">
        <f t="shared" si="2"/>
        <v>63.283166518644443</v>
      </c>
      <c r="I20" s="6">
        <f t="shared" si="3"/>
        <v>77.71265350399311</v>
      </c>
    </row>
    <row r="21" spans="1:9" ht="17.25" thickBot="1">
      <c r="A21" s="7">
        <v>41787</v>
      </c>
      <c r="B21" s="8">
        <v>9072.0400000000009</v>
      </c>
      <c r="C21" s="8">
        <v>9125.14</v>
      </c>
      <c r="D21" s="8">
        <v>9069.89</v>
      </c>
      <c r="E21" s="9">
        <v>9121.7099999999991</v>
      </c>
      <c r="F21" s="18">
        <f t="shared" si="0"/>
        <v>93.791855203619377</v>
      </c>
      <c r="G21" s="6">
        <f t="shared" si="1"/>
        <v>76.659282077046896</v>
      </c>
      <c r="H21" s="6">
        <f t="shared" si="2"/>
        <v>67.741871704778589</v>
      </c>
      <c r="I21" s="6">
        <f t="shared" si="3"/>
        <v>94.49410282158351</v>
      </c>
    </row>
    <row r="22" spans="1:9" ht="17.25" thickBot="1">
      <c r="A22" s="7">
        <v>41788</v>
      </c>
      <c r="B22" s="8">
        <v>9123.4599999999991</v>
      </c>
      <c r="C22" s="8">
        <v>9131.66</v>
      </c>
      <c r="D22" s="8">
        <v>9093.57</v>
      </c>
      <c r="E22" s="9">
        <v>9109</v>
      </c>
      <c r="F22" s="18">
        <f t="shared" si="0"/>
        <v>40.509320031504942</v>
      </c>
      <c r="G22" s="6">
        <f t="shared" si="1"/>
        <v>64.609294728532916</v>
      </c>
      <c r="H22" s="6">
        <f t="shared" si="2"/>
        <v>66.697679379363365</v>
      </c>
      <c r="I22" s="6">
        <f t="shared" si="3"/>
        <v>60.432525426872019</v>
      </c>
    </row>
    <row r="23" spans="1:9" ht="17.25" thickBot="1">
      <c r="A23" s="7">
        <v>41789</v>
      </c>
      <c r="B23" s="8">
        <v>9130.66</v>
      </c>
      <c r="C23" s="8">
        <v>9139.57</v>
      </c>
      <c r="D23" s="8">
        <v>9075.91</v>
      </c>
      <c r="E23" s="9">
        <v>9075.91</v>
      </c>
      <c r="F23" s="18">
        <f t="shared" si="0"/>
        <v>0</v>
      </c>
      <c r="G23" s="6">
        <f t="shared" si="1"/>
        <v>43.072863152355275</v>
      </c>
      <c r="H23" s="6">
        <f t="shared" si="2"/>
        <v>58.82274063702733</v>
      </c>
      <c r="I23" s="6">
        <f t="shared" si="3"/>
        <v>11.573108183011172</v>
      </c>
    </row>
    <row r="24" spans="1:9" ht="17.25" thickBot="1">
      <c r="A24" s="7">
        <v>41793</v>
      </c>
      <c r="B24" s="8">
        <v>9106.61</v>
      </c>
      <c r="C24" s="8">
        <v>9128.34</v>
      </c>
      <c r="D24" s="8">
        <v>9070.4500000000007</v>
      </c>
      <c r="E24" s="9">
        <v>9123.4599999999991</v>
      </c>
      <c r="F24" s="18">
        <f t="shared" si="0"/>
        <v>91.570219381583911</v>
      </c>
      <c r="G24" s="6">
        <f t="shared" si="1"/>
        <v>59.238648562098149</v>
      </c>
      <c r="H24" s="6">
        <f t="shared" si="2"/>
        <v>58.961376612050927</v>
      </c>
      <c r="I24" s="6">
        <f t="shared" si="3"/>
        <v>59.793192462192593</v>
      </c>
    </row>
    <row r="25" spans="1:9" ht="17.25" thickBot="1">
      <c r="A25" s="7">
        <v>41794</v>
      </c>
      <c r="B25" s="8">
        <v>9135.01</v>
      </c>
      <c r="C25" s="8">
        <v>9140.5499999999993</v>
      </c>
      <c r="D25" s="8">
        <v>9114.18</v>
      </c>
      <c r="E25" s="9">
        <v>9119.9599999999991</v>
      </c>
      <c r="F25" s="18">
        <f t="shared" si="0"/>
        <v>21.918847174816303</v>
      </c>
      <c r="G25" s="6">
        <f t="shared" si="1"/>
        <v>46.798714766337532</v>
      </c>
      <c r="H25" s="6">
        <f t="shared" si="2"/>
        <v>54.907155996813124</v>
      </c>
      <c r="I25" s="6">
        <f t="shared" si="3"/>
        <v>30.581832305386357</v>
      </c>
    </row>
    <row r="26" spans="1:9" ht="17.25" thickBot="1">
      <c r="A26" s="7">
        <v>41795</v>
      </c>
      <c r="B26" s="8">
        <v>9127.56</v>
      </c>
      <c r="C26" s="8">
        <v>9140.7199999999993</v>
      </c>
      <c r="D26" s="8">
        <v>9094.1299999999992</v>
      </c>
      <c r="E26" s="9">
        <v>9140.7199999999993</v>
      </c>
      <c r="F26" s="18">
        <f t="shared" si="0"/>
        <v>100</v>
      </c>
      <c r="G26" s="6">
        <f t="shared" si="1"/>
        <v>64.532476510891684</v>
      </c>
      <c r="H26" s="6">
        <f t="shared" si="2"/>
        <v>58.115596168172644</v>
      </c>
      <c r="I26" s="6">
        <f t="shared" si="3"/>
        <v>77.366237196329763</v>
      </c>
    </row>
    <row r="27" spans="1:9" ht="17.25" thickBot="1">
      <c r="A27" s="7">
        <v>41796</v>
      </c>
      <c r="B27" s="8">
        <v>9167.83</v>
      </c>
      <c r="C27" s="8">
        <v>9174.77</v>
      </c>
      <c r="D27" s="8">
        <v>9122.56</v>
      </c>
      <c r="E27" s="9">
        <v>9134.4599999999991</v>
      </c>
      <c r="F27" s="18">
        <f t="shared" si="0"/>
        <v>22.792568473471405</v>
      </c>
      <c r="G27" s="6">
        <f t="shared" si="1"/>
        <v>50.619173831751588</v>
      </c>
      <c r="H27" s="6">
        <f t="shared" si="2"/>
        <v>55.616788722698956</v>
      </c>
      <c r="I27" s="6">
        <f t="shared" si="3"/>
        <v>40.623944049856846</v>
      </c>
    </row>
    <row r="28" spans="1:9" ht="17.25" thickBot="1">
      <c r="A28" s="7">
        <v>41799</v>
      </c>
      <c r="B28" s="8">
        <v>9153.93</v>
      </c>
      <c r="C28" s="8">
        <v>9166.58</v>
      </c>
      <c r="D28" s="8">
        <v>9138.93</v>
      </c>
      <c r="E28" s="9">
        <v>9162.74</v>
      </c>
      <c r="F28" s="18">
        <f t="shared" si="0"/>
        <v>86.112115732368181</v>
      </c>
      <c r="G28" s="6">
        <f t="shared" si="1"/>
        <v>62.450154465290453</v>
      </c>
      <c r="H28" s="6">
        <f t="shared" si="2"/>
        <v>57.894577303562784</v>
      </c>
      <c r="I28" s="6">
        <f t="shared" si="3"/>
        <v>71.561308788745805</v>
      </c>
    </row>
    <row r="29" spans="1:9" ht="17.25" thickBot="1">
      <c r="A29" s="7">
        <v>41800</v>
      </c>
      <c r="B29" s="8">
        <v>9181.9</v>
      </c>
      <c r="C29" s="8">
        <v>9222.3700000000008</v>
      </c>
      <c r="D29" s="8">
        <v>9171.75</v>
      </c>
      <c r="E29" s="9">
        <v>9222.3700000000008</v>
      </c>
      <c r="F29" s="18">
        <f t="shared" si="0"/>
        <v>100</v>
      </c>
      <c r="G29" s="6">
        <f t="shared" si="1"/>
        <v>74.966769643526959</v>
      </c>
      <c r="H29" s="6">
        <f t="shared" si="2"/>
        <v>63.585308083550842</v>
      </c>
      <c r="I29" s="6">
        <f t="shared" si="3"/>
        <v>97.729692763479193</v>
      </c>
    </row>
    <row r="30" spans="1:9" ht="17.25" thickBot="1">
      <c r="A30" s="7">
        <v>41801</v>
      </c>
      <c r="B30" s="8">
        <v>9218.5</v>
      </c>
      <c r="C30" s="8">
        <v>9229.7999999999993</v>
      </c>
      <c r="D30" s="8">
        <v>9204.76</v>
      </c>
      <c r="E30" s="9">
        <v>9229.7999999999993</v>
      </c>
      <c r="F30" s="18">
        <f t="shared" si="0"/>
        <v>100</v>
      </c>
      <c r="G30" s="6">
        <f t="shared" si="1"/>
        <v>83.311179762351301</v>
      </c>
      <c r="H30" s="6">
        <f t="shared" si="2"/>
        <v>70.16059864315099</v>
      </c>
      <c r="I30" s="6">
        <f t="shared" si="3"/>
        <v>109.61234200075194</v>
      </c>
    </row>
    <row r="31" spans="1:9" ht="17.25" thickBot="1">
      <c r="A31" s="7">
        <v>41802</v>
      </c>
      <c r="B31" s="8">
        <v>9209.99</v>
      </c>
      <c r="C31" s="8">
        <v>9220.89</v>
      </c>
      <c r="D31" s="8">
        <v>9186.7900000000009</v>
      </c>
      <c r="E31" s="9">
        <v>9204.65</v>
      </c>
      <c r="F31" s="18">
        <f t="shared" si="0"/>
        <v>52.375366568913563</v>
      </c>
      <c r="G31" s="6">
        <f t="shared" si="1"/>
        <v>72.999242031205384</v>
      </c>
      <c r="H31" s="6">
        <f t="shared" si="2"/>
        <v>71.106813105835784</v>
      </c>
      <c r="I31" s="6">
        <f t="shared" si="3"/>
        <v>76.784099881944599</v>
      </c>
    </row>
    <row r="32" spans="1:9" ht="17.25" thickBot="1">
      <c r="A32" s="7">
        <v>41803</v>
      </c>
      <c r="B32" s="8">
        <v>9192.73</v>
      </c>
      <c r="C32" s="8">
        <v>9207.74</v>
      </c>
      <c r="D32" s="8">
        <v>9171.51</v>
      </c>
      <c r="E32" s="9">
        <v>9196.39</v>
      </c>
      <c r="F32" s="18">
        <f t="shared" si="0"/>
        <v>68.672370963288714</v>
      </c>
      <c r="G32" s="6">
        <f t="shared" si="1"/>
        <v>71.556951675233151</v>
      </c>
      <c r="H32" s="6">
        <f t="shared" si="2"/>
        <v>71.256859295634897</v>
      </c>
      <c r="I32" s="6">
        <f t="shared" si="3"/>
        <v>72.157136434429646</v>
      </c>
    </row>
    <row r="33" spans="1:9" ht="17.25" thickBot="1">
      <c r="A33" s="7">
        <v>41806</v>
      </c>
      <c r="B33" s="8">
        <v>9196.23</v>
      </c>
      <c r="C33" s="8">
        <v>9214.19</v>
      </c>
      <c r="D33" s="8">
        <v>9179.56</v>
      </c>
      <c r="E33" s="9">
        <v>9202.93</v>
      </c>
      <c r="F33" s="18">
        <f t="shared" si="0"/>
        <v>67.484839734334727</v>
      </c>
      <c r="G33" s="6">
        <f t="shared" si="1"/>
        <v>70.199581028267005</v>
      </c>
      <c r="H33" s="6">
        <f t="shared" si="2"/>
        <v>70.904433206512266</v>
      </c>
      <c r="I33" s="6">
        <f t="shared" si="3"/>
        <v>68.789876671776483</v>
      </c>
    </row>
    <row r="34" spans="1:9" ht="17.25" thickBot="1">
      <c r="A34" s="7">
        <v>41807</v>
      </c>
      <c r="B34" s="8">
        <v>9223.02</v>
      </c>
      <c r="C34" s="8">
        <v>9249.8700000000008</v>
      </c>
      <c r="D34" s="8">
        <v>9200.86</v>
      </c>
      <c r="E34" s="9">
        <v>9240.6</v>
      </c>
      <c r="F34" s="18">
        <f t="shared" si="0"/>
        <v>81.085492756579484</v>
      </c>
      <c r="G34" s="6">
        <f t="shared" si="1"/>
        <v>73.828218271037827</v>
      </c>
      <c r="H34" s="6">
        <f t="shared" si="2"/>
        <v>71.879028228020786</v>
      </c>
      <c r="I34" s="6">
        <f t="shared" si="3"/>
        <v>77.726598357071907</v>
      </c>
    </row>
    <row r="35" spans="1:9" ht="17.25" thickBot="1">
      <c r="A35" s="7">
        <v>41808</v>
      </c>
      <c r="B35" s="8">
        <v>9257.65</v>
      </c>
      <c r="C35" s="8">
        <v>9316.64</v>
      </c>
      <c r="D35" s="8">
        <v>9204.35</v>
      </c>
      <c r="E35" s="9">
        <v>9279.93</v>
      </c>
      <c r="F35" s="18">
        <f t="shared" si="0"/>
        <v>67.307863567548807</v>
      </c>
      <c r="G35" s="6">
        <f t="shared" si="1"/>
        <v>71.654766703208153</v>
      </c>
      <c r="H35" s="6">
        <f t="shared" si="2"/>
        <v>71.80427438641658</v>
      </c>
      <c r="I35" s="6">
        <f t="shared" si="3"/>
        <v>71.355751336791286</v>
      </c>
    </row>
    <row r="36" spans="1:9" ht="17.25" thickBot="1">
      <c r="A36" s="7">
        <v>41809</v>
      </c>
      <c r="B36" s="8">
        <v>9288.69</v>
      </c>
      <c r="C36" s="8">
        <v>9324.4</v>
      </c>
      <c r="D36" s="8">
        <v>9283.3799999999992</v>
      </c>
      <c r="E36" s="9">
        <v>9316.81</v>
      </c>
      <c r="F36" s="18">
        <f t="shared" si="0"/>
        <v>81.496830814236802</v>
      </c>
      <c r="G36" s="6">
        <f t="shared" si="1"/>
        <v>74.935454740217693</v>
      </c>
      <c r="H36" s="6">
        <f t="shared" si="2"/>
        <v>72.848001171016946</v>
      </c>
      <c r="I36" s="6">
        <f t="shared" si="3"/>
        <v>79.110361878619187</v>
      </c>
    </row>
    <row r="37" spans="1:9" ht="17.25" thickBot="1">
      <c r="A37" s="7">
        <v>41810</v>
      </c>
      <c r="B37" s="8">
        <v>9330.35</v>
      </c>
      <c r="C37" s="8">
        <v>9339.83</v>
      </c>
      <c r="D37" s="8">
        <v>9273.7900000000009</v>
      </c>
      <c r="E37" s="9">
        <v>9273.7900000000009</v>
      </c>
      <c r="F37" s="18">
        <f t="shared" si="0"/>
        <v>0</v>
      </c>
      <c r="G37" s="6">
        <f t="shared" si="1"/>
        <v>49.956969826811793</v>
      </c>
      <c r="H37" s="6">
        <f t="shared" si="2"/>
        <v>65.217657389615226</v>
      </c>
      <c r="I37" s="6">
        <f t="shared" si="3"/>
        <v>19.435594701204934</v>
      </c>
    </row>
    <row r="38" spans="1:9" ht="17.25" thickBot="1">
      <c r="A38" s="7">
        <v>41813</v>
      </c>
      <c r="B38" s="8">
        <v>9293.06</v>
      </c>
      <c r="C38" s="8">
        <v>9302.65</v>
      </c>
      <c r="D38" s="8">
        <v>9225.73</v>
      </c>
      <c r="E38" s="9">
        <v>9228.35</v>
      </c>
      <c r="F38" s="18">
        <f t="shared" si="0"/>
        <v>3.4061362454508552</v>
      </c>
      <c r="G38" s="6">
        <f t="shared" si="1"/>
        <v>34.440025299691477</v>
      </c>
      <c r="H38" s="6">
        <f t="shared" si="2"/>
        <v>54.958446692973979</v>
      </c>
      <c r="I38" s="6">
        <f t="shared" si="3"/>
        <v>-6.5968174868735332</v>
      </c>
    </row>
    <row r="39" spans="1:9" ht="17.25" thickBot="1">
      <c r="A39" s="7">
        <v>41814</v>
      </c>
      <c r="B39" s="8">
        <v>9232.35</v>
      </c>
      <c r="C39" s="8">
        <v>9276.24</v>
      </c>
      <c r="D39" s="8">
        <v>9232.35</v>
      </c>
      <c r="E39" s="9">
        <v>9246.2000000000007</v>
      </c>
      <c r="F39" s="18">
        <f t="shared" si="0"/>
        <v>31.556163135111753</v>
      </c>
      <c r="G39" s="6">
        <f t="shared" si="1"/>
        <v>33.478737911498229</v>
      </c>
      <c r="H39" s="6">
        <f t="shared" si="2"/>
        <v>47.798543765815396</v>
      </c>
      <c r="I39" s="6">
        <f t="shared" si="3"/>
        <v>4.8391262028638948</v>
      </c>
    </row>
    <row r="40" spans="1:9" ht="17.25" thickBot="1">
      <c r="A40" s="7">
        <v>41815</v>
      </c>
      <c r="B40" s="8">
        <v>9250.1299999999992</v>
      </c>
      <c r="C40" s="8">
        <v>9255.8700000000008</v>
      </c>
      <c r="D40" s="8">
        <v>9229.7999999999993</v>
      </c>
      <c r="E40" s="9">
        <v>9242.16</v>
      </c>
      <c r="F40" s="18">
        <f t="shared" si="0"/>
        <v>47.410817031069655</v>
      </c>
      <c r="G40" s="6">
        <f t="shared" si="1"/>
        <v>38.122764284688699</v>
      </c>
      <c r="H40" s="6">
        <f t="shared" si="2"/>
        <v>44.573283938773159</v>
      </c>
      <c r="I40" s="6">
        <f t="shared" si="3"/>
        <v>25.221724976519781</v>
      </c>
    </row>
    <row r="41" spans="1:9" ht="17.25" thickBot="1">
      <c r="A41" s="7">
        <v>41816</v>
      </c>
      <c r="B41" s="8">
        <v>9273.36</v>
      </c>
      <c r="C41" s="8">
        <v>9320.94</v>
      </c>
      <c r="D41" s="8">
        <v>9271.35</v>
      </c>
      <c r="E41" s="9">
        <v>9320.94</v>
      </c>
      <c r="F41" s="18">
        <f t="shared" si="0"/>
        <v>100</v>
      </c>
      <c r="G41" s="6">
        <f t="shared" si="1"/>
        <v>58.74850952312579</v>
      </c>
      <c r="H41" s="6">
        <f t="shared" si="2"/>
        <v>49.298359133557369</v>
      </c>
      <c r="I41" s="6">
        <f t="shared" si="3"/>
        <v>77.648810302262632</v>
      </c>
    </row>
    <row r="42" spans="1:9" ht="17.25" thickBot="1">
      <c r="A42" s="7">
        <v>41817</v>
      </c>
      <c r="B42" s="8">
        <v>9316.89</v>
      </c>
      <c r="C42" s="8">
        <v>9330.9500000000007</v>
      </c>
      <c r="D42" s="8">
        <v>9303.57</v>
      </c>
      <c r="E42" s="9">
        <v>9306.83</v>
      </c>
      <c r="F42" s="18">
        <f t="shared" si="0"/>
        <v>11.906501095690638</v>
      </c>
      <c r="G42" s="6">
        <f t="shared" si="1"/>
        <v>43.134506713980734</v>
      </c>
      <c r="H42" s="6">
        <f t="shared" si="2"/>
        <v>47.243741660365153</v>
      </c>
      <c r="I42" s="6">
        <f t="shared" si="3"/>
        <v>34.916036821211904</v>
      </c>
    </row>
    <row r="43" spans="1:9" ht="17.25" thickBot="1">
      <c r="A43" s="7">
        <v>41820</v>
      </c>
      <c r="B43" s="8">
        <v>9332.44</v>
      </c>
      <c r="C43" s="8">
        <v>9393.07</v>
      </c>
      <c r="D43" s="8">
        <v>9327.89</v>
      </c>
      <c r="E43" s="9">
        <v>9393.07</v>
      </c>
      <c r="F43" s="18">
        <f t="shared" si="0"/>
        <v>100</v>
      </c>
      <c r="G43" s="6">
        <f t="shared" si="1"/>
        <v>62.089671142653813</v>
      </c>
      <c r="H43" s="6">
        <f t="shared" si="2"/>
        <v>52.192384821128037</v>
      </c>
      <c r="I43" s="6">
        <f t="shared" si="3"/>
        <v>81.88424378570538</v>
      </c>
    </row>
    <row r="44" spans="1:9" ht="17.25" thickBot="1">
      <c r="A44" s="7">
        <v>41821</v>
      </c>
      <c r="B44" s="8">
        <v>9393.07</v>
      </c>
      <c r="C44" s="8">
        <v>9463.06</v>
      </c>
      <c r="D44" s="8">
        <v>9374.2800000000007</v>
      </c>
      <c r="E44" s="9">
        <v>9441.92</v>
      </c>
      <c r="F44" s="18">
        <f t="shared" si="0"/>
        <v>76.188330705114112</v>
      </c>
      <c r="G44" s="6">
        <f t="shared" si="1"/>
        <v>66.78922433014057</v>
      </c>
      <c r="H44" s="6">
        <f t="shared" si="2"/>
        <v>57.057997990798881</v>
      </c>
      <c r="I44" s="6">
        <f t="shared" si="3"/>
        <v>86.251677008823947</v>
      </c>
    </row>
    <row r="45" spans="1:9" ht="17.25" thickBot="1">
      <c r="A45" s="7">
        <v>41822</v>
      </c>
      <c r="B45" s="8">
        <v>9482</v>
      </c>
      <c r="C45" s="8">
        <v>9547.0499999999993</v>
      </c>
      <c r="D45" s="8">
        <v>9421.8700000000008</v>
      </c>
      <c r="E45" s="9">
        <v>9484.9599999999991</v>
      </c>
      <c r="F45" s="18">
        <f t="shared" si="0"/>
        <v>50.399424828246595</v>
      </c>
      <c r="G45" s="6">
        <f t="shared" si="1"/>
        <v>61.325957829509242</v>
      </c>
      <c r="H45" s="6">
        <f t="shared" si="2"/>
        <v>58.480651270369002</v>
      </c>
      <c r="I45" s="6">
        <f t="shared" si="3"/>
        <v>67.016570947789731</v>
      </c>
    </row>
    <row r="46" spans="1:9" ht="17.25" thickBot="1">
      <c r="A46" s="7">
        <v>41823</v>
      </c>
      <c r="B46" s="8">
        <v>9468.7800000000007</v>
      </c>
      <c r="C46" s="8">
        <v>9538.65</v>
      </c>
      <c r="D46" s="8">
        <v>9449.7800000000007</v>
      </c>
      <c r="E46" s="9">
        <v>9526.23</v>
      </c>
      <c r="F46" s="18">
        <f t="shared" si="0"/>
        <v>86.024530212669944</v>
      </c>
      <c r="G46" s="6">
        <f t="shared" si="1"/>
        <v>69.558815290562805</v>
      </c>
      <c r="H46" s="6">
        <f t="shared" si="2"/>
        <v>62.173372610433603</v>
      </c>
      <c r="I46" s="6">
        <f t="shared" si="3"/>
        <v>84.329700650821223</v>
      </c>
    </row>
    <row r="47" spans="1:9" ht="17.25" thickBot="1">
      <c r="A47" s="7">
        <v>41824</v>
      </c>
      <c r="B47" s="8">
        <v>9468.7800000000007</v>
      </c>
      <c r="C47" s="8">
        <v>9550.11</v>
      </c>
      <c r="D47" s="8">
        <v>9482.94</v>
      </c>
      <c r="E47" s="9">
        <v>9510.0499999999993</v>
      </c>
      <c r="F47" s="18">
        <f t="shared" si="0"/>
        <v>40.360279886852361</v>
      </c>
      <c r="G47" s="6">
        <f t="shared" si="1"/>
        <v>59.825970155992657</v>
      </c>
      <c r="H47" s="6">
        <f t="shared" si="2"/>
        <v>61.390905125619952</v>
      </c>
      <c r="I47" s="6">
        <f t="shared" si="3"/>
        <v>56.696100216738074</v>
      </c>
    </row>
    <row r="48" spans="1:9" ht="17.25" thickBot="1">
      <c r="A48" s="7">
        <v>41827</v>
      </c>
      <c r="B48" s="8">
        <v>9497.27</v>
      </c>
      <c r="C48" s="8">
        <v>9520.2000000000007</v>
      </c>
      <c r="D48" s="8">
        <v>9454.67</v>
      </c>
      <c r="E48" s="9">
        <v>9520.2000000000007</v>
      </c>
      <c r="F48" s="18">
        <f t="shared" si="0"/>
        <v>100</v>
      </c>
      <c r="G48" s="6">
        <f t="shared" si="1"/>
        <v>73.217313437328428</v>
      </c>
      <c r="H48" s="6">
        <f t="shared" si="2"/>
        <v>65.333041229522777</v>
      </c>
      <c r="I48" s="6">
        <f t="shared" si="3"/>
        <v>88.985857852939745</v>
      </c>
    </row>
    <row r="49" spans="1:9" ht="17.25" thickBot="1">
      <c r="A49" s="7">
        <v>41828</v>
      </c>
      <c r="B49" s="8">
        <v>9515.18</v>
      </c>
      <c r="C49" s="8">
        <v>9540.57</v>
      </c>
      <c r="D49" s="8">
        <v>9499.17</v>
      </c>
      <c r="E49" s="9">
        <v>9530.98</v>
      </c>
      <c r="F49" s="18">
        <f t="shared" si="0"/>
        <v>76.835748792269982</v>
      </c>
      <c r="G49" s="6">
        <f t="shared" si="1"/>
        <v>74.42345855564227</v>
      </c>
      <c r="H49" s="6">
        <f t="shared" si="2"/>
        <v>68.36318033822927</v>
      </c>
      <c r="I49" s="6">
        <f t="shared" si="3"/>
        <v>86.54401499046827</v>
      </c>
    </row>
    <row r="50" spans="1:9" ht="17.25" thickBot="1">
      <c r="A50" s="7">
        <v>41829</v>
      </c>
      <c r="B50" s="8">
        <v>9510</v>
      </c>
      <c r="C50" s="8">
        <v>9522.99</v>
      </c>
      <c r="D50" s="8">
        <v>9478.76</v>
      </c>
      <c r="E50" s="9">
        <v>9489.98</v>
      </c>
      <c r="F50" s="18">
        <f t="shared" si="0"/>
        <v>25.367397693871709</v>
      </c>
      <c r="G50" s="6">
        <f t="shared" si="1"/>
        <v>58.071438268385414</v>
      </c>
      <c r="H50" s="6">
        <f t="shared" si="2"/>
        <v>64.932599648281311</v>
      </c>
      <c r="I50" s="6">
        <f t="shared" si="3"/>
        <v>44.349115508593627</v>
      </c>
    </row>
    <row r="51" spans="1:9" ht="17.25" thickBot="1">
      <c r="A51" s="7">
        <v>41830</v>
      </c>
      <c r="B51" s="8">
        <v>9512.89</v>
      </c>
      <c r="C51" s="8">
        <v>9568.75</v>
      </c>
      <c r="D51" s="8">
        <v>9512.89</v>
      </c>
      <c r="E51" s="9">
        <v>9565.1200000000008</v>
      </c>
      <c r="F51" s="18">
        <f t="shared" si="0"/>
        <v>93.501611170785608</v>
      </c>
      <c r="G51" s="6">
        <f t="shared" si="1"/>
        <v>69.881495902518807</v>
      </c>
      <c r="H51" s="6">
        <f t="shared" si="2"/>
        <v>66.582231733027143</v>
      </c>
      <c r="I51" s="6">
        <f t="shared" si="3"/>
        <v>76.48002424150215</v>
      </c>
    </row>
    <row r="52" spans="1:9" ht="17.25" thickBot="1">
      <c r="A52" s="7">
        <v>41831</v>
      </c>
      <c r="B52" s="8">
        <v>9561.7099999999991</v>
      </c>
      <c r="C52" s="8">
        <v>9591.27</v>
      </c>
      <c r="D52" s="8">
        <v>9480.18</v>
      </c>
      <c r="E52" s="9">
        <v>9495.84</v>
      </c>
      <c r="F52" s="18">
        <f t="shared" si="0"/>
        <v>14.09667836888994</v>
      </c>
      <c r="G52" s="6">
        <f t="shared" si="1"/>
        <v>51.286556724642516</v>
      </c>
      <c r="H52" s="6">
        <f t="shared" si="2"/>
        <v>61.483673396898936</v>
      </c>
      <c r="I52" s="6">
        <f t="shared" si="3"/>
        <v>30.892323380129682</v>
      </c>
    </row>
    <row r="53" spans="1:9" ht="17.25" thickBot="1">
      <c r="A53" s="7">
        <v>41834</v>
      </c>
      <c r="B53" s="8">
        <v>9497.81</v>
      </c>
      <c r="C53" s="8">
        <v>9545.99</v>
      </c>
      <c r="D53" s="8">
        <v>9488.1200000000008</v>
      </c>
      <c r="E53" s="9">
        <v>9520.2999999999993</v>
      </c>
      <c r="F53" s="18">
        <f t="shared" si="0"/>
        <v>55.607395887332025</v>
      </c>
      <c r="G53" s="6">
        <f t="shared" si="1"/>
        <v>52.726836445539014</v>
      </c>
      <c r="H53" s="6">
        <f t="shared" si="2"/>
        <v>58.564727746445627</v>
      </c>
      <c r="I53" s="6">
        <f t="shared" si="3"/>
        <v>41.051053843725782</v>
      </c>
    </row>
    <row r="54" spans="1:9" ht="17.25" thickBot="1">
      <c r="A54" s="7">
        <v>41835</v>
      </c>
      <c r="B54" s="8">
        <v>9558.42</v>
      </c>
      <c r="C54" s="8">
        <v>9593.68</v>
      </c>
      <c r="D54" s="8">
        <v>9547.94</v>
      </c>
      <c r="E54" s="9">
        <v>9569.17</v>
      </c>
      <c r="F54" s="18">
        <f t="shared" si="0"/>
        <v>46.414516834279986</v>
      </c>
      <c r="G54" s="6">
        <f t="shared" si="1"/>
        <v>50.622729908452669</v>
      </c>
      <c r="H54" s="6">
        <f t="shared" si="2"/>
        <v>55.917395133781305</v>
      </c>
      <c r="I54" s="6">
        <f t="shared" si="3"/>
        <v>40.033399457795397</v>
      </c>
    </row>
    <row r="55" spans="1:9" ht="17.25" thickBot="1">
      <c r="A55" s="7">
        <v>41836</v>
      </c>
      <c r="B55" s="8">
        <v>9570.33</v>
      </c>
      <c r="C55" s="8">
        <v>9574.1299999999992</v>
      </c>
      <c r="D55" s="8">
        <v>9471.65</v>
      </c>
      <c r="E55" s="9">
        <v>9484.73</v>
      </c>
      <c r="F55" s="18">
        <f t="shared" si="0"/>
        <v>12.763466042154551</v>
      </c>
      <c r="G55" s="6">
        <f t="shared" si="1"/>
        <v>38.002975286353291</v>
      </c>
      <c r="H55" s="6">
        <f t="shared" si="2"/>
        <v>49.945921851305293</v>
      </c>
      <c r="I55" s="6">
        <f t="shared" si="3"/>
        <v>14.117082156449285</v>
      </c>
    </row>
    <row r="56" spans="1:9" ht="17.25" thickBot="1">
      <c r="A56" s="7">
        <v>41837</v>
      </c>
      <c r="B56" s="8">
        <v>9420.11</v>
      </c>
      <c r="C56" s="8">
        <v>9461.86</v>
      </c>
      <c r="D56" s="8">
        <v>9373.8700000000008</v>
      </c>
      <c r="E56" s="9">
        <v>9408.24</v>
      </c>
      <c r="F56" s="18">
        <f t="shared" si="0"/>
        <v>39.061256961017236</v>
      </c>
      <c r="G56" s="6">
        <f t="shared" si="1"/>
        <v>38.355735844574603</v>
      </c>
      <c r="H56" s="6">
        <f t="shared" si="2"/>
        <v>46.082526515728389</v>
      </c>
      <c r="I56" s="6">
        <f t="shared" si="3"/>
        <v>22.902154502267024</v>
      </c>
    </row>
    <row r="57" spans="1:9" ht="17.25" thickBot="1">
      <c r="A57" s="7">
        <v>41838</v>
      </c>
      <c r="B57" s="8">
        <v>9335.3799999999992</v>
      </c>
      <c r="C57" s="8">
        <v>9421.34</v>
      </c>
      <c r="D57" s="8">
        <v>9335.3799999999992</v>
      </c>
      <c r="E57" s="9">
        <v>9400.9699999999993</v>
      </c>
      <c r="F57" s="18">
        <f t="shared" si="0"/>
        <v>76.302931596090545</v>
      </c>
      <c r="G57" s="6">
        <f t="shared" si="1"/>
        <v>51.004801095079912</v>
      </c>
      <c r="H57" s="6">
        <f t="shared" si="2"/>
        <v>47.723284708845561</v>
      </c>
      <c r="I57" s="6">
        <f t="shared" si="3"/>
        <v>57.5678338675486</v>
      </c>
    </row>
    <row r="58" spans="1:9" ht="17.25" thickBot="1">
      <c r="A58" s="7">
        <v>41841</v>
      </c>
      <c r="B58" s="8">
        <v>9453.7800000000007</v>
      </c>
      <c r="C58" s="8">
        <v>9480.14</v>
      </c>
      <c r="D58" s="8">
        <v>9426.2999999999993</v>
      </c>
      <c r="E58" s="9">
        <v>9440.9699999999993</v>
      </c>
      <c r="F58" s="18">
        <f t="shared" si="0"/>
        <v>27.247399702823245</v>
      </c>
      <c r="G58" s="6">
        <f t="shared" si="1"/>
        <v>43.085667297661018</v>
      </c>
      <c r="H58" s="6">
        <f t="shared" si="2"/>
        <v>46.177412238450714</v>
      </c>
      <c r="I58" s="6">
        <f t="shared" si="3"/>
        <v>36.902177416081628</v>
      </c>
    </row>
    <row r="59" spans="1:9" ht="17.25" thickBot="1">
      <c r="A59" s="7">
        <v>41842</v>
      </c>
      <c r="B59" s="8">
        <v>9453.23</v>
      </c>
      <c r="C59" s="8">
        <v>9499.36</v>
      </c>
      <c r="D59" s="8">
        <v>9418.74</v>
      </c>
      <c r="E59" s="9">
        <v>9499.36</v>
      </c>
      <c r="F59" s="18">
        <f t="shared" si="0"/>
        <v>100</v>
      </c>
      <c r="G59" s="6">
        <f t="shared" si="1"/>
        <v>62.057111531774005</v>
      </c>
      <c r="H59" s="6">
        <f t="shared" si="2"/>
        <v>51.470645336225147</v>
      </c>
      <c r="I59" s="6">
        <f t="shared" si="3"/>
        <v>83.230043922871715</v>
      </c>
    </row>
    <row r="60" spans="1:9" ht="17.25" thickBot="1">
      <c r="A60" s="7">
        <v>41844</v>
      </c>
      <c r="B60" s="8">
        <v>9508.26</v>
      </c>
      <c r="C60" s="8">
        <v>9538.07</v>
      </c>
      <c r="D60" s="8">
        <v>9483.52</v>
      </c>
      <c r="E60" s="9">
        <v>9527.5400000000009</v>
      </c>
      <c r="F60" s="18">
        <f t="shared" si="0"/>
        <v>80.696608615950552</v>
      </c>
      <c r="G60" s="6">
        <f t="shared" si="1"/>
        <v>68.270277226499516</v>
      </c>
      <c r="H60" s="6">
        <f t="shared" si="2"/>
        <v>57.070522632983263</v>
      </c>
      <c r="I60" s="6">
        <f t="shared" si="3"/>
        <v>90.669786413532037</v>
      </c>
    </row>
    <row r="61" spans="1:9" ht="17.25" thickBot="1">
      <c r="A61" s="7">
        <v>41845</v>
      </c>
      <c r="B61" s="8">
        <v>9519.99</v>
      </c>
      <c r="C61" s="8">
        <v>9528.7000000000007</v>
      </c>
      <c r="D61" s="8">
        <v>9412.48</v>
      </c>
      <c r="E61" s="9">
        <v>9439.2900000000009</v>
      </c>
      <c r="F61" s="18">
        <f t="shared" si="0"/>
        <v>23.068318705903497</v>
      </c>
      <c r="G61" s="6">
        <f t="shared" si="1"/>
        <v>53.202957719634171</v>
      </c>
      <c r="H61" s="6">
        <f t="shared" si="2"/>
        <v>55.781334328533561</v>
      </c>
      <c r="I61" s="6">
        <f t="shared" si="3"/>
        <v>48.046204501835376</v>
      </c>
    </row>
    <row r="62" spans="1:9" ht="17.25" thickBot="1">
      <c r="A62" s="7">
        <v>41848</v>
      </c>
      <c r="B62" s="8">
        <v>9415.9</v>
      </c>
      <c r="C62" s="8">
        <v>9460.43</v>
      </c>
      <c r="D62" s="8">
        <v>9385.56</v>
      </c>
      <c r="E62" s="9">
        <v>9420.18</v>
      </c>
      <c r="F62" s="18">
        <f t="shared" si="0"/>
        <v>46.240149592627795</v>
      </c>
      <c r="G62" s="6">
        <f t="shared" si="1"/>
        <v>50.88202167729871</v>
      </c>
      <c r="H62" s="6">
        <f t="shared" si="2"/>
        <v>54.14823011145527</v>
      </c>
      <c r="I62" s="6">
        <f t="shared" si="3"/>
        <v>44.349604808985575</v>
      </c>
    </row>
    <row r="63" spans="1:9" ht="17.25" thickBot="1">
      <c r="A63" s="7">
        <v>41849</v>
      </c>
      <c r="B63" s="8">
        <v>9457.7999999999993</v>
      </c>
      <c r="C63" s="8">
        <v>9483.75</v>
      </c>
      <c r="D63" s="8">
        <v>9357.32</v>
      </c>
      <c r="E63" s="9">
        <v>9391.8799999999992</v>
      </c>
      <c r="F63" s="18">
        <f t="shared" si="0"/>
        <v>27.335284347069059</v>
      </c>
      <c r="G63" s="6">
        <f t="shared" si="1"/>
        <v>43.033109233888823</v>
      </c>
      <c r="H63" s="6">
        <f t="shared" si="2"/>
        <v>50.443189818933121</v>
      </c>
      <c r="I63" s="6">
        <f t="shared" si="3"/>
        <v>28.212948063800241</v>
      </c>
    </row>
    <row r="64" spans="1:9" ht="17.25" thickBot="1">
      <c r="A64" s="7">
        <v>41850</v>
      </c>
      <c r="B64" s="8">
        <v>9409.6200000000008</v>
      </c>
      <c r="C64" s="8">
        <v>9456.0300000000007</v>
      </c>
      <c r="D64" s="8">
        <v>9398.82</v>
      </c>
      <c r="E64" s="9">
        <v>9447.02</v>
      </c>
      <c r="F64" s="18">
        <f t="shared" si="0"/>
        <v>84.251005069043742</v>
      </c>
      <c r="G64" s="6">
        <f t="shared" si="1"/>
        <v>56.772407845607127</v>
      </c>
      <c r="H64" s="6">
        <f t="shared" si="2"/>
        <v>52.552929161157785</v>
      </c>
      <c r="I64" s="6">
        <f t="shared" si="3"/>
        <v>65.211365214505818</v>
      </c>
    </row>
    <row r="65" spans="1:9" ht="17.25" thickBot="1">
      <c r="A65" s="7">
        <v>41851</v>
      </c>
      <c r="B65" s="8">
        <v>9436.0400000000009</v>
      </c>
      <c r="C65" s="8">
        <v>9438.9699999999993</v>
      </c>
      <c r="D65" s="8">
        <v>9313.8700000000008</v>
      </c>
      <c r="E65" s="9">
        <v>9315.85</v>
      </c>
      <c r="F65" s="18">
        <f t="shared" si="0"/>
        <v>1.5827338129493096</v>
      </c>
      <c r="G65" s="6">
        <f t="shared" si="1"/>
        <v>38.37584983472118</v>
      </c>
      <c r="H65" s="6">
        <f t="shared" si="2"/>
        <v>47.827236052345583</v>
      </c>
      <c r="I65" s="6">
        <f t="shared" si="3"/>
        <v>19.473077399472373</v>
      </c>
    </row>
    <row r="66" spans="1:9" ht="17.25" thickBot="1">
      <c r="A66" s="7">
        <v>41852</v>
      </c>
      <c r="B66" s="8">
        <v>9223.75</v>
      </c>
      <c r="C66" s="8">
        <v>9274.64</v>
      </c>
      <c r="D66" s="8">
        <v>9201.83</v>
      </c>
      <c r="E66" s="9">
        <v>9266.51</v>
      </c>
      <c r="F66" s="18">
        <f t="shared" si="0"/>
        <v>88.833951380305919</v>
      </c>
      <c r="G66" s="6">
        <f t="shared" si="1"/>
        <v>55.19521701658276</v>
      </c>
      <c r="H66" s="6">
        <f t="shared" si="2"/>
        <v>50.283229707091309</v>
      </c>
      <c r="I66" s="6">
        <f t="shared" si="3"/>
        <v>65.019191635565647</v>
      </c>
    </row>
    <row r="67" spans="1:9" ht="17.25" thickBot="1">
      <c r="A67" s="7">
        <v>41855</v>
      </c>
      <c r="B67" s="8">
        <v>9280.2900000000009</v>
      </c>
      <c r="C67" s="8">
        <v>9330.19</v>
      </c>
      <c r="D67" s="8">
        <v>9258.18</v>
      </c>
      <c r="E67" s="9">
        <v>9330.19</v>
      </c>
      <c r="F67" s="18">
        <f t="shared" ref="F67:F101" si="4">(E67-D67)/(C67-D67)*100</f>
        <v>100</v>
      </c>
      <c r="G67" s="6">
        <f t="shared" si="1"/>
        <v>70.13014467772183</v>
      </c>
      <c r="H67" s="6">
        <f t="shared" si="2"/>
        <v>56.898868030634816</v>
      </c>
      <c r="I67" s="6">
        <f t="shared" si="3"/>
        <v>96.592697971895859</v>
      </c>
    </row>
    <row r="68" spans="1:9" ht="17.25" thickBot="1">
      <c r="A68" s="7">
        <v>41856</v>
      </c>
      <c r="B68" s="8">
        <v>9316.82</v>
      </c>
      <c r="C68" s="8">
        <v>9316.82</v>
      </c>
      <c r="D68" s="8">
        <v>9141.44</v>
      </c>
      <c r="E68" s="9">
        <v>9141.44</v>
      </c>
      <c r="F68" s="18">
        <f t="shared" si="4"/>
        <v>0</v>
      </c>
      <c r="G68" s="6">
        <f t="shared" ref="G68:G101" si="5">2/3*G67+1/3*F68</f>
        <v>46.753429785147887</v>
      </c>
      <c r="H68" s="6">
        <f t="shared" ref="H68:H101" si="6">2/3*H67+1/3*G68</f>
        <v>53.517055282139168</v>
      </c>
      <c r="I68" s="6">
        <f t="shared" ref="I68:I101" si="7">G68*3-H68*2</f>
        <v>33.226178791165324</v>
      </c>
    </row>
    <row r="69" spans="1:9" ht="17.25" thickBot="1">
      <c r="A69" s="7">
        <v>41857</v>
      </c>
      <c r="B69" s="8">
        <v>9148.36</v>
      </c>
      <c r="C69" s="8">
        <v>9163.81</v>
      </c>
      <c r="D69" s="8">
        <v>9070.09</v>
      </c>
      <c r="E69" s="9">
        <v>9143.9699999999993</v>
      </c>
      <c r="F69" s="18">
        <f t="shared" si="4"/>
        <v>78.830559112248949</v>
      </c>
      <c r="G69" s="6">
        <f t="shared" si="5"/>
        <v>57.445806227514908</v>
      </c>
      <c r="H69" s="6">
        <f t="shared" si="6"/>
        <v>54.826638930597738</v>
      </c>
      <c r="I69" s="6">
        <f t="shared" si="7"/>
        <v>62.684140821349246</v>
      </c>
    </row>
    <row r="70" spans="1:9" ht="17.25" thickBot="1">
      <c r="A70" s="7">
        <v>41858</v>
      </c>
      <c r="B70" s="8">
        <v>9162.65</v>
      </c>
      <c r="C70" s="8">
        <v>9172.8799999999992</v>
      </c>
      <c r="D70" s="8">
        <v>9108.85</v>
      </c>
      <c r="E70" s="9">
        <v>9131.44</v>
      </c>
      <c r="F70" s="18">
        <f t="shared" si="4"/>
        <v>35.280337341871864</v>
      </c>
      <c r="G70" s="6">
        <f t="shared" si="5"/>
        <v>50.057316598967219</v>
      </c>
      <c r="H70" s="6">
        <f t="shared" si="6"/>
        <v>53.23686482005423</v>
      </c>
      <c r="I70" s="6">
        <f t="shared" si="7"/>
        <v>43.698220156793198</v>
      </c>
    </row>
    <row r="71" spans="1:9" ht="17.25" thickBot="1">
      <c r="A71" s="7">
        <v>41859</v>
      </c>
      <c r="B71" s="8">
        <v>9120.2000000000007</v>
      </c>
      <c r="C71" s="8">
        <v>9120.2000000000007</v>
      </c>
      <c r="D71" s="8">
        <v>9014.89</v>
      </c>
      <c r="E71" s="9">
        <v>9085.9599999999991</v>
      </c>
      <c r="F71" s="18">
        <f t="shared" si="4"/>
        <v>67.486468521506822</v>
      </c>
      <c r="G71" s="6">
        <f t="shared" si="5"/>
        <v>55.867033906480415</v>
      </c>
      <c r="H71" s="6">
        <f t="shared" si="6"/>
        <v>54.113587848862956</v>
      </c>
      <c r="I71" s="6">
        <f t="shared" si="7"/>
        <v>59.373926021715349</v>
      </c>
    </row>
    <row r="72" spans="1:9" ht="17.25" thickBot="1">
      <c r="A72" s="7">
        <v>41862</v>
      </c>
      <c r="B72" s="8">
        <v>9109.83</v>
      </c>
      <c r="C72" s="8">
        <v>9184.9599999999991</v>
      </c>
      <c r="D72" s="8">
        <v>9107.2099999999991</v>
      </c>
      <c r="E72" s="9">
        <v>9172.91</v>
      </c>
      <c r="F72" s="18">
        <f t="shared" si="4"/>
        <v>84.501607717042731</v>
      </c>
      <c r="G72" s="6">
        <f t="shared" si="5"/>
        <v>65.411891843334516</v>
      </c>
      <c r="H72" s="6">
        <f t="shared" si="6"/>
        <v>57.879689180353473</v>
      </c>
      <c r="I72" s="6">
        <f t="shared" si="7"/>
        <v>80.476297169296615</v>
      </c>
    </row>
    <row r="73" spans="1:9" ht="17.25" thickBot="1">
      <c r="A73" s="7">
        <v>41863</v>
      </c>
      <c r="B73" s="8">
        <v>9188.85</v>
      </c>
      <c r="C73" s="8">
        <v>9198.1</v>
      </c>
      <c r="D73" s="8">
        <v>9146.98</v>
      </c>
      <c r="E73" s="9">
        <v>9163.1200000000008</v>
      </c>
      <c r="F73" s="18">
        <f t="shared" si="4"/>
        <v>31.572769953053569</v>
      </c>
      <c r="G73" s="6">
        <f t="shared" si="5"/>
        <v>54.132184546574202</v>
      </c>
      <c r="H73" s="6">
        <f t="shared" si="6"/>
        <v>56.630520969093709</v>
      </c>
      <c r="I73" s="6">
        <f t="shared" si="7"/>
        <v>49.135511701535194</v>
      </c>
    </row>
    <row r="74" spans="1:9" ht="17.25" thickBot="1">
      <c r="A74" s="7">
        <v>41864</v>
      </c>
      <c r="B74" s="8">
        <v>9155.02</v>
      </c>
      <c r="C74" s="8">
        <v>9231.66</v>
      </c>
      <c r="D74" s="8">
        <v>9147.14</v>
      </c>
      <c r="E74" s="9">
        <v>9231.31</v>
      </c>
      <c r="F74" s="18">
        <f t="shared" si="4"/>
        <v>99.585896829152432</v>
      </c>
      <c r="G74" s="6">
        <f t="shared" si="5"/>
        <v>69.283421974100264</v>
      </c>
      <c r="H74" s="6">
        <f t="shared" si="6"/>
        <v>60.848154637429225</v>
      </c>
      <c r="I74" s="6">
        <f t="shared" si="7"/>
        <v>86.153956647442342</v>
      </c>
    </row>
    <row r="75" spans="1:9" ht="17.25" thickBot="1">
      <c r="A75" s="7">
        <v>41865</v>
      </c>
      <c r="B75" s="8">
        <v>9276.41</v>
      </c>
      <c r="C75" s="8">
        <v>9282.01</v>
      </c>
      <c r="D75" s="8">
        <v>9218.5499999999993</v>
      </c>
      <c r="E75" s="9">
        <v>9230.61</v>
      </c>
      <c r="F75" s="18">
        <f t="shared" si="4"/>
        <v>19.004097069021636</v>
      </c>
      <c r="G75" s="6">
        <f t="shared" si="5"/>
        <v>52.52364700574072</v>
      </c>
      <c r="H75" s="6">
        <f t="shared" si="6"/>
        <v>58.073318760199719</v>
      </c>
      <c r="I75" s="6">
        <f t="shared" si="7"/>
        <v>41.424303496822731</v>
      </c>
    </row>
    <row r="76" spans="1:9" ht="17.25" thickBot="1">
      <c r="A76" s="7">
        <v>41866</v>
      </c>
      <c r="B76" s="8">
        <v>9243.67</v>
      </c>
      <c r="C76" s="8">
        <v>9243.67</v>
      </c>
      <c r="D76" s="8">
        <v>9172.91</v>
      </c>
      <c r="E76" s="9">
        <v>9206.81</v>
      </c>
      <c r="F76" s="18">
        <f t="shared" si="4"/>
        <v>47.908422837760781</v>
      </c>
      <c r="G76" s="6">
        <f t="shared" si="5"/>
        <v>50.985238949747398</v>
      </c>
      <c r="H76" s="6">
        <f t="shared" si="6"/>
        <v>55.71062549004894</v>
      </c>
      <c r="I76" s="6">
        <f t="shared" si="7"/>
        <v>41.534465869144327</v>
      </c>
    </row>
    <row r="77" spans="1:9" ht="17.25" thickBot="1">
      <c r="A77" s="7">
        <v>41869</v>
      </c>
      <c r="B77" s="8">
        <v>9222.73</v>
      </c>
      <c r="C77" s="8">
        <v>9222.73</v>
      </c>
      <c r="D77" s="8">
        <v>9128.66</v>
      </c>
      <c r="E77" s="9">
        <v>9141.31</v>
      </c>
      <c r="F77" s="18">
        <f t="shared" si="4"/>
        <v>13.44743276283584</v>
      </c>
      <c r="G77" s="6">
        <f t="shared" si="5"/>
        <v>38.472636887443542</v>
      </c>
      <c r="H77" s="6">
        <f t="shared" si="6"/>
        <v>49.964629289180472</v>
      </c>
      <c r="I77" s="6">
        <f t="shared" si="7"/>
        <v>15.488652083969683</v>
      </c>
    </row>
    <row r="78" spans="1:9" ht="17.25" thickBot="1">
      <c r="A78" s="7">
        <v>41870</v>
      </c>
      <c r="B78" s="8">
        <v>9188.6299999999992</v>
      </c>
      <c r="C78" s="8">
        <v>9255.09</v>
      </c>
      <c r="D78" s="8">
        <v>9188.6299999999992</v>
      </c>
      <c r="E78" s="9">
        <v>9243.7800000000007</v>
      </c>
      <c r="F78" s="18">
        <f t="shared" si="4"/>
        <v>82.982244959375066</v>
      </c>
      <c r="G78" s="6">
        <f t="shared" si="5"/>
        <v>53.309172911420717</v>
      </c>
      <c r="H78" s="6">
        <f t="shared" si="6"/>
        <v>51.079477163260549</v>
      </c>
      <c r="I78" s="6">
        <f t="shared" si="7"/>
        <v>57.768564407741053</v>
      </c>
    </row>
    <row r="79" spans="1:9" ht="17.25" thickBot="1">
      <c r="A79" s="7">
        <v>41871</v>
      </c>
      <c r="B79" s="8">
        <v>9278.15</v>
      </c>
      <c r="C79" s="8">
        <v>9294.49</v>
      </c>
      <c r="D79" s="8">
        <v>9249.31</v>
      </c>
      <c r="E79" s="9">
        <v>9288.0499999999993</v>
      </c>
      <c r="F79" s="18">
        <f t="shared" si="4"/>
        <v>85.745905267816582</v>
      </c>
      <c r="G79" s="6">
        <f t="shared" si="5"/>
        <v>64.121417030219334</v>
      </c>
      <c r="H79" s="6">
        <f t="shared" si="6"/>
        <v>55.426790452246806</v>
      </c>
      <c r="I79" s="6">
        <f t="shared" si="7"/>
        <v>81.51067018616439</v>
      </c>
    </row>
    <row r="80" spans="1:9" ht="17.25" thickBot="1">
      <c r="A80" s="7">
        <v>41872</v>
      </c>
      <c r="B80" s="8">
        <v>9286.82</v>
      </c>
      <c r="C80" s="8">
        <v>9289.02</v>
      </c>
      <c r="D80" s="8">
        <v>9217.9699999999993</v>
      </c>
      <c r="E80" s="9">
        <v>9253.3799999999992</v>
      </c>
      <c r="F80" s="18">
        <f t="shared" si="4"/>
        <v>49.838142153412122</v>
      </c>
      <c r="G80" s="6">
        <f t="shared" si="5"/>
        <v>59.36032540461693</v>
      </c>
      <c r="H80" s="6">
        <f t="shared" si="6"/>
        <v>56.737968769703507</v>
      </c>
      <c r="I80" s="6">
        <f t="shared" si="7"/>
        <v>64.605038674443776</v>
      </c>
    </row>
    <row r="81" spans="1:9" ht="17.25" thickBot="1">
      <c r="A81" s="7">
        <v>41873</v>
      </c>
      <c r="B81" s="8">
        <v>9273.07</v>
      </c>
      <c r="C81" s="8">
        <v>9380.6</v>
      </c>
      <c r="D81" s="8">
        <v>9271.8700000000008</v>
      </c>
      <c r="E81" s="9">
        <v>9380.1</v>
      </c>
      <c r="F81" s="18">
        <f t="shared" si="4"/>
        <v>99.540145314080746</v>
      </c>
      <c r="G81" s="6">
        <f t="shared" si="5"/>
        <v>72.75359870777153</v>
      </c>
      <c r="H81" s="6">
        <f t="shared" si="6"/>
        <v>62.076512082392846</v>
      </c>
      <c r="I81" s="6">
        <f t="shared" si="7"/>
        <v>94.107771958528915</v>
      </c>
    </row>
    <row r="82" spans="1:9" ht="17.25" thickBot="1">
      <c r="A82" s="7">
        <v>41876</v>
      </c>
      <c r="B82" s="8">
        <v>9393.24</v>
      </c>
      <c r="C82" s="8">
        <v>9409.35</v>
      </c>
      <c r="D82" s="8">
        <v>9369.24</v>
      </c>
      <c r="E82" s="9">
        <v>9390.6200000000008</v>
      </c>
      <c r="F82" s="18">
        <f t="shared" si="4"/>
        <v>53.303415607082293</v>
      </c>
      <c r="G82" s="6">
        <f t="shared" si="5"/>
        <v>66.270204340875111</v>
      </c>
      <c r="H82" s="6">
        <f t="shared" si="6"/>
        <v>63.474409501886932</v>
      </c>
      <c r="I82" s="6">
        <f t="shared" si="7"/>
        <v>71.861794018851455</v>
      </c>
    </row>
    <row r="83" spans="1:9" ht="17.25" thickBot="1">
      <c r="A83" s="7">
        <v>41877</v>
      </c>
      <c r="B83" s="8">
        <v>9394.2800000000007</v>
      </c>
      <c r="C83" s="8">
        <v>9418.77</v>
      </c>
      <c r="D83" s="8">
        <v>9386.49</v>
      </c>
      <c r="E83" s="9">
        <v>9393.9599999999991</v>
      </c>
      <c r="F83" s="18">
        <f t="shared" si="4"/>
        <v>23.141263940517948</v>
      </c>
      <c r="G83" s="6">
        <f t="shared" si="5"/>
        <v>51.893890874089394</v>
      </c>
      <c r="H83" s="6">
        <f t="shared" si="6"/>
        <v>59.614236625954419</v>
      </c>
      <c r="I83" s="6">
        <f t="shared" si="7"/>
        <v>36.453199370359357</v>
      </c>
    </row>
    <row r="84" spans="1:9" ht="17.25" thickBot="1">
      <c r="A84" s="7">
        <v>41878</v>
      </c>
      <c r="B84" s="8">
        <v>9426.2900000000009</v>
      </c>
      <c r="C84" s="8">
        <v>9491.75</v>
      </c>
      <c r="D84" s="8">
        <v>9426.2900000000009</v>
      </c>
      <c r="E84" s="9">
        <v>9485.59</v>
      </c>
      <c r="F84" s="18">
        <f t="shared" si="4"/>
        <v>90.589673082798754</v>
      </c>
      <c r="G84" s="6">
        <f t="shared" si="5"/>
        <v>64.792484943659176</v>
      </c>
      <c r="H84" s="6">
        <f t="shared" si="6"/>
        <v>61.340319398522666</v>
      </c>
      <c r="I84" s="6">
        <f t="shared" si="7"/>
        <v>71.69681603393218</v>
      </c>
    </row>
    <row r="85" spans="1:9" ht="17.25" thickBot="1">
      <c r="A85" s="7">
        <v>41879</v>
      </c>
      <c r="B85" s="8">
        <v>9499.2199999999993</v>
      </c>
      <c r="C85" s="8">
        <v>9502.42</v>
      </c>
      <c r="D85" s="8">
        <v>9453.49</v>
      </c>
      <c r="E85" s="9">
        <v>9478.3700000000008</v>
      </c>
      <c r="F85" s="18">
        <f t="shared" si="4"/>
        <v>50.848150418967656</v>
      </c>
      <c r="G85" s="6">
        <f t="shared" si="5"/>
        <v>60.144373435428669</v>
      </c>
      <c r="H85" s="6">
        <f t="shared" si="6"/>
        <v>60.941670744158003</v>
      </c>
      <c r="I85" s="6">
        <f t="shared" si="7"/>
        <v>58.549778817970008</v>
      </c>
    </row>
    <row r="86" spans="1:9" ht="17.25" thickBot="1">
      <c r="A86" s="7">
        <v>41880</v>
      </c>
      <c r="B86" s="8">
        <v>9459.81</v>
      </c>
      <c r="C86" s="8">
        <v>9470.15</v>
      </c>
      <c r="D86" s="8">
        <v>9425.35</v>
      </c>
      <c r="E86" s="9">
        <v>9436.27</v>
      </c>
      <c r="F86" s="18">
        <f t="shared" si="4"/>
        <v>24.375000000000558</v>
      </c>
      <c r="G86" s="6">
        <f t="shared" si="5"/>
        <v>48.221248956952628</v>
      </c>
      <c r="H86" s="6">
        <f t="shared" si="6"/>
        <v>56.701530148422876</v>
      </c>
      <c r="I86" s="6">
        <f t="shared" si="7"/>
        <v>31.260686574012141</v>
      </c>
    </row>
    <row r="87" spans="1:9" ht="17.25" thickBot="1">
      <c r="A87" s="7">
        <v>41883</v>
      </c>
      <c r="B87" s="8">
        <v>9474.41</v>
      </c>
      <c r="C87" s="8">
        <v>9532.66</v>
      </c>
      <c r="D87" s="8">
        <v>9472.9599999999991</v>
      </c>
      <c r="E87" s="9">
        <v>9513.06</v>
      </c>
      <c r="F87" s="18">
        <f t="shared" si="4"/>
        <v>67.16917922948052</v>
      </c>
      <c r="G87" s="6">
        <f t="shared" si="5"/>
        <v>54.537225714461925</v>
      </c>
      <c r="H87" s="6">
        <f t="shared" si="6"/>
        <v>55.980095337102554</v>
      </c>
      <c r="I87" s="6">
        <f t="shared" si="7"/>
        <v>51.651486469180668</v>
      </c>
    </row>
    <row r="88" spans="1:9" ht="17.25" thickBot="1">
      <c r="A88" s="7">
        <v>41884</v>
      </c>
      <c r="B88" s="8">
        <v>9503.65</v>
      </c>
      <c r="C88" s="8">
        <v>9503.65</v>
      </c>
      <c r="D88" s="8">
        <v>9388.1299999999992</v>
      </c>
      <c r="E88" s="9">
        <v>9399.7199999999993</v>
      </c>
      <c r="F88" s="18">
        <f t="shared" si="4"/>
        <v>10.032894736842193</v>
      </c>
      <c r="G88" s="6">
        <f t="shared" si="5"/>
        <v>39.702448721922011</v>
      </c>
      <c r="H88" s="6">
        <f t="shared" si="6"/>
        <v>50.554213132042371</v>
      </c>
      <c r="I88" s="6">
        <f t="shared" si="7"/>
        <v>17.99891990168129</v>
      </c>
    </row>
    <row r="89" spans="1:9" ht="17.25" thickBot="1">
      <c r="A89" s="7">
        <v>41885</v>
      </c>
      <c r="B89" s="8">
        <v>9434.8799999999992</v>
      </c>
      <c r="C89" s="8">
        <v>9455.7800000000007</v>
      </c>
      <c r="D89" s="8">
        <v>9396.7900000000009</v>
      </c>
      <c r="E89" s="9">
        <v>9450.35</v>
      </c>
      <c r="F89" s="18">
        <f t="shared" si="4"/>
        <v>90.795050008475485</v>
      </c>
      <c r="G89" s="6">
        <f t="shared" si="5"/>
        <v>56.733315817439831</v>
      </c>
      <c r="H89" s="6">
        <f t="shared" si="6"/>
        <v>52.613914027174857</v>
      </c>
      <c r="I89" s="6">
        <f t="shared" si="7"/>
        <v>64.972119397969777</v>
      </c>
    </row>
    <row r="90" spans="1:9" ht="17.25" thickBot="1">
      <c r="A90" s="7">
        <v>41886</v>
      </c>
      <c r="B90" s="8">
        <v>9439.76</v>
      </c>
      <c r="C90" s="8">
        <v>9439.76</v>
      </c>
      <c r="D90" s="8">
        <v>9389.2900000000009</v>
      </c>
      <c r="E90" s="9">
        <v>9428.89</v>
      </c>
      <c r="F90" s="18">
        <f t="shared" si="4"/>
        <v>78.462452942340121</v>
      </c>
      <c r="G90" s="6">
        <f t="shared" si="5"/>
        <v>63.976361525739925</v>
      </c>
      <c r="H90" s="6">
        <f t="shared" si="6"/>
        <v>56.401396526696544</v>
      </c>
      <c r="I90" s="6">
        <f t="shared" si="7"/>
        <v>79.126291523826694</v>
      </c>
    </row>
    <row r="91" spans="1:9" ht="17.25" thickBot="1">
      <c r="A91" s="7">
        <v>41887</v>
      </c>
      <c r="B91" s="8">
        <v>9446.4500000000007</v>
      </c>
      <c r="C91" s="8">
        <v>9451.39</v>
      </c>
      <c r="D91" s="8">
        <v>9365.7000000000007</v>
      </c>
      <c r="E91" s="9">
        <v>9407.94</v>
      </c>
      <c r="F91" s="18">
        <f t="shared" si="4"/>
        <v>49.29396662387726</v>
      </c>
      <c r="G91" s="6">
        <f t="shared" si="5"/>
        <v>59.082229891785701</v>
      </c>
      <c r="H91" s="6">
        <f t="shared" si="6"/>
        <v>57.295007648392925</v>
      </c>
      <c r="I91" s="6">
        <f t="shared" si="7"/>
        <v>62.656674378571267</v>
      </c>
    </row>
    <row r="92" spans="1:9" ht="17.25" thickBot="1">
      <c r="A92" s="7">
        <v>41891</v>
      </c>
      <c r="B92" s="8">
        <v>9452.14</v>
      </c>
      <c r="C92" s="8">
        <v>9465.93</v>
      </c>
      <c r="D92" s="8">
        <v>9426.99</v>
      </c>
      <c r="E92" s="9">
        <v>9434.77</v>
      </c>
      <c r="F92" s="18">
        <f t="shared" si="4"/>
        <v>19.979455572677331</v>
      </c>
      <c r="G92" s="6">
        <f t="shared" si="5"/>
        <v>46.047971785416244</v>
      </c>
      <c r="H92" s="6">
        <f t="shared" si="6"/>
        <v>53.545995694067365</v>
      </c>
      <c r="I92" s="6">
        <f t="shared" si="7"/>
        <v>31.051923968113996</v>
      </c>
    </row>
    <row r="93" spans="1:9" ht="17.25" thickBot="1">
      <c r="A93" s="7">
        <v>41892</v>
      </c>
      <c r="B93" s="8">
        <v>9410.6200000000008</v>
      </c>
      <c r="C93" s="8">
        <v>9410.6200000000008</v>
      </c>
      <c r="D93" s="8">
        <v>9309.0499999999993</v>
      </c>
      <c r="E93" s="9">
        <v>9357.61</v>
      </c>
      <c r="F93" s="18">
        <f t="shared" si="4"/>
        <v>47.809392537167057</v>
      </c>
      <c r="G93" s="6">
        <f t="shared" si="5"/>
        <v>46.635112035999846</v>
      </c>
      <c r="H93" s="6">
        <f t="shared" si="6"/>
        <v>51.242367808044861</v>
      </c>
      <c r="I93" s="6">
        <f t="shared" si="7"/>
        <v>37.420600491909823</v>
      </c>
    </row>
    <row r="94" spans="1:9" ht="17.25" thickBot="1">
      <c r="A94" s="7">
        <v>41893</v>
      </c>
      <c r="B94" s="8">
        <v>9376.3799999999992</v>
      </c>
      <c r="C94" s="8">
        <v>9381.0499999999993</v>
      </c>
      <c r="D94" s="8">
        <v>9322.9500000000007</v>
      </c>
      <c r="E94" s="9">
        <v>9322.9500000000007</v>
      </c>
      <c r="F94" s="18">
        <f t="shared" si="4"/>
        <v>0</v>
      </c>
      <c r="G94" s="6">
        <f t="shared" si="5"/>
        <v>31.090074690666562</v>
      </c>
      <c r="H94" s="6">
        <f t="shared" si="6"/>
        <v>44.524936768918764</v>
      </c>
      <c r="I94" s="6">
        <f t="shared" si="7"/>
        <v>4.2203505341621508</v>
      </c>
    </row>
    <row r="95" spans="1:9" ht="17.25" thickBot="1">
      <c r="A95" s="7">
        <v>41894</v>
      </c>
      <c r="B95" s="8">
        <v>9324.74</v>
      </c>
      <c r="C95" s="8">
        <v>9333.2800000000007</v>
      </c>
      <c r="D95" s="8">
        <v>9223.18</v>
      </c>
      <c r="E95" s="9">
        <v>9223.18</v>
      </c>
      <c r="F95" s="18">
        <f t="shared" si="4"/>
        <v>0</v>
      </c>
      <c r="G95" s="6">
        <f t="shared" si="5"/>
        <v>20.726716460444372</v>
      </c>
      <c r="H95" s="6">
        <f t="shared" si="6"/>
        <v>36.592196666093962</v>
      </c>
      <c r="I95" s="6">
        <f t="shared" si="7"/>
        <v>-11.004243950854807</v>
      </c>
    </row>
    <row r="96" spans="1:9" ht="17.25" thickBot="1">
      <c r="A96" s="7">
        <v>41897</v>
      </c>
      <c r="B96" s="8">
        <v>9206.41</v>
      </c>
      <c r="C96" s="8">
        <v>9242.23</v>
      </c>
      <c r="D96" s="8">
        <v>9175.61</v>
      </c>
      <c r="E96" s="9">
        <v>9217.4599999999991</v>
      </c>
      <c r="F96" s="18">
        <f t="shared" si="4"/>
        <v>62.818973281295683</v>
      </c>
      <c r="G96" s="6">
        <f t="shared" si="5"/>
        <v>34.757468734061476</v>
      </c>
      <c r="H96" s="6">
        <f t="shared" si="6"/>
        <v>35.980620688749795</v>
      </c>
      <c r="I96" s="6">
        <f t="shared" si="7"/>
        <v>32.311164824684838</v>
      </c>
    </row>
    <row r="97" spans="1:9" ht="17.25" thickBot="1">
      <c r="A97" s="7">
        <v>41898</v>
      </c>
      <c r="B97" s="8">
        <v>9218.85</v>
      </c>
      <c r="C97" s="8">
        <v>9219.42</v>
      </c>
      <c r="D97" s="8">
        <v>9133.4</v>
      </c>
      <c r="E97" s="9">
        <v>9133.4</v>
      </c>
      <c r="F97" s="18">
        <f t="shared" si="4"/>
        <v>0</v>
      </c>
      <c r="G97" s="6">
        <f t="shared" si="5"/>
        <v>23.171645822707649</v>
      </c>
      <c r="H97" s="6">
        <f t="shared" si="6"/>
        <v>31.710962400069079</v>
      </c>
      <c r="I97" s="6">
        <f t="shared" si="7"/>
        <v>6.0930126679847945</v>
      </c>
    </row>
    <row r="98" spans="1:9" ht="17.25" thickBot="1">
      <c r="A98" s="7">
        <v>41899</v>
      </c>
      <c r="B98" s="8">
        <v>9171.0400000000009</v>
      </c>
      <c r="C98" s="8">
        <v>9252.3799999999992</v>
      </c>
      <c r="D98" s="8">
        <v>9159.85</v>
      </c>
      <c r="E98" s="9">
        <v>9195.17</v>
      </c>
      <c r="F98" s="18">
        <f t="shared" si="4"/>
        <v>38.17140386901562</v>
      </c>
      <c r="G98" s="6">
        <f t="shared" si="5"/>
        <v>28.171565171476971</v>
      </c>
      <c r="H98" s="6">
        <f t="shared" si="6"/>
        <v>30.531163323871709</v>
      </c>
      <c r="I98" s="6">
        <f t="shared" si="7"/>
        <v>23.452368866687493</v>
      </c>
    </row>
    <row r="99" spans="1:9" ht="17.25" thickBot="1">
      <c r="A99" s="7">
        <v>41900</v>
      </c>
      <c r="B99" s="8">
        <v>9211.7999999999993</v>
      </c>
      <c r="C99" s="8">
        <v>9237.8799999999992</v>
      </c>
      <c r="D99" s="8">
        <v>9201.91</v>
      </c>
      <c r="E99" s="9">
        <v>9237.0300000000007</v>
      </c>
      <c r="F99" s="18">
        <f t="shared" si="4"/>
        <v>97.63691965527228</v>
      </c>
      <c r="G99" s="6">
        <f t="shared" si="5"/>
        <v>51.326683332742071</v>
      </c>
      <c r="H99" s="6">
        <f t="shared" si="6"/>
        <v>37.463003326828492</v>
      </c>
      <c r="I99" s="6">
        <f t="shared" si="7"/>
        <v>79.054043344569223</v>
      </c>
    </row>
    <row r="100" spans="1:9" ht="17.25" thickBot="1">
      <c r="A100" s="7">
        <v>41901</v>
      </c>
      <c r="B100" s="8">
        <v>9268.44</v>
      </c>
      <c r="C100" s="8">
        <v>9289.2199999999993</v>
      </c>
      <c r="D100" s="8">
        <v>9235.44</v>
      </c>
      <c r="E100" s="9">
        <v>9240.4500000000007</v>
      </c>
      <c r="F100" s="18">
        <f t="shared" si="4"/>
        <v>9.3157307549280901</v>
      </c>
      <c r="G100" s="6">
        <f t="shared" si="5"/>
        <v>37.323032473470739</v>
      </c>
      <c r="H100" s="6">
        <f t="shared" si="6"/>
        <v>37.416346375709239</v>
      </c>
      <c r="I100" s="6">
        <f t="shared" si="7"/>
        <v>37.136404668993748</v>
      </c>
    </row>
    <row r="101" spans="1:9" ht="17.25" thickBot="1">
      <c r="A101" s="7">
        <v>41904</v>
      </c>
      <c r="B101" s="8">
        <v>9220.5400000000009</v>
      </c>
      <c r="C101" s="8">
        <v>9220.5400000000009</v>
      </c>
      <c r="D101" s="8">
        <v>9106.27</v>
      </c>
      <c r="E101" s="9">
        <v>9134.65</v>
      </c>
      <c r="F101" s="18">
        <f t="shared" si="4"/>
        <v>24.835914938303222</v>
      </c>
      <c r="G101" s="6">
        <f t="shared" si="5"/>
        <v>33.16065996174823</v>
      </c>
      <c r="H101" s="6">
        <f t="shared" si="6"/>
        <v>35.997784237722236</v>
      </c>
      <c r="I101" s="6">
        <f t="shared" si="7"/>
        <v>27.486411409800226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/>
  </sheetViews>
  <sheetFormatPr defaultRowHeight="15"/>
  <cols>
    <col min="1" max="1" width="9.5" style="6" bestFit="1" customWidth="1"/>
    <col min="2" max="5" width="9.125" style="6" bestFit="1" customWidth="1"/>
    <col min="6" max="6" width="9.125" style="11" bestFit="1" customWidth="1"/>
    <col min="7" max="10" width="9.125" style="11" customWidth="1"/>
    <col min="11" max="13" width="9" style="11"/>
    <col min="14" max="16384" width="9" style="6"/>
  </cols>
  <sheetData>
    <row r="1" spans="1:11" ht="16.5" thickBot="1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20" t="s">
        <v>16</v>
      </c>
      <c r="G1" s="20" t="s">
        <v>19</v>
      </c>
      <c r="H1" s="20" t="s">
        <v>20</v>
      </c>
      <c r="I1" s="20" t="s">
        <v>17</v>
      </c>
      <c r="J1" s="20" t="s">
        <v>18</v>
      </c>
      <c r="K1" s="11" t="s">
        <v>15</v>
      </c>
    </row>
    <row r="2" spans="1:11" ht="15.75" thickBot="1">
      <c r="A2" s="7">
        <v>41759</v>
      </c>
      <c r="B2" s="8">
        <v>8885.7000000000007</v>
      </c>
      <c r="C2" s="8">
        <v>8890.09</v>
      </c>
      <c r="D2" s="8">
        <v>8791.44</v>
      </c>
      <c r="E2" s="9">
        <v>8791.44</v>
      </c>
    </row>
    <row r="3" spans="1:11" ht="15.75" thickBot="1">
      <c r="A3" s="7">
        <v>41761</v>
      </c>
      <c r="B3" s="8">
        <v>8846.86</v>
      </c>
      <c r="C3" s="8">
        <v>8875.9</v>
      </c>
      <c r="D3" s="8">
        <v>8839.92</v>
      </c>
      <c r="E3" s="9">
        <v>8867.32</v>
      </c>
      <c r="F3" s="11">
        <f>E3-E2</f>
        <v>75.8799999999992</v>
      </c>
    </row>
    <row r="4" spans="1:11" ht="15.75" thickBot="1">
      <c r="A4" s="7">
        <v>41764</v>
      </c>
      <c r="B4" s="8">
        <v>8895.8700000000008</v>
      </c>
      <c r="C4" s="8">
        <v>8911.08</v>
      </c>
      <c r="D4" s="8">
        <v>8844.4500000000007</v>
      </c>
      <c r="E4" s="9">
        <v>8870.43</v>
      </c>
      <c r="F4" s="11">
        <f t="shared" ref="F4:F67" si="0">E4-E3</f>
        <v>3.1100000000005821</v>
      </c>
    </row>
    <row r="5" spans="1:11" ht="15.75" thickBot="1">
      <c r="A5" s="7">
        <v>41765</v>
      </c>
      <c r="B5" s="8">
        <v>8888.4500000000007</v>
      </c>
      <c r="C5" s="8">
        <v>8927.39</v>
      </c>
      <c r="D5" s="8">
        <v>8853.7199999999993</v>
      </c>
      <c r="E5" s="9">
        <v>8912.39</v>
      </c>
      <c r="F5" s="11">
        <f t="shared" si="0"/>
        <v>41.959999999999127</v>
      </c>
    </row>
    <row r="6" spans="1:11" ht="15.75" thickBot="1">
      <c r="A6" s="7">
        <v>41766</v>
      </c>
      <c r="B6" s="8">
        <v>8903.7199999999993</v>
      </c>
      <c r="C6" s="8">
        <v>8911.0300000000007</v>
      </c>
      <c r="D6" s="8">
        <v>8856.98</v>
      </c>
      <c r="E6" s="9">
        <v>8893.2199999999993</v>
      </c>
      <c r="F6" s="11">
        <f t="shared" si="0"/>
        <v>-19.170000000000073</v>
      </c>
    </row>
    <row r="7" spans="1:11" ht="15.75" thickBot="1">
      <c r="A7" s="7">
        <v>41767</v>
      </c>
      <c r="B7" s="8">
        <v>8925.2099999999991</v>
      </c>
      <c r="C7" s="8">
        <v>8941.4599999999991</v>
      </c>
      <c r="D7" s="8">
        <v>8891.74</v>
      </c>
      <c r="E7" s="9">
        <v>8930.9</v>
      </c>
      <c r="F7" s="11">
        <f t="shared" si="0"/>
        <v>37.680000000000291</v>
      </c>
    </row>
    <row r="8" spans="1:11" ht="15.75" thickBot="1">
      <c r="A8" s="7">
        <v>41768</v>
      </c>
      <c r="B8" s="8">
        <v>8943.14</v>
      </c>
      <c r="C8" s="8">
        <v>8945.6299999999992</v>
      </c>
      <c r="D8" s="8">
        <v>8878.32</v>
      </c>
      <c r="E8" s="9">
        <v>8889.69</v>
      </c>
      <c r="F8" s="11">
        <f t="shared" si="0"/>
        <v>-41.209999999999127</v>
      </c>
    </row>
    <row r="9" spans="1:11" ht="15.75" thickBot="1">
      <c r="A9" s="7">
        <v>41771</v>
      </c>
      <c r="B9" s="8">
        <v>8893.7199999999993</v>
      </c>
      <c r="C9" s="8">
        <v>8898.31</v>
      </c>
      <c r="D9" s="8">
        <v>8803.43</v>
      </c>
      <c r="E9" s="9">
        <v>8808.61</v>
      </c>
      <c r="F9" s="11">
        <f t="shared" si="0"/>
        <v>-81.079999999999927</v>
      </c>
    </row>
    <row r="10" spans="1:11" ht="15.75" thickBot="1">
      <c r="A10" s="7">
        <v>41772</v>
      </c>
      <c r="B10" s="8">
        <v>8865.61</v>
      </c>
      <c r="C10" s="8">
        <v>8886.66</v>
      </c>
      <c r="D10" s="8">
        <v>8809.06</v>
      </c>
      <c r="E10" s="9">
        <v>8817.94</v>
      </c>
      <c r="F10" s="11">
        <f t="shared" si="0"/>
        <v>9.3299999999999272</v>
      </c>
    </row>
    <row r="11" spans="1:11" ht="15.75" thickBot="1">
      <c r="A11" s="7">
        <v>41773</v>
      </c>
      <c r="B11" s="8">
        <v>8842.0499999999993</v>
      </c>
      <c r="C11" s="8">
        <v>8875.16</v>
      </c>
      <c r="D11" s="8">
        <v>8812.19</v>
      </c>
      <c r="E11" s="9">
        <v>8875.16</v>
      </c>
      <c r="F11" s="11">
        <f t="shared" si="0"/>
        <v>57.219999999999345</v>
      </c>
      <c r="G11" s="11">
        <f>SUMIF(F3:F11,"&gt;0")</f>
        <v>225.17999999999847</v>
      </c>
      <c r="H11" s="11">
        <f>-SUMIF(F3:F11,"&lt;0")</f>
        <v>141.45999999999913</v>
      </c>
      <c r="I11" s="11">
        <f>G11/9</f>
        <v>25.019999999999829</v>
      </c>
      <c r="J11" s="11">
        <f>H11/9</f>
        <v>15.71777777777768</v>
      </c>
      <c r="K11" s="11">
        <f>I11/(I11+J11)*100</f>
        <v>61.417193977743821</v>
      </c>
    </row>
    <row r="12" spans="1:11" ht="15.75" thickBot="1">
      <c r="A12" s="7">
        <v>41774</v>
      </c>
      <c r="B12" s="8">
        <v>8852.92</v>
      </c>
      <c r="C12" s="8">
        <v>8880.65</v>
      </c>
      <c r="D12" s="8">
        <v>8839.44</v>
      </c>
      <c r="E12" s="9">
        <v>8880.65</v>
      </c>
      <c r="F12" s="11">
        <f t="shared" si="0"/>
        <v>5.4899999999997817</v>
      </c>
      <c r="G12" s="11">
        <f t="shared" ref="G12:G75" si="1">SUMIF(F4:F12,"&gt;0")</f>
        <v>154.78999999999905</v>
      </c>
      <c r="H12" s="11">
        <f t="shared" ref="H12:H75" si="2">-SUMIF(F4:F12,"&lt;0")</f>
        <v>141.45999999999913</v>
      </c>
      <c r="I12" s="11">
        <f t="shared" ref="I12:I75" si="3">G12/9</f>
        <v>17.198888888888785</v>
      </c>
      <c r="J12" s="11">
        <f t="shared" ref="J12:J75" si="4">H12/9</f>
        <v>15.71777777777768</v>
      </c>
      <c r="K12" s="11">
        <f t="shared" ref="K12:K75" si="5">I12/(I12+J12)*100</f>
        <v>52.249789029535862</v>
      </c>
    </row>
    <row r="13" spans="1:11" ht="15.75" thickBot="1">
      <c r="A13" s="7">
        <v>41775</v>
      </c>
      <c r="B13" s="8">
        <v>8857.1200000000008</v>
      </c>
      <c r="C13" s="8">
        <v>8896.7199999999993</v>
      </c>
      <c r="D13" s="8">
        <v>8816.92</v>
      </c>
      <c r="E13" s="9">
        <v>8888.4500000000007</v>
      </c>
      <c r="F13" s="11">
        <f t="shared" si="0"/>
        <v>7.8000000000010914</v>
      </c>
      <c r="G13" s="11">
        <f t="shared" si="1"/>
        <v>159.47999999999956</v>
      </c>
      <c r="H13" s="11">
        <f t="shared" si="2"/>
        <v>141.45999999999913</v>
      </c>
      <c r="I13" s="11">
        <f t="shared" si="3"/>
        <v>17.719999999999953</v>
      </c>
      <c r="J13" s="11">
        <f t="shared" si="4"/>
        <v>15.71777777777768</v>
      </c>
      <c r="K13" s="11">
        <f t="shared" si="5"/>
        <v>52.993952282847168</v>
      </c>
    </row>
    <row r="14" spans="1:11" ht="15.75" thickBot="1">
      <c r="A14" s="7">
        <v>41778</v>
      </c>
      <c r="B14" s="8">
        <v>8901.5400000000009</v>
      </c>
      <c r="C14" s="8">
        <v>8912.35</v>
      </c>
      <c r="D14" s="8">
        <v>8877.4599999999991</v>
      </c>
      <c r="E14" s="9">
        <v>8899.9</v>
      </c>
      <c r="F14" s="11">
        <f t="shared" si="0"/>
        <v>11.449999999998909</v>
      </c>
      <c r="G14" s="11">
        <f t="shared" si="1"/>
        <v>128.96999999999935</v>
      </c>
      <c r="H14" s="11">
        <f t="shared" si="2"/>
        <v>141.45999999999913</v>
      </c>
      <c r="I14" s="11">
        <f t="shared" si="3"/>
        <v>14.329999999999927</v>
      </c>
      <c r="J14" s="11">
        <f t="shared" si="4"/>
        <v>15.71777777777768</v>
      </c>
      <c r="K14" s="11">
        <f t="shared" si="5"/>
        <v>47.69071478756058</v>
      </c>
    </row>
    <row r="15" spans="1:11" ht="15.75" thickBot="1">
      <c r="A15" s="7">
        <v>41779</v>
      </c>
      <c r="B15" s="8">
        <v>8922.08</v>
      </c>
      <c r="C15" s="8">
        <v>8930.7900000000009</v>
      </c>
      <c r="D15" s="8">
        <v>8887.7900000000009</v>
      </c>
      <c r="E15" s="9">
        <v>8887.7900000000009</v>
      </c>
      <c r="F15" s="11">
        <f t="shared" si="0"/>
        <v>-12.109999999998763</v>
      </c>
      <c r="G15" s="11">
        <f t="shared" si="1"/>
        <v>128.96999999999935</v>
      </c>
      <c r="H15" s="11">
        <f t="shared" si="2"/>
        <v>134.39999999999782</v>
      </c>
      <c r="I15" s="11">
        <f t="shared" si="3"/>
        <v>14.329999999999927</v>
      </c>
      <c r="J15" s="11">
        <f t="shared" si="4"/>
        <v>14.93333333333309</v>
      </c>
      <c r="K15" s="11">
        <f t="shared" si="5"/>
        <v>48.96913088051059</v>
      </c>
    </row>
    <row r="16" spans="1:11" ht="15.75" thickBot="1">
      <c r="A16" s="7">
        <v>41780</v>
      </c>
      <c r="B16" s="8">
        <v>8894.16</v>
      </c>
      <c r="C16" s="8">
        <v>8905.0400000000009</v>
      </c>
      <c r="D16" s="8">
        <v>8848.5300000000007</v>
      </c>
      <c r="E16" s="9">
        <v>8862.42</v>
      </c>
      <c r="F16" s="11">
        <f t="shared" si="0"/>
        <v>-25.3700000000008</v>
      </c>
      <c r="G16" s="11">
        <f t="shared" si="1"/>
        <v>91.289999999999054</v>
      </c>
      <c r="H16" s="11">
        <f t="shared" si="2"/>
        <v>159.76999999999862</v>
      </c>
      <c r="I16" s="11">
        <f t="shared" si="3"/>
        <v>10.143333333333228</v>
      </c>
      <c r="J16" s="11">
        <f t="shared" si="4"/>
        <v>17.75222222222207</v>
      </c>
      <c r="K16" s="11">
        <f t="shared" si="5"/>
        <v>36.361825858360511</v>
      </c>
    </row>
    <row r="17" spans="1:11" ht="15.75" thickBot="1">
      <c r="A17" s="7">
        <v>41781</v>
      </c>
      <c r="B17" s="8">
        <v>8899.82</v>
      </c>
      <c r="C17" s="8">
        <v>8969.6299999999992</v>
      </c>
      <c r="D17" s="8">
        <v>8899.82</v>
      </c>
      <c r="E17" s="9">
        <v>8969.6299999999992</v>
      </c>
      <c r="F17" s="11">
        <f t="shared" si="0"/>
        <v>107.20999999999913</v>
      </c>
      <c r="G17" s="11">
        <f t="shared" si="1"/>
        <v>198.49999999999818</v>
      </c>
      <c r="H17" s="11">
        <f t="shared" si="2"/>
        <v>118.55999999999949</v>
      </c>
      <c r="I17" s="11">
        <f t="shared" si="3"/>
        <v>22.055555555555355</v>
      </c>
      <c r="J17" s="11">
        <f t="shared" si="4"/>
        <v>13.173333333333277</v>
      </c>
      <c r="K17" s="11">
        <f t="shared" si="5"/>
        <v>62.606446729325562</v>
      </c>
    </row>
    <row r="18" spans="1:11" ht="15.75" thickBot="1">
      <c r="A18" s="7">
        <v>41782</v>
      </c>
      <c r="B18" s="8">
        <v>8960.7900000000009</v>
      </c>
      <c r="C18" s="8">
        <v>9008.2199999999993</v>
      </c>
      <c r="D18" s="8">
        <v>8960.7900000000009</v>
      </c>
      <c r="E18" s="9">
        <v>9008.2199999999993</v>
      </c>
      <c r="F18" s="11">
        <f t="shared" si="0"/>
        <v>38.590000000000146</v>
      </c>
      <c r="G18" s="11">
        <f t="shared" si="1"/>
        <v>237.08999999999833</v>
      </c>
      <c r="H18" s="11">
        <f t="shared" si="2"/>
        <v>37.479999999999563</v>
      </c>
      <c r="I18" s="11">
        <f t="shared" si="3"/>
        <v>26.343333333333149</v>
      </c>
      <c r="J18" s="11">
        <f t="shared" si="4"/>
        <v>4.1644444444443955</v>
      </c>
      <c r="K18" s="11">
        <f t="shared" si="5"/>
        <v>86.349564774010318</v>
      </c>
    </row>
    <row r="19" spans="1:11" ht="15.75" thickBot="1">
      <c r="A19" s="7">
        <v>41785</v>
      </c>
      <c r="B19" s="8">
        <v>9040.49</v>
      </c>
      <c r="C19" s="8">
        <v>9053.75</v>
      </c>
      <c r="D19" s="8">
        <v>9026.77</v>
      </c>
      <c r="E19" s="9">
        <v>9036.1200000000008</v>
      </c>
      <c r="F19" s="11">
        <f t="shared" si="0"/>
        <v>27.900000000001455</v>
      </c>
      <c r="G19" s="11">
        <f t="shared" si="1"/>
        <v>255.65999999999985</v>
      </c>
      <c r="H19" s="11">
        <f t="shared" si="2"/>
        <v>37.479999999999563</v>
      </c>
      <c r="I19" s="11">
        <f t="shared" si="3"/>
        <v>28.406666666666652</v>
      </c>
      <c r="J19" s="11">
        <f t="shared" si="4"/>
        <v>4.1644444444443955</v>
      </c>
      <c r="K19" s="11">
        <f t="shared" si="5"/>
        <v>87.214300334311361</v>
      </c>
    </row>
    <row r="20" spans="1:11" ht="15.75" thickBot="1">
      <c r="A20" s="7">
        <v>41786</v>
      </c>
      <c r="B20" s="8">
        <v>9045.08</v>
      </c>
      <c r="C20" s="8">
        <v>9059.19</v>
      </c>
      <c r="D20" s="8">
        <v>9035.69</v>
      </c>
      <c r="E20" s="9">
        <v>9055.2900000000009</v>
      </c>
      <c r="F20" s="11">
        <f t="shared" si="0"/>
        <v>19.170000000000073</v>
      </c>
      <c r="G20" s="11">
        <f t="shared" si="1"/>
        <v>217.61000000000058</v>
      </c>
      <c r="H20" s="11">
        <f t="shared" si="2"/>
        <v>37.479999999999563</v>
      </c>
      <c r="I20" s="11">
        <f t="shared" si="3"/>
        <v>24.178888888888952</v>
      </c>
      <c r="J20" s="11">
        <f t="shared" si="4"/>
        <v>4.1644444444443955</v>
      </c>
      <c r="K20" s="11">
        <f t="shared" si="5"/>
        <v>85.307146497314861</v>
      </c>
    </row>
    <row r="21" spans="1:11" ht="15.75" thickBot="1">
      <c r="A21" s="7">
        <v>41787</v>
      </c>
      <c r="B21" s="8">
        <v>9072.0400000000009</v>
      </c>
      <c r="C21" s="8">
        <v>9125.14</v>
      </c>
      <c r="D21" s="8">
        <v>9069.89</v>
      </c>
      <c r="E21" s="9">
        <v>9121.7099999999991</v>
      </c>
      <c r="F21" s="11">
        <f t="shared" si="0"/>
        <v>66.419999999998254</v>
      </c>
      <c r="G21" s="11">
        <f t="shared" si="1"/>
        <v>278.53999999999905</v>
      </c>
      <c r="H21" s="11">
        <f t="shared" si="2"/>
        <v>37.479999999999563</v>
      </c>
      <c r="I21" s="11">
        <f t="shared" si="3"/>
        <v>30.948888888888785</v>
      </c>
      <c r="J21" s="11">
        <f t="shared" si="4"/>
        <v>4.1644444444443955</v>
      </c>
      <c r="K21" s="11">
        <f t="shared" si="5"/>
        <v>88.139991139801367</v>
      </c>
    </row>
    <row r="22" spans="1:11" ht="15.75" thickBot="1">
      <c r="A22" s="7">
        <v>41788</v>
      </c>
      <c r="B22" s="8">
        <v>9123.4599999999991</v>
      </c>
      <c r="C22" s="8">
        <v>9131.66</v>
      </c>
      <c r="D22" s="8">
        <v>9093.57</v>
      </c>
      <c r="E22" s="9">
        <v>9109</v>
      </c>
      <c r="F22" s="11">
        <f t="shared" si="0"/>
        <v>-12.709999999999127</v>
      </c>
      <c r="G22" s="11">
        <f t="shared" si="1"/>
        <v>270.73999999999796</v>
      </c>
      <c r="H22" s="11">
        <f t="shared" si="2"/>
        <v>50.18999999999869</v>
      </c>
      <c r="I22" s="11">
        <f t="shared" si="3"/>
        <v>30.082222222221997</v>
      </c>
      <c r="J22" s="11">
        <f t="shared" si="4"/>
        <v>5.5766666666665214</v>
      </c>
      <c r="K22" s="11">
        <f t="shared" si="5"/>
        <v>84.361075623968091</v>
      </c>
    </row>
    <row r="23" spans="1:11" ht="15.75" thickBot="1">
      <c r="A23" s="7">
        <v>41789</v>
      </c>
      <c r="B23" s="8">
        <v>9130.66</v>
      </c>
      <c r="C23" s="8">
        <v>9139.57</v>
      </c>
      <c r="D23" s="8">
        <v>9075.91</v>
      </c>
      <c r="E23" s="9">
        <v>9075.91</v>
      </c>
      <c r="F23" s="11">
        <f t="shared" si="0"/>
        <v>-33.090000000000146</v>
      </c>
      <c r="G23" s="11">
        <f t="shared" si="1"/>
        <v>259.28999999999905</v>
      </c>
      <c r="H23" s="11">
        <f t="shared" si="2"/>
        <v>83.279999999998836</v>
      </c>
      <c r="I23" s="11">
        <f t="shared" si="3"/>
        <v>28.809999999999896</v>
      </c>
      <c r="J23" s="11">
        <f t="shared" si="4"/>
        <v>9.2533333333332042</v>
      </c>
      <c r="K23" s="11">
        <f t="shared" si="5"/>
        <v>75.689640073561804</v>
      </c>
    </row>
    <row r="24" spans="1:11" ht="15.75" thickBot="1">
      <c r="A24" s="7">
        <v>41793</v>
      </c>
      <c r="B24" s="8">
        <v>9106.61</v>
      </c>
      <c r="C24" s="8">
        <v>9128.34</v>
      </c>
      <c r="D24" s="8">
        <v>9070.4500000000007</v>
      </c>
      <c r="E24" s="9">
        <v>9123.4599999999991</v>
      </c>
      <c r="F24" s="11">
        <f t="shared" si="0"/>
        <v>47.549999999999272</v>
      </c>
      <c r="G24" s="11">
        <f t="shared" si="1"/>
        <v>306.83999999999833</v>
      </c>
      <c r="H24" s="11">
        <f t="shared" si="2"/>
        <v>71.170000000000073</v>
      </c>
      <c r="I24" s="11">
        <f t="shared" si="3"/>
        <v>34.093333333333149</v>
      </c>
      <c r="J24" s="11">
        <f t="shared" si="4"/>
        <v>7.9077777777777856</v>
      </c>
      <c r="K24" s="11">
        <f t="shared" si="5"/>
        <v>81.172455755138657</v>
      </c>
    </row>
    <row r="25" spans="1:11" ht="15.75" thickBot="1">
      <c r="A25" s="7">
        <v>41794</v>
      </c>
      <c r="B25" s="8">
        <v>9135.01</v>
      </c>
      <c r="C25" s="8">
        <v>9140.5499999999993</v>
      </c>
      <c r="D25" s="8">
        <v>9114.18</v>
      </c>
      <c r="E25" s="9">
        <v>9119.9599999999991</v>
      </c>
      <c r="F25" s="11">
        <f t="shared" si="0"/>
        <v>-3.5</v>
      </c>
      <c r="G25" s="11">
        <f t="shared" si="1"/>
        <v>306.83999999999833</v>
      </c>
      <c r="H25" s="11">
        <f t="shared" si="2"/>
        <v>49.299999999999272</v>
      </c>
      <c r="I25" s="11">
        <f t="shared" si="3"/>
        <v>34.093333333333149</v>
      </c>
      <c r="J25" s="11">
        <f t="shared" si="4"/>
        <v>5.477777777777697</v>
      </c>
      <c r="K25" s="11">
        <f t="shared" si="5"/>
        <v>86.157129218846634</v>
      </c>
    </row>
    <row r="26" spans="1:11" ht="15.75" thickBot="1">
      <c r="A26" s="7">
        <v>41795</v>
      </c>
      <c r="B26" s="8">
        <v>9127.56</v>
      </c>
      <c r="C26" s="8">
        <v>9140.7199999999993</v>
      </c>
      <c r="D26" s="8">
        <v>9094.1299999999992</v>
      </c>
      <c r="E26" s="9">
        <v>9140.7199999999993</v>
      </c>
      <c r="F26" s="11">
        <f t="shared" si="0"/>
        <v>20.760000000000218</v>
      </c>
      <c r="G26" s="11">
        <f t="shared" si="1"/>
        <v>220.38999999999942</v>
      </c>
      <c r="H26" s="11">
        <f t="shared" si="2"/>
        <v>49.299999999999272</v>
      </c>
      <c r="I26" s="11">
        <f t="shared" si="3"/>
        <v>24.487777777777712</v>
      </c>
      <c r="J26" s="11">
        <f t="shared" si="4"/>
        <v>5.477777777777697</v>
      </c>
      <c r="K26" s="11">
        <f t="shared" si="5"/>
        <v>81.719752308205898</v>
      </c>
    </row>
    <row r="27" spans="1:11" ht="15.75" thickBot="1">
      <c r="A27" s="7">
        <v>41796</v>
      </c>
      <c r="B27" s="8">
        <v>9167.83</v>
      </c>
      <c r="C27" s="8">
        <v>9174.77</v>
      </c>
      <c r="D27" s="8">
        <v>9122.56</v>
      </c>
      <c r="E27" s="9">
        <v>9134.4599999999991</v>
      </c>
      <c r="F27" s="11">
        <f t="shared" si="0"/>
        <v>-6.2600000000002183</v>
      </c>
      <c r="G27" s="11">
        <f t="shared" si="1"/>
        <v>181.79999999999927</v>
      </c>
      <c r="H27" s="11">
        <f t="shared" si="2"/>
        <v>55.559999999999491</v>
      </c>
      <c r="I27" s="11">
        <f t="shared" si="3"/>
        <v>20.199999999999918</v>
      </c>
      <c r="J27" s="11">
        <f t="shared" si="4"/>
        <v>6.1733333333332769</v>
      </c>
      <c r="K27" s="11">
        <f t="shared" si="5"/>
        <v>76.592517694641145</v>
      </c>
    </row>
    <row r="28" spans="1:11" ht="15.75" thickBot="1">
      <c r="A28" s="7">
        <v>41799</v>
      </c>
      <c r="B28" s="8">
        <v>9153.93</v>
      </c>
      <c r="C28" s="8">
        <v>9166.58</v>
      </c>
      <c r="D28" s="8">
        <v>9138.93</v>
      </c>
      <c r="E28" s="9">
        <v>9162.74</v>
      </c>
      <c r="F28" s="11">
        <f t="shared" si="0"/>
        <v>28.280000000000655</v>
      </c>
      <c r="G28" s="11">
        <f t="shared" si="1"/>
        <v>182.17999999999847</v>
      </c>
      <c r="H28" s="11">
        <f t="shared" si="2"/>
        <v>55.559999999999491</v>
      </c>
      <c r="I28" s="11">
        <f t="shared" si="3"/>
        <v>20.242222222222054</v>
      </c>
      <c r="J28" s="11">
        <f t="shared" si="4"/>
        <v>6.1733333333332769</v>
      </c>
      <c r="K28" s="11">
        <f t="shared" si="5"/>
        <v>76.629931858332654</v>
      </c>
    </row>
    <row r="29" spans="1:11" ht="15.75" thickBot="1">
      <c r="A29" s="7">
        <v>41800</v>
      </c>
      <c r="B29" s="8">
        <v>9181.9</v>
      </c>
      <c r="C29" s="8">
        <v>9222.3700000000008</v>
      </c>
      <c r="D29" s="8">
        <v>9171.75</v>
      </c>
      <c r="E29" s="9">
        <v>9222.3700000000008</v>
      </c>
      <c r="F29" s="11">
        <f t="shared" si="0"/>
        <v>59.630000000001019</v>
      </c>
      <c r="G29" s="11">
        <f t="shared" si="1"/>
        <v>222.63999999999942</v>
      </c>
      <c r="H29" s="11">
        <f t="shared" si="2"/>
        <v>55.559999999999491</v>
      </c>
      <c r="I29" s="11">
        <f t="shared" si="3"/>
        <v>24.737777777777712</v>
      </c>
      <c r="J29" s="11">
        <f t="shared" si="4"/>
        <v>6.1733333333332769</v>
      </c>
      <c r="K29" s="11">
        <f t="shared" si="5"/>
        <v>80.028756290438636</v>
      </c>
    </row>
    <row r="30" spans="1:11" ht="15.75" thickBot="1">
      <c r="A30" s="7">
        <v>41801</v>
      </c>
      <c r="B30" s="8">
        <v>9218.5</v>
      </c>
      <c r="C30" s="8">
        <v>9229.7999999999993</v>
      </c>
      <c r="D30" s="8">
        <v>9204.76</v>
      </c>
      <c r="E30" s="9">
        <v>9229.7999999999993</v>
      </c>
      <c r="F30" s="11">
        <f t="shared" si="0"/>
        <v>7.429999999998472</v>
      </c>
      <c r="G30" s="11">
        <f t="shared" si="1"/>
        <v>163.64999999999964</v>
      </c>
      <c r="H30" s="11">
        <f t="shared" si="2"/>
        <v>55.559999999999491</v>
      </c>
      <c r="I30" s="11">
        <f t="shared" si="3"/>
        <v>18.183333333333294</v>
      </c>
      <c r="J30" s="11">
        <f t="shared" si="4"/>
        <v>6.1733333333332769</v>
      </c>
      <c r="K30" s="11">
        <f t="shared" si="5"/>
        <v>74.65444094703723</v>
      </c>
    </row>
    <row r="31" spans="1:11" ht="15.75" thickBot="1">
      <c r="A31" s="7">
        <v>41802</v>
      </c>
      <c r="B31" s="8">
        <v>9209.99</v>
      </c>
      <c r="C31" s="8">
        <v>9220.89</v>
      </c>
      <c r="D31" s="8">
        <v>9186.7900000000009</v>
      </c>
      <c r="E31" s="9">
        <v>9204.65</v>
      </c>
      <c r="F31" s="11">
        <f t="shared" si="0"/>
        <v>-25.149999999999636</v>
      </c>
      <c r="G31" s="11">
        <f t="shared" si="1"/>
        <v>163.64999999999964</v>
      </c>
      <c r="H31" s="11">
        <f t="shared" si="2"/>
        <v>68</v>
      </c>
      <c r="I31" s="11">
        <f t="shared" si="3"/>
        <v>18.183333333333294</v>
      </c>
      <c r="J31" s="11">
        <f t="shared" si="4"/>
        <v>7.5555555555555554</v>
      </c>
      <c r="K31" s="11">
        <f t="shared" si="5"/>
        <v>70.645370170515818</v>
      </c>
    </row>
    <row r="32" spans="1:11" ht="15.75" thickBot="1">
      <c r="A32" s="7">
        <v>41803</v>
      </c>
      <c r="B32" s="8">
        <v>9192.73</v>
      </c>
      <c r="C32" s="8">
        <v>9207.74</v>
      </c>
      <c r="D32" s="8">
        <v>9171.51</v>
      </c>
      <c r="E32" s="9">
        <v>9196.39</v>
      </c>
      <c r="F32" s="11">
        <f t="shared" si="0"/>
        <v>-8.2600000000002183</v>
      </c>
      <c r="G32" s="11">
        <f t="shared" si="1"/>
        <v>163.64999999999964</v>
      </c>
      <c r="H32" s="11">
        <f t="shared" si="2"/>
        <v>43.170000000000073</v>
      </c>
      <c r="I32" s="11">
        <f t="shared" si="3"/>
        <v>18.183333333333294</v>
      </c>
      <c r="J32" s="11">
        <f t="shared" si="4"/>
        <v>4.7966666666666748</v>
      </c>
      <c r="K32" s="11">
        <f t="shared" si="5"/>
        <v>79.126776907455692</v>
      </c>
    </row>
    <row r="33" spans="1:11" ht="15.75" thickBot="1">
      <c r="A33" s="7">
        <v>41806</v>
      </c>
      <c r="B33" s="8">
        <v>9196.23</v>
      </c>
      <c r="C33" s="8">
        <v>9214.19</v>
      </c>
      <c r="D33" s="8">
        <v>9179.56</v>
      </c>
      <c r="E33" s="9">
        <v>9202.93</v>
      </c>
      <c r="F33" s="11">
        <f t="shared" si="0"/>
        <v>6.5400000000008731</v>
      </c>
      <c r="G33" s="11">
        <f t="shared" si="1"/>
        <v>122.64000000000124</v>
      </c>
      <c r="H33" s="11">
        <f t="shared" si="2"/>
        <v>43.170000000000073</v>
      </c>
      <c r="I33" s="11">
        <f t="shared" si="3"/>
        <v>13.626666666666804</v>
      </c>
      <c r="J33" s="11">
        <f t="shared" si="4"/>
        <v>4.7966666666666748</v>
      </c>
      <c r="K33" s="11">
        <f t="shared" si="5"/>
        <v>73.964175863940824</v>
      </c>
    </row>
    <row r="34" spans="1:11" ht="15.75" thickBot="1">
      <c r="A34" s="7">
        <v>41807</v>
      </c>
      <c r="B34" s="8">
        <v>9223.02</v>
      </c>
      <c r="C34" s="8">
        <v>9249.8700000000008</v>
      </c>
      <c r="D34" s="8">
        <v>9200.86</v>
      </c>
      <c r="E34" s="9">
        <v>9240.6</v>
      </c>
      <c r="F34" s="11">
        <f t="shared" si="0"/>
        <v>37.670000000000073</v>
      </c>
      <c r="G34" s="11">
        <f t="shared" si="1"/>
        <v>160.31000000000131</v>
      </c>
      <c r="H34" s="11">
        <f t="shared" si="2"/>
        <v>39.670000000000073</v>
      </c>
      <c r="I34" s="11">
        <f t="shared" si="3"/>
        <v>17.812222222222367</v>
      </c>
      <c r="J34" s="11">
        <f t="shared" si="4"/>
        <v>4.4077777777777856</v>
      </c>
      <c r="K34" s="11">
        <f t="shared" si="5"/>
        <v>80.163016301630265</v>
      </c>
    </row>
    <row r="35" spans="1:11" ht="15.75" thickBot="1">
      <c r="A35" s="7">
        <v>41808</v>
      </c>
      <c r="B35" s="8">
        <v>9257.65</v>
      </c>
      <c r="C35" s="8">
        <v>9316.64</v>
      </c>
      <c r="D35" s="8">
        <v>9204.35</v>
      </c>
      <c r="E35" s="9">
        <v>9279.93</v>
      </c>
      <c r="F35" s="11">
        <f t="shared" si="0"/>
        <v>39.329999999999927</v>
      </c>
      <c r="G35" s="11">
        <f t="shared" si="1"/>
        <v>178.88000000000102</v>
      </c>
      <c r="H35" s="11">
        <f t="shared" si="2"/>
        <v>39.670000000000073</v>
      </c>
      <c r="I35" s="11">
        <f t="shared" si="3"/>
        <v>19.875555555555668</v>
      </c>
      <c r="J35" s="11">
        <f t="shared" si="4"/>
        <v>4.4077777777777856</v>
      </c>
      <c r="K35" s="11">
        <f t="shared" si="5"/>
        <v>81.848547243193835</v>
      </c>
    </row>
    <row r="36" spans="1:11" ht="15.75" thickBot="1">
      <c r="A36" s="7">
        <v>41809</v>
      </c>
      <c r="B36" s="8">
        <v>9288.69</v>
      </c>
      <c r="C36" s="8">
        <v>9324.4</v>
      </c>
      <c r="D36" s="8">
        <v>9283.3799999999992</v>
      </c>
      <c r="E36" s="9">
        <v>9316.81</v>
      </c>
      <c r="F36" s="11">
        <f t="shared" si="0"/>
        <v>36.8799999999992</v>
      </c>
      <c r="G36" s="11">
        <f t="shared" si="1"/>
        <v>215.76000000000022</v>
      </c>
      <c r="H36" s="11">
        <f t="shared" si="2"/>
        <v>33.409999999999854</v>
      </c>
      <c r="I36" s="11">
        <f t="shared" si="3"/>
        <v>23.973333333333358</v>
      </c>
      <c r="J36" s="11">
        <f t="shared" si="4"/>
        <v>3.7122222222222061</v>
      </c>
      <c r="K36" s="11">
        <f t="shared" si="5"/>
        <v>86.591483725970292</v>
      </c>
    </row>
    <row r="37" spans="1:11" ht="15.75" thickBot="1">
      <c r="A37" s="7">
        <v>41810</v>
      </c>
      <c r="B37" s="8">
        <v>9330.35</v>
      </c>
      <c r="C37" s="8">
        <v>9339.83</v>
      </c>
      <c r="D37" s="8">
        <v>9273.7900000000009</v>
      </c>
      <c r="E37" s="9">
        <v>9273.7900000000009</v>
      </c>
      <c r="F37" s="11">
        <f t="shared" si="0"/>
        <v>-43.019999999998618</v>
      </c>
      <c r="G37" s="11">
        <f t="shared" si="1"/>
        <v>187.47999999999956</v>
      </c>
      <c r="H37" s="11">
        <f t="shared" si="2"/>
        <v>76.429999999998472</v>
      </c>
      <c r="I37" s="11">
        <f t="shared" si="3"/>
        <v>20.831111111111063</v>
      </c>
      <c r="J37" s="11">
        <f t="shared" si="4"/>
        <v>8.4922222222220523</v>
      </c>
      <c r="K37" s="11">
        <f t="shared" si="5"/>
        <v>71.039369482020746</v>
      </c>
    </row>
    <row r="38" spans="1:11" ht="15.75" thickBot="1">
      <c r="A38" s="7">
        <v>41813</v>
      </c>
      <c r="B38" s="8">
        <v>9293.06</v>
      </c>
      <c r="C38" s="8">
        <v>9302.65</v>
      </c>
      <c r="D38" s="8">
        <v>9225.73</v>
      </c>
      <c r="E38" s="9">
        <v>9228.35</v>
      </c>
      <c r="F38" s="11">
        <f t="shared" si="0"/>
        <v>-45.440000000000509</v>
      </c>
      <c r="G38" s="11">
        <f t="shared" si="1"/>
        <v>127.84999999999854</v>
      </c>
      <c r="H38" s="11">
        <f t="shared" si="2"/>
        <v>121.86999999999898</v>
      </c>
      <c r="I38" s="11">
        <f t="shared" si="3"/>
        <v>14.205555555555394</v>
      </c>
      <c r="J38" s="11">
        <f t="shared" si="4"/>
        <v>13.541111111110999</v>
      </c>
      <c r="K38" s="11">
        <f t="shared" si="5"/>
        <v>51.197341021944496</v>
      </c>
    </row>
    <row r="39" spans="1:11" ht="15.75" thickBot="1">
      <c r="A39" s="7">
        <v>41814</v>
      </c>
      <c r="B39" s="8">
        <v>9232.35</v>
      </c>
      <c r="C39" s="8">
        <v>9276.24</v>
      </c>
      <c r="D39" s="8">
        <v>9232.35</v>
      </c>
      <c r="E39" s="9">
        <v>9246.2000000000007</v>
      </c>
      <c r="F39" s="11">
        <f t="shared" si="0"/>
        <v>17.850000000000364</v>
      </c>
      <c r="G39" s="11">
        <f t="shared" si="1"/>
        <v>138.27000000000044</v>
      </c>
      <c r="H39" s="11">
        <f t="shared" si="2"/>
        <v>121.86999999999898</v>
      </c>
      <c r="I39" s="11">
        <f t="shared" si="3"/>
        <v>15.363333333333381</v>
      </c>
      <c r="J39" s="11">
        <f t="shared" si="4"/>
        <v>13.541111111110999</v>
      </c>
      <c r="K39" s="11">
        <f t="shared" si="5"/>
        <v>53.152148842931012</v>
      </c>
    </row>
    <row r="40" spans="1:11" ht="15.75" thickBot="1">
      <c r="A40" s="7">
        <v>41815</v>
      </c>
      <c r="B40" s="8">
        <v>9250.1299999999992</v>
      </c>
      <c r="C40" s="8">
        <v>9255.8700000000008</v>
      </c>
      <c r="D40" s="8">
        <v>9229.7999999999993</v>
      </c>
      <c r="E40" s="9">
        <v>9242.16</v>
      </c>
      <c r="F40" s="11">
        <f t="shared" si="0"/>
        <v>-4.0400000000008731</v>
      </c>
      <c r="G40" s="11">
        <f t="shared" si="1"/>
        <v>138.27000000000044</v>
      </c>
      <c r="H40" s="11">
        <f t="shared" si="2"/>
        <v>100.76000000000022</v>
      </c>
      <c r="I40" s="11">
        <f t="shared" si="3"/>
        <v>15.363333333333381</v>
      </c>
      <c r="J40" s="11">
        <f t="shared" si="4"/>
        <v>11.195555555555579</v>
      </c>
      <c r="K40" s="11">
        <f t="shared" si="5"/>
        <v>57.84629544408655</v>
      </c>
    </row>
    <row r="41" spans="1:11" ht="15.75" thickBot="1">
      <c r="A41" s="7">
        <v>41816</v>
      </c>
      <c r="B41" s="8">
        <v>9273.36</v>
      </c>
      <c r="C41" s="8">
        <v>9320.94</v>
      </c>
      <c r="D41" s="8">
        <v>9271.35</v>
      </c>
      <c r="E41" s="9">
        <v>9320.94</v>
      </c>
      <c r="F41" s="11">
        <f t="shared" si="0"/>
        <v>78.780000000000655</v>
      </c>
      <c r="G41" s="11">
        <f t="shared" si="1"/>
        <v>217.05000000000109</v>
      </c>
      <c r="H41" s="11">
        <f t="shared" si="2"/>
        <v>92.5</v>
      </c>
      <c r="I41" s="11">
        <f t="shared" si="3"/>
        <v>24.116666666666788</v>
      </c>
      <c r="J41" s="11">
        <f t="shared" si="4"/>
        <v>10.277777777777779</v>
      </c>
      <c r="K41" s="11">
        <f t="shared" si="5"/>
        <v>70.117913099660896</v>
      </c>
    </row>
    <row r="42" spans="1:11" ht="15.75" thickBot="1">
      <c r="A42" s="7">
        <v>41817</v>
      </c>
      <c r="B42" s="8">
        <v>9316.89</v>
      </c>
      <c r="C42" s="8">
        <v>9330.9500000000007</v>
      </c>
      <c r="D42" s="8">
        <v>9303.57</v>
      </c>
      <c r="E42" s="9">
        <v>9306.83</v>
      </c>
      <c r="F42" s="11">
        <f t="shared" si="0"/>
        <v>-14.110000000000582</v>
      </c>
      <c r="G42" s="11">
        <f t="shared" si="1"/>
        <v>210.51000000000022</v>
      </c>
      <c r="H42" s="11">
        <f t="shared" si="2"/>
        <v>106.61000000000058</v>
      </c>
      <c r="I42" s="11">
        <f t="shared" si="3"/>
        <v>23.390000000000025</v>
      </c>
      <c r="J42" s="11">
        <f t="shared" si="4"/>
        <v>11.84555555555562</v>
      </c>
      <c r="K42" s="11">
        <f t="shared" si="5"/>
        <v>66.381811301715331</v>
      </c>
    </row>
    <row r="43" spans="1:11" ht="15.75" thickBot="1">
      <c r="A43" s="7">
        <v>41820</v>
      </c>
      <c r="B43" s="8">
        <v>9332.44</v>
      </c>
      <c r="C43" s="8">
        <v>9393.07</v>
      </c>
      <c r="D43" s="8">
        <v>9327.89</v>
      </c>
      <c r="E43" s="9">
        <v>9393.07</v>
      </c>
      <c r="F43" s="11">
        <f t="shared" si="0"/>
        <v>86.239999999999782</v>
      </c>
      <c r="G43" s="11">
        <f t="shared" si="1"/>
        <v>259.07999999999993</v>
      </c>
      <c r="H43" s="11">
        <f t="shared" si="2"/>
        <v>106.61000000000058</v>
      </c>
      <c r="I43" s="11">
        <f t="shared" si="3"/>
        <v>28.786666666666658</v>
      </c>
      <c r="J43" s="11">
        <f t="shared" si="4"/>
        <v>11.84555555555562</v>
      </c>
      <c r="K43" s="11">
        <f t="shared" si="5"/>
        <v>70.846892176433457</v>
      </c>
    </row>
    <row r="44" spans="1:11" ht="15.75" thickBot="1">
      <c r="A44" s="7">
        <v>41821</v>
      </c>
      <c r="B44" s="8">
        <v>9393.07</v>
      </c>
      <c r="C44" s="8">
        <v>9463.06</v>
      </c>
      <c r="D44" s="8">
        <v>9374.2800000000007</v>
      </c>
      <c r="E44" s="9">
        <v>9441.92</v>
      </c>
      <c r="F44" s="11">
        <f t="shared" si="0"/>
        <v>48.850000000000364</v>
      </c>
      <c r="G44" s="11">
        <f t="shared" si="1"/>
        <v>268.60000000000036</v>
      </c>
      <c r="H44" s="11">
        <f t="shared" si="2"/>
        <v>106.61000000000058</v>
      </c>
      <c r="I44" s="11">
        <f t="shared" si="3"/>
        <v>29.844444444444484</v>
      </c>
      <c r="J44" s="11">
        <f t="shared" si="4"/>
        <v>11.84555555555562</v>
      </c>
      <c r="K44" s="11">
        <f t="shared" si="5"/>
        <v>71.586578182884168</v>
      </c>
    </row>
    <row r="45" spans="1:11" ht="15.75" thickBot="1">
      <c r="A45" s="7">
        <v>41822</v>
      </c>
      <c r="B45" s="8">
        <v>9482</v>
      </c>
      <c r="C45" s="8">
        <v>9547.0499999999993</v>
      </c>
      <c r="D45" s="8">
        <v>9421.8700000000008</v>
      </c>
      <c r="E45" s="9">
        <v>9484.9599999999991</v>
      </c>
      <c r="F45" s="11">
        <f t="shared" si="0"/>
        <v>43.039999999999054</v>
      </c>
      <c r="G45" s="11">
        <f t="shared" si="1"/>
        <v>274.76000000000022</v>
      </c>
      <c r="H45" s="11">
        <f t="shared" si="2"/>
        <v>106.61000000000058</v>
      </c>
      <c r="I45" s="11">
        <f t="shared" si="3"/>
        <v>30.528888888888915</v>
      </c>
      <c r="J45" s="11">
        <f t="shared" si="4"/>
        <v>11.84555555555562</v>
      </c>
      <c r="K45" s="11">
        <f t="shared" si="5"/>
        <v>72.045520098591837</v>
      </c>
    </row>
    <row r="46" spans="1:11" ht="15.75" thickBot="1">
      <c r="A46" s="7">
        <v>41823</v>
      </c>
      <c r="B46" s="8">
        <v>9468.7800000000007</v>
      </c>
      <c r="C46" s="8">
        <v>9538.65</v>
      </c>
      <c r="D46" s="8">
        <v>9449.7800000000007</v>
      </c>
      <c r="E46" s="9">
        <v>9526.23</v>
      </c>
      <c r="F46" s="11">
        <f t="shared" si="0"/>
        <v>41.270000000000437</v>
      </c>
      <c r="G46" s="11">
        <f t="shared" si="1"/>
        <v>316.03000000000065</v>
      </c>
      <c r="H46" s="11">
        <f t="shared" si="2"/>
        <v>63.590000000001965</v>
      </c>
      <c r="I46" s="11">
        <f t="shared" si="3"/>
        <v>35.114444444444516</v>
      </c>
      <c r="J46" s="11">
        <f t="shared" si="4"/>
        <v>7.0655555555557736</v>
      </c>
      <c r="K46" s="11">
        <f t="shared" si="5"/>
        <v>83.249038512196009</v>
      </c>
    </row>
    <row r="47" spans="1:11" ht="15.75" thickBot="1">
      <c r="A47" s="7">
        <v>41824</v>
      </c>
      <c r="B47" s="8">
        <v>9468.7800000000007</v>
      </c>
      <c r="C47" s="8">
        <v>9550.11</v>
      </c>
      <c r="D47" s="8">
        <v>9482.94</v>
      </c>
      <c r="E47" s="9">
        <v>9510.0499999999993</v>
      </c>
      <c r="F47" s="11">
        <f t="shared" si="0"/>
        <v>-16.180000000000291</v>
      </c>
      <c r="G47" s="11">
        <f t="shared" si="1"/>
        <v>316.03000000000065</v>
      </c>
      <c r="H47" s="11">
        <f t="shared" si="2"/>
        <v>34.330000000001746</v>
      </c>
      <c r="I47" s="11">
        <f t="shared" si="3"/>
        <v>35.114444444444516</v>
      </c>
      <c r="J47" s="11">
        <f t="shared" si="4"/>
        <v>3.8144444444446384</v>
      </c>
      <c r="K47" s="11">
        <f t="shared" si="5"/>
        <v>90.20150702134903</v>
      </c>
    </row>
    <row r="48" spans="1:11" ht="15.75" thickBot="1">
      <c r="A48" s="7">
        <v>41827</v>
      </c>
      <c r="B48" s="8">
        <v>9497.27</v>
      </c>
      <c r="C48" s="8">
        <v>9520.2000000000007</v>
      </c>
      <c r="D48" s="8">
        <v>9454.67</v>
      </c>
      <c r="E48" s="9">
        <v>9520.2000000000007</v>
      </c>
      <c r="F48" s="11">
        <f t="shared" si="0"/>
        <v>10.150000000001455</v>
      </c>
      <c r="G48" s="11">
        <f t="shared" si="1"/>
        <v>308.33000000000175</v>
      </c>
      <c r="H48" s="11">
        <f t="shared" si="2"/>
        <v>34.330000000001746</v>
      </c>
      <c r="I48" s="11">
        <f t="shared" si="3"/>
        <v>34.258888888889082</v>
      </c>
      <c r="J48" s="11">
        <f t="shared" si="4"/>
        <v>3.8144444444446384</v>
      </c>
      <c r="K48" s="11">
        <f t="shared" si="5"/>
        <v>89.981322593824373</v>
      </c>
    </row>
    <row r="49" spans="1:11" ht="15.75" thickBot="1">
      <c r="A49" s="7">
        <v>41828</v>
      </c>
      <c r="B49" s="8">
        <v>9515.18</v>
      </c>
      <c r="C49" s="8">
        <v>9540.57</v>
      </c>
      <c r="D49" s="8">
        <v>9499.17</v>
      </c>
      <c r="E49" s="9">
        <v>9530.98</v>
      </c>
      <c r="F49" s="11">
        <f t="shared" si="0"/>
        <v>10.779999999998836</v>
      </c>
      <c r="G49" s="11">
        <f t="shared" si="1"/>
        <v>319.11000000000058</v>
      </c>
      <c r="H49" s="11">
        <f t="shared" si="2"/>
        <v>30.290000000000873</v>
      </c>
      <c r="I49" s="11">
        <f t="shared" si="3"/>
        <v>35.456666666666734</v>
      </c>
      <c r="J49" s="11">
        <f t="shared" si="4"/>
        <v>3.3655555555556527</v>
      </c>
      <c r="K49" s="11">
        <f t="shared" si="5"/>
        <v>91.330852890669519</v>
      </c>
    </row>
    <row r="50" spans="1:11" ht="15.75" thickBot="1">
      <c r="A50" s="7">
        <v>41829</v>
      </c>
      <c r="B50" s="8">
        <v>9510</v>
      </c>
      <c r="C50" s="8">
        <v>9522.99</v>
      </c>
      <c r="D50" s="8">
        <v>9478.76</v>
      </c>
      <c r="E50" s="9">
        <v>9489.98</v>
      </c>
      <c r="F50" s="11">
        <f t="shared" si="0"/>
        <v>-41</v>
      </c>
      <c r="G50" s="11">
        <f t="shared" si="1"/>
        <v>240.32999999999993</v>
      </c>
      <c r="H50" s="11">
        <f t="shared" si="2"/>
        <v>71.290000000000873</v>
      </c>
      <c r="I50" s="11">
        <f t="shared" si="3"/>
        <v>26.703333333333326</v>
      </c>
      <c r="J50" s="11">
        <f t="shared" si="4"/>
        <v>7.921111111111208</v>
      </c>
      <c r="K50" s="11">
        <f t="shared" si="5"/>
        <v>77.122777742121599</v>
      </c>
    </row>
    <row r="51" spans="1:11" ht="15.75" thickBot="1">
      <c r="A51" s="7">
        <v>41830</v>
      </c>
      <c r="B51" s="8">
        <v>9512.89</v>
      </c>
      <c r="C51" s="8">
        <v>9568.75</v>
      </c>
      <c r="D51" s="8">
        <v>9512.89</v>
      </c>
      <c r="E51" s="9">
        <v>9565.1200000000008</v>
      </c>
      <c r="F51" s="11">
        <f t="shared" si="0"/>
        <v>75.140000000001237</v>
      </c>
      <c r="G51" s="11">
        <f t="shared" si="1"/>
        <v>315.47000000000116</v>
      </c>
      <c r="H51" s="11">
        <f t="shared" si="2"/>
        <v>57.180000000000291</v>
      </c>
      <c r="I51" s="11">
        <f t="shared" si="3"/>
        <v>35.052222222222355</v>
      </c>
      <c r="J51" s="11">
        <f t="shared" si="4"/>
        <v>6.3533333333333655</v>
      </c>
      <c r="K51" s="11">
        <f t="shared" si="5"/>
        <v>84.655843284583369</v>
      </c>
    </row>
    <row r="52" spans="1:11" ht="15.75" thickBot="1">
      <c r="A52" s="7">
        <v>41831</v>
      </c>
      <c r="B52" s="8">
        <v>9561.7099999999991</v>
      </c>
      <c r="C52" s="8">
        <v>9591.27</v>
      </c>
      <c r="D52" s="8">
        <v>9480.18</v>
      </c>
      <c r="E52" s="9">
        <v>9495.84</v>
      </c>
      <c r="F52" s="11">
        <f t="shared" si="0"/>
        <v>-69.280000000000655</v>
      </c>
      <c r="G52" s="11">
        <f t="shared" si="1"/>
        <v>229.23000000000138</v>
      </c>
      <c r="H52" s="11">
        <f t="shared" si="2"/>
        <v>126.46000000000095</v>
      </c>
      <c r="I52" s="11">
        <f t="shared" si="3"/>
        <v>25.470000000000155</v>
      </c>
      <c r="J52" s="11">
        <f t="shared" si="4"/>
        <v>14.051111111111217</v>
      </c>
      <c r="K52" s="11">
        <f t="shared" si="5"/>
        <v>64.446568641232489</v>
      </c>
    </row>
    <row r="53" spans="1:11" ht="15.75" thickBot="1">
      <c r="A53" s="7">
        <v>41834</v>
      </c>
      <c r="B53" s="8">
        <v>9497.81</v>
      </c>
      <c r="C53" s="8">
        <v>9545.99</v>
      </c>
      <c r="D53" s="8">
        <v>9488.1200000000008</v>
      </c>
      <c r="E53" s="9">
        <v>9520.2999999999993</v>
      </c>
      <c r="F53" s="11">
        <f t="shared" si="0"/>
        <v>24.459999999999127</v>
      </c>
      <c r="G53" s="11">
        <f t="shared" si="1"/>
        <v>204.84000000000015</v>
      </c>
      <c r="H53" s="11">
        <f t="shared" si="2"/>
        <v>126.46000000000095</v>
      </c>
      <c r="I53" s="11">
        <f t="shared" si="3"/>
        <v>22.760000000000016</v>
      </c>
      <c r="J53" s="11">
        <f t="shared" si="4"/>
        <v>14.051111111111217</v>
      </c>
      <c r="K53" s="11">
        <f t="shared" si="5"/>
        <v>61.829157862963925</v>
      </c>
    </row>
    <row r="54" spans="1:11" ht="15.75" thickBot="1">
      <c r="A54" s="7">
        <v>41835</v>
      </c>
      <c r="B54" s="8">
        <v>9558.42</v>
      </c>
      <c r="C54" s="8">
        <v>9593.68</v>
      </c>
      <c r="D54" s="8">
        <v>9547.94</v>
      </c>
      <c r="E54" s="9">
        <v>9569.17</v>
      </c>
      <c r="F54" s="11">
        <f t="shared" si="0"/>
        <v>48.8700000000008</v>
      </c>
      <c r="G54" s="11">
        <f t="shared" si="1"/>
        <v>210.67000000000189</v>
      </c>
      <c r="H54" s="11">
        <f t="shared" si="2"/>
        <v>126.46000000000095</v>
      </c>
      <c r="I54" s="11">
        <f t="shared" si="3"/>
        <v>23.407777777777987</v>
      </c>
      <c r="J54" s="11">
        <f t="shared" si="4"/>
        <v>14.051111111111217</v>
      </c>
      <c r="K54" s="11">
        <f t="shared" si="5"/>
        <v>62.489247471301901</v>
      </c>
    </row>
    <row r="55" spans="1:11" ht="15.75" thickBot="1">
      <c r="A55" s="7">
        <v>41836</v>
      </c>
      <c r="B55" s="8">
        <v>9570.33</v>
      </c>
      <c r="C55" s="8">
        <v>9574.1299999999992</v>
      </c>
      <c r="D55" s="8">
        <v>9471.65</v>
      </c>
      <c r="E55" s="9">
        <v>9484.73</v>
      </c>
      <c r="F55" s="11">
        <f t="shared" si="0"/>
        <v>-84.440000000000509</v>
      </c>
      <c r="G55" s="11">
        <f t="shared" si="1"/>
        <v>169.40000000000146</v>
      </c>
      <c r="H55" s="11">
        <f t="shared" si="2"/>
        <v>210.90000000000146</v>
      </c>
      <c r="I55" s="11">
        <f t="shared" si="3"/>
        <v>18.822222222222383</v>
      </c>
      <c r="J55" s="11">
        <f t="shared" si="4"/>
        <v>23.433333333333493</v>
      </c>
      <c r="K55" s="11">
        <f t="shared" si="5"/>
        <v>44.543781225348454</v>
      </c>
    </row>
    <row r="56" spans="1:11" ht="15.75" thickBot="1">
      <c r="A56" s="7">
        <v>41837</v>
      </c>
      <c r="B56" s="8">
        <v>9420.11</v>
      </c>
      <c r="C56" s="8">
        <v>9461.86</v>
      </c>
      <c r="D56" s="8">
        <v>9373.8700000000008</v>
      </c>
      <c r="E56" s="9">
        <v>9408.24</v>
      </c>
      <c r="F56" s="11">
        <f t="shared" si="0"/>
        <v>-76.489999999999782</v>
      </c>
      <c r="G56" s="11">
        <f t="shared" si="1"/>
        <v>169.40000000000146</v>
      </c>
      <c r="H56" s="11">
        <f t="shared" si="2"/>
        <v>271.21000000000095</v>
      </c>
      <c r="I56" s="11">
        <f t="shared" si="3"/>
        <v>18.822222222222383</v>
      </c>
      <c r="J56" s="11">
        <f t="shared" si="4"/>
        <v>30.134444444444551</v>
      </c>
      <c r="K56" s="11">
        <f t="shared" si="5"/>
        <v>38.446698894714267</v>
      </c>
    </row>
    <row r="57" spans="1:11" ht="15.75" thickBot="1">
      <c r="A57" s="7">
        <v>41838</v>
      </c>
      <c r="B57" s="8">
        <v>9335.3799999999992</v>
      </c>
      <c r="C57" s="8">
        <v>9421.34</v>
      </c>
      <c r="D57" s="8">
        <v>9335.3799999999992</v>
      </c>
      <c r="E57" s="9">
        <v>9400.9699999999993</v>
      </c>
      <c r="F57" s="11">
        <f t="shared" si="0"/>
        <v>-7.2700000000004366</v>
      </c>
      <c r="G57" s="11">
        <f t="shared" si="1"/>
        <v>159.25</v>
      </c>
      <c r="H57" s="11">
        <f t="shared" si="2"/>
        <v>278.48000000000138</v>
      </c>
      <c r="I57" s="11">
        <f t="shared" si="3"/>
        <v>17.694444444444443</v>
      </c>
      <c r="J57" s="11">
        <f t="shared" si="4"/>
        <v>30.942222222222377</v>
      </c>
      <c r="K57" s="11">
        <f t="shared" si="5"/>
        <v>36.38087405478251</v>
      </c>
    </row>
    <row r="58" spans="1:11" ht="15.75" thickBot="1">
      <c r="A58" s="7">
        <v>41841</v>
      </c>
      <c r="B58" s="8">
        <v>9453.7800000000007</v>
      </c>
      <c r="C58" s="8">
        <v>9480.14</v>
      </c>
      <c r="D58" s="8">
        <v>9426.2999999999993</v>
      </c>
      <c r="E58" s="9">
        <v>9440.9699999999993</v>
      </c>
      <c r="F58" s="11">
        <f t="shared" si="0"/>
        <v>40</v>
      </c>
      <c r="G58" s="11">
        <f t="shared" si="1"/>
        <v>188.47000000000116</v>
      </c>
      <c r="H58" s="11">
        <f t="shared" si="2"/>
        <v>278.48000000000138</v>
      </c>
      <c r="I58" s="11">
        <f t="shared" si="3"/>
        <v>20.94111111111124</v>
      </c>
      <c r="J58" s="11">
        <f t="shared" si="4"/>
        <v>30.942222222222377</v>
      </c>
      <c r="K58" s="11">
        <f t="shared" si="5"/>
        <v>40.361923118106887</v>
      </c>
    </row>
    <row r="59" spans="1:11" ht="15.75" thickBot="1">
      <c r="A59" s="7">
        <v>41842</v>
      </c>
      <c r="B59" s="8">
        <v>9453.23</v>
      </c>
      <c r="C59" s="8">
        <v>9499.36</v>
      </c>
      <c r="D59" s="8">
        <v>9418.74</v>
      </c>
      <c r="E59" s="9">
        <v>9499.36</v>
      </c>
      <c r="F59" s="11">
        <f t="shared" si="0"/>
        <v>58.390000000001237</v>
      </c>
      <c r="G59" s="11">
        <f t="shared" si="1"/>
        <v>246.8600000000024</v>
      </c>
      <c r="H59" s="11">
        <f t="shared" si="2"/>
        <v>237.48000000000138</v>
      </c>
      <c r="I59" s="11">
        <f t="shared" si="3"/>
        <v>27.428888888889155</v>
      </c>
      <c r="J59" s="11">
        <f t="shared" si="4"/>
        <v>26.386666666666819</v>
      </c>
      <c r="K59" s="11">
        <f t="shared" si="5"/>
        <v>50.968328034025781</v>
      </c>
    </row>
    <row r="60" spans="1:11" ht="15.75" thickBot="1">
      <c r="A60" s="7">
        <v>41844</v>
      </c>
      <c r="B60" s="8">
        <v>9508.26</v>
      </c>
      <c r="C60" s="8">
        <v>9538.07</v>
      </c>
      <c r="D60" s="8">
        <v>9483.52</v>
      </c>
      <c r="E60" s="9">
        <v>9527.5400000000009</v>
      </c>
      <c r="F60" s="11">
        <f t="shared" si="0"/>
        <v>28.180000000000291</v>
      </c>
      <c r="G60" s="11">
        <f t="shared" si="1"/>
        <v>199.90000000000146</v>
      </c>
      <c r="H60" s="11">
        <f t="shared" si="2"/>
        <v>237.48000000000138</v>
      </c>
      <c r="I60" s="11">
        <f t="shared" si="3"/>
        <v>22.211111111111272</v>
      </c>
      <c r="J60" s="11">
        <f t="shared" si="4"/>
        <v>26.386666666666819</v>
      </c>
      <c r="K60" s="11">
        <f t="shared" si="5"/>
        <v>45.703964515981561</v>
      </c>
    </row>
    <row r="61" spans="1:11" ht="15.75" thickBot="1">
      <c r="A61" s="7">
        <v>41845</v>
      </c>
      <c r="B61" s="8">
        <v>9519.99</v>
      </c>
      <c r="C61" s="8">
        <v>9528.7000000000007</v>
      </c>
      <c r="D61" s="8">
        <v>9412.48</v>
      </c>
      <c r="E61" s="9">
        <v>9439.2900000000009</v>
      </c>
      <c r="F61" s="11">
        <f t="shared" si="0"/>
        <v>-88.25</v>
      </c>
      <c r="G61" s="11">
        <f t="shared" si="1"/>
        <v>199.90000000000146</v>
      </c>
      <c r="H61" s="11">
        <f t="shared" si="2"/>
        <v>256.45000000000073</v>
      </c>
      <c r="I61" s="11">
        <f t="shared" si="3"/>
        <v>22.211111111111272</v>
      </c>
      <c r="J61" s="11">
        <f t="shared" si="4"/>
        <v>28.494444444444525</v>
      </c>
      <c r="K61" s="11">
        <f t="shared" si="5"/>
        <v>43.804097732004053</v>
      </c>
    </row>
    <row r="62" spans="1:11" ht="15.75" thickBot="1">
      <c r="A62" s="7">
        <v>41848</v>
      </c>
      <c r="B62" s="8">
        <v>9415.9</v>
      </c>
      <c r="C62" s="8">
        <v>9460.43</v>
      </c>
      <c r="D62" s="8">
        <v>9385.56</v>
      </c>
      <c r="E62" s="9">
        <v>9420.18</v>
      </c>
      <c r="F62" s="11">
        <f t="shared" si="0"/>
        <v>-19.110000000000582</v>
      </c>
      <c r="G62" s="11">
        <f t="shared" si="1"/>
        <v>175.44000000000233</v>
      </c>
      <c r="H62" s="11">
        <f t="shared" si="2"/>
        <v>275.56000000000131</v>
      </c>
      <c r="I62" s="11">
        <f t="shared" si="3"/>
        <v>19.493333333333592</v>
      </c>
      <c r="J62" s="11">
        <f t="shared" si="4"/>
        <v>30.617777777777924</v>
      </c>
      <c r="K62" s="11">
        <f t="shared" si="5"/>
        <v>38.900221729490227</v>
      </c>
    </row>
    <row r="63" spans="1:11" ht="15.75" thickBot="1">
      <c r="A63" s="7">
        <v>41849</v>
      </c>
      <c r="B63" s="8">
        <v>9457.7999999999993</v>
      </c>
      <c r="C63" s="8">
        <v>9483.75</v>
      </c>
      <c r="D63" s="8">
        <v>9357.32</v>
      </c>
      <c r="E63" s="9">
        <v>9391.8799999999992</v>
      </c>
      <c r="F63" s="11">
        <f t="shared" si="0"/>
        <v>-28.300000000001091</v>
      </c>
      <c r="G63" s="11">
        <f t="shared" si="1"/>
        <v>126.57000000000153</v>
      </c>
      <c r="H63" s="11">
        <f t="shared" si="2"/>
        <v>303.8600000000024</v>
      </c>
      <c r="I63" s="11">
        <f t="shared" si="3"/>
        <v>14.063333333333503</v>
      </c>
      <c r="J63" s="11">
        <f t="shared" si="4"/>
        <v>33.762222222222491</v>
      </c>
      <c r="K63" s="11">
        <f t="shared" si="5"/>
        <v>29.405478242687632</v>
      </c>
    </row>
    <row r="64" spans="1:11" ht="15.75" thickBot="1">
      <c r="A64" s="7">
        <v>41850</v>
      </c>
      <c r="B64" s="8">
        <v>9409.6200000000008</v>
      </c>
      <c r="C64" s="8">
        <v>9456.0300000000007</v>
      </c>
      <c r="D64" s="8">
        <v>9398.82</v>
      </c>
      <c r="E64" s="9">
        <v>9447.02</v>
      </c>
      <c r="F64" s="11">
        <f t="shared" si="0"/>
        <v>55.140000000001237</v>
      </c>
      <c r="G64" s="11">
        <f t="shared" si="1"/>
        <v>181.71000000000276</v>
      </c>
      <c r="H64" s="11">
        <f t="shared" si="2"/>
        <v>219.42000000000189</v>
      </c>
      <c r="I64" s="11">
        <f t="shared" si="3"/>
        <v>20.190000000000307</v>
      </c>
      <c r="J64" s="11">
        <f t="shared" si="4"/>
        <v>24.380000000000209</v>
      </c>
      <c r="K64" s="11">
        <f t="shared" si="5"/>
        <v>45.299528831052442</v>
      </c>
    </row>
    <row r="65" spans="1:11" ht="15.75" thickBot="1">
      <c r="A65" s="7">
        <v>41851</v>
      </c>
      <c r="B65" s="8">
        <v>9436.0400000000009</v>
      </c>
      <c r="C65" s="8">
        <v>9438.9699999999993</v>
      </c>
      <c r="D65" s="8">
        <v>9313.8700000000008</v>
      </c>
      <c r="E65" s="9">
        <v>9315.85</v>
      </c>
      <c r="F65" s="11">
        <f t="shared" si="0"/>
        <v>-131.17000000000007</v>
      </c>
      <c r="G65" s="11">
        <f t="shared" si="1"/>
        <v>181.71000000000276</v>
      </c>
      <c r="H65" s="11">
        <f t="shared" si="2"/>
        <v>274.10000000000218</v>
      </c>
      <c r="I65" s="11">
        <f t="shared" si="3"/>
        <v>20.190000000000307</v>
      </c>
      <c r="J65" s="11">
        <f t="shared" si="4"/>
        <v>30.455555555555797</v>
      </c>
      <c r="K65" s="11">
        <f t="shared" si="5"/>
        <v>39.865294750005667</v>
      </c>
    </row>
    <row r="66" spans="1:11" ht="15.75" thickBot="1">
      <c r="A66" s="7">
        <v>41852</v>
      </c>
      <c r="B66" s="8">
        <v>9223.75</v>
      </c>
      <c r="C66" s="8">
        <v>9274.64</v>
      </c>
      <c r="D66" s="8">
        <v>9201.83</v>
      </c>
      <c r="E66" s="9">
        <v>9266.51</v>
      </c>
      <c r="F66" s="11">
        <f t="shared" si="0"/>
        <v>-49.340000000000146</v>
      </c>
      <c r="G66" s="11">
        <f t="shared" si="1"/>
        <v>181.71000000000276</v>
      </c>
      <c r="H66" s="11">
        <f t="shared" si="2"/>
        <v>316.17000000000189</v>
      </c>
      <c r="I66" s="11">
        <f t="shared" si="3"/>
        <v>20.190000000000307</v>
      </c>
      <c r="J66" s="11">
        <f t="shared" si="4"/>
        <v>35.130000000000209</v>
      </c>
      <c r="K66" s="11">
        <f t="shared" si="5"/>
        <v>36.49674620390477</v>
      </c>
    </row>
    <row r="67" spans="1:11" ht="15.75" thickBot="1">
      <c r="A67" s="7">
        <v>41855</v>
      </c>
      <c r="B67" s="8">
        <v>9280.2900000000009</v>
      </c>
      <c r="C67" s="8">
        <v>9330.19</v>
      </c>
      <c r="D67" s="8">
        <v>9258.18</v>
      </c>
      <c r="E67" s="9">
        <v>9330.19</v>
      </c>
      <c r="F67" s="11">
        <f t="shared" si="0"/>
        <v>63.680000000000291</v>
      </c>
      <c r="G67" s="11">
        <f t="shared" si="1"/>
        <v>205.39000000000306</v>
      </c>
      <c r="H67" s="11">
        <f t="shared" si="2"/>
        <v>316.17000000000189</v>
      </c>
      <c r="I67" s="11">
        <f t="shared" si="3"/>
        <v>22.821111111111449</v>
      </c>
      <c r="J67" s="11">
        <f t="shared" si="4"/>
        <v>35.130000000000209</v>
      </c>
      <c r="K67" s="11">
        <f t="shared" si="5"/>
        <v>39.37993711174191</v>
      </c>
    </row>
    <row r="68" spans="1:11" ht="15.75" thickBot="1">
      <c r="A68" s="7">
        <v>41856</v>
      </c>
      <c r="B68" s="8">
        <v>9316.82</v>
      </c>
      <c r="C68" s="8">
        <v>9316.82</v>
      </c>
      <c r="D68" s="8">
        <v>9141.44</v>
      </c>
      <c r="E68" s="9">
        <v>9141.44</v>
      </c>
      <c r="F68" s="11">
        <f t="shared" ref="F68:F101" si="6">E68-E67</f>
        <v>-188.75</v>
      </c>
      <c r="G68" s="11">
        <f t="shared" si="1"/>
        <v>147.00000000000182</v>
      </c>
      <c r="H68" s="11">
        <f t="shared" si="2"/>
        <v>504.92000000000189</v>
      </c>
      <c r="I68" s="11">
        <f t="shared" si="3"/>
        <v>16.333333333333535</v>
      </c>
      <c r="J68" s="11">
        <f t="shared" si="4"/>
        <v>56.10222222222243</v>
      </c>
      <c r="K68" s="11">
        <f t="shared" si="5"/>
        <v>22.548778991287424</v>
      </c>
    </row>
    <row r="69" spans="1:11" ht="15.75" thickBot="1">
      <c r="A69" s="7">
        <v>41857</v>
      </c>
      <c r="B69" s="8">
        <v>9148.36</v>
      </c>
      <c r="C69" s="8">
        <v>9163.81</v>
      </c>
      <c r="D69" s="8">
        <v>9070.09</v>
      </c>
      <c r="E69" s="9">
        <v>9143.9699999999993</v>
      </c>
      <c r="F69" s="11">
        <f t="shared" si="6"/>
        <v>2.5299999999988358</v>
      </c>
      <c r="G69" s="11">
        <f t="shared" si="1"/>
        <v>121.35000000000036</v>
      </c>
      <c r="H69" s="11">
        <f t="shared" si="2"/>
        <v>504.92000000000189</v>
      </c>
      <c r="I69" s="11">
        <f t="shared" si="3"/>
        <v>13.483333333333373</v>
      </c>
      <c r="J69" s="11">
        <f t="shared" si="4"/>
        <v>56.10222222222243</v>
      </c>
      <c r="K69" s="11">
        <f t="shared" si="5"/>
        <v>19.376626694556652</v>
      </c>
    </row>
    <row r="70" spans="1:11" ht="15.75" thickBot="1">
      <c r="A70" s="7">
        <v>41858</v>
      </c>
      <c r="B70" s="8">
        <v>9162.65</v>
      </c>
      <c r="C70" s="8">
        <v>9172.8799999999992</v>
      </c>
      <c r="D70" s="8">
        <v>9108.85</v>
      </c>
      <c r="E70" s="9">
        <v>9131.44</v>
      </c>
      <c r="F70" s="11">
        <f t="shared" si="6"/>
        <v>-12.529999999998836</v>
      </c>
      <c r="G70" s="11">
        <f t="shared" si="1"/>
        <v>121.35000000000036</v>
      </c>
      <c r="H70" s="11">
        <f t="shared" si="2"/>
        <v>429.20000000000073</v>
      </c>
      <c r="I70" s="11">
        <f t="shared" si="3"/>
        <v>13.483333333333373</v>
      </c>
      <c r="J70" s="11">
        <f t="shared" si="4"/>
        <v>47.688888888888968</v>
      </c>
      <c r="K70" s="11">
        <f t="shared" si="5"/>
        <v>22.041594768867519</v>
      </c>
    </row>
    <row r="71" spans="1:11" ht="15.75" thickBot="1">
      <c r="A71" s="7">
        <v>41859</v>
      </c>
      <c r="B71" s="8">
        <v>9120.2000000000007</v>
      </c>
      <c r="C71" s="8">
        <v>9120.2000000000007</v>
      </c>
      <c r="D71" s="8">
        <v>9014.89</v>
      </c>
      <c r="E71" s="9">
        <v>9085.9599999999991</v>
      </c>
      <c r="F71" s="11">
        <f t="shared" si="6"/>
        <v>-45.480000000001382</v>
      </c>
      <c r="G71" s="11">
        <f t="shared" si="1"/>
        <v>121.35000000000036</v>
      </c>
      <c r="H71" s="11">
        <f t="shared" si="2"/>
        <v>455.57000000000153</v>
      </c>
      <c r="I71" s="11">
        <f t="shared" si="3"/>
        <v>13.483333333333373</v>
      </c>
      <c r="J71" s="11">
        <f t="shared" si="4"/>
        <v>50.61888888888906</v>
      </c>
      <c r="K71" s="11">
        <f t="shared" si="5"/>
        <v>21.034112181931629</v>
      </c>
    </row>
    <row r="72" spans="1:11" ht="15.75" thickBot="1">
      <c r="A72" s="7">
        <v>41862</v>
      </c>
      <c r="B72" s="8">
        <v>9109.83</v>
      </c>
      <c r="C72" s="8">
        <v>9184.9599999999991</v>
      </c>
      <c r="D72" s="8">
        <v>9107.2099999999991</v>
      </c>
      <c r="E72" s="9">
        <v>9172.91</v>
      </c>
      <c r="F72" s="11">
        <f t="shared" si="6"/>
        <v>86.950000000000728</v>
      </c>
      <c r="G72" s="11">
        <f t="shared" si="1"/>
        <v>208.30000000000109</v>
      </c>
      <c r="H72" s="11">
        <f t="shared" si="2"/>
        <v>427.27000000000044</v>
      </c>
      <c r="I72" s="11">
        <f t="shared" si="3"/>
        <v>23.144444444444566</v>
      </c>
      <c r="J72" s="11">
        <f t="shared" si="4"/>
        <v>47.474444444444494</v>
      </c>
      <c r="K72" s="11">
        <f t="shared" si="5"/>
        <v>32.773730666960461</v>
      </c>
    </row>
    <row r="73" spans="1:11" ht="15.75" thickBot="1">
      <c r="A73" s="7">
        <v>41863</v>
      </c>
      <c r="B73" s="8">
        <v>9188.85</v>
      </c>
      <c r="C73" s="8">
        <v>9198.1</v>
      </c>
      <c r="D73" s="8">
        <v>9146.98</v>
      </c>
      <c r="E73" s="9">
        <v>9163.1200000000008</v>
      </c>
      <c r="F73" s="11">
        <f t="shared" si="6"/>
        <v>-9.7899999999990541</v>
      </c>
      <c r="G73" s="11">
        <f t="shared" si="1"/>
        <v>153.15999999999985</v>
      </c>
      <c r="H73" s="11">
        <f t="shared" si="2"/>
        <v>437.05999999999949</v>
      </c>
      <c r="I73" s="11">
        <f t="shared" si="3"/>
        <v>17.017777777777763</v>
      </c>
      <c r="J73" s="11">
        <f t="shared" si="4"/>
        <v>48.562222222222168</v>
      </c>
      <c r="K73" s="11">
        <f t="shared" si="5"/>
        <v>25.949645894751118</v>
      </c>
    </row>
    <row r="74" spans="1:11" ht="15.75" thickBot="1">
      <c r="A74" s="7">
        <v>41864</v>
      </c>
      <c r="B74" s="8">
        <v>9155.02</v>
      </c>
      <c r="C74" s="8">
        <v>9231.66</v>
      </c>
      <c r="D74" s="8">
        <v>9147.14</v>
      </c>
      <c r="E74" s="9">
        <v>9231.31</v>
      </c>
      <c r="F74" s="11">
        <f t="shared" si="6"/>
        <v>68.18999999999869</v>
      </c>
      <c r="G74" s="11">
        <f t="shared" si="1"/>
        <v>221.34999999999854</v>
      </c>
      <c r="H74" s="11">
        <f t="shared" si="2"/>
        <v>305.88999999999942</v>
      </c>
      <c r="I74" s="11">
        <f t="shared" si="3"/>
        <v>24.594444444444282</v>
      </c>
      <c r="J74" s="11">
        <f t="shared" si="4"/>
        <v>33.987777777777715</v>
      </c>
      <c r="K74" s="11">
        <f t="shared" si="5"/>
        <v>41.982778241407971</v>
      </c>
    </row>
    <row r="75" spans="1:11" ht="15.75" thickBot="1">
      <c r="A75" s="7">
        <v>41865</v>
      </c>
      <c r="B75" s="8">
        <v>9276.41</v>
      </c>
      <c r="C75" s="8">
        <v>9282.01</v>
      </c>
      <c r="D75" s="8">
        <v>9218.5499999999993</v>
      </c>
      <c r="E75" s="9">
        <v>9230.61</v>
      </c>
      <c r="F75" s="11">
        <f t="shared" si="6"/>
        <v>-0.69999999999890861</v>
      </c>
      <c r="G75" s="11">
        <f t="shared" si="1"/>
        <v>221.34999999999854</v>
      </c>
      <c r="H75" s="11">
        <f t="shared" si="2"/>
        <v>257.24999999999818</v>
      </c>
      <c r="I75" s="11">
        <f t="shared" si="3"/>
        <v>24.594444444444282</v>
      </c>
      <c r="J75" s="11">
        <f t="shared" si="4"/>
        <v>28.58333333333313</v>
      </c>
      <c r="K75" s="11">
        <f t="shared" si="5"/>
        <v>46.2494776431258</v>
      </c>
    </row>
    <row r="76" spans="1:11" ht="15.75" thickBot="1">
      <c r="A76" s="7">
        <v>41866</v>
      </c>
      <c r="B76" s="8">
        <v>9243.67</v>
      </c>
      <c r="C76" s="8">
        <v>9243.67</v>
      </c>
      <c r="D76" s="8">
        <v>9172.91</v>
      </c>
      <c r="E76" s="9">
        <v>9206.81</v>
      </c>
      <c r="F76" s="11">
        <f t="shared" si="6"/>
        <v>-23.800000000001091</v>
      </c>
      <c r="G76" s="11">
        <f t="shared" ref="G76:G101" si="7">SUMIF(F68:F76,"&gt;0")</f>
        <v>157.66999999999825</v>
      </c>
      <c r="H76" s="11">
        <f t="shared" ref="H76:H101" si="8">-SUMIF(F68:F76,"&lt;0")</f>
        <v>281.04999999999927</v>
      </c>
      <c r="I76" s="11">
        <f t="shared" ref="I76:I101" si="9">G76/9</f>
        <v>17.518888888888696</v>
      </c>
      <c r="J76" s="11">
        <f t="shared" ref="J76:J101" si="10">H76/9</f>
        <v>31.227777777777696</v>
      </c>
      <c r="K76" s="11">
        <f t="shared" ref="K76:K101" si="11">I76/(I76+J76)*100</f>
        <v>35.938639679066178</v>
      </c>
    </row>
    <row r="77" spans="1:11" ht="15.75" thickBot="1">
      <c r="A77" s="7">
        <v>41869</v>
      </c>
      <c r="B77" s="8">
        <v>9222.73</v>
      </c>
      <c r="C77" s="8">
        <v>9222.73</v>
      </c>
      <c r="D77" s="8">
        <v>9128.66</v>
      </c>
      <c r="E77" s="9">
        <v>9141.31</v>
      </c>
      <c r="F77" s="11">
        <f t="shared" si="6"/>
        <v>-65.5</v>
      </c>
      <c r="G77" s="11">
        <f t="shared" si="7"/>
        <v>157.66999999999825</v>
      </c>
      <c r="H77" s="11">
        <f t="shared" si="8"/>
        <v>157.79999999999927</v>
      </c>
      <c r="I77" s="11">
        <f t="shared" si="9"/>
        <v>17.518888888888696</v>
      </c>
      <c r="J77" s="11">
        <f t="shared" si="10"/>
        <v>17.533333333333253</v>
      </c>
      <c r="K77" s="11">
        <f t="shared" si="11"/>
        <v>49.97939582210654</v>
      </c>
    </row>
    <row r="78" spans="1:11" ht="15.75" thickBot="1">
      <c r="A78" s="7">
        <v>41870</v>
      </c>
      <c r="B78" s="8">
        <v>9188.6299999999992</v>
      </c>
      <c r="C78" s="8">
        <v>9255.09</v>
      </c>
      <c r="D78" s="8">
        <v>9188.6299999999992</v>
      </c>
      <c r="E78" s="9">
        <v>9243.7800000000007</v>
      </c>
      <c r="F78" s="11">
        <f t="shared" si="6"/>
        <v>102.47000000000116</v>
      </c>
      <c r="G78" s="11">
        <f t="shared" si="7"/>
        <v>257.61000000000058</v>
      </c>
      <c r="H78" s="11">
        <f t="shared" si="8"/>
        <v>157.79999999999927</v>
      </c>
      <c r="I78" s="11">
        <f t="shared" si="9"/>
        <v>28.623333333333399</v>
      </c>
      <c r="J78" s="11">
        <f t="shared" si="10"/>
        <v>17.533333333333253</v>
      </c>
      <c r="K78" s="11">
        <f t="shared" si="11"/>
        <v>62.013432512457733</v>
      </c>
    </row>
    <row r="79" spans="1:11" ht="15.75" thickBot="1">
      <c r="A79" s="7">
        <v>41871</v>
      </c>
      <c r="B79" s="8">
        <v>9278.15</v>
      </c>
      <c r="C79" s="8">
        <v>9294.49</v>
      </c>
      <c r="D79" s="8">
        <v>9249.31</v>
      </c>
      <c r="E79" s="9">
        <v>9288.0499999999993</v>
      </c>
      <c r="F79" s="11">
        <f t="shared" si="6"/>
        <v>44.269999999998618</v>
      </c>
      <c r="G79" s="11">
        <f t="shared" si="7"/>
        <v>301.8799999999992</v>
      </c>
      <c r="H79" s="11">
        <f t="shared" si="8"/>
        <v>145.27000000000044</v>
      </c>
      <c r="I79" s="11">
        <f t="shared" si="9"/>
        <v>33.542222222222136</v>
      </c>
      <c r="J79" s="11">
        <f t="shared" si="10"/>
        <v>16.141111111111158</v>
      </c>
      <c r="K79" s="11">
        <f t="shared" si="11"/>
        <v>67.512020574751091</v>
      </c>
    </row>
    <row r="80" spans="1:11" ht="15.75" thickBot="1">
      <c r="A80" s="7">
        <v>41872</v>
      </c>
      <c r="B80" s="8">
        <v>9286.82</v>
      </c>
      <c r="C80" s="8">
        <v>9289.02</v>
      </c>
      <c r="D80" s="8">
        <v>9217.9699999999993</v>
      </c>
      <c r="E80" s="9">
        <v>9253.3799999999992</v>
      </c>
      <c r="F80" s="11">
        <f t="shared" si="6"/>
        <v>-34.670000000000073</v>
      </c>
      <c r="G80" s="11">
        <f t="shared" si="7"/>
        <v>301.8799999999992</v>
      </c>
      <c r="H80" s="11">
        <f t="shared" si="8"/>
        <v>134.45999999999913</v>
      </c>
      <c r="I80" s="11">
        <f t="shared" si="9"/>
        <v>33.542222222222136</v>
      </c>
      <c r="J80" s="11">
        <f t="shared" si="10"/>
        <v>14.939999999999904</v>
      </c>
      <c r="K80" s="11">
        <f t="shared" si="11"/>
        <v>69.184580831461787</v>
      </c>
    </row>
    <row r="81" spans="1:11" ht="15.75" thickBot="1">
      <c r="A81" s="7">
        <v>41873</v>
      </c>
      <c r="B81" s="8">
        <v>9273.07</v>
      </c>
      <c r="C81" s="8">
        <v>9380.6</v>
      </c>
      <c r="D81" s="8">
        <v>9271.8700000000008</v>
      </c>
      <c r="E81" s="9">
        <v>9380.1</v>
      </c>
      <c r="F81" s="11">
        <f t="shared" si="6"/>
        <v>126.72000000000116</v>
      </c>
      <c r="G81" s="11">
        <f t="shared" si="7"/>
        <v>341.64999999999964</v>
      </c>
      <c r="H81" s="11">
        <f t="shared" si="8"/>
        <v>134.45999999999913</v>
      </c>
      <c r="I81" s="11">
        <f t="shared" si="9"/>
        <v>37.961111111111073</v>
      </c>
      <c r="J81" s="11">
        <f t="shared" si="10"/>
        <v>14.939999999999904</v>
      </c>
      <c r="K81" s="11">
        <f t="shared" si="11"/>
        <v>71.758627207998259</v>
      </c>
    </row>
    <row r="82" spans="1:11" ht="15.75" thickBot="1">
      <c r="A82" s="7">
        <v>41876</v>
      </c>
      <c r="B82" s="8">
        <v>9393.24</v>
      </c>
      <c r="C82" s="8">
        <v>9409.35</v>
      </c>
      <c r="D82" s="8">
        <v>9369.24</v>
      </c>
      <c r="E82" s="9">
        <v>9390.6200000000008</v>
      </c>
      <c r="F82" s="11">
        <f t="shared" si="6"/>
        <v>10.520000000000437</v>
      </c>
      <c r="G82" s="11">
        <f t="shared" si="7"/>
        <v>352.17000000000007</v>
      </c>
      <c r="H82" s="11">
        <f t="shared" si="8"/>
        <v>124.67000000000007</v>
      </c>
      <c r="I82" s="11">
        <f t="shared" si="9"/>
        <v>39.13000000000001</v>
      </c>
      <c r="J82" s="11">
        <f t="shared" si="10"/>
        <v>13.852222222222231</v>
      </c>
      <c r="K82" s="11">
        <f t="shared" si="11"/>
        <v>73.854961832061065</v>
      </c>
    </row>
    <row r="83" spans="1:11" ht="15.75" thickBot="1">
      <c r="A83" s="7">
        <v>41877</v>
      </c>
      <c r="B83" s="8">
        <v>9394.2800000000007</v>
      </c>
      <c r="C83" s="8">
        <v>9418.77</v>
      </c>
      <c r="D83" s="8">
        <v>9386.49</v>
      </c>
      <c r="E83" s="9">
        <v>9393.9599999999991</v>
      </c>
      <c r="F83" s="11">
        <f t="shared" si="6"/>
        <v>3.3399999999983265</v>
      </c>
      <c r="G83" s="11">
        <f t="shared" si="7"/>
        <v>287.31999999999971</v>
      </c>
      <c r="H83" s="11">
        <f t="shared" si="8"/>
        <v>124.67000000000007</v>
      </c>
      <c r="I83" s="11">
        <f t="shared" si="9"/>
        <v>31.924444444444411</v>
      </c>
      <c r="J83" s="11">
        <f t="shared" si="10"/>
        <v>13.852222222222231</v>
      </c>
      <c r="K83" s="11">
        <f t="shared" si="11"/>
        <v>69.739556785358843</v>
      </c>
    </row>
    <row r="84" spans="1:11" ht="15.75" thickBot="1">
      <c r="A84" s="7">
        <v>41878</v>
      </c>
      <c r="B84" s="8">
        <v>9426.2900000000009</v>
      </c>
      <c r="C84" s="8">
        <v>9491.75</v>
      </c>
      <c r="D84" s="8">
        <v>9426.2900000000009</v>
      </c>
      <c r="E84" s="9">
        <v>9485.59</v>
      </c>
      <c r="F84" s="11">
        <f t="shared" si="6"/>
        <v>91.630000000001019</v>
      </c>
      <c r="G84" s="11">
        <f t="shared" si="7"/>
        <v>378.95000000000073</v>
      </c>
      <c r="H84" s="11">
        <f t="shared" si="8"/>
        <v>123.97000000000116</v>
      </c>
      <c r="I84" s="11">
        <f t="shared" si="9"/>
        <v>42.10555555555564</v>
      </c>
      <c r="J84" s="11">
        <f t="shared" si="10"/>
        <v>13.774444444444574</v>
      </c>
      <c r="K84" s="11">
        <f t="shared" si="11"/>
        <v>75.34995625546793</v>
      </c>
    </row>
    <row r="85" spans="1:11" ht="15.75" thickBot="1">
      <c r="A85" s="7">
        <v>41879</v>
      </c>
      <c r="B85" s="8">
        <v>9499.2199999999993</v>
      </c>
      <c r="C85" s="8">
        <v>9502.42</v>
      </c>
      <c r="D85" s="8">
        <v>9453.49</v>
      </c>
      <c r="E85" s="9">
        <v>9478.3700000000008</v>
      </c>
      <c r="F85" s="11">
        <f t="shared" si="6"/>
        <v>-7.2199999999993452</v>
      </c>
      <c r="G85" s="11">
        <f t="shared" si="7"/>
        <v>378.95000000000073</v>
      </c>
      <c r="H85" s="11">
        <f t="shared" si="8"/>
        <v>107.38999999999942</v>
      </c>
      <c r="I85" s="11">
        <f t="shared" si="9"/>
        <v>42.10555555555564</v>
      </c>
      <c r="J85" s="11">
        <f t="shared" si="10"/>
        <v>11.932222222222158</v>
      </c>
      <c r="K85" s="11">
        <f t="shared" si="11"/>
        <v>77.918739976148501</v>
      </c>
    </row>
    <row r="86" spans="1:11" ht="15.75" thickBot="1">
      <c r="A86" s="7">
        <v>41880</v>
      </c>
      <c r="B86" s="8">
        <v>9459.81</v>
      </c>
      <c r="C86" s="8">
        <v>9470.15</v>
      </c>
      <c r="D86" s="8">
        <v>9425.35</v>
      </c>
      <c r="E86" s="9">
        <v>9436.27</v>
      </c>
      <c r="F86" s="11">
        <f t="shared" si="6"/>
        <v>-42.100000000000364</v>
      </c>
      <c r="G86" s="11">
        <f t="shared" si="7"/>
        <v>378.95000000000073</v>
      </c>
      <c r="H86" s="11">
        <f t="shared" si="8"/>
        <v>83.989999999999782</v>
      </c>
      <c r="I86" s="11">
        <f t="shared" si="9"/>
        <v>42.10555555555564</v>
      </c>
      <c r="J86" s="11">
        <f t="shared" si="10"/>
        <v>9.3322222222221978</v>
      </c>
      <c r="K86" s="11">
        <f t="shared" si="11"/>
        <v>81.857260120102026</v>
      </c>
    </row>
    <row r="87" spans="1:11" ht="15.75" thickBot="1">
      <c r="A87" s="7">
        <v>41883</v>
      </c>
      <c r="B87" s="8">
        <v>9474.41</v>
      </c>
      <c r="C87" s="8">
        <v>9532.66</v>
      </c>
      <c r="D87" s="8">
        <v>9472.9599999999991</v>
      </c>
      <c r="E87" s="9">
        <v>9513.06</v>
      </c>
      <c r="F87" s="11">
        <f t="shared" si="6"/>
        <v>76.789999999999054</v>
      </c>
      <c r="G87" s="11">
        <f t="shared" si="7"/>
        <v>353.26999999999862</v>
      </c>
      <c r="H87" s="11">
        <f t="shared" si="8"/>
        <v>83.989999999999782</v>
      </c>
      <c r="I87" s="11">
        <f t="shared" si="9"/>
        <v>39.252222222222066</v>
      </c>
      <c r="J87" s="11">
        <f t="shared" si="10"/>
        <v>9.3322222222221978</v>
      </c>
      <c r="K87" s="11">
        <f t="shared" si="11"/>
        <v>80.791748616383813</v>
      </c>
    </row>
    <row r="88" spans="1:11" ht="15.75" thickBot="1">
      <c r="A88" s="7">
        <v>41884</v>
      </c>
      <c r="B88" s="8">
        <v>9503.65</v>
      </c>
      <c r="C88" s="8">
        <v>9503.65</v>
      </c>
      <c r="D88" s="8">
        <v>9388.1299999999992</v>
      </c>
      <c r="E88" s="9">
        <v>9399.7199999999993</v>
      </c>
      <c r="F88" s="11">
        <f t="shared" si="6"/>
        <v>-113.34000000000015</v>
      </c>
      <c r="G88" s="11">
        <f t="shared" si="7"/>
        <v>309</v>
      </c>
      <c r="H88" s="11">
        <f t="shared" si="8"/>
        <v>197.32999999999993</v>
      </c>
      <c r="I88" s="11">
        <f t="shared" si="9"/>
        <v>34.333333333333336</v>
      </c>
      <c r="J88" s="11">
        <f t="shared" si="10"/>
        <v>21.925555555555547</v>
      </c>
      <c r="K88" s="11">
        <f t="shared" si="11"/>
        <v>61.027393202061909</v>
      </c>
    </row>
    <row r="89" spans="1:11" ht="15.75" thickBot="1">
      <c r="A89" s="7">
        <v>41885</v>
      </c>
      <c r="B89" s="8">
        <v>9434.8799999999992</v>
      </c>
      <c r="C89" s="8">
        <v>9455.7800000000007</v>
      </c>
      <c r="D89" s="8">
        <v>9396.7900000000009</v>
      </c>
      <c r="E89" s="9">
        <v>9450.35</v>
      </c>
      <c r="F89" s="11">
        <f t="shared" si="6"/>
        <v>50.630000000001019</v>
      </c>
      <c r="G89" s="11">
        <f t="shared" si="7"/>
        <v>359.63000000000102</v>
      </c>
      <c r="H89" s="11">
        <f t="shared" si="8"/>
        <v>162.65999999999985</v>
      </c>
      <c r="I89" s="11">
        <f t="shared" si="9"/>
        <v>39.958888888889</v>
      </c>
      <c r="J89" s="11">
        <f t="shared" si="10"/>
        <v>18.073333333333316</v>
      </c>
      <c r="K89" s="11">
        <f t="shared" si="11"/>
        <v>68.856382469509356</v>
      </c>
    </row>
    <row r="90" spans="1:11" ht="15.75" thickBot="1">
      <c r="A90" s="7">
        <v>41886</v>
      </c>
      <c r="B90" s="8">
        <v>9439.76</v>
      </c>
      <c r="C90" s="8">
        <v>9439.76</v>
      </c>
      <c r="D90" s="8">
        <v>9389.2900000000009</v>
      </c>
      <c r="E90" s="9">
        <v>9428.89</v>
      </c>
      <c r="F90" s="11">
        <f t="shared" si="6"/>
        <v>-21.460000000000946</v>
      </c>
      <c r="G90" s="11">
        <f t="shared" si="7"/>
        <v>232.90999999999985</v>
      </c>
      <c r="H90" s="11">
        <f t="shared" si="8"/>
        <v>184.1200000000008</v>
      </c>
      <c r="I90" s="11">
        <f t="shared" si="9"/>
        <v>25.878888888888874</v>
      </c>
      <c r="J90" s="11">
        <f t="shared" si="10"/>
        <v>20.457777777777867</v>
      </c>
      <c r="K90" s="11">
        <f t="shared" si="11"/>
        <v>55.849699062417443</v>
      </c>
    </row>
    <row r="91" spans="1:11" ht="15.75" thickBot="1">
      <c r="A91" s="7">
        <v>41887</v>
      </c>
      <c r="B91" s="8">
        <v>9446.4500000000007</v>
      </c>
      <c r="C91" s="8">
        <v>9451.39</v>
      </c>
      <c r="D91" s="8">
        <v>9365.7000000000007</v>
      </c>
      <c r="E91" s="9">
        <v>9407.94</v>
      </c>
      <c r="F91" s="11">
        <f t="shared" si="6"/>
        <v>-20.949999999998909</v>
      </c>
      <c r="G91" s="11">
        <f t="shared" si="7"/>
        <v>222.38999999999942</v>
      </c>
      <c r="H91" s="11">
        <f t="shared" si="8"/>
        <v>205.06999999999971</v>
      </c>
      <c r="I91" s="11">
        <f t="shared" si="9"/>
        <v>24.709999999999937</v>
      </c>
      <c r="J91" s="11">
        <f t="shared" si="10"/>
        <v>22.785555555555522</v>
      </c>
      <c r="K91" s="11">
        <f t="shared" si="11"/>
        <v>52.025920553969939</v>
      </c>
    </row>
    <row r="92" spans="1:11" ht="15.75" thickBot="1">
      <c r="A92" s="7">
        <v>41891</v>
      </c>
      <c r="B92" s="8">
        <v>9452.14</v>
      </c>
      <c r="C92" s="8">
        <v>9465.93</v>
      </c>
      <c r="D92" s="8">
        <v>9426.99</v>
      </c>
      <c r="E92" s="9">
        <v>9434.77</v>
      </c>
      <c r="F92" s="11">
        <f t="shared" si="6"/>
        <v>26.829999999999927</v>
      </c>
      <c r="G92" s="11">
        <f t="shared" si="7"/>
        <v>245.88000000000102</v>
      </c>
      <c r="H92" s="11">
        <f t="shared" si="8"/>
        <v>205.06999999999971</v>
      </c>
      <c r="I92" s="11">
        <f t="shared" si="9"/>
        <v>27.320000000000114</v>
      </c>
      <c r="J92" s="11">
        <f t="shared" si="10"/>
        <v>22.785555555555522</v>
      </c>
      <c r="K92" s="11">
        <f t="shared" si="11"/>
        <v>54.524891894888704</v>
      </c>
    </row>
    <row r="93" spans="1:11" ht="15.75" thickBot="1">
      <c r="A93" s="7">
        <v>41892</v>
      </c>
      <c r="B93" s="8">
        <v>9410.6200000000008</v>
      </c>
      <c r="C93" s="8">
        <v>9410.6200000000008</v>
      </c>
      <c r="D93" s="8">
        <v>9309.0499999999993</v>
      </c>
      <c r="E93" s="9">
        <v>9357.61</v>
      </c>
      <c r="F93" s="11">
        <f t="shared" si="6"/>
        <v>-77.159999999999854</v>
      </c>
      <c r="G93" s="11">
        <f t="shared" si="7"/>
        <v>154.25</v>
      </c>
      <c r="H93" s="11">
        <f t="shared" si="8"/>
        <v>282.22999999999956</v>
      </c>
      <c r="I93" s="11">
        <f t="shared" si="9"/>
        <v>17.138888888888889</v>
      </c>
      <c r="J93" s="11">
        <f t="shared" si="10"/>
        <v>31.358888888888842</v>
      </c>
      <c r="K93" s="11">
        <f t="shared" si="11"/>
        <v>35.339534457478045</v>
      </c>
    </row>
    <row r="94" spans="1:11" ht="15.75" thickBot="1">
      <c r="A94" s="7">
        <v>41893</v>
      </c>
      <c r="B94" s="8">
        <v>9376.3799999999992</v>
      </c>
      <c r="C94" s="8">
        <v>9381.0499999999993</v>
      </c>
      <c r="D94" s="8">
        <v>9322.9500000000007</v>
      </c>
      <c r="E94" s="9">
        <v>9322.9500000000007</v>
      </c>
      <c r="F94" s="11">
        <f t="shared" si="6"/>
        <v>-34.659999999999854</v>
      </c>
      <c r="G94" s="11">
        <f t="shared" si="7"/>
        <v>154.25</v>
      </c>
      <c r="H94" s="11">
        <f t="shared" si="8"/>
        <v>309.67000000000007</v>
      </c>
      <c r="I94" s="11">
        <f t="shared" si="9"/>
        <v>17.138888888888889</v>
      </c>
      <c r="J94" s="11">
        <f t="shared" si="10"/>
        <v>34.407777777777788</v>
      </c>
      <c r="K94" s="11">
        <f t="shared" si="11"/>
        <v>33.249267115019819</v>
      </c>
    </row>
    <row r="95" spans="1:11" ht="15.75" thickBot="1">
      <c r="A95" s="7">
        <v>41894</v>
      </c>
      <c r="B95" s="8">
        <v>9324.74</v>
      </c>
      <c r="C95" s="8">
        <v>9333.2800000000007</v>
      </c>
      <c r="D95" s="8">
        <v>9223.18</v>
      </c>
      <c r="E95" s="9">
        <v>9223.18</v>
      </c>
      <c r="F95" s="11">
        <f t="shared" si="6"/>
        <v>-99.770000000000437</v>
      </c>
      <c r="G95" s="11">
        <f t="shared" si="7"/>
        <v>154.25</v>
      </c>
      <c r="H95" s="11">
        <f t="shared" si="8"/>
        <v>367.34000000000015</v>
      </c>
      <c r="I95" s="11">
        <f t="shared" si="9"/>
        <v>17.138888888888889</v>
      </c>
      <c r="J95" s="11">
        <f t="shared" si="10"/>
        <v>40.815555555555569</v>
      </c>
      <c r="K95" s="11">
        <f t="shared" si="11"/>
        <v>29.573036292873706</v>
      </c>
    </row>
    <row r="96" spans="1:11" ht="15.75" thickBot="1">
      <c r="A96" s="7">
        <v>41897</v>
      </c>
      <c r="B96" s="8">
        <v>9206.41</v>
      </c>
      <c r="C96" s="8">
        <v>9242.23</v>
      </c>
      <c r="D96" s="8">
        <v>9175.61</v>
      </c>
      <c r="E96" s="9">
        <v>9217.4599999999991</v>
      </c>
      <c r="F96" s="11">
        <f t="shared" si="6"/>
        <v>-5.7200000000011642</v>
      </c>
      <c r="G96" s="11">
        <f t="shared" si="7"/>
        <v>77.460000000000946</v>
      </c>
      <c r="H96" s="11">
        <f t="shared" si="8"/>
        <v>373.06000000000131</v>
      </c>
      <c r="I96" s="11">
        <f t="shared" si="9"/>
        <v>8.6066666666667722</v>
      </c>
      <c r="J96" s="11">
        <f t="shared" si="10"/>
        <v>41.45111111111126</v>
      </c>
      <c r="K96" s="11">
        <f t="shared" si="11"/>
        <v>17.193465328953334</v>
      </c>
    </row>
    <row r="97" spans="1:11" ht="15.75" thickBot="1">
      <c r="A97" s="7">
        <v>41898</v>
      </c>
      <c r="B97" s="8">
        <v>9218.85</v>
      </c>
      <c r="C97" s="8">
        <v>9219.42</v>
      </c>
      <c r="D97" s="8">
        <v>9133.4</v>
      </c>
      <c r="E97" s="9">
        <v>9133.4</v>
      </c>
      <c r="F97" s="11">
        <f t="shared" si="6"/>
        <v>-84.059999999999491</v>
      </c>
      <c r="G97" s="11">
        <f t="shared" si="7"/>
        <v>77.460000000000946</v>
      </c>
      <c r="H97" s="11">
        <f t="shared" si="8"/>
        <v>343.78000000000065</v>
      </c>
      <c r="I97" s="11">
        <f t="shared" si="9"/>
        <v>8.6066666666667722</v>
      </c>
      <c r="J97" s="11">
        <f t="shared" si="10"/>
        <v>38.197777777777851</v>
      </c>
      <c r="K97" s="11">
        <f t="shared" si="11"/>
        <v>18.388567087646152</v>
      </c>
    </row>
    <row r="98" spans="1:11" ht="15.75" thickBot="1">
      <c r="A98" s="7">
        <v>41899</v>
      </c>
      <c r="B98" s="8">
        <v>9171.0400000000009</v>
      </c>
      <c r="C98" s="8">
        <v>9252.3799999999992</v>
      </c>
      <c r="D98" s="8">
        <v>9159.85</v>
      </c>
      <c r="E98" s="9">
        <v>9195.17</v>
      </c>
      <c r="F98" s="11">
        <f t="shared" si="6"/>
        <v>61.770000000000437</v>
      </c>
      <c r="G98" s="11">
        <f t="shared" si="7"/>
        <v>88.600000000000364</v>
      </c>
      <c r="H98" s="11">
        <f t="shared" si="8"/>
        <v>343.78000000000065</v>
      </c>
      <c r="I98" s="11">
        <f t="shared" si="9"/>
        <v>9.8444444444444841</v>
      </c>
      <c r="J98" s="11">
        <f t="shared" si="10"/>
        <v>38.197777777777851</v>
      </c>
      <c r="K98" s="11">
        <f t="shared" si="11"/>
        <v>20.491234562190698</v>
      </c>
    </row>
    <row r="99" spans="1:11" ht="15.75" thickBot="1">
      <c r="A99" s="7">
        <v>41900</v>
      </c>
      <c r="B99" s="8">
        <v>9211.7999999999993</v>
      </c>
      <c r="C99" s="8">
        <v>9237.8799999999992</v>
      </c>
      <c r="D99" s="8">
        <v>9201.91</v>
      </c>
      <c r="E99" s="9">
        <v>9237.0300000000007</v>
      </c>
      <c r="F99" s="11">
        <f t="shared" si="6"/>
        <v>41.860000000000582</v>
      </c>
      <c r="G99" s="11">
        <f t="shared" si="7"/>
        <v>130.46000000000095</v>
      </c>
      <c r="H99" s="11">
        <f t="shared" si="8"/>
        <v>322.31999999999971</v>
      </c>
      <c r="I99" s="11">
        <f t="shared" si="9"/>
        <v>14.495555555555661</v>
      </c>
      <c r="J99" s="11">
        <f t="shared" si="10"/>
        <v>35.813333333333304</v>
      </c>
      <c r="K99" s="11">
        <f t="shared" si="11"/>
        <v>28.813110119705097</v>
      </c>
    </row>
    <row r="100" spans="1:11" ht="15.75" thickBot="1">
      <c r="A100" s="7">
        <v>41901</v>
      </c>
      <c r="B100" s="8">
        <v>9268.44</v>
      </c>
      <c r="C100" s="8">
        <v>9289.2199999999993</v>
      </c>
      <c r="D100" s="8">
        <v>9235.44</v>
      </c>
      <c r="E100" s="9">
        <v>9240.4500000000007</v>
      </c>
      <c r="F100" s="11">
        <f t="shared" si="6"/>
        <v>3.4200000000000728</v>
      </c>
      <c r="G100" s="11">
        <f t="shared" si="7"/>
        <v>133.88000000000102</v>
      </c>
      <c r="H100" s="11">
        <f t="shared" si="8"/>
        <v>301.3700000000008</v>
      </c>
      <c r="I100" s="11">
        <f t="shared" si="9"/>
        <v>14.875555555555669</v>
      </c>
      <c r="J100" s="11">
        <f t="shared" si="10"/>
        <v>33.485555555555642</v>
      </c>
      <c r="K100" s="11">
        <f t="shared" si="11"/>
        <v>30.759333716255131</v>
      </c>
    </row>
    <row r="101" spans="1:11" ht="15.75" thickBot="1">
      <c r="A101" s="7">
        <v>41904</v>
      </c>
      <c r="B101" s="8">
        <v>9220.5400000000009</v>
      </c>
      <c r="C101" s="8">
        <v>9220.5400000000009</v>
      </c>
      <c r="D101" s="8">
        <v>9106.27</v>
      </c>
      <c r="E101" s="9">
        <v>9134.65</v>
      </c>
      <c r="F101" s="11">
        <f t="shared" si="6"/>
        <v>-105.80000000000109</v>
      </c>
      <c r="G101" s="11">
        <f t="shared" si="7"/>
        <v>107.05000000000109</v>
      </c>
      <c r="H101" s="11">
        <f t="shared" si="8"/>
        <v>407.17000000000189</v>
      </c>
      <c r="I101" s="11">
        <f t="shared" si="9"/>
        <v>11.894444444444566</v>
      </c>
      <c r="J101" s="11">
        <f t="shared" si="10"/>
        <v>45.241111111111323</v>
      </c>
      <c r="K101" s="11">
        <f t="shared" si="11"/>
        <v>20.817937847613955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5"/>
  <cols>
    <col min="1" max="1" width="9.5" style="6" bestFit="1" customWidth="1"/>
    <col min="2" max="5" width="9.125" style="6" bestFit="1" customWidth="1"/>
    <col min="6" max="8" width="11.25" style="11" bestFit="1" customWidth="1"/>
    <col min="9" max="9" width="11" style="11" bestFit="1" customWidth="1"/>
    <col min="10" max="10" width="10.625" style="11" bestFit="1" customWidth="1"/>
    <col min="11" max="11" width="11.375" style="11" bestFit="1" customWidth="1"/>
    <col min="12" max="16384" width="9" style="6"/>
  </cols>
  <sheetData>
    <row r="1" spans="1:11" ht="16.5" thickBot="1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3" t="s">
        <v>0</v>
      </c>
      <c r="G1" s="3" t="s">
        <v>1</v>
      </c>
      <c r="H1" s="4" t="s">
        <v>2</v>
      </c>
      <c r="I1" s="5" t="s">
        <v>10</v>
      </c>
      <c r="J1" s="3" t="s">
        <v>3</v>
      </c>
      <c r="K1" s="3" t="s">
        <v>4</v>
      </c>
    </row>
    <row r="2" spans="1:11" ht="15.75" thickBot="1">
      <c r="A2" s="7">
        <v>41759</v>
      </c>
      <c r="B2" s="8">
        <v>8885.7000000000007</v>
      </c>
      <c r="C2" s="8">
        <v>8890.09</v>
      </c>
      <c r="D2" s="8">
        <v>8791.44</v>
      </c>
      <c r="E2" s="9">
        <v>8791.44</v>
      </c>
      <c r="F2" s="10">
        <f>(C2+D2+2*E2)/4</f>
        <v>8816.1025000000009</v>
      </c>
    </row>
    <row r="3" spans="1:11" ht="15.75" thickBot="1">
      <c r="A3" s="7">
        <v>41761</v>
      </c>
      <c r="B3" s="8">
        <v>8846.86</v>
      </c>
      <c r="C3" s="8">
        <v>8875.9</v>
      </c>
      <c r="D3" s="8">
        <v>8839.92</v>
      </c>
      <c r="E3" s="9">
        <v>8867.32</v>
      </c>
      <c r="F3" s="10">
        <f t="shared" ref="F3:F66" si="0">(C3+D3+2*E3)/4</f>
        <v>8862.6149999999998</v>
      </c>
    </row>
    <row r="4" spans="1:11" ht="15.75" thickBot="1">
      <c r="A4" s="7">
        <v>41764</v>
      </c>
      <c r="B4" s="8">
        <v>8895.8700000000008</v>
      </c>
      <c r="C4" s="8">
        <v>8911.08</v>
      </c>
      <c r="D4" s="8">
        <v>8844.4500000000007</v>
      </c>
      <c r="E4" s="9">
        <v>8870.43</v>
      </c>
      <c r="F4" s="10">
        <f t="shared" si="0"/>
        <v>8874.0974999999999</v>
      </c>
    </row>
    <row r="5" spans="1:11" ht="15.75" thickBot="1">
      <c r="A5" s="7">
        <v>41765</v>
      </c>
      <c r="B5" s="8">
        <v>8888.4500000000007</v>
      </c>
      <c r="C5" s="8">
        <v>8927.39</v>
      </c>
      <c r="D5" s="8">
        <v>8853.7199999999993</v>
      </c>
      <c r="E5" s="9">
        <v>8912.39</v>
      </c>
      <c r="F5" s="10">
        <f t="shared" si="0"/>
        <v>8901.4724999999999</v>
      </c>
    </row>
    <row r="6" spans="1:11" ht="15.75" thickBot="1">
      <c r="A6" s="7">
        <v>41766</v>
      </c>
      <c r="B6" s="8">
        <v>8903.7199999999993</v>
      </c>
      <c r="C6" s="8">
        <v>8911.0300000000007</v>
      </c>
      <c r="D6" s="8">
        <v>8856.98</v>
      </c>
      <c r="E6" s="9">
        <v>8893.2199999999993</v>
      </c>
      <c r="F6" s="10">
        <f t="shared" si="0"/>
        <v>8888.6124999999993</v>
      </c>
    </row>
    <row r="7" spans="1:11" ht="15.75" thickBot="1">
      <c r="A7" s="7">
        <v>41767</v>
      </c>
      <c r="B7" s="8">
        <v>8925.2099999999991</v>
      </c>
      <c r="C7" s="8">
        <v>8941.4599999999991</v>
      </c>
      <c r="D7" s="8">
        <v>8891.74</v>
      </c>
      <c r="E7" s="9">
        <v>8930.9</v>
      </c>
      <c r="F7" s="10">
        <f t="shared" si="0"/>
        <v>8923.75</v>
      </c>
    </row>
    <row r="8" spans="1:11" ht="15.75" thickBot="1">
      <c r="A8" s="7">
        <v>41768</v>
      </c>
      <c r="B8" s="8">
        <v>8943.14</v>
      </c>
      <c r="C8" s="8">
        <v>8945.6299999999992</v>
      </c>
      <c r="D8" s="8">
        <v>8878.32</v>
      </c>
      <c r="E8" s="9">
        <v>8889.69</v>
      </c>
      <c r="F8" s="10">
        <f t="shared" si="0"/>
        <v>8900.8325000000004</v>
      </c>
    </row>
    <row r="9" spans="1:11" ht="15.75" thickBot="1">
      <c r="A9" s="7">
        <v>41771</v>
      </c>
      <c r="B9" s="8">
        <v>8893.7199999999993</v>
      </c>
      <c r="C9" s="8">
        <v>8898.31</v>
      </c>
      <c r="D9" s="8">
        <v>8803.43</v>
      </c>
      <c r="E9" s="9">
        <v>8808.61</v>
      </c>
      <c r="F9" s="10">
        <f t="shared" si="0"/>
        <v>8829.74</v>
      </c>
    </row>
    <row r="10" spans="1:11" ht="15.75" thickBot="1">
      <c r="A10" s="7">
        <v>41772</v>
      </c>
      <c r="B10" s="8">
        <v>8865.61</v>
      </c>
      <c r="C10" s="8">
        <v>8886.66</v>
      </c>
      <c r="D10" s="8">
        <v>8809.06</v>
      </c>
      <c r="E10" s="9">
        <v>8817.94</v>
      </c>
      <c r="F10" s="10">
        <f t="shared" si="0"/>
        <v>8832.9000000000015</v>
      </c>
    </row>
    <row r="11" spans="1:11" ht="15.75" thickBot="1">
      <c r="A11" s="7">
        <v>41773</v>
      </c>
      <c r="B11" s="8">
        <v>8842.0499999999993</v>
      </c>
      <c r="C11" s="8">
        <v>8875.16</v>
      </c>
      <c r="D11" s="8">
        <v>8812.19</v>
      </c>
      <c r="E11" s="9">
        <v>8875.16</v>
      </c>
      <c r="F11" s="10">
        <f t="shared" si="0"/>
        <v>8859.4174999999996</v>
      </c>
    </row>
    <row r="12" spans="1:11" ht="15.75" thickBot="1">
      <c r="A12" s="7">
        <v>41774</v>
      </c>
      <c r="B12" s="8">
        <v>8852.92</v>
      </c>
      <c r="C12" s="8">
        <v>8880.65</v>
      </c>
      <c r="D12" s="8">
        <v>8839.44</v>
      </c>
      <c r="E12" s="9">
        <v>8880.65</v>
      </c>
      <c r="F12" s="10">
        <f t="shared" si="0"/>
        <v>8870.3474999999999</v>
      </c>
    </row>
    <row r="13" spans="1:11" ht="15.75" thickBot="1">
      <c r="A13" s="7">
        <v>41775</v>
      </c>
      <c r="B13" s="8">
        <v>8857.1200000000008</v>
      </c>
      <c r="C13" s="8">
        <v>8896.7199999999993</v>
      </c>
      <c r="D13" s="8">
        <v>8816.92</v>
      </c>
      <c r="E13" s="9">
        <v>8888.4500000000007</v>
      </c>
      <c r="F13" s="10">
        <f t="shared" si="0"/>
        <v>8872.6350000000002</v>
      </c>
      <c r="G13" s="10">
        <f>AVERAGE(F2:F13)</f>
        <v>8869.3768749999999</v>
      </c>
    </row>
    <row r="14" spans="1:11" ht="15.75" thickBot="1">
      <c r="A14" s="7">
        <v>41778</v>
      </c>
      <c r="B14" s="8">
        <v>8901.5400000000009</v>
      </c>
      <c r="C14" s="8">
        <v>8912.35</v>
      </c>
      <c r="D14" s="8">
        <v>8877.4599999999991</v>
      </c>
      <c r="E14" s="9">
        <v>8899.9</v>
      </c>
      <c r="F14" s="10">
        <f t="shared" si="0"/>
        <v>8897.4025000000001</v>
      </c>
      <c r="G14" s="10">
        <f>G13*(11/13)+F14*(2/13)</f>
        <v>8873.6885096153856</v>
      </c>
    </row>
    <row r="15" spans="1:11" ht="15.75" thickBot="1">
      <c r="A15" s="7">
        <v>41779</v>
      </c>
      <c r="B15" s="8">
        <v>8922.08</v>
      </c>
      <c r="C15" s="8">
        <v>8930.7900000000009</v>
      </c>
      <c r="D15" s="8">
        <v>8887.7900000000009</v>
      </c>
      <c r="E15" s="9">
        <v>8887.7900000000009</v>
      </c>
      <c r="F15" s="10">
        <f t="shared" si="0"/>
        <v>8898.5400000000009</v>
      </c>
      <c r="G15" s="10">
        <f t="shared" ref="G15:G78" si="1">G14*(11/13)+F15*(2/13)</f>
        <v>8877.5118158284022</v>
      </c>
    </row>
    <row r="16" spans="1:11" ht="15.75" thickBot="1">
      <c r="A16" s="7">
        <v>41780</v>
      </c>
      <c r="B16" s="8">
        <v>8894.16</v>
      </c>
      <c r="C16" s="8">
        <v>8905.0400000000009</v>
      </c>
      <c r="D16" s="8">
        <v>8848.5300000000007</v>
      </c>
      <c r="E16" s="9">
        <v>8862.42</v>
      </c>
      <c r="F16" s="10">
        <f t="shared" si="0"/>
        <v>8869.6025000000009</v>
      </c>
      <c r="G16" s="10">
        <f t="shared" si="1"/>
        <v>8876.2949980086487</v>
      </c>
    </row>
    <row r="17" spans="1:9" ht="15.75" thickBot="1">
      <c r="A17" s="7">
        <v>41781</v>
      </c>
      <c r="B17" s="8">
        <v>8899.82</v>
      </c>
      <c r="C17" s="8">
        <v>8969.6299999999992</v>
      </c>
      <c r="D17" s="8">
        <v>8899.82</v>
      </c>
      <c r="E17" s="9">
        <v>8969.6299999999992</v>
      </c>
      <c r="F17" s="10">
        <f t="shared" si="0"/>
        <v>8952.177499999998</v>
      </c>
      <c r="G17" s="10">
        <f t="shared" si="1"/>
        <v>8887.9692290842413</v>
      </c>
    </row>
    <row r="18" spans="1:9" ht="15.75" thickBot="1">
      <c r="A18" s="7">
        <v>41782</v>
      </c>
      <c r="B18" s="8">
        <v>8960.7900000000009</v>
      </c>
      <c r="C18" s="8">
        <v>9008.2199999999993</v>
      </c>
      <c r="D18" s="8">
        <v>8960.7900000000009</v>
      </c>
      <c r="E18" s="9">
        <v>9008.2199999999993</v>
      </c>
      <c r="F18" s="10">
        <f t="shared" si="0"/>
        <v>8996.3624999999993</v>
      </c>
      <c r="G18" s="10">
        <f t="shared" si="1"/>
        <v>8904.6451169174343</v>
      </c>
    </row>
    <row r="19" spans="1:9" ht="15.75" thickBot="1">
      <c r="A19" s="7">
        <v>41785</v>
      </c>
      <c r="B19" s="8">
        <v>9040.49</v>
      </c>
      <c r="C19" s="8">
        <v>9053.75</v>
      </c>
      <c r="D19" s="8">
        <v>9026.77</v>
      </c>
      <c r="E19" s="9">
        <v>9036.1200000000008</v>
      </c>
      <c r="F19" s="10">
        <f t="shared" si="0"/>
        <v>9038.19</v>
      </c>
      <c r="G19" s="10">
        <f t="shared" si="1"/>
        <v>8925.1904835455207</v>
      </c>
    </row>
    <row r="20" spans="1:9" ht="15.75" thickBot="1">
      <c r="A20" s="7">
        <v>41786</v>
      </c>
      <c r="B20" s="8">
        <v>9045.08</v>
      </c>
      <c r="C20" s="8">
        <v>9059.19</v>
      </c>
      <c r="D20" s="8">
        <v>9035.69</v>
      </c>
      <c r="E20" s="9">
        <v>9055.2900000000009</v>
      </c>
      <c r="F20" s="10">
        <f t="shared" si="0"/>
        <v>9051.3650000000016</v>
      </c>
      <c r="G20" s="10">
        <f t="shared" si="1"/>
        <v>8944.6019476154415</v>
      </c>
    </row>
    <row r="21" spans="1:9" ht="15.75" thickBot="1">
      <c r="A21" s="7">
        <v>41787</v>
      </c>
      <c r="B21" s="8">
        <v>9072.0400000000009</v>
      </c>
      <c r="C21" s="8">
        <v>9125.14</v>
      </c>
      <c r="D21" s="8">
        <v>9069.89</v>
      </c>
      <c r="E21" s="9">
        <v>9121.7099999999991</v>
      </c>
      <c r="F21" s="10">
        <f t="shared" si="0"/>
        <v>9109.6124999999993</v>
      </c>
      <c r="G21" s="10">
        <f t="shared" si="1"/>
        <v>8969.9881864438357</v>
      </c>
    </row>
    <row r="22" spans="1:9" ht="15.75" thickBot="1">
      <c r="A22" s="7">
        <v>41788</v>
      </c>
      <c r="B22" s="8">
        <v>9123.4599999999991</v>
      </c>
      <c r="C22" s="8">
        <v>9131.66</v>
      </c>
      <c r="D22" s="8">
        <v>9093.57</v>
      </c>
      <c r="E22" s="9">
        <v>9109</v>
      </c>
      <c r="F22" s="10">
        <f t="shared" si="0"/>
        <v>9110.807499999999</v>
      </c>
      <c r="G22" s="10">
        <f t="shared" si="1"/>
        <v>8991.6526962217067</v>
      </c>
    </row>
    <row r="23" spans="1:9" ht="15.75" thickBot="1">
      <c r="A23" s="7">
        <v>41789</v>
      </c>
      <c r="B23" s="8">
        <v>9130.66</v>
      </c>
      <c r="C23" s="8">
        <v>9139.57</v>
      </c>
      <c r="D23" s="8">
        <v>9075.91</v>
      </c>
      <c r="E23" s="9">
        <v>9075.91</v>
      </c>
      <c r="F23" s="10">
        <f t="shared" si="0"/>
        <v>9091.8250000000007</v>
      </c>
      <c r="G23" s="10">
        <f t="shared" si="1"/>
        <v>9007.0638198799061</v>
      </c>
    </row>
    <row r="24" spans="1:9" ht="15.75" thickBot="1">
      <c r="A24" s="7">
        <v>41793</v>
      </c>
      <c r="B24" s="8">
        <v>9106.61</v>
      </c>
      <c r="C24" s="8">
        <v>9128.34</v>
      </c>
      <c r="D24" s="8">
        <v>9070.4500000000007</v>
      </c>
      <c r="E24" s="9">
        <v>9123.4599999999991</v>
      </c>
      <c r="F24" s="10">
        <f t="shared" si="0"/>
        <v>9111.4274999999998</v>
      </c>
      <c r="G24" s="10">
        <f t="shared" si="1"/>
        <v>9023.1197706676121</v>
      </c>
    </row>
    <row r="25" spans="1:9" ht="15.75" thickBot="1">
      <c r="A25" s="7">
        <v>41794</v>
      </c>
      <c r="B25" s="8">
        <v>9135.01</v>
      </c>
      <c r="C25" s="8">
        <v>9140.5499999999993</v>
      </c>
      <c r="D25" s="8">
        <v>9114.18</v>
      </c>
      <c r="E25" s="9">
        <v>9119.9599999999991</v>
      </c>
      <c r="F25" s="10">
        <f t="shared" si="0"/>
        <v>9123.6624999999985</v>
      </c>
      <c r="G25" s="10">
        <f t="shared" si="1"/>
        <v>9038.5878828725945</v>
      </c>
    </row>
    <row r="26" spans="1:9" ht="15.75" thickBot="1">
      <c r="A26" s="7">
        <v>41795</v>
      </c>
      <c r="B26" s="8">
        <v>9127.56</v>
      </c>
      <c r="C26" s="8">
        <v>9140.7199999999993</v>
      </c>
      <c r="D26" s="8">
        <v>9094.1299999999992</v>
      </c>
      <c r="E26" s="9">
        <v>9140.7199999999993</v>
      </c>
      <c r="F26" s="10">
        <f t="shared" si="0"/>
        <v>9129.0724999999984</v>
      </c>
      <c r="G26" s="10">
        <f t="shared" si="1"/>
        <v>9052.5085931998874</v>
      </c>
    </row>
    <row r="27" spans="1:9" ht="15.75" thickBot="1">
      <c r="A27" s="7">
        <v>41796</v>
      </c>
      <c r="B27" s="8">
        <v>9167.83</v>
      </c>
      <c r="C27" s="8">
        <v>9174.77</v>
      </c>
      <c r="D27" s="8">
        <v>9122.56</v>
      </c>
      <c r="E27" s="9">
        <v>9134.4599999999991</v>
      </c>
      <c r="F27" s="12">
        <f t="shared" si="0"/>
        <v>9141.5625</v>
      </c>
      <c r="G27" s="12">
        <f t="shared" si="1"/>
        <v>9066.2091942460593</v>
      </c>
      <c r="H27" s="12">
        <f>AVERAGE(F2:F27)</f>
        <v>8959.7743269230759</v>
      </c>
      <c r="I27" s="13">
        <f>G27-H27</f>
        <v>106.43486732298334</v>
      </c>
    </row>
    <row r="28" spans="1:9" ht="15.75" thickBot="1">
      <c r="A28" s="7">
        <v>41799</v>
      </c>
      <c r="B28" s="8">
        <v>9153.93</v>
      </c>
      <c r="C28" s="8">
        <v>9166.58</v>
      </c>
      <c r="D28" s="8">
        <v>9138.93</v>
      </c>
      <c r="E28" s="9">
        <v>9162.74</v>
      </c>
      <c r="F28" s="12">
        <f t="shared" si="0"/>
        <v>9157.7475000000013</v>
      </c>
      <c r="G28" s="12">
        <f t="shared" si="1"/>
        <v>9080.2920105158955</v>
      </c>
      <c r="H28" s="12">
        <f>H27*(25/27)+F28*(2/27)</f>
        <v>8974.4390064102554</v>
      </c>
      <c r="I28" s="13">
        <f t="shared" ref="I28:I91" si="2">G28-H28</f>
        <v>105.85300410564014</v>
      </c>
    </row>
    <row r="29" spans="1:9" ht="15.75" thickBot="1">
      <c r="A29" s="7">
        <v>41800</v>
      </c>
      <c r="B29" s="8">
        <v>9181.9</v>
      </c>
      <c r="C29" s="8">
        <v>9222.3700000000008</v>
      </c>
      <c r="D29" s="8">
        <v>9171.75</v>
      </c>
      <c r="E29" s="9">
        <v>9222.3700000000008</v>
      </c>
      <c r="F29" s="12">
        <f t="shared" si="0"/>
        <v>9209.7150000000001</v>
      </c>
      <c r="G29" s="12">
        <f t="shared" si="1"/>
        <v>9100.2032396672967</v>
      </c>
      <c r="H29" s="12">
        <f t="shared" ref="H29:H92" si="3">H28*(25/27)+F29*(2/27)</f>
        <v>8991.8668577872741</v>
      </c>
      <c r="I29" s="13">
        <f t="shared" si="2"/>
        <v>108.3363818800226</v>
      </c>
    </row>
    <row r="30" spans="1:9" ht="15.75" thickBot="1">
      <c r="A30" s="7">
        <v>41801</v>
      </c>
      <c r="B30" s="8">
        <v>9218.5</v>
      </c>
      <c r="C30" s="8">
        <v>9229.7999999999993</v>
      </c>
      <c r="D30" s="8">
        <v>9204.76</v>
      </c>
      <c r="E30" s="9">
        <v>9229.7999999999993</v>
      </c>
      <c r="F30" s="12">
        <f t="shared" si="0"/>
        <v>9223.5399999999991</v>
      </c>
      <c r="G30" s="12">
        <f t="shared" si="1"/>
        <v>9119.1781258723277</v>
      </c>
      <c r="H30" s="12">
        <f t="shared" si="3"/>
        <v>9009.027831284513</v>
      </c>
      <c r="I30" s="13">
        <f t="shared" si="2"/>
        <v>110.15029458781464</v>
      </c>
    </row>
    <row r="31" spans="1:9" ht="15.75" thickBot="1">
      <c r="A31" s="7">
        <v>41802</v>
      </c>
      <c r="B31" s="8">
        <v>9209.99</v>
      </c>
      <c r="C31" s="8">
        <v>9220.89</v>
      </c>
      <c r="D31" s="8">
        <v>9186.7900000000009</v>
      </c>
      <c r="E31" s="9">
        <v>9204.65</v>
      </c>
      <c r="F31" s="12">
        <f t="shared" si="0"/>
        <v>9204.244999999999</v>
      </c>
      <c r="G31" s="12">
        <f t="shared" si="1"/>
        <v>9132.2653372765853</v>
      </c>
      <c r="H31" s="12">
        <f t="shared" si="3"/>
        <v>9023.4883623004753</v>
      </c>
      <c r="I31" s="13">
        <f t="shared" si="2"/>
        <v>108.77697497611007</v>
      </c>
    </row>
    <row r="32" spans="1:9" ht="15.75" thickBot="1">
      <c r="A32" s="7">
        <v>41803</v>
      </c>
      <c r="B32" s="8">
        <v>9192.73</v>
      </c>
      <c r="C32" s="8">
        <v>9207.74</v>
      </c>
      <c r="D32" s="8">
        <v>9171.51</v>
      </c>
      <c r="E32" s="9">
        <v>9196.39</v>
      </c>
      <c r="F32" s="12">
        <f t="shared" si="0"/>
        <v>9193.0074999999997</v>
      </c>
      <c r="G32" s="12">
        <f t="shared" si="1"/>
        <v>9141.6102853878801</v>
      </c>
      <c r="H32" s="12">
        <f t="shared" si="3"/>
        <v>9036.0453354634028</v>
      </c>
      <c r="I32" s="13">
        <f t="shared" si="2"/>
        <v>105.56494992447733</v>
      </c>
    </row>
    <row r="33" spans="1:11" ht="15.75" thickBot="1">
      <c r="A33" s="7">
        <v>41806</v>
      </c>
      <c r="B33" s="8">
        <v>9196.23</v>
      </c>
      <c r="C33" s="8">
        <v>9214.19</v>
      </c>
      <c r="D33" s="8">
        <v>9179.56</v>
      </c>
      <c r="E33" s="9">
        <v>9202.93</v>
      </c>
      <c r="F33" s="12">
        <f t="shared" si="0"/>
        <v>9199.9025000000001</v>
      </c>
      <c r="G33" s="12">
        <f t="shared" si="1"/>
        <v>9150.5783184051288</v>
      </c>
      <c r="H33" s="12">
        <f t="shared" si="3"/>
        <v>9048.1829032068545</v>
      </c>
      <c r="I33" s="13">
        <f t="shared" si="2"/>
        <v>102.39541519827435</v>
      </c>
    </row>
    <row r="34" spans="1:11" ht="15.75" thickBot="1">
      <c r="A34" s="7">
        <v>41807</v>
      </c>
      <c r="B34" s="8">
        <v>9223.02</v>
      </c>
      <c r="C34" s="8">
        <v>9249.8700000000008</v>
      </c>
      <c r="D34" s="8">
        <v>9200.86</v>
      </c>
      <c r="E34" s="9">
        <v>9240.6</v>
      </c>
      <c r="F34" s="12">
        <f t="shared" si="0"/>
        <v>9232.9825000000019</v>
      </c>
      <c r="G34" s="12">
        <f t="shared" si="1"/>
        <v>9163.2558848043409</v>
      </c>
      <c r="H34" s="12">
        <f t="shared" si="3"/>
        <v>9061.8717622285694</v>
      </c>
      <c r="I34" s="13">
        <f t="shared" si="2"/>
        <v>101.38412257577147</v>
      </c>
    </row>
    <row r="35" spans="1:11" ht="15.75" thickBot="1">
      <c r="A35" s="7">
        <v>41808</v>
      </c>
      <c r="B35" s="8">
        <v>9257.65</v>
      </c>
      <c r="C35" s="8">
        <v>9316.64</v>
      </c>
      <c r="D35" s="8">
        <v>9204.35</v>
      </c>
      <c r="E35" s="9">
        <v>9279.93</v>
      </c>
      <c r="F35" s="12">
        <f t="shared" si="0"/>
        <v>9270.2124999999996</v>
      </c>
      <c r="G35" s="12">
        <f t="shared" si="1"/>
        <v>9179.7107486805962</v>
      </c>
      <c r="H35" s="12">
        <f t="shared" si="3"/>
        <v>9077.3044094708966</v>
      </c>
      <c r="I35" s="13">
        <f t="shared" si="2"/>
        <v>102.40633920969958</v>
      </c>
      <c r="J35" s="13">
        <f>AVERAGE(I27:I35)</f>
        <v>105.70026108675484</v>
      </c>
      <c r="K35" s="14">
        <f>I35-J35</f>
        <v>-3.2939218770552543</v>
      </c>
    </row>
    <row r="36" spans="1:11" ht="15.75" thickBot="1">
      <c r="A36" s="7">
        <v>41809</v>
      </c>
      <c r="B36" s="8">
        <v>9288.69</v>
      </c>
      <c r="C36" s="8">
        <v>9324.4</v>
      </c>
      <c r="D36" s="8">
        <v>9283.3799999999992</v>
      </c>
      <c r="E36" s="9">
        <v>9316.81</v>
      </c>
      <c r="F36" s="12">
        <f t="shared" si="0"/>
        <v>9310.3499999999985</v>
      </c>
      <c r="G36" s="12">
        <f t="shared" si="1"/>
        <v>9199.8090950374281</v>
      </c>
      <c r="H36" s="12">
        <f t="shared" si="3"/>
        <v>9094.5670458063851</v>
      </c>
      <c r="I36" s="13">
        <f t="shared" si="2"/>
        <v>105.24204923104298</v>
      </c>
      <c r="J36" s="13">
        <f>J35*(8/10)+I36*(2/10)</f>
        <v>105.60861871561248</v>
      </c>
      <c r="K36" s="14">
        <f t="shared" ref="K36:K99" si="4">I36-J36</f>
        <v>-0.36656948456949578</v>
      </c>
    </row>
    <row r="37" spans="1:11" ht="15.75" thickBot="1">
      <c r="A37" s="7">
        <v>41810</v>
      </c>
      <c r="B37" s="8">
        <v>9330.35</v>
      </c>
      <c r="C37" s="8">
        <v>9339.83</v>
      </c>
      <c r="D37" s="8">
        <v>9273.7900000000009</v>
      </c>
      <c r="E37" s="9">
        <v>9273.7900000000009</v>
      </c>
      <c r="F37" s="12">
        <f t="shared" si="0"/>
        <v>9290.3000000000011</v>
      </c>
      <c r="G37" s="12">
        <f t="shared" si="1"/>
        <v>9213.7307727239768</v>
      </c>
      <c r="H37" s="12">
        <f t="shared" si="3"/>
        <v>9109.0657831540593</v>
      </c>
      <c r="I37" s="13">
        <f t="shared" si="2"/>
        <v>104.66498956991745</v>
      </c>
      <c r="J37" s="13">
        <f t="shared" ref="J37:J100" si="5">J36*(8/10)+I37*(2/10)</f>
        <v>105.41989288647349</v>
      </c>
      <c r="K37" s="14">
        <f t="shared" si="4"/>
        <v>-0.75490331655603882</v>
      </c>
    </row>
    <row r="38" spans="1:11" ht="15.75" thickBot="1">
      <c r="A38" s="7">
        <v>41813</v>
      </c>
      <c r="B38" s="8">
        <v>9293.06</v>
      </c>
      <c r="C38" s="8">
        <v>9302.65</v>
      </c>
      <c r="D38" s="8">
        <v>9225.73</v>
      </c>
      <c r="E38" s="9">
        <v>9228.35</v>
      </c>
      <c r="F38" s="12">
        <f t="shared" si="0"/>
        <v>9246.27</v>
      </c>
      <c r="G38" s="12">
        <f t="shared" si="1"/>
        <v>9218.7368076895182</v>
      </c>
      <c r="H38" s="12">
        <f t="shared" si="3"/>
        <v>9119.2290584759812</v>
      </c>
      <c r="I38" s="13">
        <f t="shared" si="2"/>
        <v>99.507749213536954</v>
      </c>
      <c r="J38" s="13">
        <f t="shared" si="5"/>
        <v>104.2374641518862</v>
      </c>
      <c r="K38" s="14">
        <f t="shared" si="4"/>
        <v>-4.7297149383492467</v>
      </c>
    </row>
    <row r="39" spans="1:11" ht="15.75" thickBot="1">
      <c r="A39" s="7">
        <v>41814</v>
      </c>
      <c r="B39" s="8">
        <v>9232.35</v>
      </c>
      <c r="C39" s="8">
        <v>9276.24</v>
      </c>
      <c r="D39" s="8">
        <v>9232.35</v>
      </c>
      <c r="E39" s="9">
        <v>9246.2000000000007</v>
      </c>
      <c r="F39" s="12">
        <f t="shared" si="0"/>
        <v>9250.2475000000013</v>
      </c>
      <c r="G39" s="12">
        <f t="shared" si="1"/>
        <v>9223.5846065065161</v>
      </c>
      <c r="H39" s="12">
        <f t="shared" si="3"/>
        <v>9128.9341282184996</v>
      </c>
      <c r="I39" s="13">
        <f t="shared" si="2"/>
        <v>94.650478288016529</v>
      </c>
      <c r="J39" s="13">
        <f t="shared" si="5"/>
        <v>102.32006697911227</v>
      </c>
      <c r="K39" s="14">
        <f t="shared" si="4"/>
        <v>-7.6695886910957398</v>
      </c>
    </row>
    <row r="40" spans="1:11" ht="15.75" thickBot="1">
      <c r="A40" s="7">
        <v>41815</v>
      </c>
      <c r="B40" s="8">
        <v>9250.1299999999992</v>
      </c>
      <c r="C40" s="8">
        <v>9255.8700000000008</v>
      </c>
      <c r="D40" s="8">
        <v>9229.7999999999993</v>
      </c>
      <c r="E40" s="9">
        <v>9242.16</v>
      </c>
      <c r="F40" s="12">
        <f t="shared" si="0"/>
        <v>9242.4974999999995</v>
      </c>
      <c r="G40" s="12">
        <f t="shared" si="1"/>
        <v>9226.4942824285899</v>
      </c>
      <c r="H40" s="12">
        <f t="shared" si="3"/>
        <v>9137.3462298319446</v>
      </c>
      <c r="I40" s="13">
        <f t="shared" si="2"/>
        <v>89.148052596645357</v>
      </c>
      <c r="J40" s="13">
        <f t="shared" si="5"/>
        <v>99.685664102618887</v>
      </c>
      <c r="K40" s="14">
        <f t="shared" si="4"/>
        <v>-10.53761150597353</v>
      </c>
    </row>
    <row r="41" spans="1:11" ht="15.75" thickBot="1">
      <c r="A41" s="7">
        <v>41816</v>
      </c>
      <c r="B41" s="8">
        <v>9273.36</v>
      </c>
      <c r="C41" s="8">
        <v>9320.94</v>
      </c>
      <c r="D41" s="8">
        <v>9271.35</v>
      </c>
      <c r="E41" s="9">
        <v>9320.94</v>
      </c>
      <c r="F41" s="12">
        <f t="shared" si="0"/>
        <v>9308.5424999999996</v>
      </c>
      <c r="G41" s="12">
        <f t="shared" si="1"/>
        <v>9239.1170851318839</v>
      </c>
      <c r="H41" s="12">
        <f t="shared" si="3"/>
        <v>9150.0274350295786</v>
      </c>
      <c r="I41" s="13">
        <f t="shared" si="2"/>
        <v>89.089650102305313</v>
      </c>
      <c r="J41" s="13">
        <f t="shared" si="5"/>
        <v>97.566461302556178</v>
      </c>
      <c r="K41" s="14">
        <f t="shared" si="4"/>
        <v>-8.4768112002508644</v>
      </c>
    </row>
    <row r="42" spans="1:11" ht="15.75" thickBot="1">
      <c r="A42" s="7">
        <v>41817</v>
      </c>
      <c r="B42" s="8">
        <v>9316.89</v>
      </c>
      <c r="C42" s="8">
        <v>9330.9500000000007</v>
      </c>
      <c r="D42" s="8">
        <v>9303.57</v>
      </c>
      <c r="E42" s="9">
        <v>9306.83</v>
      </c>
      <c r="F42" s="12">
        <f t="shared" si="0"/>
        <v>9312.0450000000001</v>
      </c>
      <c r="G42" s="12">
        <f t="shared" si="1"/>
        <v>9250.3367643423626</v>
      </c>
      <c r="H42" s="12">
        <f t="shared" si="3"/>
        <v>9162.0287361384999</v>
      </c>
      <c r="I42" s="13">
        <f t="shared" si="2"/>
        <v>88.308028203862705</v>
      </c>
      <c r="J42" s="13">
        <f t="shared" si="5"/>
        <v>95.714774682817477</v>
      </c>
      <c r="K42" s="14">
        <f t="shared" si="4"/>
        <v>-7.4067464789547728</v>
      </c>
    </row>
    <row r="43" spans="1:11" ht="15.75" thickBot="1">
      <c r="A43" s="7">
        <v>41820</v>
      </c>
      <c r="B43" s="8">
        <v>9332.44</v>
      </c>
      <c r="C43" s="8">
        <v>9393.07</v>
      </c>
      <c r="D43" s="8">
        <v>9327.89</v>
      </c>
      <c r="E43" s="9">
        <v>9393.07</v>
      </c>
      <c r="F43" s="12">
        <f t="shared" si="0"/>
        <v>9376.7749999999996</v>
      </c>
      <c r="G43" s="12">
        <f t="shared" si="1"/>
        <v>9269.7888005973837</v>
      </c>
      <c r="H43" s="12">
        <f t="shared" si="3"/>
        <v>9177.9358667949073</v>
      </c>
      <c r="I43" s="13">
        <f t="shared" si="2"/>
        <v>91.8529338024764</v>
      </c>
      <c r="J43" s="13">
        <f t="shared" si="5"/>
        <v>94.942406506749265</v>
      </c>
      <c r="K43" s="14">
        <f t="shared" si="4"/>
        <v>-3.0894727042728647</v>
      </c>
    </row>
    <row r="44" spans="1:11" ht="15.75" thickBot="1">
      <c r="A44" s="7">
        <v>41821</v>
      </c>
      <c r="B44" s="8">
        <v>9393.07</v>
      </c>
      <c r="C44" s="8">
        <v>9463.06</v>
      </c>
      <c r="D44" s="8">
        <v>9374.2800000000007</v>
      </c>
      <c r="E44" s="9">
        <v>9441.92</v>
      </c>
      <c r="F44" s="12">
        <f t="shared" si="0"/>
        <v>9430.2950000000001</v>
      </c>
      <c r="G44" s="12">
        <f t="shared" si="1"/>
        <v>9294.4820620439405</v>
      </c>
      <c r="H44" s="12">
        <f t="shared" si="3"/>
        <v>9196.62913592121</v>
      </c>
      <c r="I44" s="13">
        <f t="shared" si="2"/>
        <v>97.852926122730423</v>
      </c>
      <c r="J44" s="13">
        <f t="shared" si="5"/>
        <v>95.524510429945508</v>
      </c>
      <c r="K44" s="14">
        <f t="shared" si="4"/>
        <v>2.3284156927849153</v>
      </c>
    </row>
    <row r="45" spans="1:11" ht="15.75" thickBot="1">
      <c r="A45" s="7">
        <v>41822</v>
      </c>
      <c r="B45" s="8">
        <v>9482</v>
      </c>
      <c r="C45" s="8">
        <v>9547.0499999999993</v>
      </c>
      <c r="D45" s="8">
        <v>9421.8700000000008</v>
      </c>
      <c r="E45" s="9">
        <v>9484.9599999999991</v>
      </c>
      <c r="F45" s="12">
        <f t="shared" si="0"/>
        <v>9484.7099999999991</v>
      </c>
      <c r="G45" s="12">
        <f t="shared" si="1"/>
        <v>9323.7478986525657</v>
      </c>
      <c r="H45" s="12">
        <f t="shared" si="3"/>
        <v>9217.9684591863042</v>
      </c>
      <c r="I45" s="13">
        <f t="shared" si="2"/>
        <v>105.77943946626146</v>
      </c>
      <c r="J45" s="13">
        <f t="shared" si="5"/>
        <v>97.575496237208711</v>
      </c>
      <c r="K45" s="14">
        <f t="shared" si="4"/>
        <v>8.2039432290527543</v>
      </c>
    </row>
    <row r="46" spans="1:11" ht="15.75" thickBot="1">
      <c r="A46" s="7">
        <v>41823</v>
      </c>
      <c r="B46" s="8">
        <v>9468.7800000000007</v>
      </c>
      <c r="C46" s="8">
        <v>9538.65</v>
      </c>
      <c r="D46" s="8">
        <v>9449.7800000000007</v>
      </c>
      <c r="E46" s="9">
        <v>9526.23</v>
      </c>
      <c r="F46" s="12">
        <f t="shared" si="0"/>
        <v>9510.2224999999999</v>
      </c>
      <c r="G46" s="12">
        <f t="shared" si="1"/>
        <v>9352.4362988598641</v>
      </c>
      <c r="H46" s="12">
        <f t="shared" si="3"/>
        <v>9239.6169066539842</v>
      </c>
      <c r="I46" s="13">
        <f t="shared" si="2"/>
        <v>112.81939220587992</v>
      </c>
      <c r="J46" s="13">
        <f t="shared" si="5"/>
        <v>100.62427543094296</v>
      </c>
      <c r="K46" s="14">
        <f t="shared" si="4"/>
        <v>12.195116774936963</v>
      </c>
    </row>
    <row r="47" spans="1:11" ht="15.75" thickBot="1">
      <c r="A47" s="7">
        <v>41824</v>
      </c>
      <c r="B47" s="8">
        <v>9468.7800000000007</v>
      </c>
      <c r="C47" s="8">
        <v>9550.11</v>
      </c>
      <c r="D47" s="8">
        <v>9482.94</v>
      </c>
      <c r="E47" s="9">
        <v>9510.0499999999993</v>
      </c>
      <c r="F47" s="12">
        <f t="shared" si="0"/>
        <v>9513.2875000000004</v>
      </c>
      <c r="G47" s="12">
        <f t="shared" si="1"/>
        <v>9377.1826374968077</v>
      </c>
      <c r="H47" s="12">
        <f t="shared" si="3"/>
        <v>9259.8888024573935</v>
      </c>
      <c r="I47" s="13">
        <f t="shared" si="2"/>
        <v>117.29383503941426</v>
      </c>
      <c r="J47" s="13">
        <f t="shared" si="5"/>
        <v>103.95818735263722</v>
      </c>
      <c r="K47" s="14">
        <f t="shared" si="4"/>
        <v>13.335647686777037</v>
      </c>
    </row>
    <row r="48" spans="1:11" ht="15.75" thickBot="1">
      <c r="A48" s="7">
        <v>41827</v>
      </c>
      <c r="B48" s="8">
        <v>9497.27</v>
      </c>
      <c r="C48" s="8">
        <v>9520.2000000000007</v>
      </c>
      <c r="D48" s="8">
        <v>9454.67</v>
      </c>
      <c r="E48" s="9">
        <v>9520.2000000000007</v>
      </c>
      <c r="F48" s="12">
        <f t="shared" si="0"/>
        <v>9503.817500000001</v>
      </c>
      <c r="G48" s="12">
        <f t="shared" si="1"/>
        <v>9396.6649240357601</v>
      </c>
      <c r="H48" s="12">
        <f t="shared" si="3"/>
        <v>9277.9575948679558</v>
      </c>
      <c r="I48" s="13">
        <f t="shared" si="2"/>
        <v>118.70732916780435</v>
      </c>
      <c r="J48" s="13">
        <f t="shared" si="5"/>
        <v>106.90801571567066</v>
      </c>
      <c r="K48" s="14">
        <f t="shared" si="4"/>
        <v>11.799313452133688</v>
      </c>
    </row>
    <row r="49" spans="1:11" ht="15.75" thickBot="1">
      <c r="A49" s="7">
        <v>41828</v>
      </c>
      <c r="B49" s="8">
        <v>9515.18</v>
      </c>
      <c r="C49" s="8">
        <v>9540.57</v>
      </c>
      <c r="D49" s="8">
        <v>9499.17</v>
      </c>
      <c r="E49" s="9">
        <v>9530.98</v>
      </c>
      <c r="F49" s="12">
        <f t="shared" si="0"/>
        <v>9525.4249999999993</v>
      </c>
      <c r="G49" s="12">
        <f t="shared" si="1"/>
        <v>9416.4741664917965</v>
      </c>
      <c r="H49" s="12">
        <f t="shared" si="3"/>
        <v>9296.2885137666271</v>
      </c>
      <c r="I49" s="13">
        <f t="shared" si="2"/>
        <v>120.18565272516935</v>
      </c>
      <c r="J49" s="13">
        <f t="shared" si="5"/>
        <v>109.5635431175704</v>
      </c>
      <c r="K49" s="14">
        <f t="shared" si="4"/>
        <v>10.622109607598944</v>
      </c>
    </row>
    <row r="50" spans="1:11" ht="15.75" thickBot="1">
      <c r="A50" s="7">
        <v>41829</v>
      </c>
      <c r="B50" s="8">
        <v>9510</v>
      </c>
      <c r="C50" s="8">
        <v>9522.99</v>
      </c>
      <c r="D50" s="8">
        <v>9478.76</v>
      </c>
      <c r="E50" s="9">
        <v>9489.98</v>
      </c>
      <c r="F50" s="12">
        <f t="shared" si="0"/>
        <v>9495.4274999999998</v>
      </c>
      <c r="G50" s="12">
        <f t="shared" si="1"/>
        <v>9428.6208331853668</v>
      </c>
      <c r="H50" s="12">
        <f t="shared" si="3"/>
        <v>9311.0395497839145</v>
      </c>
      <c r="I50" s="13">
        <f t="shared" si="2"/>
        <v>117.58128340145231</v>
      </c>
      <c r="J50" s="13">
        <f t="shared" si="5"/>
        <v>111.16709117434679</v>
      </c>
      <c r="K50" s="14">
        <f t="shared" si="4"/>
        <v>6.4141922271055165</v>
      </c>
    </row>
    <row r="51" spans="1:11" ht="15.75" thickBot="1">
      <c r="A51" s="7">
        <v>41830</v>
      </c>
      <c r="B51" s="8">
        <v>9512.89</v>
      </c>
      <c r="C51" s="8">
        <v>9568.75</v>
      </c>
      <c r="D51" s="8">
        <v>9512.89</v>
      </c>
      <c r="E51" s="9">
        <v>9565.1200000000008</v>
      </c>
      <c r="F51" s="12">
        <f t="shared" si="0"/>
        <v>9552.9700000000012</v>
      </c>
      <c r="G51" s="12">
        <f t="shared" si="1"/>
        <v>9447.7514742337717</v>
      </c>
      <c r="H51" s="12">
        <f t="shared" si="3"/>
        <v>9328.9603238739965</v>
      </c>
      <c r="I51" s="13">
        <f t="shared" si="2"/>
        <v>118.7911503597752</v>
      </c>
      <c r="J51" s="13">
        <f t="shared" si="5"/>
        <v>112.69190301143249</v>
      </c>
      <c r="K51" s="14">
        <f t="shared" si="4"/>
        <v>6.0992473483427148</v>
      </c>
    </row>
    <row r="52" spans="1:11" ht="15.75" thickBot="1">
      <c r="A52" s="7">
        <v>41831</v>
      </c>
      <c r="B52" s="8">
        <v>9561.7099999999991</v>
      </c>
      <c r="C52" s="8">
        <v>9591.27</v>
      </c>
      <c r="D52" s="8">
        <v>9480.18</v>
      </c>
      <c r="E52" s="9">
        <v>9495.84</v>
      </c>
      <c r="F52" s="12">
        <f t="shared" si="0"/>
        <v>9515.7825000000012</v>
      </c>
      <c r="G52" s="12">
        <f t="shared" si="1"/>
        <v>9458.2177858901141</v>
      </c>
      <c r="H52" s="12">
        <f t="shared" si="3"/>
        <v>9342.7990035870353</v>
      </c>
      <c r="I52" s="13">
        <f t="shared" si="2"/>
        <v>115.41878230307884</v>
      </c>
      <c r="J52" s="13">
        <f t="shared" si="5"/>
        <v>113.23727886976177</v>
      </c>
      <c r="K52" s="14">
        <f t="shared" si="4"/>
        <v>2.1815034333170757</v>
      </c>
    </row>
    <row r="53" spans="1:11" ht="15.75" thickBot="1">
      <c r="A53" s="7">
        <v>41834</v>
      </c>
      <c r="B53" s="8">
        <v>9497.81</v>
      </c>
      <c r="C53" s="8">
        <v>9545.99</v>
      </c>
      <c r="D53" s="8">
        <v>9488.1200000000008</v>
      </c>
      <c r="E53" s="9">
        <v>9520.2999999999993</v>
      </c>
      <c r="F53" s="12">
        <f t="shared" si="0"/>
        <v>9518.6774999999998</v>
      </c>
      <c r="G53" s="12">
        <f t="shared" si="1"/>
        <v>9467.5192803685586</v>
      </c>
      <c r="H53" s="12">
        <f t="shared" si="3"/>
        <v>9355.8270403583665</v>
      </c>
      <c r="I53" s="13">
        <f t="shared" si="2"/>
        <v>111.69224001019211</v>
      </c>
      <c r="J53" s="13">
        <f t="shared" si="5"/>
        <v>112.92827109784784</v>
      </c>
      <c r="K53" s="14">
        <f t="shared" si="4"/>
        <v>-1.2360310876557321</v>
      </c>
    </row>
    <row r="54" spans="1:11" ht="15.75" thickBot="1">
      <c r="A54" s="7">
        <v>41835</v>
      </c>
      <c r="B54" s="8">
        <v>9558.42</v>
      </c>
      <c r="C54" s="8">
        <v>9593.68</v>
      </c>
      <c r="D54" s="8">
        <v>9547.94</v>
      </c>
      <c r="E54" s="9">
        <v>9569.17</v>
      </c>
      <c r="F54" s="12">
        <f t="shared" si="0"/>
        <v>9569.9900000000016</v>
      </c>
      <c r="G54" s="12">
        <f t="shared" si="1"/>
        <v>9483.284006465703</v>
      </c>
      <c r="H54" s="12">
        <f t="shared" si="3"/>
        <v>9371.6909632947827</v>
      </c>
      <c r="I54" s="13">
        <f t="shared" si="2"/>
        <v>111.59304317092028</v>
      </c>
      <c r="J54" s="13">
        <f t="shared" si="5"/>
        <v>112.66122551246234</v>
      </c>
      <c r="K54" s="14">
        <f t="shared" si="4"/>
        <v>-1.0681823415420553</v>
      </c>
    </row>
    <row r="55" spans="1:11" ht="15.75" thickBot="1">
      <c r="A55" s="7">
        <v>41836</v>
      </c>
      <c r="B55" s="8">
        <v>9570.33</v>
      </c>
      <c r="C55" s="8">
        <v>9574.1299999999992</v>
      </c>
      <c r="D55" s="8">
        <v>9471.65</v>
      </c>
      <c r="E55" s="9">
        <v>9484.73</v>
      </c>
      <c r="F55" s="12">
        <f t="shared" si="0"/>
        <v>9503.81</v>
      </c>
      <c r="G55" s="12">
        <f t="shared" si="1"/>
        <v>9486.4418516248261</v>
      </c>
      <c r="H55" s="12">
        <f t="shared" si="3"/>
        <v>9381.4775586062806</v>
      </c>
      <c r="I55" s="13">
        <f t="shared" si="2"/>
        <v>104.9642930185455</v>
      </c>
      <c r="J55" s="13">
        <f t="shared" si="5"/>
        <v>111.12183901367897</v>
      </c>
      <c r="K55" s="14">
        <f t="shared" si="4"/>
        <v>-6.1575459951334608</v>
      </c>
    </row>
    <row r="56" spans="1:11" ht="15.75" thickBot="1">
      <c r="A56" s="7">
        <v>41837</v>
      </c>
      <c r="B56" s="8">
        <v>9420.11</v>
      </c>
      <c r="C56" s="8">
        <v>9461.86</v>
      </c>
      <c r="D56" s="8">
        <v>9373.8700000000008</v>
      </c>
      <c r="E56" s="9">
        <v>9408.24</v>
      </c>
      <c r="F56" s="12">
        <f t="shared" si="0"/>
        <v>9413.0525000000016</v>
      </c>
      <c r="G56" s="12">
        <f t="shared" si="1"/>
        <v>9475.1511821440836</v>
      </c>
      <c r="H56" s="12">
        <f t="shared" si="3"/>
        <v>9383.8164431539626</v>
      </c>
      <c r="I56" s="13">
        <f t="shared" si="2"/>
        <v>91.334738990120968</v>
      </c>
      <c r="J56" s="13">
        <f t="shared" si="5"/>
        <v>107.16441900896737</v>
      </c>
      <c r="K56" s="14">
        <f t="shared" si="4"/>
        <v>-15.829680018846403</v>
      </c>
    </row>
    <row r="57" spans="1:11" ht="15.75" thickBot="1">
      <c r="A57" s="7">
        <v>41838</v>
      </c>
      <c r="B57" s="8">
        <v>9335.3799999999992</v>
      </c>
      <c r="C57" s="8">
        <v>9421.34</v>
      </c>
      <c r="D57" s="8">
        <v>9335.3799999999992</v>
      </c>
      <c r="E57" s="9">
        <v>9400.9699999999993</v>
      </c>
      <c r="F57" s="12">
        <f t="shared" si="0"/>
        <v>9389.6650000000009</v>
      </c>
      <c r="G57" s="12">
        <f t="shared" si="1"/>
        <v>9461.9994618142246</v>
      </c>
      <c r="H57" s="12">
        <f t="shared" si="3"/>
        <v>9384.2496695870013</v>
      </c>
      <c r="I57" s="13">
        <f t="shared" si="2"/>
        <v>77.749792227223224</v>
      </c>
      <c r="J57" s="13">
        <f t="shared" si="5"/>
        <v>101.28149365261855</v>
      </c>
      <c r="K57" s="14">
        <f t="shared" si="4"/>
        <v>-23.531701425395326</v>
      </c>
    </row>
    <row r="58" spans="1:11" ht="15.75" thickBot="1">
      <c r="A58" s="7">
        <v>41841</v>
      </c>
      <c r="B58" s="8">
        <v>9453.7800000000007</v>
      </c>
      <c r="C58" s="8">
        <v>9480.14</v>
      </c>
      <c r="D58" s="8">
        <v>9426.2999999999993</v>
      </c>
      <c r="E58" s="9">
        <v>9440.9699999999993</v>
      </c>
      <c r="F58" s="12">
        <f t="shared" si="0"/>
        <v>9447.0949999999993</v>
      </c>
      <c r="G58" s="12">
        <f t="shared" si="1"/>
        <v>9459.7064676889586</v>
      </c>
      <c r="H58" s="12">
        <f t="shared" si="3"/>
        <v>9388.904879247224</v>
      </c>
      <c r="I58" s="13">
        <f t="shared" si="2"/>
        <v>70.801588441734566</v>
      </c>
      <c r="J58" s="13">
        <f t="shared" si="5"/>
        <v>95.185512610441748</v>
      </c>
      <c r="K58" s="14">
        <f t="shared" si="4"/>
        <v>-24.383924168707182</v>
      </c>
    </row>
    <row r="59" spans="1:11" ht="15.75" thickBot="1">
      <c r="A59" s="7">
        <v>41842</v>
      </c>
      <c r="B59" s="8">
        <v>9453.23</v>
      </c>
      <c r="C59" s="8">
        <v>9499.36</v>
      </c>
      <c r="D59" s="8">
        <v>9418.74</v>
      </c>
      <c r="E59" s="9">
        <v>9499.36</v>
      </c>
      <c r="F59" s="12">
        <f t="shared" si="0"/>
        <v>9479.2049999999999</v>
      </c>
      <c r="G59" s="12">
        <f t="shared" si="1"/>
        <v>9462.7062418906571</v>
      </c>
      <c r="H59" s="12">
        <f t="shared" si="3"/>
        <v>9395.5937770807632</v>
      </c>
      <c r="I59" s="13">
        <f t="shared" si="2"/>
        <v>67.112464809893936</v>
      </c>
      <c r="J59" s="13">
        <f t="shared" si="5"/>
        <v>89.570903050332191</v>
      </c>
      <c r="K59" s="14">
        <f t="shared" si="4"/>
        <v>-22.458438240438255</v>
      </c>
    </row>
    <row r="60" spans="1:11" ht="15.75" thickBot="1">
      <c r="A60" s="7">
        <v>41844</v>
      </c>
      <c r="B60" s="8">
        <v>9508.26</v>
      </c>
      <c r="C60" s="8">
        <v>9538.07</v>
      </c>
      <c r="D60" s="8">
        <v>9483.52</v>
      </c>
      <c r="E60" s="9">
        <v>9527.5400000000009</v>
      </c>
      <c r="F60" s="12">
        <f t="shared" si="0"/>
        <v>9519.1674999999996</v>
      </c>
      <c r="G60" s="12">
        <f t="shared" si="1"/>
        <v>9471.3925892920943</v>
      </c>
      <c r="H60" s="12">
        <f t="shared" si="3"/>
        <v>9404.7473861858907</v>
      </c>
      <c r="I60" s="13">
        <f t="shared" si="2"/>
        <v>66.645203106203553</v>
      </c>
      <c r="J60" s="13">
        <f t="shared" si="5"/>
        <v>84.985763061506461</v>
      </c>
      <c r="K60" s="14">
        <f t="shared" si="4"/>
        <v>-18.340559955302908</v>
      </c>
    </row>
    <row r="61" spans="1:11" ht="15.75" thickBot="1">
      <c r="A61" s="7">
        <v>41845</v>
      </c>
      <c r="B61" s="8">
        <v>9519.99</v>
      </c>
      <c r="C61" s="8">
        <v>9528.7000000000007</v>
      </c>
      <c r="D61" s="8">
        <v>9412.48</v>
      </c>
      <c r="E61" s="9">
        <v>9439.2900000000009</v>
      </c>
      <c r="F61" s="12">
        <f t="shared" si="0"/>
        <v>9454.94</v>
      </c>
      <c r="G61" s="12">
        <f t="shared" si="1"/>
        <v>9468.8614217086961</v>
      </c>
      <c r="H61" s="12">
        <f t="shared" si="3"/>
        <v>9408.4653575795292</v>
      </c>
      <c r="I61" s="13">
        <f t="shared" si="2"/>
        <v>60.396064129166916</v>
      </c>
      <c r="J61" s="13">
        <f t="shared" si="5"/>
        <v>80.067823275038549</v>
      </c>
      <c r="K61" s="14">
        <f t="shared" si="4"/>
        <v>-19.671759145871633</v>
      </c>
    </row>
    <row r="62" spans="1:11" ht="15.75" thickBot="1">
      <c r="A62" s="7">
        <v>41848</v>
      </c>
      <c r="B62" s="8">
        <v>9415.9</v>
      </c>
      <c r="C62" s="8">
        <v>9460.43</v>
      </c>
      <c r="D62" s="8">
        <v>9385.56</v>
      </c>
      <c r="E62" s="9">
        <v>9420.18</v>
      </c>
      <c r="F62" s="12">
        <f t="shared" si="0"/>
        <v>9421.5874999999996</v>
      </c>
      <c r="G62" s="12">
        <f t="shared" si="1"/>
        <v>9461.5885106765891</v>
      </c>
      <c r="H62" s="12">
        <f t="shared" si="3"/>
        <v>9409.4373681291927</v>
      </c>
      <c r="I62" s="13">
        <f t="shared" si="2"/>
        <v>52.151142547396375</v>
      </c>
      <c r="J62" s="13">
        <f t="shared" si="5"/>
        <v>74.484487129510114</v>
      </c>
      <c r="K62" s="14">
        <f t="shared" si="4"/>
        <v>-22.333344582113739</v>
      </c>
    </row>
    <row r="63" spans="1:11" ht="15.75" thickBot="1">
      <c r="A63" s="7">
        <v>41849</v>
      </c>
      <c r="B63" s="8">
        <v>9457.7999999999993</v>
      </c>
      <c r="C63" s="8">
        <v>9483.75</v>
      </c>
      <c r="D63" s="8">
        <v>9357.32</v>
      </c>
      <c r="E63" s="9">
        <v>9391.8799999999992</v>
      </c>
      <c r="F63" s="12">
        <f t="shared" si="0"/>
        <v>9406.2075000000004</v>
      </c>
      <c r="G63" s="12">
        <f t="shared" si="1"/>
        <v>9453.0683551878828</v>
      </c>
      <c r="H63" s="12">
        <f t="shared" si="3"/>
        <v>9409.1981186381418</v>
      </c>
      <c r="I63" s="13">
        <f t="shared" si="2"/>
        <v>43.870236549741094</v>
      </c>
      <c r="J63" s="13">
        <f t="shared" si="5"/>
        <v>68.361637013556319</v>
      </c>
      <c r="K63" s="14">
        <f t="shared" si="4"/>
        <v>-24.491400463815225</v>
      </c>
    </row>
    <row r="64" spans="1:11" ht="15.75" thickBot="1">
      <c r="A64" s="7">
        <v>41850</v>
      </c>
      <c r="B64" s="8">
        <v>9409.6200000000008</v>
      </c>
      <c r="C64" s="8">
        <v>9456.0300000000007</v>
      </c>
      <c r="D64" s="8">
        <v>9398.82</v>
      </c>
      <c r="E64" s="9">
        <v>9447.02</v>
      </c>
      <c r="F64" s="12">
        <f t="shared" si="0"/>
        <v>9437.2224999999999</v>
      </c>
      <c r="G64" s="12">
        <f t="shared" si="1"/>
        <v>9450.6305313128232</v>
      </c>
      <c r="H64" s="12">
        <f t="shared" si="3"/>
        <v>9411.2739987390196</v>
      </c>
      <c r="I64" s="13">
        <f t="shared" si="2"/>
        <v>39.356532573803634</v>
      </c>
      <c r="J64" s="13">
        <f t="shared" si="5"/>
        <v>62.560616125605783</v>
      </c>
      <c r="K64" s="14">
        <f t="shared" si="4"/>
        <v>-23.20408355180215</v>
      </c>
    </row>
    <row r="65" spans="1:11" ht="15.75" thickBot="1">
      <c r="A65" s="7">
        <v>41851</v>
      </c>
      <c r="B65" s="8">
        <v>9436.0400000000009</v>
      </c>
      <c r="C65" s="8">
        <v>9438.9699999999993</v>
      </c>
      <c r="D65" s="8">
        <v>9313.8700000000008</v>
      </c>
      <c r="E65" s="9">
        <v>9315.85</v>
      </c>
      <c r="F65" s="12">
        <f t="shared" si="0"/>
        <v>9346.1350000000002</v>
      </c>
      <c r="G65" s="12">
        <f t="shared" si="1"/>
        <v>9434.5542957262351</v>
      </c>
      <c r="H65" s="12">
        <f t="shared" si="3"/>
        <v>9406.4488877213134</v>
      </c>
      <c r="I65" s="13">
        <f t="shared" si="2"/>
        <v>28.105408004921628</v>
      </c>
      <c r="J65" s="13">
        <f t="shared" si="5"/>
        <v>55.669574501468958</v>
      </c>
      <c r="K65" s="14">
        <f t="shared" si="4"/>
        <v>-27.56416649654733</v>
      </c>
    </row>
    <row r="66" spans="1:11" ht="15.75" thickBot="1">
      <c r="A66" s="7">
        <v>41852</v>
      </c>
      <c r="B66" s="8">
        <v>9223.75</v>
      </c>
      <c r="C66" s="8">
        <v>9274.64</v>
      </c>
      <c r="D66" s="8">
        <v>9201.83</v>
      </c>
      <c r="E66" s="9">
        <v>9266.51</v>
      </c>
      <c r="F66" s="12">
        <f t="shared" si="0"/>
        <v>9252.3725000000013</v>
      </c>
      <c r="G66" s="12">
        <f t="shared" si="1"/>
        <v>9406.5263271529675</v>
      </c>
      <c r="H66" s="12">
        <f t="shared" si="3"/>
        <v>9395.0358219641803</v>
      </c>
      <c r="I66" s="13">
        <f t="shared" si="2"/>
        <v>11.49050518878721</v>
      </c>
      <c r="J66" s="13">
        <f t="shared" si="5"/>
        <v>46.83376063893261</v>
      </c>
      <c r="K66" s="14">
        <f t="shared" si="4"/>
        <v>-35.343255450145399</v>
      </c>
    </row>
    <row r="67" spans="1:11" ht="15.75" thickBot="1">
      <c r="A67" s="7">
        <v>41855</v>
      </c>
      <c r="B67" s="8">
        <v>9280.2900000000009</v>
      </c>
      <c r="C67" s="8">
        <v>9330.19</v>
      </c>
      <c r="D67" s="8">
        <v>9258.18</v>
      </c>
      <c r="E67" s="9">
        <v>9330.19</v>
      </c>
      <c r="F67" s="12">
        <f t="shared" ref="F67:F101" si="6">(C67+D67+2*E67)/4</f>
        <v>9312.1875</v>
      </c>
      <c r="G67" s="12">
        <f t="shared" si="1"/>
        <v>9392.0126614371256</v>
      </c>
      <c r="H67" s="12">
        <f t="shared" si="3"/>
        <v>9388.8989092260927</v>
      </c>
      <c r="I67" s="13">
        <f t="shared" si="2"/>
        <v>3.1137522110329883</v>
      </c>
      <c r="J67" s="13">
        <f t="shared" si="5"/>
        <v>38.089758953352685</v>
      </c>
      <c r="K67" s="14">
        <f t="shared" si="4"/>
        <v>-34.976006742319697</v>
      </c>
    </row>
    <row r="68" spans="1:11" ht="15.75" thickBot="1">
      <c r="A68" s="7">
        <v>41856</v>
      </c>
      <c r="B68" s="8">
        <v>9316.82</v>
      </c>
      <c r="C68" s="8">
        <v>9316.82</v>
      </c>
      <c r="D68" s="8">
        <v>9141.44</v>
      </c>
      <c r="E68" s="9">
        <v>9141.44</v>
      </c>
      <c r="F68" s="12">
        <f t="shared" si="6"/>
        <v>9185.2849999999999</v>
      </c>
      <c r="G68" s="12">
        <f t="shared" si="1"/>
        <v>9360.208405831414</v>
      </c>
      <c r="H68" s="12">
        <f t="shared" si="3"/>
        <v>9373.8163974315667</v>
      </c>
      <c r="I68" s="13">
        <f t="shared" si="2"/>
        <v>-13.607991600152673</v>
      </c>
      <c r="J68" s="13">
        <f t="shared" si="5"/>
        <v>27.750208842651617</v>
      </c>
      <c r="K68" s="14">
        <f t="shared" si="4"/>
        <v>-41.358200442804289</v>
      </c>
    </row>
    <row r="69" spans="1:11" ht="15.75" thickBot="1">
      <c r="A69" s="7">
        <v>41857</v>
      </c>
      <c r="B69" s="8">
        <v>9148.36</v>
      </c>
      <c r="C69" s="8">
        <v>9163.81</v>
      </c>
      <c r="D69" s="8">
        <v>9070.09</v>
      </c>
      <c r="E69" s="9">
        <v>9143.9699999999993</v>
      </c>
      <c r="F69" s="12">
        <f t="shared" si="6"/>
        <v>9130.4599999999991</v>
      </c>
      <c r="G69" s="12">
        <f t="shared" si="1"/>
        <v>9324.8624972419657</v>
      </c>
      <c r="H69" s="12">
        <f t="shared" si="3"/>
        <v>9355.7899976218196</v>
      </c>
      <c r="I69" s="13">
        <f t="shared" si="2"/>
        <v>-30.927500379853882</v>
      </c>
      <c r="J69" s="13">
        <f t="shared" si="5"/>
        <v>16.014666998150521</v>
      </c>
      <c r="K69" s="14">
        <f t="shared" si="4"/>
        <v>-46.942167378004399</v>
      </c>
    </row>
    <row r="70" spans="1:11" ht="15.75" thickBot="1">
      <c r="A70" s="7">
        <v>41858</v>
      </c>
      <c r="B70" s="8">
        <v>9162.65</v>
      </c>
      <c r="C70" s="8">
        <v>9172.8799999999992</v>
      </c>
      <c r="D70" s="8">
        <v>9108.85</v>
      </c>
      <c r="E70" s="9">
        <v>9131.44</v>
      </c>
      <c r="F70" s="12">
        <f t="shared" si="6"/>
        <v>9136.1525000000001</v>
      </c>
      <c r="G70" s="12">
        <f t="shared" si="1"/>
        <v>9295.8301899739708</v>
      </c>
      <c r="H70" s="12">
        <f t="shared" si="3"/>
        <v>9339.5205533535354</v>
      </c>
      <c r="I70" s="13">
        <f t="shared" si="2"/>
        <v>-43.690363379564587</v>
      </c>
      <c r="J70" s="13">
        <f t="shared" si="5"/>
        <v>4.0736609226075</v>
      </c>
      <c r="K70" s="14">
        <f t="shared" si="4"/>
        <v>-47.764024302172089</v>
      </c>
    </row>
    <row r="71" spans="1:11" ht="15.75" thickBot="1">
      <c r="A71" s="7">
        <v>41859</v>
      </c>
      <c r="B71" s="8">
        <v>9120.2000000000007</v>
      </c>
      <c r="C71" s="8">
        <v>9120.2000000000007</v>
      </c>
      <c r="D71" s="8">
        <v>9014.89</v>
      </c>
      <c r="E71" s="9">
        <v>9085.9599999999991</v>
      </c>
      <c r="F71" s="12">
        <f t="shared" si="6"/>
        <v>9076.7524999999987</v>
      </c>
      <c r="G71" s="12">
        <f t="shared" si="1"/>
        <v>9262.1259299779758</v>
      </c>
      <c r="H71" s="12">
        <f t="shared" si="3"/>
        <v>9320.0562531051255</v>
      </c>
      <c r="I71" s="13">
        <f t="shared" si="2"/>
        <v>-57.930323127149677</v>
      </c>
      <c r="J71" s="13">
        <f t="shared" si="5"/>
        <v>-8.3271358873439354</v>
      </c>
      <c r="K71" s="14">
        <f t="shared" si="4"/>
        <v>-49.603187239805742</v>
      </c>
    </row>
    <row r="72" spans="1:11" ht="15.75" thickBot="1">
      <c r="A72" s="7">
        <v>41862</v>
      </c>
      <c r="B72" s="8">
        <v>9109.83</v>
      </c>
      <c r="C72" s="8">
        <v>9184.9599999999991</v>
      </c>
      <c r="D72" s="8">
        <v>9107.2099999999991</v>
      </c>
      <c r="E72" s="9">
        <v>9172.91</v>
      </c>
      <c r="F72" s="12">
        <f t="shared" si="6"/>
        <v>9159.4974999999995</v>
      </c>
      <c r="G72" s="12">
        <f t="shared" si="1"/>
        <v>9246.3369407505943</v>
      </c>
      <c r="H72" s="12">
        <f t="shared" si="3"/>
        <v>9308.1630121343769</v>
      </c>
      <c r="I72" s="13">
        <f t="shared" si="2"/>
        <v>-61.826071383782619</v>
      </c>
      <c r="J72" s="13">
        <f t="shared" si="5"/>
        <v>-19.026922986631675</v>
      </c>
      <c r="K72" s="14">
        <f t="shared" si="4"/>
        <v>-42.799148397150944</v>
      </c>
    </row>
    <row r="73" spans="1:11" ht="15.75" thickBot="1">
      <c r="A73" s="7">
        <v>41863</v>
      </c>
      <c r="B73" s="8">
        <v>9188.85</v>
      </c>
      <c r="C73" s="8">
        <v>9198.1</v>
      </c>
      <c r="D73" s="8">
        <v>9146.98</v>
      </c>
      <c r="E73" s="9">
        <v>9163.1200000000008</v>
      </c>
      <c r="F73" s="12">
        <f t="shared" si="6"/>
        <v>9167.8300000000017</v>
      </c>
      <c r="G73" s="12">
        <f t="shared" si="1"/>
        <v>9234.2589498658872</v>
      </c>
      <c r="H73" s="12">
        <f t="shared" si="3"/>
        <v>9297.7679741984975</v>
      </c>
      <c r="I73" s="13">
        <f t="shared" si="2"/>
        <v>-63.509024332610352</v>
      </c>
      <c r="J73" s="13">
        <f t="shared" si="5"/>
        <v>-27.923343255827412</v>
      </c>
      <c r="K73" s="14">
        <f t="shared" si="4"/>
        <v>-35.58568107678294</v>
      </c>
    </row>
    <row r="74" spans="1:11" ht="15.75" thickBot="1">
      <c r="A74" s="7">
        <v>41864</v>
      </c>
      <c r="B74" s="8">
        <v>9155.02</v>
      </c>
      <c r="C74" s="8">
        <v>9231.66</v>
      </c>
      <c r="D74" s="8">
        <v>9147.14</v>
      </c>
      <c r="E74" s="9">
        <v>9231.31</v>
      </c>
      <c r="F74" s="12">
        <f t="shared" si="6"/>
        <v>9210.3549999999996</v>
      </c>
      <c r="G74" s="12">
        <f t="shared" si="1"/>
        <v>9230.5814191172885</v>
      </c>
      <c r="H74" s="12">
        <f t="shared" si="3"/>
        <v>9291.2929390726822</v>
      </c>
      <c r="I74" s="13">
        <f t="shared" si="2"/>
        <v>-60.711519955393669</v>
      </c>
      <c r="J74" s="13">
        <f t="shared" si="5"/>
        <v>-34.480978595740666</v>
      </c>
      <c r="K74" s="14">
        <f t="shared" si="4"/>
        <v>-26.230541359653003</v>
      </c>
    </row>
    <row r="75" spans="1:11" ht="15.75" thickBot="1">
      <c r="A75" s="7">
        <v>41865</v>
      </c>
      <c r="B75" s="8">
        <v>9276.41</v>
      </c>
      <c r="C75" s="8">
        <v>9282.01</v>
      </c>
      <c r="D75" s="8">
        <v>9218.5499999999993</v>
      </c>
      <c r="E75" s="9">
        <v>9230.61</v>
      </c>
      <c r="F75" s="12">
        <f t="shared" si="6"/>
        <v>9240.4449999999997</v>
      </c>
      <c r="G75" s="12">
        <f t="shared" si="1"/>
        <v>9232.0988930992444</v>
      </c>
      <c r="H75" s="12">
        <f t="shared" si="3"/>
        <v>9287.5264250672972</v>
      </c>
      <c r="I75" s="13">
        <f t="shared" si="2"/>
        <v>-55.42753196805279</v>
      </c>
      <c r="J75" s="13">
        <f t="shared" si="5"/>
        <v>-38.670289270203092</v>
      </c>
      <c r="K75" s="14">
        <f t="shared" si="4"/>
        <v>-16.757242697849698</v>
      </c>
    </row>
    <row r="76" spans="1:11" ht="15.75" thickBot="1">
      <c r="A76" s="7">
        <v>41866</v>
      </c>
      <c r="B76" s="8">
        <v>9243.67</v>
      </c>
      <c r="C76" s="8">
        <v>9243.67</v>
      </c>
      <c r="D76" s="8">
        <v>9172.91</v>
      </c>
      <c r="E76" s="9">
        <v>9206.81</v>
      </c>
      <c r="F76" s="12">
        <f t="shared" si="6"/>
        <v>9207.5499999999993</v>
      </c>
      <c r="G76" s="12">
        <f t="shared" si="1"/>
        <v>9228.3221403147454</v>
      </c>
      <c r="H76" s="12">
        <f t="shared" si="3"/>
        <v>9281.6022454326812</v>
      </c>
      <c r="I76" s="13">
        <f t="shared" si="2"/>
        <v>-53.280105117935818</v>
      </c>
      <c r="J76" s="13">
        <f t="shared" si="5"/>
        <v>-41.592252439749643</v>
      </c>
      <c r="K76" s="14">
        <f t="shared" si="4"/>
        <v>-11.687852678186175</v>
      </c>
    </row>
    <row r="77" spans="1:11" ht="15.75" thickBot="1">
      <c r="A77" s="7">
        <v>41869</v>
      </c>
      <c r="B77" s="8">
        <v>9222.73</v>
      </c>
      <c r="C77" s="8">
        <v>9222.73</v>
      </c>
      <c r="D77" s="8">
        <v>9128.66</v>
      </c>
      <c r="E77" s="9">
        <v>9141.31</v>
      </c>
      <c r="F77" s="12">
        <f t="shared" si="6"/>
        <v>9158.5024999999987</v>
      </c>
      <c r="G77" s="12">
        <f t="shared" si="1"/>
        <v>9217.5806571893991</v>
      </c>
      <c r="H77" s="12">
        <f t="shared" si="3"/>
        <v>9272.483745771</v>
      </c>
      <c r="I77" s="13">
        <f t="shared" si="2"/>
        <v>-54.903088581600969</v>
      </c>
      <c r="J77" s="13">
        <f t="shared" si="5"/>
        <v>-44.254419668119915</v>
      </c>
      <c r="K77" s="14">
        <f t="shared" si="4"/>
        <v>-10.648668913481053</v>
      </c>
    </row>
    <row r="78" spans="1:11" ht="15.75" thickBot="1">
      <c r="A78" s="7">
        <v>41870</v>
      </c>
      <c r="B78" s="8">
        <v>9188.6299999999992</v>
      </c>
      <c r="C78" s="8">
        <v>9255.09</v>
      </c>
      <c r="D78" s="8">
        <v>9188.6299999999992</v>
      </c>
      <c r="E78" s="9">
        <v>9243.7800000000007</v>
      </c>
      <c r="F78" s="12">
        <f t="shared" si="6"/>
        <v>9232.82</v>
      </c>
      <c r="G78" s="12">
        <f t="shared" si="1"/>
        <v>9219.9251714679522</v>
      </c>
      <c r="H78" s="12">
        <f t="shared" si="3"/>
        <v>9269.5456905287047</v>
      </c>
      <c r="I78" s="13">
        <f t="shared" si="2"/>
        <v>-49.620519060752486</v>
      </c>
      <c r="J78" s="13">
        <f t="shared" si="5"/>
        <v>-45.327639546646431</v>
      </c>
      <c r="K78" s="14">
        <f t="shared" si="4"/>
        <v>-4.2928795141060547</v>
      </c>
    </row>
    <row r="79" spans="1:11" ht="15.75" thickBot="1">
      <c r="A79" s="7">
        <v>41871</v>
      </c>
      <c r="B79" s="8">
        <v>9278.15</v>
      </c>
      <c r="C79" s="8">
        <v>9294.49</v>
      </c>
      <c r="D79" s="8">
        <v>9249.31</v>
      </c>
      <c r="E79" s="9">
        <v>9288.0499999999993</v>
      </c>
      <c r="F79" s="12">
        <f t="shared" si="6"/>
        <v>9279.9749999999985</v>
      </c>
      <c r="G79" s="12">
        <f t="shared" ref="G79:G101" si="7">G78*(11/13)+F79*(2/13)</f>
        <v>9229.1636066267274</v>
      </c>
      <c r="H79" s="12">
        <f t="shared" si="3"/>
        <v>9270.3182319710231</v>
      </c>
      <c r="I79" s="13">
        <f t="shared" si="2"/>
        <v>-41.15462534429571</v>
      </c>
      <c r="J79" s="13">
        <f t="shared" si="5"/>
        <v>-44.493036706176291</v>
      </c>
      <c r="K79" s="14">
        <f t="shared" si="4"/>
        <v>3.3384113618805813</v>
      </c>
    </row>
    <row r="80" spans="1:11" ht="15.75" thickBot="1">
      <c r="A80" s="7">
        <v>41872</v>
      </c>
      <c r="B80" s="8">
        <v>9286.82</v>
      </c>
      <c r="C80" s="8">
        <v>9289.02</v>
      </c>
      <c r="D80" s="8">
        <v>9217.9699999999993</v>
      </c>
      <c r="E80" s="9">
        <v>9253.3799999999992</v>
      </c>
      <c r="F80" s="12">
        <f t="shared" si="6"/>
        <v>9253.4375</v>
      </c>
      <c r="G80" s="12">
        <f t="shared" si="7"/>
        <v>9232.8980517610762</v>
      </c>
      <c r="H80" s="12">
        <f t="shared" si="3"/>
        <v>9269.0678073805757</v>
      </c>
      <c r="I80" s="13">
        <f t="shared" si="2"/>
        <v>-36.169755619499483</v>
      </c>
      <c r="J80" s="13">
        <f t="shared" si="5"/>
        <v>-42.828380488840935</v>
      </c>
      <c r="K80" s="14">
        <f t="shared" si="4"/>
        <v>6.6586248693414518</v>
      </c>
    </row>
    <row r="81" spans="1:11" ht="15.75" thickBot="1">
      <c r="A81" s="7">
        <v>41873</v>
      </c>
      <c r="B81" s="8">
        <v>9273.07</v>
      </c>
      <c r="C81" s="8">
        <v>9380.6</v>
      </c>
      <c r="D81" s="8">
        <v>9271.8700000000008</v>
      </c>
      <c r="E81" s="9">
        <v>9380.1</v>
      </c>
      <c r="F81" s="12">
        <f t="shared" si="6"/>
        <v>9353.1674999999996</v>
      </c>
      <c r="G81" s="12">
        <f t="shared" si="7"/>
        <v>9251.4010437978341</v>
      </c>
      <c r="H81" s="12">
        <f t="shared" si="3"/>
        <v>9275.2974142412731</v>
      </c>
      <c r="I81" s="13">
        <f t="shared" si="2"/>
        <v>-23.896370443439082</v>
      </c>
      <c r="J81" s="13">
        <f t="shared" si="5"/>
        <v>-39.041978479760566</v>
      </c>
      <c r="K81" s="14">
        <f t="shared" si="4"/>
        <v>15.145608036321484</v>
      </c>
    </row>
    <row r="82" spans="1:11" ht="15.75" thickBot="1">
      <c r="A82" s="7">
        <v>41876</v>
      </c>
      <c r="B82" s="8">
        <v>9393.24</v>
      </c>
      <c r="C82" s="8">
        <v>9409.35</v>
      </c>
      <c r="D82" s="8">
        <v>9369.24</v>
      </c>
      <c r="E82" s="9">
        <v>9390.6200000000008</v>
      </c>
      <c r="F82" s="12">
        <f t="shared" si="6"/>
        <v>9389.9575000000004</v>
      </c>
      <c r="G82" s="12">
        <f t="shared" si="7"/>
        <v>9272.71742167509</v>
      </c>
      <c r="H82" s="12">
        <f t="shared" si="3"/>
        <v>9283.7907539271055</v>
      </c>
      <c r="I82" s="13">
        <f t="shared" si="2"/>
        <v>-11.073332252015462</v>
      </c>
      <c r="J82" s="13">
        <f t="shared" si="5"/>
        <v>-33.448249234211545</v>
      </c>
      <c r="K82" s="14">
        <f t="shared" si="4"/>
        <v>22.374916982196083</v>
      </c>
    </row>
    <row r="83" spans="1:11" ht="15.75" thickBot="1">
      <c r="A83" s="7">
        <v>41877</v>
      </c>
      <c r="B83" s="8">
        <v>9394.2800000000007</v>
      </c>
      <c r="C83" s="8">
        <v>9418.77</v>
      </c>
      <c r="D83" s="8">
        <v>9386.49</v>
      </c>
      <c r="E83" s="9">
        <v>9393.9599999999991</v>
      </c>
      <c r="F83" s="12">
        <f t="shared" si="6"/>
        <v>9398.2950000000001</v>
      </c>
      <c r="G83" s="12">
        <f t="shared" si="7"/>
        <v>9292.037049109691</v>
      </c>
      <c r="H83" s="12">
        <f t="shared" si="3"/>
        <v>9292.2725499325061</v>
      </c>
      <c r="I83" s="13">
        <f t="shared" si="2"/>
        <v>-0.23550082281508367</v>
      </c>
      <c r="J83" s="13">
        <f t="shared" si="5"/>
        <v>-26.805699551932253</v>
      </c>
      <c r="K83" s="14">
        <f t="shared" si="4"/>
        <v>26.57019872911717</v>
      </c>
    </row>
    <row r="84" spans="1:11" ht="15.75" thickBot="1">
      <c r="A84" s="7">
        <v>41878</v>
      </c>
      <c r="B84" s="8">
        <v>9426.2900000000009</v>
      </c>
      <c r="C84" s="8">
        <v>9491.75</v>
      </c>
      <c r="D84" s="8">
        <v>9426.2900000000009</v>
      </c>
      <c r="E84" s="9">
        <v>9485.59</v>
      </c>
      <c r="F84" s="12">
        <f t="shared" si="6"/>
        <v>9472.3050000000003</v>
      </c>
      <c r="G84" s="12">
        <f t="shared" si="7"/>
        <v>9319.7705800158928</v>
      </c>
      <c r="H84" s="12">
        <f t="shared" si="3"/>
        <v>9305.6082869745442</v>
      </c>
      <c r="I84" s="13">
        <f t="shared" si="2"/>
        <v>14.162293041348676</v>
      </c>
      <c r="J84" s="13">
        <f t="shared" si="5"/>
        <v>-18.612101033276069</v>
      </c>
      <c r="K84" s="14">
        <f t="shared" si="4"/>
        <v>32.774394074624745</v>
      </c>
    </row>
    <row r="85" spans="1:11" ht="15.75" thickBot="1">
      <c r="A85" s="7">
        <v>41879</v>
      </c>
      <c r="B85" s="8">
        <v>9499.2199999999993</v>
      </c>
      <c r="C85" s="8">
        <v>9502.42</v>
      </c>
      <c r="D85" s="8">
        <v>9453.49</v>
      </c>
      <c r="E85" s="9">
        <v>9478.3700000000008</v>
      </c>
      <c r="F85" s="12">
        <f t="shared" si="6"/>
        <v>9478.1625000000004</v>
      </c>
      <c r="G85" s="12">
        <f t="shared" si="7"/>
        <v>9344.1385677057551</v>
      </c>
      <c r="H85" s="12">
        <f t="shared" si="3"/>
        <v>9318.3900805319863</v>
      </c>
      <c r="I85" s="13">
        <f t="shared" si="2"/>
        <v>25.748487173768808</v>
      </c>
      <c r="J85" s="13">
        <f t="shared" si="5"/>
        <v>-9.7399833918670939</v>
      </c>
      <c r="K85" s="14">
        <f t="shared" si="4"/>
        <v>35.4884705656359</v>
      </c>
    </row>
    <row r="86" spans="1:11" ht="15.75" thickBot="1">
      <c r="A86" s="7">
        <v>41880</v>
      </c>
      <c r="B86" s="8">
        <v>9459.81</v>
      </c>
      <c r="C86" s="8">
        <v>9470.15</v>
      </c>
      <c r="D86" s="8">
        <v>9425.35</v>
      </c>
      <c r="E86" s="9">
        <v>9436.27</v>
      </c>
      <c r="F86" s="12">
        <f t="shared" si="6"/>
        <v>9442.01</v>
      </c>
      <c r="G86" s="12">
        <f t="shared" si="7"/>
        <v>9359.1957111356387</v>
      </c>
      <c r="H86" s="12">
        <f t="shared" si="3"/>
        <v>9327.5471116036915</v>
      </c>
      <c r="I86" s="13">
        <f t="shared" si="2"/>
        <v>31.648599531947184</v>
      </c>
      <c r="J86" s="13">
        <f t="shared" si="5"/>
        <v>-1.4622668071042382</v>
      </c>
      <c r="K86" s="14">
        <f t="shared" si="4"/>
        <v>33.11086633905142</v>
      </c>
    </row>
    <row r="87" spans="1:11" ht="15.75" thickBot="1">
      <c r="A87" s="7">
        <v>41883</v>
      </c>
      <c r="B87" s="8">
        <v>9474.41</v>
      </c>
      <c r="C87" s="8">
        <v>9532.66</v>
      </c>
      <c r="D87" s="8">
        <v>9472.9599999999991</v>
      </c>
      <c r="E87" s="9">
        <v>9513.06</v>
      </c>
      <c r="F87" s="12">
        <f t="shared" si="6"/>
        <v>9507.9349999999995</v>
      </c>
      <c r="G87" s="12">
        <f t="shared" si="7"/>
        <v>9382.0786786532335</v>
      </c>
      <c r="H87" s="12">
        <f t="shared" si="3"/>
        <v>9340.9091774108256</v>
      </c>
      <c r="I87" s="13">
        <f t="shared" si="2"/>
        <v>41.169501242407932</v>
      </c>
      <c r="J87" s="13">
        <f t="shared" si="5"/>
        <v>7.0640868027981973</v>
      </c>
      <c r="K87" s="14">
        <f t="shared" si="4"/>
        <v>34.105414439609731</v>
      </c>
    </row>
    <row r="88" spans="1:11" ht="15.75" thickBot="1">
      <c r="A88" s="7">
        <v>41884</v>
      </c>
      <c r="B88" s="8">
        <v>9503.65</v>
      </c>
      <c r="C88" s="8">
        <v>9503.65</v>
      </c>
      <c r="D88" s="8">
        <v>9388.1299999999992</v>
      </c>
      <c r="E88" s="9">
        <v>9399.7199999999993</v>
      </c>
      <c r="F88" s="12">
        <f t="shared" si="6"/>
        <v>9422.8050000000003</v>
      </c>
      <c r="G88" s="12">
        <f t="shared" si="7"/>
        <v>9388.3442665527364</v>
      </c>
      <c r="H88" s="12">
        <f t="shared" si="3"/>
        <v>9346.9755346396523</v>
      </c>
      <c r="I88" s="13">
        <f t="shared" si="2"/>
        <v>41.368731913084048</v>
      </c>
      <c r="J88" s="13">
        <f t="shared" si="5"/>
        <v>13.925015824855368</v>
      </c>
      <c r="K88" s="14">
        <f t="shared" si="4"/>
        <v>27.44371608822868</v>
      </c>
    </row>
    <row r="89" spans="1:11" ht="15.75" thickBot="1">
      <c r="A89" s="7">
        <v>41885</v>
      </c>
      <c r="B89" s="8">
        <v>9434.8799999999992</v>
      </c>
      <c r="C89" s="8">
        <v>9455.7800000000007</v>
      </c>
      <c r="D89" s="8">
        <v>9396.7900000000009</v>
      </c>
      <c r="E89" s="9">
        <v>9450.35</v>
      </c>
      <c r="F89" s="12">
        <f t="shared" si="6"/>
        <v>9438.317500000001</v>
      </c>
      <c r="G89" s="12">
        <f t="shared" si="7"/>
        <v>9396.0324563138547</v>
      </c>
      <c r="H89" s="12">
        <f t="shared" si="3"/>
        <v>9353.7416061478252</v>
      </c>
      <c r="I89" s="13">
        <f t="shared" si="2"/>
        <v>42.290850166029486</v>
      </c>
      <c r="J89" s="13">
        <f t="shared" si="5"/>
        <v>19.598182693090195</v>
      </c>
      <c r="K89" s="14">
        <f t="shared" si="4"/>
        <v>22.692667472939291</v>
      </c>
    </row>
    <row r="90" spans="1:11" ht="15.75" thickBot="1">
      <c r="A90" s="7">
        <v>41886</v>
      </c>
      <c r="B90" s="8">
        <v>9439.76</v>
      </c>
      <c r="C90" s="8">
        <v>9439.76</v>
      </c>
      <c r="D90" s="8">
        <v>9389.2900000000009</v>
      </c>
      <c r="E90" s="9">
        <v>9428.89</v>
      </c>
      <c r="F90" s="12">
        <f t="shared" si="6"/>
        <v>9421.7075000000004</v>
      </c>
      <c r="G90" s="12">
        <f t="shared" si="7"/>
        <v>9399.9824630347994</v>
      </c>
      <c r="H90" s="12">
        <f t="shared" si="3"/>
        <v>9358.7761168035431</v>
      </c>
      <c r="I90" s="13">
        <f t="shared" si="2"/>
        <v>41.206346231256248</v>
      </c>
      <c r="J90" s="13">
        <f t="shared" si="5"/>
        <v>23.919815400723408</v>
      </c>
      <c r="K90" s="14">
        <f t="shared" si="4"/>
        <v>17.28653083053284</v>
      </c>
    </row>
    <row r="91" spans="1:11" ht="15.75" thickBot="1">
      <c r="A91" s="7">
        <v>41887</v>
      </c>
      <c r="B91" s="8">
        <v>9446.4500000000007</v>
      </c>
      <c r="C91" s="8">
        <v>9451.39</v>
      </c>
      <c r="D91" s="8">
        <v>9365.7000000000007</v>
      </c>
      <c r="E91" s="9">
        <v>9407.94</v>
      </c>
      <c r="F91" s="12">
        <f t="shared" si="6"/>
        <v>9408.2425000000003</v>
      </c>
      <c r="G91" s="12">
        <f t="shared" si="7"/>
        <v>9401.2532379525219</v>
      </c>
      <c r="H91" s="12">
        <f t="shared" si="3"/>
        <v>9362.4402933366146</v>
      </c>
      <c r="I91" s="13">
        <f t="shared" si="2"/>
        <v>38.812944615907327</v>
      </c>
      <c r="J91" s="13">
        <f t="shared" si="5"/>
        <v>26.898441243760193</v>
      </c>
      <c r="K91" s="14">
        <f t="shared" si="4"/>
        <v>11.914503372147134</v>
      </c>
    </row>
    <row r="92" spans="1:11" ht="15.75" thickBot="1">
      <c r="A92" s="7">
        <v>41891</v>
      </c>
      <c r="B92" s="8">
        <v>9452.14</v>
      </c>
      <c r="C92" s="8">
        <v>9465.93</v>
      </c>
      <c r="D92" s="8">
        <v>9426.99</v>
      </c>
      <c r="E92" s="9">
        <v>9434.77</v>
      </c>
      <c r="F92" s="12">
        <f t="shared" si="6"/>
        <v>9440.6149999999998</v>
      </c>
      <c r="G92" s="12">
        <f t="shared" si="7"/>
        <v>9407.3088936521344</v>
      </c>
      <c r="H92" s="12">
        <f t="shared" si="3"/>
        <v>9368.2310123487187</v>
      </c>
      <c r="I92" s="13">
        <f t="shared" ref="I92:I101" si="8">G92-H92</f>
        <v>39.077881303415779</v>
      </c>
      <c r="J92" s="13">
        <f t="shared" si="5"/>
        <v>29.334329255691312</v>
      </c>
      <c r="K92" s="14">
        <f t="shared" si="4"/>
        <v>9.7435520477244673</v>
      </c>
    </row>
    <row r="93" spans="1:11" ht="15.75" thickBot="1">
      <c r="A93" s="7">
        <v>41892</v>
      </c>
      <c r="B93" s="8">
        <v>9410.6200000000008</v>
      </c>
      <c r="C93" s="8">
        <v>9410.6200000000008</v>
      </c>
      <c r="D93" s="8">
        <v>9309.0499999999993</v>
      </c>
      <c r="E93" s="9">
        <v>9357.61</v>
      </c>
      <c r="F93" s="12">
        <f t="shared" si="6"/>
        <v>9358.7224999999999</v>
      </c>
      <c r="G93" s="12">
        <f t="shared" si="7"/>
        <v>9399.8340638594982</v>
      </c>
      <c r="H93" s="12">
        <f t="shared" ref="H93:H101" si="9">H92*(25/27)+F93*(2/27)</f>
        <v>9367.5266781006667</v>
      </c>
      <c r="I93" s="13">
        <f t="shared" si="8"/>
        <v>32.307385758831515</v>
      </c>
      <c r="J93" s="13">
        <f t="shared" si="5"/>
        <v>29.928940556319354</v>
      </c>
      <c r="K93" s="14">
        <f t="shared" si="4"/>
        <v>2.378445202512161</v>
      </c>
    </row>
    <row r="94" spans="1:11" ht="15.75" thickBot="1">
      <c r="A94" s="7">
        <v>41893</v>
      </c>
      <c r="B94" s="8">
        <v>9376.3799999999992</v>
      </c>
      <c r="C94" s="8">
        <v>9381.0499999999993</v>
      </c>
      <c r="D94" s="8">
        <v>9322.9500000000007</v>
      </c>
      <c r="E94" s="9">
        <v>9322.9500000000007</v>
      </c>
      <c r="F94" s="12">
        <f t="shared" si="6"/>
        <v>9337.4750000000004</v>
      </c>
      <c r="G94" s="12">
        <f t="shared" si="7"/>
        <v>9390.2403617272685</v>
      </c>
      <c r="H94" s="12">
        <f t="shared" si="9"/>
        <v>9365.3006278709872</v>
      </c>
      <c r="I94" s="13">
        <f t="shared" si="8"/>
        <v>24.939733856281237</v>
      </c>
      <c r="J94" s="13">
        <f t="shared" si="5"/>
        <v>28.931099216311733</v>
      </c>
      <c r="K94" s="14">
        <f t="shared" si="4"/>
        <v>-3.9913653600304961</v>
      </c>
    </row>
    <row r="95" spans="1:11" ht="15.75" thickBot="1">
      <c r="A95" s="7">
        <v>41894</v>
      </c>
      <c r="B95" s="8">
        <v>9324.74</v>
      </c>
      <c r="C95" s="8">
        <v>9333.2800000000007</v>
      </c>
      <c r="D95" s="8">
        <v>9223.18</v>
      </c>
      <c r="E95" s="9">
        <v>9223.18</v>
      </c>
      <c r="F95" s="12">
        <f t="shared" si="6"/>
        <v>9250.7049999999999</v>
      </c>
      <c r="G95" s="12">
        <f t="shared" si="7"/>
        <v>9368.7733829999961</v>
      </c>
      <c r="H95" s="12">
        <f t="shared" si="9"/>
        <v>9356.8120628435063</v>
      </c>
      <c r="I95" s="13">
        <f t="shared" si="8"/>
        <v>11.961320156489819</v>
      </c>
      <c r="J95" s="13">
        <f t="shared" si="5"/>
        <v>25.537143404347351</v>
      </c>
      <c r="K95" s="14">
        <f t="shared" si="4"/>
        <v>-13.575823247857532</v>
      </c>
    </row>
    <row r="96" spans="1:11" ht="15.75" thickBot="1">
      <c r="A96" s="7">
        <v>41897</v>
      </c>
      <c r="B96" s="8">
        <v>9206.41</v>
      </c>
      <c r="C96" s="8">
        <v>9242.23</v>
      </c>
      <c r="D96" s="8">
        <v>9175.61</v>
      </c>
      <c r="E96" s="9">
        <v>9217.4599999999991</v>
      </c>
      <c r="F96" s="12">
        <f t="shared" si="6"/>
        <v>9213.1899999999987</v>
      </c>
      <c r="G96" s="12">
        <f t="shared" si="7"/>
        <v>9344.8374779230726</v>
      </c>
      <c r="H96" s="12">
        <f t="shared" si="9"/>
        <v>9346.1733915217646</v>
      </c>
      <c r="I96" s="13">
        <f t="shared" si="8"/>
        <v>-1.3359135986920592</v>
      </c>
      <c r="J96" s="13">
        <f t="shared" si="5"/>
        <v>20.162532003739472</v>
      </c>
      <c r="K96" s="14">
        <f t="shared" si="4"/>
        <v>-21.498445602431531</v>
      </c>
    </row>
    <row r="97" spans="1:11" ht="15.75" thickBot="1">
      <c r="A97" s="7">
        <v>41898</v>
      </c>
      <c r="B97" s="8">
        <v>9218.85</v>
      </c>
      <c r="C97" s="8">
        <v>9219.42</v>
      </c>
      <c r="D97" s="8">
        <v>9133.4</v>
      </c>
      <c r="E97" s="9">
        <v>9133.4</v>
      </c>
      <c r="F97" s="12">
        <f t="shared" si="6"/>
        <v>9154.9049999999988</v>
      </c>
      <c r="G97" s="12">
        <f t="shared" si="7"/>
        <v>9315.617096704138</v>
      </c>
      <c r="H97" s="12">
        <f t="shared" si="9"/>
        <v>9332.0053625201508</v>
      </c>
      <c r="I97" s="13">
        <f t="shared" si="8"/>
        <v>-16.38826581601279</v>
      </c>
      <c r="J97" s="13">
        <f t="shared" si="5"/>
        <v>12.852372439789018</v>
      </c>
      <c r="K97" s="14">
        <f t="shared" si="4"/>
        <v>-29.240638255801809</v>
      </c>
    </row>
    <row r="98" spans="1:11" ht="15.75" thickBot="1">
      <c r="A98" s="7">
        <v>41899</v>
      </c>
      <c r="B98" s="8">
        <v>9171.0400000000009</v>
      </c>
      <c r="C98" s="8">
        <v>9252.3799999999992</v>
      </c>
      <c r="D98" s="8">
        <v>9159.85</v>
      </c>
      <c r="E98" s="9">
        <v>9195.17</v>
      </c>
      <c r="F98" s="12">
        <f t="shared" si="6"/>
        <v>9200.6424999999999</v>
      </c>
      <c r="G98" s="12">
        <f t="shared" si="7"/>
        <v>9297.928697211195</v>
      </c>
      <c r="H98" s="12">
        <f t="shared" si="9"/>
        <v>9322.2747801112509</v>
      </c>
      <c r="I98" s="13">
        <f t="shared" si="8"/>
        <v>-24.34608290005599</v>
      </c>
      <c r="J98" s="13">
        <f t="shared" si="5"/>
        <v>5.4126813718200175</v>
      </c>
      <c r="K98" s="14">
        <f t="shared" si="4"/>
        <v>-29.758764271876007</v>
      </c>
    </row>
    <row r="99" spans="1:11" ht="15.75" thickBot="1">
      <c r="A99" s="7">
        <v>41900</v>
      </c>
      <c r="B99" s="8">
        <v>9211.7999999999993</v>
      </c>
      <c r="C99" s="8">
        <v>9237.8799999999992</v>
      </c>
      <c r="D99" s="8">
        <v>9201.91</v>
      </c>
      <c r="E99" s="9">
        <v>9237.0300000000007</v>
      </c>
      <c r="F99" s="12">
        <f t="shared" si="6"/>
        <v>9228.4625000000015</v>
      </c>
      <c r="G99" s="12">
        <f t="shared" si="7"/>
        <v>9287.2415899479347</v>
      </c>
      <c r="H99" s="12">
        <f t="shared" si="9"/>
        <v>9315.3257223252331</v>
      </c>
      <c r="I99" s="13">
        <f t="shared" si="8"/>
        <v>-28.084132377298374</v>
      </c>
      <c r="J99" s="13">
        <f t="shared" si="5"/>
        <v>-1.286681378003661</v>
      </c>
      <c r="K99" s="14">
        <f t="shared" si="4"/>
        <v>-26.797450999294714</v>
      </c>
    </row>
    <row r="100" spans="1:11" ht="15.75" thickBot="1">
      <c r="A100" s="7">
        <v>41901</v>
      </c>
      <c r="B100" s="8">
        <v>9268.44</v>
      </c>
      <c r="C100" s="8">
        <v>9289.2199999999993</v>
      </c>
      <c r="D100" s="8">
        <v>9235.44</v>
      </c>
      <c r="E100" s="9">
        <v>9240.4500000000007</v>
      </c>
      <c r="F100" s="12">
        <f t="shared" si="6"/>
        <v>9251.39</v>
      </c>
      <c r="G100" s="12">
        <f t="shared" si="7"/>
        <v>9281.7259607251763</v>
      </c>
      <c r="H100" s="12">
        <f t="shared" si="9"/>
        <v>9310.5897428937333</v>
      </c>
      <c r="I100" s="13">
        <f t="shared" si="8"/>
        <v>-28.863782168557009</v>
      </c>
      <c r="J100" s="13">
        <f t="shared" si="5"/>
        <v>-6.8021015361143311</v>
      </c>
      <c r="K100" s="14">
        <f t="shared" ref="K100:K101" si="10">I100-J100</f>
        <v>-22.061680632442677</v>
      </c>
    </row>
    <row r="101" spans="1:11" ht="15.75" thickBot="1">
      <c r="A101" s="7">
        <v>41904</v>
      </c>
      <c r="B101" s="8">
        <v>9220.5400000000009</v>
      </c>
      <c r="C101" s="8">
        <v>9220.5400000000009</v>
      </c>
      <c r="D101" s="8">
        <v>9106.27</v>
      </c>
      <c r="E101" s="9">
        <v>9134.65</v>
      </c>
      <c r="F101" s="12">
        <f t="shared" si="6"/>
        <v>9149.0275000000001</v>
      </c>
      <c r="G101" s="12">
        <f t="shared" si="7"/>
        <v>9261.3108129213033</v>
      </c>
      <c r="H101" s="12">
        <f t="shared" si="9"/>
        <v>9298.6221693460502</v>
      </c>
      <c r="I101" s="13">
        <f t="shared" si="8"/>
        <v>-37.311356424746918</v>
      </c>
      <c r="J101" s="13">
        <f t="shared" ref="J101" si="11">J100*(8/10)+I101*(2/10)</f>
        <v>-12.903952513840849</v>
      </c>
      <c r="K101" s="14">
        <f t="shared" si="10"/>
        <v>-24.407403910906069</v>
      </c>
    </row>
  </sheetData>
  <phoneticPr fontId="3" type="noConversion"/>
  <pageMargins left="0.7" right="0.7" top="0.75" bottom="0.75" header="0.3" footer="0.3"/>
  <ignoredErrors>
    <ignoredError sqref="J3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defaultRowHeight="16.5"/>
  <cols>
    <col min="1" max="1" width="9.5" style="6" bestFit="1" customWidth="1"/>
    <col min="2" max="5" width="9.125" style="6" bestFit="1" customWidth="1"/>
    <col min="6" max="6" width="9.125" style="6" customWidth="1"/>
    <col min="7" max="7" width="9" style="6" customWidth="1"/>
    <col min="8" max="9" width="9" style="6"/>
  </cols>
  <sheetData>
    <row r="1" spans="1:10" ht="17.25" thickBot="1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17" t="s">
        <v>23</v>
      </c>
      <c r="G1" s="15" t="s">
        <v>24</v>
      </c>
      <c r="H1" s="16" t="s">
        <v>25</v>
      </c>
      <c r="I1" s="16" t="s">
        <v>26</v>
      </c>
      <c r="J1" s="16"/>
    </row>
    <row r="2" spans="1:10" ht="17.25" thickBot="1">
      <c r="A2" s="7">
        <v>41759</v>
      </c>
      <c r="B2" s="8">
        <v>8885.7000000000007</v>
      </c>
      <c r="C2" s="8">
        <v>8890.09</v>
      </c>
      <c r="D2" s="8">
        <v>8791.44</v>
      </c>
      <c r="E2" s="9">
        <v>8791.44</v>
      </c>
      <c r="F2" s="21"/>
    </row>
    <row r="3" spans="1:10" ht="17.25" thickBot="1">
      <c r="A3" s="7">
        <v>41761</v>
      </c>
      <c r="B3" s="8">
        <v>8846.86</v>
      </c>
      <c r="C3" s="8">
        <v>8875.9</v>
      </c>
      <c r="D3" s="8">
        <v>8839.92</v>
      </c>
      <c r="E3" s="9">
        <v>8867.32</v>
      </c>
      <c r="F3" s="21"/>
    </row>
    <row r="4" spans="1:10" ht="17.25" thickBot="1">
      <c r="A4" s="7">
        <v>41764</v>
      </c>
      <c r="B4" s="8">
        <v>8895.8700000000008</v>
      </c>
      <c r="C4" s="8">
        <v>8911.08</v>
      </c>
      <c r="D4" s="8">
        <v>8844.4500000000007</v>
      </c>
      <c r="E4" s="9">
        <v>8870.43</v>
      </c>
      <c r="F4" s="21"/>
    </row>
    <row r="5" spans="1:10" ht="17.25" thickBot="1">
      <c r="A5" s="7">
        <v>41765</v>
      </c>
      <c r="B5" s="8">
        <v>8888.4500000000007</v>
      </c>
      <c r="C5" s="8">
        <v>8927.39</v>
      </c>
      <c r="D5" s="8">
        <v>8853.7199999999993</v>
      </c>
      <c r="E5" s="9">
        <v>8912.39</v>
      </c>
      <c r="F5" s="21"/>
    </row>
    <row r="6" spans="1:10" ht="17.25" thickBot="1">
      <c r="A6" s="7">
        <v>41766</v>
      </c>
      <c r="B6" s="8">
        <v>8903.7199999999993</v>
      </c>
      <c r="C6" s="8">
        <v>8911.0300000000007</v>
      </c>
      <c r="D6" s="8">
        <v>8856.98</v>
      </c>
      <c r="E6" s="9">
        <v>8893.2199999999993</v>
      </c>
      <c r="F6" s="21"/>
    </row>
    <row r="7" spans="1:10" ht="17.25" thickBot="1">
      <c r="A7" s="7">
        <v>41767</v>
      </c>
      <c r="B7" s="8">
        <v>8925.2099999999991</v>
      </c>
      <c r="C7" s="8">
        <v>8941.4599999999991</v>
      </c>
      <c r="D7" s="8">
        <v>8891.74</v>
      </c>
      <c r="E7" s="9">
        <v>8930.9</v>
      </c>
      <c r="F7" s="21"/>
    </row>
    <row r="8" spans="1:10" ht="17.25" thickBot="1">
      <c r="A8" s="7">
        <v>41768</v>
      </c>
      <c r="B8" s="8">
        <v>8943.14</v>
      </c>
      <c r="C8" s="8">
        <v>8945.6299999999992</v>
      </c>
      <c r="D8" s="8">
        <v>8878.32</v>
      </c>
      <c r="E8" s="9">
        <v>8889.69</v>
      </c>
      <c r="F8" s="21"/>
    </row>
    <row r="9" spans="1:10" ht="17.25" thickBot="1">
      <c r="A9" s="7">
        <v>41771</v>
      </c>
      <c r="B9" s="8">
        <v>8893.7199999999993</v>
      </c>
      <c r="C9" s="8">
        <v>8898.31</v>
      </c>
      <c r="D9" s="8">
        <v>8803.43</v>
      </c>
      <c r="E9" s="9">
        <v>8808.61</v>
      </c>
      <c r="F9" s="21"/>
    </row>
    <row r="10" spans="1:10" ht="17.25" thickBot="1">
      <c r="A10" s="7">
        <v>41772</v>
      </c>
      <c r="B10" s="8">
        <v>8865.61</v>
      </c>
      <c r="C10" s="8">
        <v>8886.66</v>
      </c>
      <c r="D10" s="8">
        <v>8809.06</v>
      </c>
      <c r="E10" s="9">
        <v>8817.94</v>
      </c>
      <c r="F10" s="21"/>
    </row>
    <row r="11" spans="1:10" ht="17.25" thickBot="1">
      <c r="A11" s="7">
        <v>41773</v>
      </c>
      <c r="B11" s="8">
        <v>8842.0499999999993</v>
      </c>
      <c r="C11" s="8">
        <v>8875.16</v>
      </c>
      <c r="D11" s="8">
        <v>8812.19</v>
      </c>
      <c r="E11" s="9">
        <v>8875.16</v>
      </c>
      <c r="F11" s="21"/>
    </row>
    <row r="12" spans="1:10" ht="17.25" thickBot="1">
      <c r="A12" s="7">
        <v>41774</v>
      </c>
      <c r="B12" s="8">
        <v>8852.92</v>
      </c>
      <c r="C12" s="8">
        <v>8880.65</v>
      </c>
      <c r="D12" s="8">
        <v>8839.44</v>
      </c>
      <c r="E12" s="9">
        <v>8880.65</v>
      </c>
      <c r="F12" s="21"/>
    </row>
    <row r="13" spans="1:10" ht="17.25" thickBot="1">
      <c r="A13" s="7">
        <v>41775</v>
      </c>
      <c r="B13" s="8">
        <v>8857.1200000000008</v>
      </c>
      <c r="C13" s="8">
        <v>8896.7199999999993</v>
      </c>
      <c r="D13" s="8">
        <v>8816.92</v>
      </c>
      <c r="E13" s="9">
        <v>8888.4500000000007</v>
      </c>
      <c r="F13" s="21"/>
    </row>
    <row r="14" spans="1:10" ht="17.25" thickBot="1">
      <c r="A14" s="7">
        <v>41778</v>
      </c>
      <c r="B14" s="8">
        <v>8901.5400000000009</v>
      </c>
      <c r="C14" s="8">
        <v>8912.35</v>
      </c>
      <c r="D14" s="8">
        <v>8877.4599999999991</v>
      </c>
      <c r="E14" s="9">
        <v>8899.9</v>
      </c>
      <c r="F14" s="21"/>
    </row>
    <row r="15" spans="1:10" ht="17.25" thickBot="1">
      <c r="A15" s="7">
        <v>41779</v>
      </c>
      <c r="B15" s="8">
        <v>8922.08</v>
      </c>
      <c r="C15" s="8">
        <v>8930.7900000000009</v>
      </c>
      <c r="D15" s="8">
        <v>8887.7900000000009</v>
      </c>
      <c r="E15" s="9">
        <v>8887.7900000000009</v>
      </c>
      <c r="F15" s="21"/>
    </row>
    <row r="16" spans="1:10" ht="17.25" thickBot="1">
      <c r="A16" s="7">
        <v>41780</v>
      </c>
      <c r="B16" s="8">
        <v>8894.16</v>
      </c>
      <c r="C16" s="8">
        <v>8905.0400000000009</v>
      </c>
      <c r="D16" s="8">
        <v>8848.5300000000007</v>
      </c>
      <c r="E16" s="9">
        <v>8862.42</v>
      </c>
      <c r="F16" s="21"/>
    </row>
    <row r="17" spans="1:9" ht="17.25" thickBot="1">
      <c r="A17" s="7">
        <v>41781</v>
      </c>
      <c r="B17" s="8">
        <v>8899.82</v>
      </c>
      <c r="C17" s="8">
        <v>8969.6299999999992</v>
      </c>
      <c r="D17" s="8">
        <v>8899.82</v>
      </c>
      <c r="E17" s="9">
        <v>8969.6299999999992</v>
      </c>
      <c r="F17" s="21"/>
    </row>
    <row r="18" spans="1:9" ht="17.25" thickBot="1">
      <c r="A18" s="7">
        <v>41782</v>
      </c>
      <c r="B18" s="8">
        <v>8960.7900000000009</v>
      </c>
      <c r="C18" s="8">
        <v>9008.2199999999993</v>
      </c>
      <c r="D18" s="8">
        <v>8960.7900000000009</v>
      </c>
      <c r="E18" s="9">
        <v>9008.2199999999993</v>
      </c>
      <c r="F18" s="21"/>
    </row>
    <row r="19" spans="1:9" ht="17.25" thickBot="1">
      <c r="A19" s="7">
        <v>41785</v>
      </c>
      <c r="B19" s="8">
        <v>9040.49</v>
      </c>
      <c r="C19" s="8">
        <v>9053.75</v>
      </c>
      <c r="D19" s="8">
        <v>9026.77</v>
      </c>
      <c r="E19" s="9">
        <v>9036.1200000000008</v>
      </c>
      <c r="F19" s="21"/>
    </row>
    <row r="20" spans="1:9" ht="17.25" thickBot="1">
      <c r="A20" s="7">
        <v>41786</v>
      </c>
      <c r="B20" s="8">
        <v>9045.08</v>
      </c>
      <c r="C20" s="8">
        <v>9059.19</v>
      </c>
      <c r="D20" s="8">
        <v>9035.69</v>
      </c>
      <c r="E20" s="9">
        <v>9055.2900000000009</v>
      </c>
      <c r="F20" s="21"/>
    </row>
    <row r="21" spans="1:9" ht="17.25" thickBot="1">
      <c r="A21" s="7">
        <v>41787</v>
      </c>
      <c r="B21" s="8">
        <v>9072.0400000000009</v>
      </c>
      <c r="C21" s="8">
        <v>9125.14</v>
      </c>
      <c r="D21" s="8">
        <v>9069.89</v>
      </c>
      <c r="E21" s="9">
        <v>9121.7099999999991</v>
      </c>
      <c r="F21" s="21">
        <f>STDEV(E2:E21)</f>
        <v>85.084274717544005</v>
      </c>
      <c r="G21" s="6">
        <f>H21+2*F21</f>
        <v>9083.5325494350873</v>
      </c>
      <c r="H21" s="6">
        <f>AVERAGE(E2:E21)</f>
        <v>8913.3639999999996</v>
      </c>
      <c r="I21" s="6">
        <f>H21-2*F21</f>
        <v>8743.1954505649119</v>
      </c>
    </row>
    <row r="22" spans="1:9" ht="17.25" thickBot="1">
      <c r="A22" s="7">
        <v>41788</v>
      </c>
      <c r="B22" s="8">
        <v>9123.4599999999991</v>
      </c>
      <c r="C22" s="8">
        <v>9131.66</v>
      </c>
      <c r="D22" s="8">
        <v>9093.57</v>
      </c>
      <c r="E22" s="9">
        <v>9109</v>
      </c>
      <c r="F22" s="21">
        <f t="shared" ref="F22:F85" si="0">STDEV(E3:E22)</f>
        <v>90.586715454541576</v>
      </c>
      <c r="G22" s="6">
        <f t="shared" ref="G22:G85" si="1">H22+2*F22</f>
        <v>9110.4154309090809</v>
      </c>
      <c r="H22" s="6">
        <f t="shared" ref="H22:H85" si="2">AVERAGE(E3:E22)</f>
        <v>8929.2419999999984</v>
      </c>
      <c r="I22" s="6">
        <f t="shared" ref="I22:I85" si="3">H22-2*F22</f>
        <v>8748.0685690909158</v>
      </c>
    </row>
    <row r="23" spans="1:9" ht="17.25" thickBot="1">
      <c r="A23" s="7">
        <v>41789</v>
      </c>
      <c r="B23" s="8">
        <v>9130.66</v>
      </c>
      <c r="C23" s="8">
        <v>9139.57</v>
      </c>
      <c r="D23" s="8">
        <v>9075.91</v>
      </c>
      <c r="E23" s="9">
        <v>9075.91</v>
      </c>
      <c r="F23" s="21">
        <f t="shared" si="0"/>
        <v>94.983318772297991</v>
      </c>
      <c r="G23" s="6">
        <f t="shared" si="1"/>
        <v>9129.6381375445962</v>
      </c>
      <c r="H23" s="6">
        <f t="shared" si="2"/>
        <v>8939.6715000000004</v>
      </c>
      <c r="I23" s="6">
        <f t="shared" si="3"/>
        <v>8749.7048624554045</v>
      </c>
    </row>
    <row r="24" spans="1:9" ht="17.25" thickBot="1">
      <c r="A24" s="7">
        <v>41793</v>
      </c>
      <c r="B24" s="8">
        <v>9106.61</v>
      </c>
      <c r="C24" s="8">
        <v>9128.34</v>
      </c>
      <c r="D24" s="8">
        <v>9070.4500000000007</v>
      </c>
      <c r="E24" s="9">
        <v>9123.4599999999991</v>
      </c>
      <c r="F24" s="21">
        <f t="shared" si="0"/>
        <v>101.87644849987328</v>
      </c>
      <c r="G24" s="6">
        <f t="shared" si="1"/>
        <v>9156.0758969997478</v>
      </c>
      <c r="H24" s="6">
        <f t="shared" si="2"/>
        <v>8952.3230000000003</v>
      </c>
      <c r="I24" s="6">
        <f t="shared" si="3"/>
        <v>8748.5701030002529</v>
      </c>
    </row>
    <row r="25" spans="1:9" ht="17.25" thickBot="1">
      <c r="A25" s="7">
        <v>41794</v>
      </c>
      <c r="B25" s="8">
        <v>9135.01</v>
      </c>
      <c r="C25" s="8">
        <v>9140.5499999999993</v>
      </c>
      <c r="D25" s="8">
        <v>9114.18</v>
      </c>
      <c r="E25" s="9">
        <v>9119.9599999999991</v>
      </c>
      <c r="F25" s="21">
        <f t="shared" si="0"/>
        <v>107.9840773971595</v>
      </c>
      <c r="G25" s="6">
        <f t="shared" si="1"/>
        <v>9178.6696547943175</v>
      </c>
      <c r="H25" s="6">
        <f t="shared" si="2"/>
        <v>8962.7014999999992</v>
      </c>
      <c r="I25" s="6">
        <f t="shared" si="3"/>
        <v>8746.733345205681</v>
      </c>
    </row>
    <row r="26" spans="1:9" ht="17.25" thickBot="1">
      <c r="A26" s="7">
        <v>41795</v>
      </c>
      <c r="B26" s="8">
        <v>9127.56</v>
      </c>
      <c r="C26" s="8">
        <v>9140.7199999999993</v>
      </c>
      <c r="D26" s="8">
        <v>9094.1299999999992</v>
      </c>
      <c r="E26" s="9">
        <v>9140.7199999999993</v>
      </c>
      <c r="F26" s="21">
        <f t="shared" si="0"/>
        <v>113.63625103928361</v>
      </c>
      <c r="G26" s="6">
        <f t="shared" si="1"/>
        <v>9202.3490020785666</v>
      </c>
      <c r="H26" s="6">
        <f t="shared" si="2"/>
        <v>8975.0764999999992</v>
      </c>
      <c r="I26" s="6">
        <f t="shared" si="3"/>
        <v>8747.8039979214318</v>
      </c>
    </row>
    <row r="27" spans="1:9" ht="17.25" thickBot="1">
      <c r="A27" s="7">
        <v>41796</v>
      </c>
      <c r="B27" s="8">
        <v>9167.83</v>
      </c>
      <c r="C27" s="8">
        <v>9174.77</v>
      </c>
      <c r="D27" s="8">
        <v>9122.56</v>
      </c>
      <c r="E27" s="9">
        <v>9134.4599999999991</v>
      </c>
      <c r="F27" s="21">
        <f t="shared" si="0"/>
        <v>118.48394443641062</v>
      </c>
      <c r="G27" s="6">
        <f t="shared" si="1"/>
        <v>9222.2223888728204</v>
      </c>
      <c r="H27" s="6">
        <f t="shared" si="2"/>
        <v>8985.2544999999991</v>
      </c>
      <c r="I27" s="6">
        <f t="shared" si="3"/>
        <v>8748.2866111271778</v>
      </c>
    </row>
    <row r="28" spans="1:9" ht="17.25" thickBot="1">
      <c r="A28" s="7">
        <v>41799</v>
      </c>
      <c r="B28" s="8">
        <v>9153.93</v>
      </c>
      <c r="C28" s="8">
        <v>9166.58</v>
      </c>
      <c r="D28" s="8">
        <v>9138.93</v>
      </c>
      <c r="E28" s="9">
        <v>9162.74</v>
      </c>
      <c r="F28" s="21">
        <f t="shared" si="0"/>
        <v>122.55421370066961</v>
      </c>
      <c r="G28" s="6">
        <f t="shared" si="1"/>
        <v>9244.0154274013366</v>
      </c>
      <c r="H28" s="6">
        <f t="shared" si="2"/>
        <v>8998.9069999999974</v>
      </c>
      <c r="I28" s="6">
        <f t="shared" si="3"/>
        <v>8753.7985725986582</v>
      </c>
    </row>
    <row r="29" spans="1:9" ht="17.25" thickBot="1">
      <c r="A29" s="7">
        <v>41800</v>
      </c>
      <c r="B29" s="8">
        <v>9181.9</v>
      </c>
      <c r="C29" s="8">
        <v>9222.3700000000008</v>
      </c>
      <c r="D29" s="8">
        <v>9171.75</v>
      </c>
      <c r="E29" s="9">
        <v>9222.3700000000008</v>
      </c>
      <c r="F29" s="21">
        <f t="shared" si="0"/>
        <v>123.65786158420701</v>
      </c>
      <c r="G29" s="6">
        <f t="shared" si="1"/>
        <v>9266.910723168412</v>
      </c>
      <c r="H29" s="6">
        <f t="shared" si="2"/>
        <v>9019.5949999999975</v>
      </c>
      <c r="I29" s="6">
        <f t="shared" si="3"/>
        <v>8772.279276831583</v>
      </c>
    </row>
    <row r="30" spans="1:9" ht="17.25" thickBot="1">
      <c r="A30" s="7">
        <v>41801</v>
      </c>
      <c r="B30" s="8">
        <v>9218.5</v>
      </c>
      <c r="C30" s="8">
        <v>9229.7999999999993</v>
      </c>
      <c r="D30" s="8">
        <v>9204.76</v>
      </c>
      <c r="E30" s="9">
        <v>9229.7999999999993</v>
      </c>
      <c r="F30" s="21">
        <f t="shared" si="0"/>
        <v>122.5977671986942</v>
      </c>
      <c r="G30" s="6">
        <f t="shared" si="1"/>
        <v>9285.3835343973842</v>
      </c>
      <c r="H30" s="6">
        <f t="shared" si="2"/>
        <v>9040.1879999999965</v>
      </c>
      <c r="I30" s="6">
        <f t="shared" si="3"/>
        <v>8794.9924656026087</v>
      </c>
    </row>
    <row r="31" spans="1:9" ht="17.25" thickBot="1">
      <c r="A31" s="7">
        <v>41802</v>
      </c>
      <c r="B31" s="8">
        <v>9209.99</v>
      </c>
      <c r="C31" s="8">
        <v>9220.89</v>
      </c>
      <c r="D31" s="8">
        <v>9186.7900000000009</v>
      </c>
      <c r="E31" s="9">
        <v>9204.65</v>
      </c>
      <c r="F31" s="21">
        <f t="shared" si="0"/>
        <v>121.3865863514276</v>
      </c>
      <c r="G31" s="6">
        <f t="shared" si="1"/>
        <v>9299.4356727028517</v>
      </c>
      <c r="H31" s="6">
        <f t="shared" si="2"/>
        <v>9056.6624999999967</v>
      </c>
      <c r="I31" s="6">
        <f t="shared" si="3"/>
        <v>8813.8893272971418</v>
      </c>
    </row>
    <row r="32" spans="1:9" ht="17.25" thickBot="1">
      <c r="A32" s="7">
        <v>41803</v>
      </c>
      <c r="B32" s="8">
        <v>9192.73</v>
      </c>
      <c r="C32" s="8">
        <v>9207.74</v>
      </c>
      <c r="D32" s="8">
        <v>9171.51</v>
      </c>
      <c r="E32" s="9">
        <v>9196.39</v>
      </c>
      <c r="F32" s="21">
        <f t="shared" si="0"/>
        <v>117.76831633047885</v>
      </c>
      <c r="G32" s="6">
        <f t="shared" si="1"/>
        <v>9307.9861326609553</v>
      </c>
      <c r="H32" s="6">
        <f t="shared" si="2"/>
        <v>9072.449499999997</v>
      </c>
      <c r="I32" s="6">
        <f t="shared" si="3"/>
        <v>8836.9128673390387</v>
      </c>
    </row>
    <row r="33" spans="1:9" ht="17.25" thickBot="1">
      <c r="A33" s="7">
        <v>41806</v>
      </c>
      <c r="B33" s="8">
        <v>9196.23</v>
      </c>
      <c r="C33" s="8">
        <v>9214.19</v>
      </c>
      <c r="D33" s="8">
        <v>9179.56</v>
      </c>
      <c r="E33" s="9">
        <v>9202.93</v>
      </c>
      <c r="F33" s="21">
        <f t="shared" si="0"/>
        <v>112.79758574660684</v>
      </c>
      <c r="G33" s="6">
        <f t="shared" si="1"/>
        <v>9313.7686714932133</v>
      </c>
      <c r="H33" s="6">
        <f t="shared" si="2"/>
        <v>9088.173499999999</v>
      </c>
      <c r="I33" s="6">
        <f t="shared" si="3"/>
        <v>8862.5783285067846</v>
      </c>
    </row>
    <row r="34" spans="1:9" ht="17.25" thickBot="1">
      <c r="A34" s="7">
        <v>41807</v>
      </c>
      <c r="B34" s="8">
        <v>9223.02</v>
      </c>
      <c r="C34" s="8">
        <v>9249.8700000000008</v>
      </c>
      <c r="D34" s="8">
        <v>9200.86</v>
      </c>
      <c r="E34" s="9">
        <v>9240.6</v>
      </c>
      <c r="F34" s="21">
        <f t="shared" si="0"/>
        <v>108.51284528740548</v>
      </c>
      <c r="G34" s="6">
        <f t="shared" si="1"/>
        <v>9322.2341905748071</v>
      </c>
      <c r="H34" s="6">
        <f t="shared" si="2"/>
        <v>9105.208499999997</v>
      </c>
      <c r="I34" s="6">
        <f t="shared" si="3"/>
        <v>8888.1828094251869</v>
      </c>
    </row>
    <row r="35" spans="1:9" ht="17.25" thickBot="1">
      <c r="A35" s="7">
        <v>41808</v>
      </c>
      <c r="B35" s="8">
        <v>9257.65</v>
      </c>
      <c r="C35" s="8">
        <v>9316.64</v>
      </c>
      <c r="D35" s="8">
        <v>9204.35</v>
      </c>
      <c r="E35" s="9">
        <v>9279.93</v>
      </c>
      <c r="F35" s="21">
        <f t="shared" si="0"/>
        <v>102.41654463770159</v>
      </c>
      <c r="G35" s="6">
        <f t="shared" si="1"/>
        <v>9329.6485892754026</v>
      </c>
      <c r="H35" s="6">
        <f t="shared" si="2"/>
        <v>9124.8154999999988</v>
      </c>
      <c r="I35" s="6">
        <f t="shared" si="3"/>
        <v>8919.982410724595</v>
      </c>
    </row>
    <row r="36" spans="1:9" ht="17.25" thickBot="1">
      <c r="A36" s="7">
        <v>41809</v>
      </c>
      <c r="B36" s="8">
        <v>9288.69</v>
      </c>
      <c r="C36" s="8">
        <v>9324.4</v>
      </c>
      <c r="D36" s="8">
        <v>9283.3799999999992</v>
      </c>
      <c r="E36" s="9">
        <v>9316.81</v>
      </c>
      <c r="F36" s="21">
        <f t="shared" si="0"/>
        <v>90.896355001900886</v>
      </c>
      <c r="G36" s="6">
        <f t="shared" si="1"/>
        <v>9329.3277100038013</v>
      </c>
      <c r="H36" s="6">
        <f t="shared" si="2"/>
        <v>9147.5349999999999</v>
      </c>
      <c r="I36" s="6">
        <f t="shared" si="3"/>
        <v>8965.7422899961985</v>
      </c>
    </row>
    <row r="37" spans="1:9" ht="17.25" thickBot="1">
      <c r="A37" s="7">
        <v>41810</v>
      </c>
      <c r="B37" s="8">
        <v>9330.35</v>
      </c>
      <c r="C37" s="8">
        <v>9339.83</v>
      </c>
      <c r="D37" s="8">
        <v>9273.7900000000009</v>
      </c>
      <c r="E37" s="9">
        <v>9273.7900000000009</v>
      </c>
      <c r="F37" s="21">
        <f t="shared" si="0"/>
        <v>84.804813176462744</v>
      </c>
      <c r="G37" s="6">
        <f t="shared" si="1"/>
        <v>9332.3526263529238</v>
      </c>
      <c r="H37" s="6">
        <f t="shared" si="2"/>
        <v>9162.7429999999986</v>
      </c>
      <c r="I37" s="6">
        <f t="shared" si="3"/>
        <v>8993.1333736470733</v>
      </c>
    </row>
    <row r="38" spans="1:9" ht="17.25" thickBot="1">
      <c r="A38" s="7">
        <v>41813</v>
      </c>
      <c r="B38" s="8">
        <v>9293.06</v>
      </c>
      <c r="C38" s="8">
        <v>9302.65</v>
      </c>
      <c r="D38" s="8">
        <v>9225.73</v>
      </c>
      <c r="E38" s="9">
        <v>9228.35</v>
      </c>
      <c r="F38" s="21">
        <f t="shared" si="0"/>
        <v>77.679954230229399</v>
      </c>
      <c r="G38" s="6">
        <f t="shared" si="1"/>
        <v>9329.1094084604611</v>
      </c>
      <c r="H38" s="6">
        <f t="shared" si="2"/>
        <v>9173.7495000000017</v>
      </c>
      <c r="I38" s="6">
        <f t="shared" si="3"/>
        <v>9018.3895915395424</v>
      </c>
    </row>
    <row r="39" spans="1:9" ht="17.25" thickBot="1">
      <c r="A39" s="7">
        <v>41814</v>
      </c>
      <c r="B39" s="8">
        <v>9232.35</v>
      </c>
      <c r="C39" s="8">
        <v>9276.24</v>
      </c>
      <c r="D39" s="8">
        <v>9232.35</v>
      </c>
      <c r="E39" s="9">
        <v>9246.2000000000007</v>
      </c>
      <c r="F39" s="21">
        <f t="shared" si="0"/>
        <v>72.092720216107267</v>
      </c>
      <c r="G39" s="6">
        <f t="shared" si="1"/>
        <v>9328.4389404322174</v>
      </c>
      <c r="H39" s="6">
        <f t="shared" si="2"/>
        <v>9184.2535000000025</v>
      </c>
      <c r="I39" s="6">
        <f t="shared" si="3"/>
        <v>9040.0680595677877</v>
      </c>
    </row>
    <row r="40" spans="1:9" ht="17.25" thickBot="1">
      <c r="A40" s="7">
        <v>41815</v>
      </c>
      <c r="B40" s="8">
        <v>9250.1299999999992</v>
      </c>
      <c r="C40" s="8">
        <v>9255.8700000000008</v>
      </c>
      <c r="D40" s="8">
        <v>9229.7999999999993</v>
      </c>
      <c r="E40" s="9">
        <v>9242.16</v>
      </c>
      <c r="F40" s="21">
        <f t="shared" si="0"/>
        <v>66.382228289140897</v>
      </c>
      <c r="G40" s="6">
        <f t="shared" si="1"/>
        <v>9326.3614565782827</v>
      </c>
      <c r="H40" s="6">
        <f t="shared" si="2"/>
        <v>9193.5970000000016</v>
      </c>
      <c r="I40" s="6">
        <f t="shared" si="3"/>
        <v>9060.8325434217204</v>
      </c>
    </row>
    <row r="41" spans="1:9" ht="17.25" thickBot="1">
      <c r="A41" s="7">
        <v>41816</v>
      </c>
      <c r="B41" s="8">
        <v>9273.36</v>
      </c>
      <c r="C41" s="8">
        <v>9320.94</v>
      </c>
      <c r="D41" s="8">
        <v>9271.35</v>
      </c>
      <c r="E41" s="9">
        <v>9320.94</v>
      </c>
      <c r="F41" s="21">
        <f t="shared" si="0"/>
        <v>69.883087952967202</v>
      </c>
      <c r="G41" s="6">
        <f t="shared" si="1"/>
        <v>9343.3246759059348</v>
      </c>
      <c r="H41" s="6">
        <f t="shared" si="2"/>
        <v>9203.558500000001</v>
      </c>
      <c r="I41" s="6">
        <f t="shared" si="3"/>
        <v>9063.7923240940672</v>
      </c>
    </row>
    <row r="42" spans="1:9" ht="17.25" thickBot="1">
      <c r="A42" s="7">
        <v>41817</v>
      </c>
      <c r="B42" s="8">
        <v>9316.89</v>
      </c>
      <c r="C42" s="8">
        <v>9330.9500000000007</v>
      </c>
      <c r="D42" s="8">
        <v>9303.57</v>
      </c>
      <c r="E42" s="9">
        <v>9306.83</v>
      </c>
      <c r="F42" s="21">
        <f t="shared" si="0"/>
        <v>69.795238489380623</v>
      </c>
      <c r="G42" s="6">
        <f t="shared" si="1"/>
        <v>9353.0404769787619</v>
      </c>
      <c r="H42" s="6">
        <f t="shared" si="2"/>
        <v>9213.4500000000007</v>
      </c>
      <c r="I42" s="6">
        <f t="shared" si="3"/>
        <v>9073.8595230212395</v>
      </c>
    </row>
    <row r="43" spans="1:9" ht="17.25" thickBot="1">
      <c r="A43" s="7">
        <v>41820</v>
      </c>
      <c r="B43" s="8">
        <v>9332.44</v>
      </c>
      <c r="C43" s="8">
        <v>9393.07</v>
      </c>
      <c r="D43" s="8">
        <v>9327.89</v>
      </c>
      <c r="E43" s="9">
        <v>9393.07</v>
      </c>
      <c r="F43" s="21">
        <f t="shared" si="0"/>
        <v>72.863499099704711</v>
      </c>
      <c r="G43" s="6">
        <f t="shared" si="1"/>
        <v>9375.0349981994095</v>
      </c>
      <c r="H43" s="6">
        <f t="shared" si="2"/>
        <v>9229.3080000000009</v>
      </c>
      <c r="I43" s="6">
        <f t="shared" si="3"/>
        <v>9083.5810018005923</v>
      </c>
    </row>
    <row r="44" spans="1:9" ht="17.25" thickBot="1">
      <c r="A44" s="7">
        <v>41821</v>
      </c>
      <c r="B44" s="8">
        <v>9393.07</v>
      </c>
      <c r="C44" s="8">
        <v>9463.06</v>
      </c>
      <c r="D44" s="8">
        <v>9374.2800000000007</v>
      </c>
      <c r="E44" s="9">
        <v>9441.92</v>
      </c>
      <c r="F44" s="21">
        <f t="shared" si="0"/>
        <v>82.653979233657765</v>
      </c>
      <c r="G44" s="6">
        <f t="shared" si="1"/>
        <v>9410.5389584673176</v>
      </c>
      <c r="H44" s="6">
        <f t="shared" si="2"/>
        <v>9245.2310000000016</v>
      </c>
      <c r="I44" s="6">
        <f t="shared" si="3"/>
        <v>9079.9230415326856</v>
      </c>
    </row>
    <row r="45" spans="1:9" ht="17.25" thickBot="1">
      <c r="A45" s="7">
        <v>41822</v>
      </c>
      <c r="B45" s="8">
        <v>9482</v>
      </c>
      <c r="C45" s="8">
        <v>9547.0499999999993</v>
      </c>
      <c r="D45" s="8">
        <v>9421.8700000000008</v>
      </c>
      <c r="E45" s="9">
        <v>9484.9599999999991</v>
      </c>
      <c r="F45" s="21">
        <f t="shared" si="0"/>
        <v>93.165908995444084</v>
      </c>
      <c r="G45" s="6">
        <f t="shared" si="1"/>
        <v>9449.8128179908872</v>
      </c>
      <c r="H45" s="6">
        <f t="shared" si="2"/>
        <v>9263.4809999999998</v>
      </c>
      <c r="I45" s="6">
        <f t="shared" si="3"/>
        <v>9077.1491820091123</v>
      </c>
    </row>
    <row r="46" spans="1:9" ht="17.25" thickBot="1">
      <c r="A46" s="7">
        <v>41823</v>
      </c>
      <c r="B46" s="8">
        <v>9468.7800000000007</v>
      </c>
      <c r="C46" s="8">
        <v>9538.65</v>
      </c>
      <c r="D46" s="8">
        <v>9449.7800000000007</v>
      </c>
      <c r="E46" s="9">
        <v>9526.23</v>
      </c>
      <c r="F46" s="21">
        <f t="shared" si="0"/>
        <v>105.49475448545937</v>
      </c>
      <c r="G46" s="6">
        <f t="shared" si="1"/>
        <v>9493.7460089709184</v>
      </c>
      <c r="H46" s="6">
        <f t="shared" si="2"/>
        <v>9282.7564999999995</v>
      </c>
      <c r="I46" s="6">
        <f t="shared" si="3"/>
        <v>9071.7669910290806</v>
      </c>
    </row>
    <row r="47" spans="1:9" ht="17.25" thickBot="1">
      <c r="A47" s="7">
        <v>41824</v>
      </c>
      <c r="B47" s="8">
        <v>9468.7800000000007</v>
      </c>
      <c r="C47" s="8">
        <v>9550.11</v>
      </c>
      <c r="D47" s="8">
        <v>9482.94</v>
      </c>
      <c r="E47" s="9">
        <v>9510.0499999999993</v>
      </c>
      <c r="F47" s="21">
        <f t="shared" si="0"/>
        <v>110.99331702973433</v>
      </c>
      <c r="G47" s="6">
        <f t="shared" si="1"/>
        <v>9523.5226340594709</v>
      </c>
      <c r="H47" s="6">
        <f t="shared" si="2"/>
        <v>9301.5360000000019</v>
      </c>
      <c r="I47" s="6">
        <f t="shared" si="3"/>
        <v>9079.5493659405329</v>
      </c>
    </row>
    <row r="48" spans="1:9" ht="17.25" thickBot="1">
      <c r="A48" s="7">
        <v>41827</v>
      </c>
      <c r="B48" s="8">
        <v>9497.27</v>
      </c>
      <c r="C48" s="8">
        <v>9520.2000000000007</v>
      </c>
      <c r="D48" s="8">
        <v>9454.67</v>
      </c>
      <c r="E48" s="9">
        <v>9520.2000000000007</v>
      </c>
      <c r="F48" s="21">
        <f t="shared" si="0"/>
        <v>116.12868197777284</v>
      </c>
      <c r="G48" s="6">
        <f t="shared" si="1"/>
        <v>9551.6663639555463</v>
      </c>
      <c r="H48" s="6">
        <f t="shared" si="2"/>
        <v>9319.4090000000015</v>
      </c>
      <c r="I48" s="6">
        <f t="shared" si="3"/>
        <v>9087.1516360444566</v>
      </c>
    </row>
    <row r="49" spans="1:9" ht="17.25" thickBot="1">
      <c r="A49" s="7">
        <v>41828</v>
      </c>
      <c r="B49" s="8">
        <v>9515.18</v>
      </c>
      <c r="C49" s="8">
        <v>9540.57</v>
      </c>
      <c r="D49" s="8">
        <v>9499.17</v>
      </c>
      <c r="E49" s="9">
        <v>9530.98</v>
      </c>
      <c r="F49" s="21">
        <f t="shared" si="0"/>
        <v>122.86390817207368</v>
      </c>
      <c r="G49" s="6">
        <f t="shared" si="1"/>
        <v>9580.5673163441497</v>
      </c>
      <c r="H49" s="6">
        <f t="shared" si="2"/>
        <v>9334.8395000000019</v>
      </c>
      <c r="I49" s="6">
        <f t="shared" si="3"/>
        <v>9089.111683655854</v>
      </c>
    </row>
    <row r="50" spans="1:9" ht="17.25" thickBot="1">
      <c r="A50" s="7">
        <v>41829</v>
      </c>
      <c r="B50" s="8">
        <v>9510</v>
      </c>
      <c r="C50" s="8">
        <v>9522.99</v>
      </c>
      <c r="D50" s="8">
        <v>9478.76</v>
      </c>
      <c r="E50" s="9">
        <v>9489.98</v>
      </c>
      <c r="F50" s="21">
        <f t="shared" si="0"/>
        <v>124.91383456628246</v>
      </c>
      <c r="G50" s="6">
        <f t="shared" si="1"/>
        <v>9597.6761691325664</v>
      </c>
      <c r="H50" s="6">
        <f t="shared" si="2"/>
        <v>9347.8485000000019</v>
      </c>
      <c r="I50" s="6">
        <f t="shared" si="3"/>
        <v>9098.0208308674373</v>
      </c>
    </row>
    <row r="51" spans="1:9" ht="17.25" thickBot="1">
      <c r="A51" s="7">
        <v>41830</v>
      </c>
      <c r="B51" s="8">
        <v>9512.89</v>
      </c>
      <c r="C51" s="8">
        <v>9568.75</v>
      </c>
      <c r="D51" s="8">
        <v>9512.89</v>
      </c>
      <c r="E51" s="9">
        <v>9565.1200000000008</v>
      </c>
      <c r="F51" s="21">
        <f t="shared" si="0"/>
        <v>129.10012811767444</v>
      </c>
      <c r="G51" s="6">
        <f t="shared" si="1"/>
        <v>9624.0722562353494</v>
      </c>
      <c r="H51" s="6">
        <f t="shared" si="2"/>
        <v>9365.8720000000012</v>
      </c>
      <c r="I51" s="6">
        <f t="shared" si="3"/>
        <v>9107.671743764653</v>
      </c>
    </row>
    <row r="52" spans="1:9" ht="17.25" thickBot="1">
      <c r="A52" s="7">
        <v>41831</v>
      </c>
      <c r="B52" s="8">
        <v>9561.7099999999991</v>
      </c>
      <c r="C52" s="8">
        <v>9591.27</v>
      </c>
      <c r="D52" s="8">
        <v>9480.18</v>
      </c>
      <c r="E52" s="9">
        <v>9495.84</v>
      </c>
      <c r="F52" s="21">
        <f t="shared" si="0"/>
        <v>125.73029532652298</v>
      </c>
      <c r="G52" s="6">
        <f t="shared" si="1"/>
        <v>9632.305090653048</v>
      </c>
      <c r="H52" s="6">
        <f t="shared" si="2"/>
        <v>9380.8445000000029</v>
      </c>
      <c r="I52" s="6">
        <f t="shared" si="3"/>
        <v>9129.3839093469578</v>
      </c>
    </row>
    <row r="53" spans="1:9" ht="17.25" thickBot="1">
      <c r="A53" s="7">
        <v>41834</v>
      </c>
      <c r="B53" s="8">
        <v>9497.81</v>
      </c>
      <c r="C53" s="8">
        <v>9545.99</v>
      </c>
      <c r="D53" s="8">
        <v>9488.1200000000008</v>
      </c>
      <c r="E53" s="9">
        <v>9520.2999999999993</v>
      </c>
      <c r="F53" s="21">
        <f t="shared" si="0"/>
        <v>122.06816849181983</v>
      </c>
      <c r="G53" s="6">
        <f t="shared" si="1"/>
        <v>9640.8493369836397</v>
      </c>
      <c r="H53" s="6">
        <f t="shared" si="2"/>
        <v>9396.7129999999997</v>
      </c>
      <c r="I53" s="6">
        <f t="shared" si="3"/>
        <v>9152.5766630163598</v>
      </c>
    </row>
    <row r="54" spans="1:9" ht="17.25" thickBot="1">
      <c r="A54" s="7">
        <v>41835</v>
      </c>
      <c r="B54" s="8">
        <v>9558.42</v>
      </c>
      <c r="C54" s="8">
        <v>9593.68</v>
      </c>
      <c r="D54" s="8">
        <v>9547.94</v>
      </c>
      <c r="E54" s="9">
        <v>9569.17</v>
      </c>
      <c r="F54" s="21">
        <f t="shared" si="0"/>
        <v>122.06218287047474</v>
      </c>
      <c r="G54" s="6">
        <f t="shared" si="1"/>
        <v>9657.2658657409502</v>
      </c>
      <c r="H54" s="6">
        <f t="shared" si="2"/>
        <v>9413.1415000000015</v>
      </c>
      <c r="I54" s="6">
        <f t="shared" si="3"/>
        <v>9169.0171342590529</v>
      </c>
    </row>
    <row r="55" spans="1:9" ht="17.25" thickBot="1">
      <c r="A55" s="7">
        <v>41836</v>
      </c>
      <c r="B55" s="8">
        <v>9570.33</v>
      </c>
      <c r="C55" s="8">
        <v>9574.1299999999992</v>
      </c>
      <c r="D55" s="8">
        <v>9471.65</v>
      </c>
      <c r="E55" s="9">
        <v>9484.73</v>
      </c>
      <c r="F55" s="21">
        <f t="shared" si="0"/>
        <v>118.8468299634802</v>
      </c>
      <c r="G55" s="6">
        <f t="shared" si="1"/>
        <v>9661.0751599269606</v>
      </c>
      <c r="H55" s="6">
        <f t="shared" si="2"/>
        <v>9423.3814999999995</v>
      </c>
      <c r="I55" s="6">
        <f t="shared" si="3"/>
        <v>9185.6878400730384</v>
      </c>
    </row>
    <row r="56" spans="1:9" ht="17.25" thickBot="1">
      <c r="A56" s="7">
        <v>41837</v>
      </c>
      <c r="B56" s="8">
        <v>9420.11</v>
      </c>
      <c r="C56" s="8">
        <v>9461.86</v>
      </c>
      <c r="D56" s="8">
        <v>9373.8700000000008</v>
      </c>
      <c r="E56" s="9">
        <v>9408.24</v>
      </c>
      <c r="F56" s="21">
        <f t="shared" si="0"/>
        <v>116.2620947913081</v>
      </c>
      <c r="G56" s="6">
        <f t="shared" si="1"/>
        <v>9660.4771895826161</v>
      </c>
      <c r="H56" s="6">
        <f t="shared" si="2"/>
        <v>9427.9529999999995</v>
      </c>
      <c r="I56" s="6">
        <f t="shared" si="3"/>
        <v>9195.4288104173829</v>
      </c>
    </row>
    <row r="57" spans="1:9" ht="17.25" thickBot="1">
      <c r="A57" s="7">
        <v>41838</v>
      </c>
      <c r="B57" s="8">
        <v>9335.3799999999992</v>
      </c>
      <c r="C57" s="8">
        <v>9421.34</v>
      </c>
      <c r="D57" s="8">
        <v>9335.3799999999992</v>
      </c>
      <c r="E57" s="9">
        <v>9400.9699999999993</v>
      </c>
      <c r="F57" s="21">
        <f t="shared" si="0"/>
        <v>110.73290128669251</v>
      </c>
      <c r="G57" s="6">
        <f t="shared" si="1"/>
        <v>9655.7778025733842</v>
      </c>
      <c r="H57" s="6">
        <f t="shared" si="2"/>
        <v>9434.3119999999999</v>
      </c>
      <c r="I57" s="6">
        <f t="shared" si="3"/>
        <v>9212.8461974266156</v>
      </c>
    </row>
    <row r="58" spans="1:9" ht="17.25" thickBot="1">
      <c r="A58" s="7">
        <v>41841</v>
      </c>
      <c r="B58" s="8">
        <v>9453.7800000000007</v>
      </c>
      <c r="C58" s="8">
        <v>9480.14</v>
      </c>
      <c r="D58" s="8">
        <v>9426.2999999999993</v>
      </c>
      <c r="E58" s="9">
        <v>9440.9699999999993</v>
      </c>
      <c r="F58" s="21">
        <f t="shared" si="0"/>
        <v>99.56150001513204</v>
      </c>
      <c r="G58" s="6">
        <f t="shared" si="1"/>
        <v>9644.0660000302632</v>
      </c>
      <c r="H58" s="6">
        <f t="shared" si="2"/>
        <v>9444.9429999999993</v>
      </c>
      <c r="I58" s="6">
        <f t="shared" si="3"/>
        <v>9245.8199999697354</v>
      </c>
    </row>
    <row r="59" spans="1:9" ht="17.25" thickBot="1">
      <c r="A59" s="7">
        <v>41842</v>
      </c>
      <c r="B59" s="8">
        <v>9453.23</v>
      </c>
      <c r="C59" s="8">
        <v>9499.36</v>
      </c>
      <c r="D59" s="8">
        <v>9418.74</v>
      </c>
      <c r="E59" s="9">
        <v>9499.36</v>
      </c>
      <c r="F59" s="21">
        <f t="shared" si="0"/>
        <v>88.435312064808159</v>
      </c>
      <c r="G59" s="6">
        <f t="shared" si="1"/>
        <v>9634.4716241296173</v>
      </c>
      <c r="H59" s="6">
        <f t="shared" si="2"/>
        <v>9457.6010000000006</v>
      </c>
      <c r="I59" s="6">
        <f t="shared" si="3"/>
        <v>9280.7303758703838</v>
      </c>
    </row>
    <row r="60" spans="1:9" ht="17.25" thickBot="1">
      <c r="A60" s="7">
        <v>41844</v>
      </c>
      <c r="B60" s="8">
        <v>9508.26</v>
      </c>
      <c r="C60" s="8">
        <v>9538.07</v>
      </c>
      <c r="D60" s="8">
        <v>9483.52</v>
      </c>
      <c r="E60" s="9">
        <v>9527.5400000000009</v>
      </c>
      <c r="F60" s="21">
        <f t="shared" si="0"/>
        <v>73.627739337833873</v>
      </c>
      <c r="G60" s="6">
        <f t="shared" si="1"/>
        <v>9619.1254786756672</v>
      </c>
      <c r="H60" s="6">
        <f t="shared" si="2"/>
        <v>9471.869999999999</v>
      </c>
      <c r="I60" s="6">
        <f t="shared" si="3"/>
        <v>9324.6145213243308</v>
      </c>
    </row>
    <row r="61" spans="1:9" ht="17.25" thickBot="1">
      <c r="A61" s="7">
        <v>41845</v>
      </c>
      <c r="B61" s="8">
        <v>9519.99</v>
      </c>
      <c r="C61" s="8">
        <v>9528.7000000000007</v>
      </c>
      <c r="D61" s="8">
        <v>9412.48</v>
      </c>
      <c r="E61" s="9">
        <v>9439.2900000000009</v>
      </c>
      <c r="F61" s="21">
        <f t="shared" si="0"/>
        <v>65.123805727003059</v>
      </c>
      <c r="G61" s="6">
        <f t="shared" si="1"/>
        <v>9608.0351114540063</v>
      </c>
      <c r="H61" s="6">
        <f t="shared" si="2"/>
        <v>9477.7875000000004</v>
      </c>
      <c r="I61" s="6">
        <f t="shared" si="3"/>
        <v>9347.5398885459945</v>
      </c>
    </row>
    <row r="62" spans="1:9" ht="17.25" thickBot="1">
      <c r="A62" s="7">
        <v>41848</v>
      </c>
      <c r="B62" s="8">
        <v>9415.9</v>
      </c>
      <c r="C62" s="8">
        <v>9460.43</v>
      </c>
      <c r="D62" s="8">
        <v>9385.56</v>
      </c>
      <c r="E62" s="9">
        <v>9420.18</v>
      </c>
      <c r="F62" s="21">
        <f t="shared" si="0"/>
        <v>53.326618957830959</v>
      </c>
      <c r="G62" s="6">
        <f t="shared" si="1"/>
        <v>9590.1082379156596</v>
      </c>
      <c r="H62" s="6">
        <f t="shared" si="2"/>
        <v>9483.4549999999981</v>
      </c>
      <c r="I62" s="6">
        <f t="shared" si="3"/>
        <v>9376.8017620843366</v>
      </c>
    </row>
    <row r="63" spans="1:9" ht="17.25" thickBot="1">
      <c r="A63" s="7">
        <v>41849</v>
      </c>
      <c r="B63" s="8">
        <v>9457.7999999999993</v>
      </c>
      <c r="C63" s="8">
        <v>9483.75</v>
      </c>
      <c r="D63" s="8">
        <v>9357.32</v>
      </c>
      <c r="E63" s="9">
        <v>9391.8799999999992</v>
      </c>
      <c r="F63" s="21">
        <f t="shared" si="0"/>
        <v>53.433332340403574</v>
      </c>
      <c r="G63" s="6">
        <f t="shared" si="1"/>
        <v>9590.2621646808057</v>
      </c>
      <c r="H63" s="6">
        <f t="shared" si="2"/>
        <v>9483.3954999999987</v>
      </c>
      <c r="I63" s="6">
        <f t="shared" si="3"/>
        <v>9376.5288353191918</v>
      </c>
    </row>
    <row r="64" spans="1:9" ht="17.25" thickBot="1">
      <c r="A64" s="7">
        <v>41850</v>
      </c>
      <c r="B64" s="8">
        <v>9409.6200000000008</v>
      </c>
      <c r="C64" s="8">
        <v>9456.0300000000007</v>
      </c>
      <c r="D64" s="8">
        <v>9398.82</v>
      </c>
      <c r="E64" s="9">
        <v>9447.02</v>
      </c>
      <c r="F64" s="21">
        <f t="shared" si="0"/>
        <v>53.236789067929095</v>
      </c>
      <c r="G64" s="6">
        <f t="shared" si="1"/>
        <v>9590.1240781358574</v>
      </c>
      <c r="H64" s="6">
        <f t="shared" si="2"/>
        <v>9483.6504999999997</v>
      </c>
      <c r="I64" s="6">
        <f t="shared" si="3"/>
        <v>9377.1769218641421</v>
      </c>
    </row>
    <row r="65" spans="1:9" ht="17.25" thickBot="1">
      <c r="A65" s="7">
        <v>41851</v>
      </c>
      <c r="B65" s="8">
        <v>9436.0400000000009</v>
      </c>
      <c r="C65" s="8">
        <v>9438.9699999999993</v>
      </c>
      <c r="D65" s="8">
        <v>9313.8700000000008</v>
      </c>
      <c r="E65" s="9">
        <v>9315.85</v>
      </c>
      <c r="F65" s="21">
        <f t="shared" si="0"/>
        <v>65.121078283779326</v>
      </c>
      <c r="G65" s="6">
        <f t="shared" si="1"/>
        <v>9605.437156567561</v>
      </c>
      <c r="H65" s="6">
        <f t="shared" si="2"/>
        <v>9475.1950000000015</v>
      </c>
      <c r="I65" s="6">
        <f t="shared" si="3"/>
        <v>9344.952843432442</v>
      </c>
    </row>
    <row r="66" spans="1:9" ht="17.25" thickBot="1">
      <c r="A66" s="7">
        <v>41852</v>
      </c>
      <c r="B66" s="8">
        <v>9223.75</v>
      </c>
      <c r="C66" s="8">
        <v>9274.64</v>
      </c>
      <c r="D66" s="8">
        <v>9201.83</v>
      </c>
      <c r="E66" s="9">
        <v>9266.51</v>
      </c>
      <c r="F66" s="21">
        <f t="shared" si="0"/>
        <v>78.855789755063284</v>
      </c>
      <c r="G66" s="6">
        <f t="shared" si="1"/>
        <v>9619.9205795101279</v>
      </c>
      <c r="H66" s="6">
        <f t="shared" si="2"/>
        <v>9462.2090000000007</v>
      </c>
      <c r="I66" s="6">
        <f t="shared" si="3"/>
        <v>9304.4974204898735</v>
      </c>
    </row>
    <row r="67" spans="1:9" ht="17.25" thickBot="1">
      <c r="A67" s="7">
        <v>41855</v>
      </c>
      <c r="B67" s="8">
        <v>9280.2900000000009</v>
      </c>
      <c r="C67" s="8">
        <v>9330.19</v>
      </c>
      <c r="D67" s="8">
        <v>9258.18</v>
      </c>
      <c r="E67" s="9">
        <v>9330.19</v>
      </c>
      <c r="F67" s="21">
        <f t="shared" si="0"/>
        <v>83.246384489215643</v>
      </c>
      <c r="G67" s="6">
        <f t="shared" si="1"/>
        <v>9619.7087689784312</v>
      </c>
      <c r="H67" s="6">
        <f t="shared" si="2"/>
        <v>9453.2160000000003</v>
      </c>
      <c r="I67" s="6">
        <f t="shared" si="3"/>
        <v>9286.7232310215695</v>
      </c>
    </row>
    <row r="68" spans="1:9" ht="17.25" thickBot="1">
      <c r="A68" s="7">
        <v>41856</v>
      </c>
      <c r="B68" s="8">
        <v>9316.82</v>
      </c>
      <c r="C68" s="8">
        <v>9316.82</v>
      </c>
      <c r="D68" s="8">
        <v>9141.44</v>
      </c>
      <c r="E68" s="9">
        <v>9141.44</v>
      </c>
      <c r="F68" s="21">
        <f t="shared" si="0"/>
        <v>106.92193687575597</v>
      </c>
      <c r="G68" s="6">
        <f t="shared" si="1"/>
        <v>9648.1218737515137</v>
      </c>
      <c r="H68" s="6">
        <f t="shared" si="2"/>
        <v>9434.2780000000021</v>
      </c>
      <c r="I68" s="6">
        <f t="shared" si="3"/>
        <v>9220.4341262484904</v>
      </c>
    </row>
    <row r="69" spans="1:9" ht="17.25" thickBot="1">
      <c r="A69" s="7">
        <v>41857</v>
      </c>
      <c r="B69" s="8">
        <v>9148.36</v>
      </c>
      <c r="C69" s="8">
        <v>9163.81</v>
      </c>
      <c r="D69" s="8">
        <v>9070.09</v>
      </c>
      <c r="E69" s="9">
        <v>9143.9699999999993</v>
      </c>
      <c r="F69" s="21">
        <f t="shared" si="0"/>
        <v>122.39976181929875</v>
      </c>
      <c r="G69" s="6">
        <f t="shared" si="1"/>
        <v>9659.7270236385993</v>
      </c>
      <c r="H69" s="6">
        <f t="shared" si="2"/>
        <v>9414.9275000000016</v>
      </c>
      <c r="I69" s="6">
        <f t="shared" si="3"/>
        <v>9170.1279763614039</v>
      </c>
    </row>
    <row r="70" spans="1:9" ht="17.25" thickBot="1">
      <c r="A70" s="7">
        <v>41858</v>
      </c>
      <c r="B70" s="8">
        <v>9162.65</v>
      </c>
      <c r="C70" s="8">
        <v>9172.8799999999992</v>
      </c>
      <c r="D70" s="8">
        <v>9108.85</v>
      </c>
      <c r="E70" s="9">
        <v>9131.44</v>
      </c>
      <c r="F70" s="21">
        <f t="shared" si="0"/>
        <v>136.2963239445198</v>
      </c>
      <c r="G70" s="6">
        <f t="shared" si="1"/>
        <v>9669.5931478890398</v>
      </c>
      <c r="H70" s="6">
        <f t="shared" si="2"/>
        <v>9397.0005000000001</v>
      </c>
      <c r="I70" s="6">
        <f t="shared" si="3"/>
        <v>9124.4078521109604</v>
      </c>
    </row>
    <row r="71" spans="1:9" ht="17.25" thickBot="1">
      <c r="A71" s="7">
        <v>41859</v>
      </c>
      <c r="B71" s="8">
        <v>9120.2000000000007</v>
      </c>
      <c r="C71" s="8">
        <v>9120.2000000000007</v>
      </c>
      <c r="D71" s="8">
        <v>9014.89</v>
      </c>
      <c r="E71" s="9">
        <v>9085.9599999999991</v>
      </c>
      <c r="F71" s="21">
        <f t="shared" si="0"/>
        <v>146.89046788876047</v>
      </c>
      <c r="G71" s="6">
        <f t="shared" si="1"/>
        <v>9666.82343577752</v>
      </c>
      <c r="H71" s="6">
        <f t="shared" si="2"/>
        <v>9373.0424999999996</v>
      </c>
      <c r="I71" s="6">
        <f t="shared" si="3"/>
        <v>9079.2615642224791</v>
      </c>
    </row>
    <row r="72" spans="1:9" ht="17.25" thickBot="1">
      <c r="A72" s="7">
        <v>41862</v>
      </c>
      <c r="B72" s="8">
        <v>9109.83</v>
      </c>
      <c r="C72" s="8">
        <v>9184.9599999999991</v>
      </c>
      <c r="D72" s="8">
        <v>9107.2099999999991</v>
      </c>
      <c r="E72" s="9">
        <v>9172.91</v>
      </c>
      <c r="F72" s="21">
        <f t="shared" si="0"/>
        <v>150.38879155463408</v>
      </c>
      <c r="G72" s="6">
        <f t="shared" si="1"/>
        <v>9657.6735831092683</v>
      </c>
      <c r="H72" s="6">
        <f t="shared" si="2"/>
        <v>9356.8960000000006</v>
      </c>
      <c r="I72" s="6">
        <f t="shared" si="3"/>
        <v>9056.118416890733</v>
      </c>
    </row>
    <row r="73" spans="1:9" ht="17.25" thickBot="1">
      <c r="A73" s="7">
        <v>41863</v>
      </c>
      <c r="B73" s="8">
        <v>9188.85</v>
      </c>
      <c r="C73" s="8">
        <v>9198.1</v>
      </c>
      <c r="D73" s="8">
        <v>9146.98</v>
      </c>
      <c r="E73" s="9">
        <v>9163.1200000000008</v>
      </c>
      <c r="F73" s="21">
        <f t="shared" si="0"/>
        <v>151.16884551283783</v>
      </c>
      <c r="G73" s="6">
        <f t="shared" si="1"/>
        <v>9641.3746910256759</v>
      </c>
      <c r="H73" s="6">
        <f t="shared" si="2"/>
        <v>9339.0370000000003</v>
      </c>
      <c r="I73" s="6">
        <f t="shared" si="3"/>
        <v>9036.6993089743246</v>
      </c>
    </row>
    <row r="74" spans="1:9" ht="17.25" thickBot="1">
      <c r="A74" s="7">
        <v>41864</v>
      </c>
      <c r="B74" s="8">
        <v>9155.02</v>
      </c>
      <c r="C74" s="8">
        <v>9231.66</v>
      </c>
      <c r="D74" s="8">
        <v>9147.14</v>
      </c>
      <c r="E74" s="9">
        <v>9231.31</v>
      </c>
      <c r="F74" s="21">
        <f t="shared" si="0"/>
        <v>142.7409905129974</v>
      </c>
      <c r="G74" s="6">
        <f t="shared" si="1"/>
        <v>9607.6259810259944</v>
      </c>
      <c r="H74" s="6">
        <f t="shared" si="2"/>
        <v>9322.1440000000002</v>
      </c>
      <c r="I74" s="6">
        <f t="shared" si="3"/>
        <v>9036.6620189740061</v>
      </c>
    </row>
    <row r="75" spans="1:9" ht="17.25" thickBot="1">
      <c r="A75" s="7">
        <v>41865</v>
      </c>
      <c r="B75" s="8">
        <v>9276.41</v>
      </c>
      <c r="C75" s="8">
        <v>9282.01</v>
      </c>
      <c r="D75" s="8">
        <v>9218.5499999999993</v>
      </c>
      <c r="E75" s="9">
        <v>9230.61</v>
      </c>
      <c r="F75" s="21">
        <f t="shared" si="0"/>
        <v>138.76148299946408</v>
      </c>
      <c r="G75" s="6">
        <f t="shared" si="1"/>
        <v>9586.9609659989292</v>
      </c>
      <c r="H75" s="6">
        <f t="shared" si="2"/>
        <v>9309.4380000000001</v>
      </c>
      <c r="I75" s="6">
        <f t="shared" si="3"/>
        <v>9031.915034001071</v>
      </c>
    </row>
    <row r="76" spans="1:9" ht="17.25" thickBot="1">
      <c r="A76" s="7">
        <v>41866</v>
      </c>
      <c r="B76" s="8">
        <v>9243.67</v>
      </c>
      <c r="C76" s="8">
        <v>9243.67</v>
      </c>
      <c r="D76" s="8">
        <v>9172.91</v>
      </c>
      <c r="E76" s="9">
        <v>9206.81</v>
      </c>
      <c r="F76" s="21">
        <f t="shared" si="0"/>
        <v>138.52269490193575</v>
      </c>
      <c r="G76" s="6">
        <f t="shared" si="1"/>
        <v>9576.4118898038723</v>
      </c>
      <c r="H76" s="6">
        <f t="shared" si="2"/>
        <v>9299.3665000000001</v>
      </c>
      <c r="I76" s="6">
        <f t="shared" si="3"/>
        <v>9022.3211101961278</v>
      </c>
    </row>
    <row r="77" spans="1:9" ht="17.25" thickBot="1">
      <c r="A77" s="7">
        <v>41869</v>
      </c>
      <c r="B77" s="8">
        <v>9222.73</v>
      </c>
      <c r="C77" s="8">
        <v>9222.73</v>
      </c>
      <c r="D77" s="8">
        <v>9128.66</v>
      </c>
      <c r="E77" s="9">
        <v>9141.31</v>
      </c>
      <c r="F77" s="21">
        <f t="shared" si="0"/>
        <v>140.65067276861214</v>
      </c>
      <c r="G77" s="6">
        <f t="shared" si="1"/>
        <v>9567.6848455372237</v>
      </c>
      <c r="H77" s="6">
        <f t="shared" si="2"/>
        <v>9286.3834999999999</v>
      </c>
      <c r="I77" s="6">
        <f t="shared" si="3"/>
        <v>9005.0821544627761</v>
      </c>
    </row>
    <row r="78" spans="1:9" ht="17.25" thickBot="1">
      <c r="A78" s="7">
        <v>41870</v>
      </c>
      <c r="B78" s="8">
        <v>9188.6299999999992</v>
      </c>
      <c r="C78" s="8">
        <v>9255.09</v>
      </c>
      <c r="D78" s="8">
        <v>9188.6299999999992</v>
      </c>
      <c r="E78" s="9">
        <v>9243.7800000000007</v>
      </c>
      <c r="F78" s="21">
        <f t="shared" si="0"/>
        <v>136.08114852233561</v>
      </c>
      <c r="G78" s="6">
        <f t="shared" si="1"/>
        <v>9548.6862970446728</v>
      </c>
      <c r="H78" s="6">
        <f t="shared" si="2"/>
        <v>9276.5240000000013</v>
      </c>
      <c r="I78" s="6">
        <f t="shared" si="3"/>
        <v>9004.3617029553297</v>
      </c>
    </row>
    <row r="79" spans="1:9" ht="17.25" thickBot="1">
      <c r="A79" s="7">
        <v>41871</v>
      </c>
      <c r="B79" s="8">
        <v>9278.15</v>
      </c>
      <c r="C79" s="8">
        <v>9294.49</v>
      </c>
      <c r="D79" s="8">
        <v>9249.31</v>
      </c>
      <c r="E79" s="9">
        <v>9288.0499999999993</v>
      </c>
      <c r="F79" s="21">
        <f t="shared" si="0"/>
        <v>125.67457362380974</v>
      </c>
      <c r="G79" s="6">
        <f t="shared" si="1"/>
        <v>9517.3076472476205</v>
      </c>
      <c r="H79" s="6">
        <f t="shared" si="2"/>
        <v>9265.9585000000006</v>
      </c>
      <c r="I79" s="6">
        <f t="shared" si="3"/>
        <v>9014.6093527523808</v>
      </c>
    </row>
    <row r="80" spans="1:9" ht="17.25" thickBot="1">
      <c r="A80" s="7">
        <v>41872</v>
      </c>
      <c r="B80" s="8">
        <v>9286.82</v>
      </c>
      <c r="C80" s="8">
        <v>9289.02</v>
      </c>
      <c r="D80" s="8">
        <v>9217.9699999999993</v>
      </c>
      <c r="E80" s="9">
        <v>9253.3799999999992</v>
      </c>
      <c r="F80" s="21">
        <f t="shared" si="0"/>
        <v>109.55965039408312</v>
      </c>
      <c r="G80" s="6">
        <f t="shared" si="1"/>
        <v>9471.3698007881649</v>
      </c>
      <c r="H80" s="6">
        <f t="shared" si="2"/>
        <v>9252.2504999999983</v>
      </c>
      <c r="I80" s="6">
        <f t="shared" si="3"/>
        <v>9033.1311992118317</v>
      </c>
    </row>
    <row r="81" spans="1:9" ht="17.25" thickBot="1">
      <c r="A81" s="7">
        <v>41873</v>
      </c>
      <c r="B81" s="8">
        <v>9273.07</v>
      </c>
      <c r="C81" s="8">
        <v>9380.6</v>
      </c>
      <c r="D81" s="8">
        <v>9271.8700000000008</v>
      </c>
      <c r="E81" s="9">
        <v>9380.1</v>
      </c>
      <c r="F81" s="21">
        <f t="shared" si="0"/>
        <v>104.94348608956919</v>
      </c>
      <c r="G81" s="6">
        <f t="shared" si="1"/>
        <v>9459.177972179139</v>
      </c>
      <c r="H81" s="6">
        <f t="shared" si="2"/>
        <v>9249.2910000000011</v>
      </c>
      <c r="I81" s="6">
        <f t="shared" si="3"/>
        <v>9039.4040278208631</v>
      </c>
    </row>
    <row r="82" spans="1:9" ht="17.25" thickBot="1">
      <c r="A82" s="7">
        <v>41876</v>
      </c>
      <c r="B82" s="8">
        <v>9393.24</v>
      </c>
      <c r="C82" s="8">
        <v>9409.35</v>
      </c>
      <c r="D82" s="8">
        <v>9369.24</v>
      </c>
      <c r="E82" s="9">
        <v>9390.6200000000008</v>
      </c>
      <c r="F82" s="21">
        <f t="shared" si="0"/>
        <v>102.59186292243047</v>
      </c>
      <c r="G82" s="6">
        <f t="shared" si="1"/>
        <v>9452.9967258448614</v>
      </c>
      <c r="H82" s="6">
        <f t="shared" si="2"/>
        <v>9247.8130000000001</v>
      </c>
      <c r="I82" s="6">
        <f t="shared" si="3"/>
        <v>9042.6292741551388</v>
      </c>
    </row>
    <row r="83" spans="1:9" ht="17.25" thickBot="1">
      <c r="A83" s="7">
        <v>41877</v>
      </c>
      <c r="B83" s="8">
        <v>9394.2800000000007</v>
      </c>
      <c r="C83" s="8">
        <v>9418.77</v>
      </c>
      <c r="D83" s="8">
        <v>9386.49</v>
      </c>
      <c r="E83" s="9">
        <v>9393.9599999999991</v>
      </c>
      <c r="F83" s="21">
        <f t="shared" si="0"/>
        <v>102.74653156394663</v>
      </c>
      <c r="G83" s="6">
        <f t="shared" si="1"/>
        <v>9453.4100631278925</v>
      </c>
      <c r="H83" s="6">
        <f t="shared" si="2"/>
        <v>9247.9169999999995</v>
      </c>
      <c r="I83" s="6">
        <f t="shared" si="3"/>
        <v>9042.4239368721064</v>
      </c>
    </row>
    <row r="84" spans="1:9" ht="17.25" thickBot="1">
      <c r="A84" s="7">
        <v>41878</v>
      </c>
      <c r="B84" s="8">
        <v>9426.2900000000009</v>
      </c>
      <c r="C84" s="8">
        <v>9491.75</v>
      </c>
      <c r="D84" s="8">
        <v>9426.2900000000009</v>
      </c>
      <c r="E84" s="9">
        <v>9485.59</v>
      </c>
      <c r="F84" s="21">
        <f t="shared" si="0"/>
        <v>106.95601980917705</v>
      </c>
      <c r="G84" s="6">
        <f t="shared" si="1"/>
        <v>9463.7575396183529</v>
      </c>
      <c r="H84" s="6">
        <f t="shared" si="2"/>
        <v>9249.8454999999994</v>
      </c>
      <c r="I84" s="6">
        <f t="shared" si="3"/>
        <v>9035.933460381646</v>
      </c>
    </row>
    <row r="85" spans="1:9" ht="17.25" thickBot="1">
      <c r="A85" s="7">
        <v>41879</v>
      </c>
      <c r="B85" s="8">
        <v>9499.2199999999993</v>
      </c>
      <c r="C85" s="8">
        <v>9502.42</v>
      </c>
      <c r="D85" s="8">
        <v>9453.49</v>
      </c>
      <c r="E85" s="9">
        <v>9478.3700000000008</v>
      </c>
      <c r="F85" s="21">
        <f t="shared" si="0"/>
        <v>117.85326042315698</v>
      </c>
      <c r="G85" s="6">
        <f t="shared" si="1"/>
        <v>9493.6780208463115</v>
      </c>
      <c r="H85" s="6">
        <f t="shared" si="2"/>
        <v>9257.9714999999978</v>
      </c>
      <c r="I85" s="6">
        <f t="shared" si="3"/>
        <v>9022.2649791536842</v>
      </c>
    </row>
    <row r="86" spans="1:9" ht="17.25" thickBot="1">
      <c r="A86" s="7">
        <v>41880</v>
      </c>
      <c r="B86" s="8">
        <v>9459.81</v>
      </c>
      <c r="C86" s="8">
        <v>9470.15</v>
      </c>
      <c r="D86" s="8">
        <v>9425.35</v>
      </c>
      <c r="E86" s="9">
        <v>9436.27</v>
      </c>
      <c r="F86" s="21">
        <f t="shared" ref="F86:F101" si="4">STDEV(E67:E86)</f>
        <v>124.43027112974198</v>
      </c>
      <c r="G86" s="6">
        <f t="shared" ref="G86:G101" si="5">H86+2*F86</f>
        <v>9515.3200422594837</v>
      </c>
      <c r="H86" s="6">
        <f t="shared" ref="H86:H101" si="6">AVERAGE(E67:E86)</f>
        <v>9266.459499999999</v>
      </c>
      <c r="I86" s="6">
        <f t="shared" ref="I86:I101" si="7">H86-2*F86</f>
        <v>9017.5989577405144</v>
      </c>
    </row>
    <row r="87" spans="1:9" ht="17.25" thickBot="1">
      <c r="A87" s="7">
        <v>41883</v>
      </c>
      <c r="B87" s="8">
        <v>9474.41</v>
      </c>
      <c r="C87" s="8">
        <v>9532.66</v>
      </c>
      <c r="D87" s="8">
        <v>9472.9599999999991</v>
      </c>
      <c r="E87" s="9">
        <v>9513.06</v>
      </c>
      <c r="F87" s="21">
        <f t="shared" si="4"/>
        <v>135.57928603239014</v>
      </c>
      <c r="G87" s="6">
        <f t="shared" si="5"/>
        <v>9546.7615720647791</v>
      </c>
      <c r="H87" s="6">
        <f t="shared" si="6"/>
        <v>9275.6029999999992</v>
      </c>
      <c r="I87" s="6">
        <f t="shared" si="7"/>
        <v>9004.4444279352192</v>
      </c>
    </row>
    <row r="88" spans="1:9" ht="17.25" thickBot="1">
      <c r="A88" s="7">
        <v>41884</v>
      </c>
      <c r="B88" s="8">
        <v>9503.65</v>
      </c>
      <c r="C88" s="8">
        <v>9503.65</v>
      </c>
      <c r="D88" s="8">
        <v>9388.1299999999992</v>
      </c>
      <c r="E88" s="9">
        <v>9399.7199999999993</v>
      </c>
      <c r="F88" s="21">
        <f t="shared" si="4"/>
        <v>134.42333060737255</v>
      </c>
      <c r="G88" s="6">
        <f t="shared" si="5"/>
        <v>9557.3636612147457</v>
      </c>
      <c r="H88" s="6">
        <f t="shared" si="6"/>
        <v>9288.5169999999998</v>
      </c>
      <c r="I88" s="6">
        <f t="shared" si="7"/>
        <v>9019.670338785254</v>
      </c>
    </row>
    <row r="89" spans="1:9" ht="17.25" thickBot="1">
      <c r="A89" s="7">
        <v>41885</v>
      </c>
      <c r="B89" s="8">
        <v>9434.8799999999992</v>
      </c>
      <c r="C89" s="8">
        <v>9455.7800000000007</v>
      </c>
      <c r="D89" s="8">
        <v>9396.7900000000009</v>
      </c>
      <c r="E89" s="9">
        <v>9450.35</v>
      </c>
      <c r="F89" s="21">
        <f t="shared" si="4"/>
        <v>134.54125837158858</v>
      </c>
      <c r="G89" s="6">
        <f t="shared" si="5"/>
        <v>9572.918516743177</v>
      </c>
      <c r="H89" s="6">
        <f t="shared" si="6"/>
        <v>9303.8359999999993</v>
      </c>
      <c r="I89" s="6">
        <f t="shared" si="7"/>
        <v>9034.7534832568217</v>
      </c>
    </row>
    <row r="90" spans="1:9" ht="17.25" thickBot="1">
      <c r="A90" s="7">
        <v>41886</v>
      </c>
      <c r="B90" s="8">
        <v>9439.76</v>
      </c>
      <c r="C90" s="8">
        <v>9439.76</v>
      </c>
      <c r="D90" s="8">
        <v>9389.2900000000009</v>
      </c>
      <c r="E90" s="9">
        <v>9428.89</v>
      </c>
      <c r="F90" s="21">
        <f t="shared" si="4"/>
        <v>130.87156235971861</v>
      </c>
      <c r="G90" s="6">
        <f t="shared" si="5"/>
        <v>9580.4516247194369</v>
      </c>
      <c r="H90" s="6">
        <f t="shared" si="6"/>
        <v>9318.7084999999988</v>
      </c>
      <c r="I90" s="6">
        <f t="shared" si="7"/>
        <v>9056.9653752805607</v>
      </c>
    </row>
    <row r="91" spans="1:9" ht="17.25" thickBot="1">
      <c r="A91" s="7">
        <v>41887</v>
      </c>
      <c r="B91" s="8">
        <v>9446.4500000000007</v>
      </c>
      <c r="C91" s="8">
        <v>9451.39</v>
      </c>
      <c r="D91" s="8">
        <v>9365.7000000000007</v>
      </c>
      <c r="E91" s="9">
        <v>9407.94</v>
      </c>
      <c r="F91" s="21">
        <f t="shared" si="4"/>
        <v>120.09355808460782</v>
      </c>
      <c r="G91" s="6">
        <f t="shared" si="5"/>
        <v>9574.9946161692151</v>
      </c>
      <c r="H91" s="6">
        <f t="shared" si="6"/>
        <v>9334.807499999999</v>
      </c>
      <c r="I91" s="6">
        <f t="shared" si="7"/>
        <v>9094.6203838307829</v>
      </c>
    </row>
    <row r="92" spans="1:9" ht="17.25" thickBot="1">
      <c r="A92" s="7">
        <v>41891</v>
      </c>
      <c r="B92" s="8">
        <v>9452.14</v>
      </c>
      <c r="C92" s="8">
        <v>9465.93</v>
      </c>
      <c r="D92" s="8">
        <v>9426.99</v>
      </c>
      <c r="E92" s="9">
        <v>9434.77</v>
      </c>
      <c r="F92" s="21">
        <f t="shared" si="4"/>
        <v>115.70833548079783</v>
      </c>
      <c r="G92" s="6">
        <f t="shared" si="5"/>
        <v>9579.3171709615963</v>
      </c>
      <c r="H92" s="6">
        <f t="shared" si="6"/>
        <v>9347.9004999999997</v>
      </c>
      <c r="I92" s="6">
        <f t="shared" si="7"/>
        <v>9116.4838290384032</v>
      </c>
    </row>
    <row r="93" spans="1:9" ht="17.25" thickBot="1">
      <c r="A93" s="7">
        <v>41892</v>
      </c>
      <c r="B93" s="8">
        <v>9410.6200000000008</v>
      </c>
      <c r="C93" s="8">
        <v>9410.6200000000008</v>
      </c>
      <c r="D93" s="8">
        <v>9309.0499999999993</v>
      </c>
      <c r="E93" s="9">
        <v>9357.61</v>
      </c>
      <c r="F93" s="21">
        <f t="shared" si="4"/>
        <v>107.22310294550887</v>
      </c>
      <c r="G93" s="6">
        <f t="shared" si="5"/>
        <v>9572.0712058910176</v>
      </c>
      <c r="H93" s="6">
        <f t="shared" si="6"/>
        <v>9357.625</v>
      </c>
      <c r="I93" s="6">
        <f t="shared" si="7"/>
        <v>9143.1787941089824</v>
      </c>
    </row>
    <row r="94" spans="1:9" ht="17.25" thickBot="1">
      <c r="A94" s="7">
        <v>41893</v>
      </c>
      <c r="B94" s="8">
        <v>9376.3799999999992</v>
      </c>
      <c r="C94" s="8">
        <v>9381.0499999999993</v>
      </c>
      <c r="D94" s="8">
        <v>9322.9500000000007</v>
      </c>
      <c r="E94" s="9">
        <v>9322.9500000000007</v>
      </c>
      <c r="F94" s="21">
        <f t="shared" si="4"/>
        <v>103.43217055788695</v>
      </c>
      <c r="G94" s="6">
        <f t="shared" si="5"/>
        <v>9569.071341115774</v>
      </c>
      <c r="H94" s="6">
        <f t="shared" si="6"/>
        <v>9362.2070000000003</v>
      </c>
      <c r="I94" s="6">
        <f t="shared" si="7"/>
        <v>9155.3426588842267</v>
      </c>
    </row>
    <row r="95" spans="1:9" ht="17.25" thickBot="1">
      <c r="A95" s="7">
        <v>41894</v>
      </c>
      <c r="B95" s="8">
        <v>9324.74</v>
      </c>
      <c r="C95" s="8">
        <v>9333.2800000000007</v>
      </c>
      <c r="D95" s="8">
        <v>9223.18</v>
      </c>
      <c r="E95" s="9">
        <v>9223.18</v>
      </c>
      <c r="F95" s="21">
        <f t="shared" si="4"/>
        <v>103.94179552822631</v>
      </c>
      <c r="G95" s="6">
        <f t="shared" si="5"/>
        <v>9569.7190910564532</v>
      </c>
      <c r="H95" s="6">
        <f t="shared" si="6"/>
        <v>9361.835500000001</v>
      </c>
      <c r="I95" s="6">
        <f t="shared" si="7"/>
        <v>9153.9519089435489</v>
      </c>
    </row>
    <row r="96" spans="1:9" ht="17.25" thickBot="1">
      <c r="A96" s="7">
        <v>41897</v>
      </c>
      <c r="B96" s="8">
        <v>9206.41</v>
      </c>
      <c r="C96" s="8">
        <v>9242.23</v>
      </c>
      <c r="D96" s="8">
        <v>9175.61</v>
      </c>
      <c r="E96" s="9">
        <v>9217.4599999999991</v>
      </c>
      <c r="F96" s="21">
        <f t="shared" si="4"/>
        <v>103.12989982490417</v>
      </c>
      <c r="G96" s="6">
        <f t="shared" si="5"/>
        <v>9568.6277996498084</v>
      </c>
      <c r="H96" s="6">
        <f t="shared" si="6"/>
        <v>9362.3680000000004</v>
      </c>
      <c r="I96" s="6">
        <f t="shared" si="7"/>
        <v>9156.1082003501924</v>
      </c>
    </row>
    <row r="97" spans="1:9" ht="17.25" thickBot="1">
      <c r="A97" s="7">
        <v>41898</v>
      </c>
      <c r="B97" s="8">
        <v>9218.85</v>
      </c>
      <c r="C97" s="8">
        <v>9219.42</v>
      </c>
      <c r="D97" s="8">
        <v>9133.4</v>
      </c>
      <c r="E97" s="9">
        <v>9133.4</v>
      </c>
      <c r="F97" s="21">
        <f t="shared" si="4"/>
        <v>104.0334778543605</v>
      </c>
      <c r="G97" s="6">
        <f t="shared" si="5"/>
        <v>9570.0394557087184</v>
      </c>
      <c r="H97" s="6">
        <f t="shared" si="6"/>
        <v>9361.972499999998</v>
      </c>
      <c r="I97" s="6">
        <f t="shared" si="7"/>
        <v>9153.9055442912777</v>
      </c>
    </row>
    <row r="98" spans="1:9" ht="17.25" thickBot="1">
      <c r="A98" s="7">
        <v>41899</v>
      </c>
      <c r="B98" s="8">
        <v>9171.0400000000009</v>
      </c>
      <c r="C98" s="8">
        <v>9252.3799999999992</v>
      </c>
      <c r="D98" s="8">
        <v>9159.85</v>
      </c>
      <c r="E98" s="9">
        <v>9195.17</v>
      </c>
      <c r="F98" s="21">
        <f t="shared" si="4"/>
        <v>107.45177280994501</v>
      </c>
      <c r="G98" s="6">
        <f t="shared" si="5"/>
        <v>9574.4455456198903</v>
      </c>
      <c r="H98" s="6">
        <f t="shared" si="6"/>
        <v>9359.5419999999995</v>
      </c>
      <c r="I98" s="6">
        <f t="shared" si="7"/>
        <v>9144.6384543801087</v>
      </c>
    </row>
    <row r="99" spans="1:9" ht="17.25" thickBot="1">
      <c r="A99" s="7">
        <v>41900</v>
      </c>
      <c r="B99" s="8">
        <v>9211.7999999999993</v>
      </c>
      <c r="C99" s="8">
        <v>9237.8799999999992</v>
      </c>
      <c r="D99" s="8">
        <v>9201.91</v>
      </c>
      <c r="E99" s="9">
        <v>9237.0300000000007</v>
      </c>
      <c r="F99" s="21">
        <f t="shared" si="4"/>
        <v>109.81796377354866</v>
      </c>
      <c r="G99" s="6">
        <f t="shared" si="5"/>
        <v>9576.6269275470968</v>
      </c>
      <c r="H99" s="6">
        <f t="shared" si="6"/>
        <v>9356.991</v>
      </c>
      <c r="I99" s="6">
        <f t="shared" si="7"/>
        <v>9137.3550724529032</v>
      </c>
    </row>
    <row r="100" spans="1:9" ht="17.25" thickBot="1">
      <c r="A100" s="7">
        <v>41901</v>
      </c>
      <c r="B100" s="8">
        <v>9268.44</v>
      </c>
      <c r="C100" s="8">
        <v>9289.2199999999993</v>
      </c>
      <c r="D100" s="8">
        <v>9235.44</v>
      </c>
      <c r="E100" s="9">
        <v>9240.4500000000007</v>
      </c>
      <c r="F100" s="21">
        <f t="shared" si="4"/>
        <v>110.49599285303948</v>
      </c>
      <c r="G100" s="6">
        <f t="shared" si="5"/>
        <v>9577.3364857060806</v>
      </c>
      <c r="H100" s="6">
        <f t="shared" si="6"/>
        <v>9356.3445000000011</v>
      </c>
      <c r="I100" s="6">
        <f t="shared" si="7"/>
        <v>9135.3525142939216</v>
      </c>
    </row>
    <row r="101" spans="1:9" ht="17.25" thickBot="1">
      <c r="A101" s="7">
        <v>41904</v>
      </c>
      <c r="B101" s="8">
        <v>9220.5400000000009</v>
      </c>
      <c r="C101" s="8">
        <v>9220.5400000000009</v>
      </c>
      <c r="D101" s="8">
        <v>9106.27</v>
      </c>
      <c r="E101" s="9">
        <v>9134.65</v>
      </c>
      <c r="F101" s="21">
        <f t="shared" si="4"/>
        <v>120.86307318179274</v>
      </c>
      <c r="G101" s="6">
        <f t="shared" si="5"/>
        <v>9585.7981463635861</v>
      </c>
      <c r="H101" s="6">
        <f t="shared" si="6"/>
        <v>9344.0720000000001</v>
      </c>
      <c r="I101" s="6">
        <f t="shared" si="7"/>
        <v>9102.3458536364142</v>
      </c>
    </row>
  </sheetData>
  <phoneticPr fontId="3" type="noConversion"/>
  <pageMargins left="0.7" right="0.7" top="0.75" bottom="0.75" header="0.3" footer="0.3"/>
  <ignoredErrors>
    <ignoredError sqref="F21:F101 H21:H1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</vt:lpstr>
      <vt:lpstr>KD</vt:lpstr>
      <vt:lpstr>KDJ</vt:lpstr>
      <vt:lpstr>RSI</vt:lpstr>
      <vt:lpstr>MACD</vt:lpstr>
      <vt:lpstr>布林通道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Tang</dc:creator>
  <cp:lastModifiedBy>Linda Tang</cp:lastModifiedBy>
  <dcterms:created xsi:type="dcterms:W3CDTF">2022-08-12T04:04:16Z</dcterms:created>
  <dcterms:modified xsi:type="dcterms:W3CDTF">2022-08-15T05:13:17Z</dcterms:modified>
</cp:coreProperties>
</file>