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Residential Coefficient" sheetId="1" r:id="rId1"/>
    <sheet name="Commercial Coefficient" sheetId="2" r:id="rId2"/>
  </sheets>
  <calcPr calcId="144525"/>
</workbook>
</file>

<file path=xl/sharedStrings.xml><?xml version="1.0" encoding="utf-8"?>
<sst xmlns="http://schemas.openxmlformats.org/spreadsheetml/2006/main" count="63" uniqueCount="33">
  <si>
    <t xml:space="preserve">Residential </t>
  </si>
  <si>
    <t>FAC</t>
  </si>
  <si>
    <t>Coefficient  (alpha 0)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</si>
  <si>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</si>
  <si>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</si>
  <si>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</si>
  <si>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</si>
  <si>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</si>
  <si>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</si>
  <si>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</si>
  <si>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</si>
  <si>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</si>
  <si>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</si>
  <si>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</si>
  <si>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Colombia</t>
  </si>
  <si>
    <t>EU‐12</t>
  </si>
  <si>
    <t>EU‐15</t>
  </si>
  <si>
    <t>Europe_Non_EU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</si>
  <si>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</si>
  <si>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</si>
  <si>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</si>
  <si>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</si>
  <si>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</si>
  <si>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</si>
  <si>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</si>
  <si>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</si>
  <si>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</si>
  <si>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</si>
  <si>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</si>
  <si>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</si>
  <si>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</si>
  <si>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USA</t>
  </si>
  <si>
    <t>Commercial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</si>
</sst>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selection activeCell="H6" sqref="H6"/>
    </sheetView>
  </sheetViews>
  <sheetFormatPr defaultColWidth="8.72727272727273" defaultRowHeight="14" outlineLevelCol="1"/>
  <cols>
    <col min="1" max="1" width="17.0909090909091" style="1" customWidth="1"/>
    <col min="2" max="2" width="15.7272727272727" style="1" customWidth="1"/>
    <col min="3" max="16384" width="8.72727272727273" style="1"/>
  </cols>
  <sheetData>
    <row r="1" spans="1:2">
      <c r="A1" s="1" t="s">
        <v>0</v>
      </c>
      <c r="B1" s="1" t="s">
        <v>1</v>
      </c>
    </row>
    <row r="2" ht="28" spans="2:2">
      <c r="B2" s="1" t="s">
        <v>2</v>
      </c>
    </row>
    <row r="3" spans="1:2">
      <c r="A3" s="1" t="s">
        <v>3</v>
      </c>
      <c r="B3" s="1">
        <v>25.65</v>
      </c>
    </row>
    <row r="4" spans="1:2">
      <c r="A4" s="1" t="s">
        <v>4</v>
      </c>
      <c r="B4" s="1">
        <f>B3+0.19</f>
        <v>25.84</v>
      </c>
    </row>
    <row r="5" spans="1:2">
      <c r="A5" s="1" t="s">
        <v>5</v>
      </c>
      <c r="B5" s="1">
        <f>B3-3.1</f>
        <v>22.55</v>
      </c>
    </row>
    <row r="6" spans="1:2">
      <c r="A6" s="1" t="s">
        <v>6</v>
      </c>
      <c r="B6" s="1">
        <f>B3-1.99</f>
        <v>23.66</v>
      </c>
    </row>
    <row r="7" spans="1:2">
      <c r="A7" s="1" t="s">
        <v>7</v>
      </c>
      <c r="B7" s="1">
        <f>B3+4.52</f>
        <v>30.17</v>
      </c>
    </row>
    <row r="8" spans="1:2">
      <c r="A8" s="1" t="s">
        <v>8</v>
      </c>
      <c r="B8" s="1">
        <f>B3+18.95</f>
        <v>44.6</v>
      </c>
    </row>
    <row r="9" spans="1:2">
      <c r="A9" s="1" t="s">
        <v>9</v>
      </c>
      <c r="B9" s="1">
        <f>B3+4.03</f>
        <v>29.68</v>
      </c>
    </row>
    <row r="10" spans="1:2">
      <c r="A10" s="1" t="s">
        <v>10</v>
      </c>
      <c r="B10" s="1">
        <f>B3+17.08</f>
        <v>42.73</v>
      </c>
    </row>
    <row r="11" ht="28" spans="1:2">
      <c r="A11" s="1" t="s">
        <v>11</v>
      </c>
      <c r="B11" s="1">
        <f>B3+5.41</f>
        <v>31.06</v>
      </c>
    </row>
    <row r="12" spans="1:2">
      <c r="A12" s="1" t="s">
        <v>12</v>
      </c>
      <c r="B12" s="1">
        <f>B3+12.85</f>
        <v>38.5</v>
      </c>
    </row>
    <row r="13" spans="1:2">
      <c r="A13" s="1" t="s">
        <v>13</v>
      </c>
      <c r="B13" s="1">
        <f>B3+11.59</f>
        <v>37.24</v>
      </c>
    </row>
    <row r="14" spans="1:2">
      <c r="A14" s="1" t="s">
        <v>14</v>
      </c>
      <c r="B14" s="1">
        <f>B3+5.69</f>
        <v>31.34</v>
      </c>
    </row>
    <row r="15" spans="1:2">
      <c r="A15" s="1" t="s">
        <v>15</v>
      </c>
      <c r="B15" s="1">
        <f>B3+10.73</f>
        <v>36.38</v>
      </c>
    </row>
    <row r="16" spans="1:2">
      <c r="A16" s="1" t="s">
        <v>16</v>
      </c>
      <c r="B16" s="1">
        <f>B3+10.63</f>
        <v>36.28</v>
      </c>
    </row>
    <row r="17" spans="1:2">
      <c r="A17" s="1" t="s">
        <v>17</v>
      </c>
      <c r="B17" s="1">
        <f>B3+23.31</f>
        <v>48.96</v>
      </c>
    </row>
    <row r="18" spans="1:2">
      <c r="A18" s="1" t="s">
        <v>18</v>
      </c>
      <c r="B18" s="1">
        <f>B3+3.38</f>
        <v>29.03</v>
      </c>
    </row>
    <row r="19" spans="1:2">
      <c r="A19" s="1" t="s">
        <v>19</v>
      </c>
      <c r="B19" s="1">
        <f>B3-0.53</f>
        <v>25.12</v>
      </c>
    </row>
    <row r="20" spans="1:2">
      <c r="A20" s="1" t="s">
        <v>20</v>
      </c>
      <c r="B20" s="1">
        <f>B3+1.21</f>
        <v>26.86</v>
      </c>
    </row>
    <row r="21" spans="1:2">
      <c r="A21" s="1" t="s">
        <v>21</v>
      </c>
      <c r="B21" s="1">
        <f>B3+3.73</f>
        <v>29.38</v>
      </c>
    </row>
    <row r="22" spans="1:2">
      <c r="A22" s="1" t="s">
        <v>22</v>
      </c>
      <c r="B22" s="1">
        <f>B3+5.85</f>
        <v>31.5</v>
      </c>
    </row>
    <row r="23" spans="1:2">
      <c r="A23" s="1" t="s">
        <v>23</v>
      </c>
      <c r="B23" s="1">
        <f>B3-4.81</f>
        <v>20.84</v>
      </c>
    </row>
    <row r="24" spans="1:2">
      <c r="A24" s="1" t="s">
        <v>24</v>
      </c>
      <c r="B24" s="1">
        <f>B3+11.98</f>
        <v>37.63</v>
      </c>
    </row>
    <row r="25" spans="1:2">
      <c r="A25" s="1" t="s">
        <v>25</v>
      </c>
      <c r="B25" s="1">
        <f>B3-2.07</f>
        <v>23.58</v>
      </c>
    </row>
    <row r="26" ht="28" spans="1:2">
      <c r="A26" s="1" t="s">
        <v>26</v>
      </c>
      <c r="B26" s="1">
        <f>B3+5.44</f>
        <v>31.09</v>
      </c>
    </row>
    <row r="27" ht="28" spans="1:2">
      <c r="A27" s="1" t="s">
        <v>27</v>
      </c>
      <c r="B27" s="1">
        <f>B3+5.34</f>
        <v>30.99</v>
      </c>
    </row>
    <row r="28" spans="1:2">
      <c r="A28" s="1" t="s">
        <v>28</v>
      </c>
      <c r="B28" s="1">
        <f>B3+3.62</f>
        <v>29.27</v>
      </c>
    </row>
    <row r="29" spans="1:2">
      <c r="A29" s="1" t="s">
        <v>29</v>
      </c>
      <c r="B29" s="1">
        <f>B3+1</f>
        <v>26.65</v>
      </c>
    </row>
    <row r="30" spans="1:2">
      <c r="A30" s="1" t="s">
        <v>30</v>
      </c>
      <c r="B30" s="1">
        <f>B3+5.25</f>
        <v>30.9</v>
      </c>
    </row>
    <row r="31" spans="1:2">
      <c r="A31" s="1" t="s">
        <v>31</v>
      </c>
      <c r="B31" s="1">
        <f>B3+21.84</f>
        <v>47.49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selection activeCell="A1" sqref="A$1:B$1048576"/>
    </sheetView>
  </sheetViews>
  <sheetFormatPr defaultColWidth="8.72727272727273" defaultRowHeight="14" outlineLevelCol="1"/>
  <cols>
    <col min="1" max="1" width="19.2727272727273" customWidth="1"/>
    <col min="2" max="2" width="18.4545454545455" customWidth="1"/>
  </cols>
  <sheetData>
    <row r="1" spans="1:2">
      <c r="A1" s="1" t="s">
        <v>32</v>
      </c>
      <c r="B1" s="1" t="s">
        <v>1</v>
      </c>
    </row>
    <row r="2" spans="1:2">
      <c r="A2" s="1" t="s">
        <v>3</v>
      </c>
      <c r="B2" s="1">
        <v>10.73</v>
      </c>
    </row>
    <row r="3" spans="1:2">
      <c r="A3" s="1" t="s">
        <v>4</v>
      </c>
      <c r="B3" s="1">
        <f>B2+0.3</f>
        <v>11.03</v>
      </c>
    </row>
    <row r="4" spans="1:2">
      <c r="A4" s="1" t="s">
        <v>5</v>
      </c>
      <c r="B4" s="1">
        <f>B2-1.39</f>
        <v>9.34</v>
      </c>
    </row>
    <row r="5" spans="1:2">
      <c r="A5" s="1" t="s">
        <v>6</v>
      </c>
      <c r="B5" s="1">
        <f>B2-0.88</f>
        <v>9.85</v>
      </c>
    </row>
    <row r="6" spans="1:2">
      <c r="A6" s="1" t="s">
        <v>7</v>
      </c>
      <c r="B6" s="1">
        <f>B2+3.84</f>
        <v>14.57</v>
      </c>
    </row>
    <row r="7" spans="1:2">
      <c r="A7" s="1" t="s">
        <v>8</v>
      </c>
      <c r="B7" s="1">
        <f>B2+10.37</f>
        <v>21.1</v>
      </c>
    </row>
    <row r="8" spans="1:2">
      <c r="A8" s="1" t="s">
        <v>9</v>
      </c>
      <c r="B8" s="1">
        <f>B2+3.69</f>
        <v>14.42</v>
      </c>
    </row>
    <row r="9" spans="1:2">
      <c r="A9" s="1" t="s">
        <v>10</v>
      </c>
      <c r="B9" s="1">
        <f>B2+11.66</f>
        <v>22.39</v>
      </c>
    </row>
    <row r="10" ht="28" spans="1:2">
      <c r="A10" s="1" t="s">
        <v>11</v>
      </c>
      <c r="B10" s="1">
        <f>B2+4.04</f>
        <v>14.77</v>
      </c>
    </row>
    <row r="11" spans="1:2">
      <c r="A11" s="1" t="s">
        <v>12</v>
      </c>
      <c r="B11" s="1">
        <f>B2+3.42</f>
        <v>14.15</v>
      </c>
    </row>
    <row r="12" spans="1:2">
      <c r="A12" s="1" t="s">
        <v>13</v>
      </c>
      <c r="B12" s="1">
        <f>B2+5.14</f>
        <v>15.87</v>
      </c>
    </row>
    <row r="13" spans="1:2">
      <c r="A13" s="1" t="s">
        <v>14</v>
      </c>
      <c r="B13" s="1">
        <f>B2+4.26</f>
        <v>14.99</v>
      </c>
    </row>
    <row r="14" spans="1:2">
      <c r="A14" s="1" t="s">
        <v>15</v>
      </c>
      <c r="B14" s="1">
        <f>B2+2.42</f>
        <v>13.15</v>
      </c>
    </row>
    <row r="15" spans="1:2">
      <c r="A15" s="1" t="s">
        <v>16</v>
      </c>
      <c r="B15" s="1">
        <f>B2+10.97</f>
        <v>21.7</v>
      </c>
    </row>
    <row r="16" spans="1:2">
      <c r="A16" s="1" t="s">
        <v>17</v>
      </c>
      <c r="B16" s="1">
        <f>B2+10.58</f>
        <v>21.31</v>
      </c>
    </row>
    <row r="17" spans="1:2">
      <c r="A17" s="1" t="s">
        <v>18</v>
      </c>
      <c r="B17" s="1">
        <f>B2-1.69</f>
        <v>9.04</v>
      </c>
    </row>
    <row r="18" spans="1:2">
      <c r="A18" s="1" t="s">
        <v>19</v>
      </c>
      <c r="B18" s="1">
        <f>B2+2.22</f>
        <v>12.95</v>
      </c>
    </row>
    <row r="19" spans="1:2">
      <c r="A19" s="1" t="s">
        <v>20</v>
      </c>
      <c r="B19" s="1">
        <f>B2+7.03</f>
        <v>17.76</v>
      </c>
    </row>
    <row r="20" spans="1:2">
      <c r="A20" s="1" t="s">
        <v>21</v>
      </c>
      <c r="B20" s="1">
        <f>B2+4.03</f>
        <v>14.76</v>
      </c>
    </row>
    <row r="21" spans="1:2">
      <c r="A21" s="1" t="s">
        <v>22</v>
      </c>
      <c r="B21" s="1">
        <f>B2+5.47</f>
        <v>16.2</v>
      </c>
    </row>
    <row r="22" spans="1:2">
      <c r="A22" s="1" t="s">
        <v>23</v>
      </c>
      <c r="B22" s="1">
        <f>B2+0.17</f>
        <v>10.9</v>
      </c>
    </row>
    <row r="23" spans="1:2">
      <c r="A23" s="1" t="s">
        <v>24</v>
      </c>
      <c r="B23" s="1">
        <f>B2+3.4</f>
        <v>14.13</v>
      </c>
    </row>
    <row r="24" spans="1:2">
      <c r="A24" s="1" t="s">
        <v>25</v>
      </c>
      <c r="B24" s="1">
        <f>B2-3.32</f>
        <v>7.41</v>
      </c>
    </row>
    <row r="25" ht="42" spans="1:2">
      <c r="A25" s="1" t="s">
        <v>26</v>
      </c>
      <c r="B25" s="1">
        <f>B2+4.48</f>
        <v>15.21</v>
      </c>
    </row>
    <row r="26" ht="42" spans="1:2">
      <c r="A26" s="1" t="s">
        <v>27</v>
      </c>
      <c r="B26" s="1">
        <f>B2+4.07</f>
        <v>14.8</v>
      </c>
    </row>
    <row r="27" spans="1:2">
      <c r="A27" s="1" t="s">
        <v>28</v>
      </c>
      <c r="B27" s="1">
        <f>B2+4.03</f>
        <v>14.76</v>
      </c>
    </row>
    <row r="28" spans="1:2">
      <c r="A28" s="1" t="s">
        <v>29</v>
      </c>
      <c r="B28" s="1">
        <f>B2+3</f>
        <v>13.73</v>
      </c>
    </row>
    <row r="29" spans="1:2">
      <c r="A29" s="1" t="s">
        <v>30</v>
      </c>
      <c r="B29" s="1">
        <f>B2+3.27</f>
        <v>14</v>
      </c>
    </row>
    <row r="30" spans="1:2">
      <c r="A30" s="1" t="s">
        <v>31</v>
      </c>
      <c r="B30" s="1">
        <f>B2+15.02</f>
        <v>25.75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Residential Coefficient</vt:lpstr>
      <vt:lpstr>Commercial Coefficient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11986</dc:creator>
  <cp:lastModifiedBy>你不知道</cp:lastModifiedBy>
  <dcterms:created xsi:type="dcterms:W3CDTF">2022-06-10T09:49:00Z</dcterms:created>
  <dcterms:modified xsi:type="dcterms:W3CDTF">2022-06-13T12:39:31Z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2F7CDDEC0D7E45BDA42E9D39FC40231B</vt:lpwstr>
  </property>
  <property fmtid="{D5CDD505-2E9C-101B-9397-08002B2CF9AE}" pid="3" name="KSOProductBuildVer">
    <vt:lpwstr>2052-11.1.0.11744</vt:lpwstr>
  </property>
</Properties>
</file>