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activeTab="5"/>
  </bookViews>
  <sheets>
    <sheet name="第一轮" sheetId="1" r:id="rId1"/>
    <sheet name="第二轮" sheetId="2" r:id="rId2"/>
    <sheet name="第三轮" sheetId="3" r:id="rId3"/>
    <sheet name="第四轮" sheetId="4" r:id="rId4"/>
    <sheet name="第五轮（最终榜单）" sheetId="5" r:id="rId5"/>
    <sheet name="赛程赛果" sheetId="6" r:id="rId6"/>
  </sheets>
  <calcPr calcId="152511"/>
</workbook>
</file>

<file path=xl/calcChain.xml><?xml version="1.0" encoding="utf-8"?>
<calcChain xmlns="http://schemas.openxmlformats.org/spreadsheetml/2006/main">
  <c r="L6" i="5" l="1"/>
  <c r="K6" i="5"/>
  <c r="E6" i="5"/>
  <c r="D6" i="5"/>
  <c r="L5" i="5"/>
  <c r="K5" i="5"/>
  <c r="E5" i="5"/>
  <c r="D5" i="5"/>
  <c r="L4" i="5"/>
  <c r="K4" i="5"/>
  <c r="E4" i="5"/>
  <c r="D4" i="5"/>
  <c r="L3" i="5"/>
  <c r="K3" i="5"/>
  <c r="E3" i="5"/>
  <c r="D3" i="5"/>
  <c r="L2" i="5"/>
  <c r="K2" i="5"/>
  <c r="E2" i="5"/>
  <c r="D2" i="5"/>
  <c r="L6" i="4" l="1"/>
  <c r="K6" i="4"/>
  <c r="E6" i="4"/>
  <c r="D6" i="4"/>
  <c r="L4" i="4"/>
  <c r="K4" i="4"/>
  <c r="E4" i="4"/>
  <c r="D4" i="4"/>
  <c r="L3" i="4"/>
  <c r="K3" i="4"/>
  <c r="E3" i="4"/>
  <c r="D3" i="4"/>
  <c r="L5" i="4"/>
  <c r="K5" i="4"/>
  <c r="E5" i="4"/>
  <c r="D5" i="4"/>
  <c r="L2" i="4"/>
  <c r="K2" i="4"/>
  <c r="E2" i="4"/>
  <c r="D2" i="4"/>
  <c r="L6" i="3" l="1"/>
  <c r="K6" i="3"/>
  <c r="E6" i="3"/>
  <c r="D6" i="3"/>
  <c r="L3" i="3"/>
  <c r="K3" i="3"/>
  <c r="E3" i="3"/>
  <c r="D3" i="3"/>
  <c r="L4" i="3"/>
  <c r="K4" i="3"/>
  <c r="E4" i="3"/>
  <c r="D4" i="3"/>
  <c r="L5" i="3"/>
  <c r="K5" i="3"/>
  <c r="E5" i="3"/>
  <c r="D5" i="3"/>
  <c r="L2" i="3"/>
  <c r="K2" i="3"/>
  <c r="E2" i="3"/>
  <c r="D2" i="3"/>
  <c r="E2" i="2" l="1"/>
  <c r="L4" i="2"/>
  <c r="K4" i="2"/>
  <c r="E4" i="2"/>
  <c r="D4" i="2"/>
  <c r="L5" i="2"/>
  <c r="K5" i="2"/>
  <c r="E5" i="2"/>
  <c r="D5" i="2"/>
  <c r="L6" i="2"/>
  <c r="K6" i="2"/>
  <c r="E6" i="2"/>
  <c r="D6" i="2"/>
  <c r="L3" i="2"/>
  <c r="K3" i="2"/>
  <c r="E3" i="2"/>
  <c r="D3" i="2"/>
  <c r="L2" i="2"/>
  <c r="K2" i="2"/>
  <c r="D2" i="2"/>
  <c r="I5" i="6"/>
  <c r="I3" i="6" l="1"/>
  <c r="I4" i="6"/>
  <c r="I6" i="6"/>
  <c r="I7" i="6"/>
  <c r="I8" i="6"/>
  <c r="I9" i="6"/>
  <c r="I10" i="6"/>
  <c r="I11" i="6"/>
  <c r="I2" i="6"/>
  <c r="L2" i="1"/>
  <c r="L3" i="1"/>
  <c r="L4" i="1"/>
  <c r="L6" i="1"/>
  <c r="K2" i="1"/>
  <c r="K3" i="1"/>
  <c r="K4" i="1"/>
  <c r="K6" i="1"/>
  <c r="E2" i="1"/>
  <c r="E3" i="1"/>
  <c r="E4" i="1"/>
  <c r="E6" i="1"/>
  <c r="D2" i="1"/>
  <c r="D3" i="1"/>
  <c r="D4" i="1"/>
  <c r="D6" i="1"/>
  <c r="L5" i="1"/>
  <c r="K5" i="1"/>
  <c r="E5" i="1"/>
  <c r="D5" i="1"/>
</calcChain>
</file>

<file path=xl/sharedStrings.xml><?xml version="1.0" encoding="utf-8"?>
<sst xmlns="http://schemas.openxmlformats.org/spreadsheetml/2006/main" count="135" uniqueCount="61">
  <si>
    <t>排名</t>
    <phoneticPr fontId="1" type="noConversion"/>
  </si>
  <si>
    <t>参赛队</t>
    <phoneticPr fontId="1" type="noConversion"/>
  </si>
  <si>
    <t>积分</t>
    <phoneticPr fontId="1" type="noConversion"/>
  </si>
  <si>
    <t>已赛场次</t>
    <phoneticPr fontId="1" type="noConversion"/>
  </si>
  <si>
    <t>胜场</t>
    <phoneticPr fontId="1" type="noConversion"/>
  </si>
  <si>
    <t>负场</t>
    <phoneticPr fontId="1" type="noConversion"/>
  </si>
  <si>
    <t>得失比率</t>
    <phoneticPr fontId="1" type="noConversion"/>
  </si>
  <si>
    <t>软工&amp;并行</t>
    <phoneticPr fontId="1" type="noConversion"/>
  </si>
  <si>
    <t>总体部</t>
    <phoneticPr fontId="1" type="noConversion"/>
  </si>
  <si>
    <t>人机</t>
    <phoneticPr fontId="1" type="noConversion"/>
  </si>
  <si>
    <t>综信&amp;可信</t>
    <phoneticPr fontId="1" type="noConversion"/>
  </si>
  <si>
    <t>国重</t>
    <phoneticPr fontId="1" type="noConversion"/>
  </si>
  <si>
    <t>弃权</t>
    <phoneticPr fontId="1" type="noConversion"/>
  </si>
  <si>
    <t>总得分</t>
    <phoneticPr fontId="1" type="noConversion"/>
  </si>
  <si>
    <t>总失分</t>
    <phoneticPr fontId="1" type="noConversion"/>
  </si>
  <si>
    <t>净胜分</t>
    <phoneticPr fontId="1" type="noConversion"/>
  </si>
  <si>
    <t>签位</t>
    <phoneticPr fontId="1" type="noConversion"/>
  </si>
  <si>
    <t>场次</t>
    <phoneticPr fontId="1" type="noConversion"/>
  </si>
  <si>
    <t>日期</t>
    <phoneticPr fontId="1" type="noConversion"/>
  </si>
  <si>
    <t>轮次</t>
    <phoneticPr fontId="1" type="noConversion"/>
  </si>
  <si>
    <t>甲参赛队</t>
    <phoneticPr fontId="1" type="noConversion"/>
  </si>
  <si>
    <t>甲队得分</t>
    <phoneticPr fontId="1" type="noConversion"/>
  </si>
  <si>
    <t>乙队得分</t>
    <phoneticPr fontId="1" type="noConversion"/>
  </si>
  <si>
    <t>乙参赛队</t>
    <phoneticPr fontId="1" type="noConversion"/>
  </si>
  <si>
    <t>胜出方</t>
    <phoneticPr fontId="1" type="noConversion"/>
  </si>
  <si>
    <t>分差</t>
    <phoneticPr fontId="1" type="noConversion"/>
  </si>
  <si>
    <t>软工&amp;并行</t>
    <phoneticPr fontId="1" type="noConversion"/>
  </si>
  <si>
    <t>人机</t>
    <phoneticPr fontId="1" type="noConversion"/>
  </si>
  <si>
    <t>软工&amp;并行</t>
    <phoneticPr fontId="1" type="noConversion"/>
  </si>
  <si>
    <t>总体部</t>
    <phoneticPr fontId="1" type="noConversion"/>
  </si>
  <si>
    <t>软工&amp;并行</t>
    <phoneticPr fontId="1" type="noConversion"/>
  </si>
  <si>
    <t>总体部</t>
    <phoneticPr fontId="1" type="noConversion"/>
  </si>
  <si>
    <t>软工&amp;并行</t>
    <phoneticPr fontId="1" type="noConversion"/>
  </si>
  <si>
    <t>综信&amp;可信</t>
    <phoneticPr fontId="1" type="noConversion"/>
  </si>
  <si>
    <t>总体部</t>
    <phoneticPr fontId="1" type="noConversion"/>
  </si>
  <si>
    <t>人机</t>
    <phoneticPr fontId="1" type="noConversion"/>
  </si>
  <si>
    <t>综信&amp;可信</t>
    <phoneticPr fontId="1" type="noConversion"/>
  </si>
  <si>
    <t>国重</t>
    <phoneticPr fontId="1" type="noConversion"/>
  </si>
  <si>
    <t>人机</t>
    <phoneticPr fontId="1" type="noConversion"/>
  </si>
  <si>
    <t>国重</t>
    <phoneticPr fontId="1" type="noConversion"/>
  </si>
  <si>
    <t>人机</t>
    <phoneticPr fontId="1" type="noConversion"/>
  </si>
  <si>
    <t>国重</t>
    <phoneticPr fontId="1" type="noConversion"/>
  </si>
  <si>
    <t>综信&amp;可信</t>
    <phoneticPr fontId="1" type="noConversion"/>
  </si>
  <si>
    <t>落败方</t>
    <phoneticPr fontId="1" type="noConversion"/>
  </si>
  <si>
    <t>总体部</t>
    <phoneticPr fontId="1" type="noConversion"/>
  </si>
  <si>
    <t>软工&amp;并行</t>
    <phoneticPr fontId="1" type="noConversion"/>
  </si>
  <si>
    <t>人机</t>
    <phoneticPr fontId="1" type="noConversion"/>
  </si>
  <si>
    <t>综信&amp;可信</t>
    <phoneticPr fontId="1" type="noConversion"/>
  </si>
  <si>
    <t>国重</t>
    <phoneticPr fontId="1" type="noConversion"/>
  </si>
  <si>
    <t>软工&amp;并行</t>
    <phoneticPr fontId="1" type="noConversion"/>
  </si>
  <si>
    <t>总体部</t>
    <phoneticPr fontId="1" type="noConversion"/>
  </si>
  <si>
    <t>人机</t>
    <phoneticPr fontId="1" type="noConversion"/>
  </si>
  <si>
    <t>综信&amp;可信</t>
    <phoneticPr fontId="1" type="noConversion"/>
  </si>
  <si>
    <t>人机</t>
    <phoneticPr fontId="1" type="noConversion"/>
  </si>
  <si>
    <t>软工&amp;并行</t>
    <phoneticPr fontId="1" type="noConversion"/>
  </si>
  <si>
    <t>国重</t>
    <phoneticPr fontId="1" type="noConversion"/>
  </si>
  <si>
    <t>综信&amp;可信</t>
    <phoneticPr fontId="1" type="noConversion"/>
  </si>
  <si>
    <t>综信&amp;可信</t>
    <phoneticPr fontId="1" type="noConversion"/>
  </si>
  <si>
    <t>总体部</t>
    <phoneticPr fontId="1" type="noConversion"/>
  </si>
  <si>
    <t>国重</t>
    <phoneticPr fontId="1" type="noConversion"/>
  </si>
  <si>
    <t>人机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</si>
</sst>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58" fontId="0" fillId="0" borderId="0" xfId="0" applyNumberForma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58" fontId="0" fillId="0" borderId="7" xfId="0" applyNumberFormat="1" applyBorder="1"/>
    <xf numFmtId="0" fontId="0" fillId="0" borderId="8" xfId="0" applyBorder="1"/>
    <xf numFmtId="58" fontId="0" fillId="0" borderId="2" xfId="0" applyNumberFormat="1" applyBorder="1"/>
    <xf numFmtId="0" fontId="0" fillId="0" borderId="0" xfId="0" applyFill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"/>
  <sheetViews>
    <sheetView workbookViewId="0"/>
  </sheetViews>
  <sheetFormatPr defaultRowHeight="14.4" x14ac:dyDescent="0.25"/>
  <cols>
    <col min="1" max="1" width="5.21875" bestFit="1" customWidth="1"/>
    <col min="2" max="2" width="5.21875" customWidth="1"/>
    <col min="3" max="3" width="10" bestFit="1" customWidth="1"/>
  </cols>
  <sheetData>
    <row r="1" spans="1:12" x14ac:dyDescent="0.25">
      <c r="A1" t="s">
        <v>0</v>
      </c>
      <c r="B1" t="s">
        <v>16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12</v>
      </c>
      <c r="I1" t="s">
        <v>13</v>
      </c>
      <c r="J1" t="s">
        <v>14</v>
      </c>
      <c r="K1" t="s">
        <v>15</v>
      </c>
      <c r="L1" t="s">
        <v>6</v>
      </c>
    </row>
    <row r="2" spans="1:12" x14ac:dyDescent="0.25">
      <c r="A2">
        <v>1</v>
      </c>
      <c r="B2">
        <v>2</v>
      </c>
      <c r="C2" t="s">
        <v>8</v>
      </c>
      <c r="D2">
        <f>F2*2+G2*1</f>
        <v>2</v>
      </c>
      <c r="E2">
        <f>F2+G2+H2</f>
        <v>1</v>
      </c>
      <c r="F2">
        <v>1</v>
      </c>
      <c r="G2">
        <v>0</v>
      </c>
      <c r="H2">
        <v>0</v>
      </c>
      <c r="I2">
        <v>25</v>
      </c>
      <c r="J2">
        <v>16</v>
      </c>
      <c r="K2">
        <f>I2-J2</f>
        <v>9</v>
      </c>
      <c r="L2">
        <f>I2/J2</f>
        <v>1.5625</v>
      </c>
    </row>
    <row r="3" spans="1:12" x14ac:dyDescent="0.25">
      <c r="A3">
        <v>2</v>
      </c>
      <c r="B3">
        <v>3</v>
      </c>
      <c r="C3" t="s">
        <v>9</v>
      </c>
      <c r="D3">
        <f>F3*2+G3*1</f>
        <v>2</v>
      </c>
      <c r="E3">
        <f>F3+G3+H3</f>
        <v>1</v>
      </c>
      <c r="F3">
        <v>1</v>
      </c>
      <c r="G3">
        <v>0</v>
      </c>
      <c r="H3">
        <v>0</v>
      </c>
      <c r="I3">
        <v>27</v>
      </c>
      <c r="J3">
        <v>24</v>
      </c>
      <c r="K3">
        <f>I3-J3</f>
        <v>3</v>
      </c>
      <c r="L3">
        <f>I3/J3</f>
        <v>1.125</v>
      </c>
    </row>
    <row r="4" spans="1:12" x14ac:dyDescent="0.25">
      <c r="A4">
        <v>3</v>
      </c>
      <c r="B4">
        <v>4</v>
      </c>
      <c r="C4" t="s">
        <v>10</v>
      </c>
      <c r="D4">
        <f>F4*2+G4*1</f>
        <v>1</v>
      </c>
      <c r="E4">
        <f>F4+G4+H4</f>
        <v>1</v>
      </c>
      <c r="F4">
        <v>0</v>
      </c>
      <c r="G4">
        <v>1</v>
      </c>
      <c r="H4">
        <v>0</v>
      </c>
      <c r="I4">
        <v>24</v>
      </c>
      <c r="J4">
        <v>27</v>
      </c>
      <c r="K4">
        <f>I4-J4</f>
        <v>-3</v>
      </c>
      <c r="L4">
        <f>I4/J4</f>
        <v>0.88888888888888884</v>
      </c>
    </row>
    <row r="5" spans="1:12" x14ac:dyDescent="0.25">
      <c r="A5">
        <v>4</v>
      </c>
      <c r="B5">
        <v>1</v>
      </c>
      <c r="C5" t="s">
        <v>7</v>
      </c>
      <c r="D5">
        <f>F5*2+G5*1</f>
        <v>1</v>
      </c>
      <c r="E5">
        <f>F5+G5+H5</f>
        <v>1</v>
      </c>
      <c r="F5">
        <v>0</v>
      </c>
      <c r="G5">
        <v>1</v>
      </c>
      <c r="H5">
        <v>0</v>
      </c>
      <c r="I5">
        <v>16</v>
      </c>
      <c r="J5">
        <v>25</v>
      </c>
      <c r="K5">
        <f>I5-J5</f>
        <v>-9</v>
      </c>
      <c r="L5">
        <f>I5/J5</f>
        <v>0.64</v>
      </c>
    </row>
    <row r="6" spans="1:12" x14ac:dyDescent="0.25">
      <c r="A6">
        <v>5</v>
      </c>
      <c r="B6">
        <v>5</v>
      </c>
      <c r="C6" t="s">
        <v>11</v>
      </c>
      <c r="D6">
        <f>F6*2+G6*1</f>
        <v>0</v>
      </c>
      <c r="E6">
        <f>F6+G6+H6</f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f>I6-J6</f>
        <v>0</v>
      </c>
      <c r="L6" t="e">
        <f>I6/J6</f>
        <v>#DIV/0!</v>
      </c>
    </row>
  </sheetData>
  <sortState ref="A2:L6">
    <sortCondition descending="1" ref="D2:D6"/>
    <sortCondition descending="1" ref="F2:F6"/>
    <sortCondition descending="1" ref="K2:K6"/>
  </sortState>
  <phoneticPr fontId="1" type="noConversion"/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"/>
  <sheetViews>
    <sheetView workbookViewId="0">
      <selection activeCell="I13" sqref="I13"/>
    </sheetView>
  </sheetViews>
  <sheetFormatPr defaultRowHeight="14.4" x14ac:dyDescent="0.25"/>
  <cols>
    <col min="1" max="1" width="5.21875" bestFit="1" customWidth="1"/>
    <col min="2" max="2" width="5.21875" customWidth="1"/>
    <col min="3" max="3" width="10" bestFit="1" customWidth="1"/>
  </cols>
  <sheetData>
    <row r="1" spans="1:12" x14ac:dyDescent="0.25">
      <c r="A1" t="s">
        <v>0</v>
      </c>
      <c r="B1" t="s">
        <v>16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12</v>
      </c>
      <c r="I1" t="s">
        <v>13</v>
      </c>
      <c r="J1" t="s">
        <v>14</v>
      </c>
      <c r="K1" t="s">
        <v>15</v>
      </c>
      <c r="L1" t="s">
        <v>6</v>
      </c>
    </row>
    <row r="2" spans="1:12" x14ac:dyDescent="0.25">
      <c r="A2">
        <v>1</v>
      </c>
      <c r="B2">
        <v>2</v>
      </c>
      <c r="C2" t="s">
        <v>8</v>
      </c>
      <c r="D2">
        <f>F2*2+G2*1</f>
        <v>4</v>
      </c>
      <c r="E2">
        <f>F2+G2+H2</f>
        <v>2</v>
      </c>
      <c r="F2">
        <v>2</v>
      </c>
      <c r="G2">
        <v>0</v>
      </c>
      <c r="H2">
        <v>0</v>
      </c>
      <c r="I2">
        <v>61</v>
      </c>
      <c r="J2">
        <v>42</v>
      </c>
      <c r="K2">
        <f>I2-J2</f>
        <v>19</v>
      </c>
      <c r="L2">
        <f>I2/J2</f>
        <v>1.4523809523809523</v>
      </c>
    </row>
    <row r="3" spans="1:12" x14ac:dyDescent="0.25">
      <c r="A3">
        <v>2</v>
      </c>
      <c r="B3">
        <v>3</v>
      </c>
      <c r="C3" t="s">
        <v>9</v>
      </c>
      <c r="D3">
        <f>F3*2+G3*1</f>
        <v>3</v>
      </c>
      <c r="E3">
        <f>F3+G3+H3</f>
        <v>2</v>
      </c>
      <c r="F3">
        <v>1</v>
      </c>
      <c r="G3">
        <v>1</v>
      </c>
      <c r="H3">
        <v>0</v>
      </c>
      <c r="I3">
        <v>53</v>
      </c>
      <c r="J3">
        <v>60</v>
      </c>
      <c r="K3">
        <f>I3-J3</f>
        <v>-7</v>
      </c>
      <c r="L3">
        <f>I3/J3</f>
        <v>0.8833333333333333</v>
      </c>
    </row>
    <row r="4" spans="1:12" x14ac:dyDescent="0.25">
      <c r="A4">
        <v>3</v>
      </c>
      <c r="B4">
        <v>5</v>
      </c>
      <c r="C4" t="s">
        <v>11</v>
      </c>
      <c r="D4">
        <f>F4*2+G4*1</f>
        <v>2</v>
      </c>
      <c r="E4">
        <f>F4+G4+H4</f>
        <v>1</v>
      </c>
      <c r="F4">
        <v>1</v>
      </c>
      <c r="G4">
        <v>0</v>
      </c>
      <c r="H4">
        <v>0</v>
      </c>
      <c r="I4">
        <v>33</v>
      </c>
      <c r="J4">
        <v>30</v>
      </c>
      <c r="K4">
        <f>I4-J4</f>
        <v>3</v>
      </c>
      <c r="L4">
        <f>I4/J4</f>
        <v>1.1000000000000001</v>
      </c>
    </row>
    <row r="5" spans="1:12" x14ac:dyDescent="0.25">
      <c r="A5">
        <v>4</v>
      </c>
      <c r="B5">
        <v>1</v>
      </c>
      <c r="C5" t="s">
        <v>7</v>
      </c>
      <c r="D5">
        <f>F5*2+G5*1</f>
        <v>2</v>
      </c>
      <c r="E5">
        <f>F5+G5+H5</f>
        <v>2</v>
      </c>
      <c r="F5">
        <v>0</v>
      </c>
      <c r="G5">
        <v>2</v>
      </c>
      <c r="H5">
        <v>0</v>
      </c>
      <c r="I5">
        <v>46</v>
      </c>
      <c r="J5">
        <v>58</v>
      </c>
      <c r="K5">
        <f>I5-J5</f>
        <v>-12</v>
      </c>
      <c r="L5">
        <f>I5/J5</f>
        <v>0.7931034482758621</v>
      </c>
    </row>
    <row r="6" spans="1:12" x14ac:dyDescent="0.25">
      <c r="A6">
        <v>5</v>
      </c>
      <c r="B6">
        <v>4</v>
      </c>
      <c r="C6" t="s">
        <v>10</v>
      </c>
      <c r="D6">
        <f>F6*2+G6*1</f>
        <v>1</v>
      </c>
      <c r="E6">
        <f>F6+G6+H6</f>
        <v>1</v>
      </c>
      <c r="F6">
        <v>0</v>
      </c>
      <c r="G6">
        <v>1</v>
      </c>
      <c r="H6">
        <v>0</v>
      </c>
      <c r="I6">
        <v>24</v>
      </c>
      <c r="J6">
        <v>27</v>
      </c>
      <c r="K6">
        <f>I6-J6</f>
        <v>-3</v>
      </c>
      <c r="L6">
        <f>I6/J6</f>
        <v>0.88888888888888884</v>
      </c>
    </row>
  </sheetData>
  <sortState ref="A2:L6">
    <sortCondition descending="1" ref="D2:D6"/>
    <sortCondition descending="1" ref="F2:F6"/>
    <sortCondition descending="1" ref="K2:K6"/>
  </sortState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"/>
  <sheetViews>
    <sheetView workbookViewId="0">
      <selection sqref="A1:L6"/>
    </sheetView>
  </sheetViews>
  <sheetFormatPr defaultRowHeight="14.4" x14ac:dyDescent="0.25"/>
  <cols>
    <col min="1" max="1" width="5.21875" bestFit="1" customWidth="1"/>
    <col min="2" max="2" width="5.21875" customWidth="1"/>
    <col min="3" max="3" width="10" bestFit="1" customWidth="1"/>
  </cols>
  <sheetData>
    <row r="1" spans="1:12" x14ac:dyDescent="0.25">
      <c r="A1" t="s">
        <v>0</v>
      </c>
      <c r="B1" t="s">
        <v>16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12</v>
      </c>
      <c r="I1" t="s">
        <v>13</v>
      </c>
      <c r="J1" t="s">
        <v>14</v>
      </c>
      <c r="K1" t="s">
        <v>15</v>
      </c>
      <c r="L1" t="s">
        <v>6</v>
      </c>
    </row>
    <row r="2" spans="1:12" x14ac:dyDescent="0.25">
      <c r="A2">
        <v>1</v>
      </c>
      <c r="B2">
        <v>2</v>
      </c>
      <c r="C2" t="s">
        <v>8</v>
      </c>
      <c r="D2">
        <f>F2*2+G2*1</f>
        <v>6</v>
      </c>
      <c r="E2">
        <f>F2+G2+H2</f>
        <v>3</v>
      </c>
      <c r="F2">
        <v>3</v>
      </c>
      <c r="G2">
        <v>0</v>
      </c>
      <c r="H2">
        <v>0</v>
      </c>
      <c r="I2">
        <v>111</v>
      </c>
      <c r="J2">
        <v>88</v>
      </c>
      <c r="K2">
        <f>I2-J2</f>
        <v>23</v>
      </c>
      <c r="L2">
        <f>I2/J2</f>
        <v>1.2613636363636365</v>
      </c>
    </row>
    <row r="3" spans="1:12" x14ac:dyDescent="0.25">
      <c r="A3">
        <v>2</v>
      </c>
      <c r="B3">
        <v>1</v>
      </c>
      <c r="C3" t="s">
        <v>7</v>
      </c>
      <c r="D3">
        <f>F3*2+G3*1</f>
        <v>4</v>
      </c>
      <c r="E3">
        <f>F3+G3+H3</f>
        <v>3</v>
      </c>
      <c r="F3">
        <v>1</v>
      </c>
      <c r="G3">
        <v>2</v>
      </c>
      <c r="H3">
        <v>0</v>
      </c>
      <c r="I3">
        <v>70</v>
      </c>
      <c r="J3">
        <v>73</v>
      </c>
      <c r="K3">
        <f>I3-J3</f>
        <v>-3</v>
      </c>
      <c r="L3">
        <f>I3/J3</f>
        <v>0.95890410958904104</v>
      </c>
    </row>
    <row r="4" spans="1:12" x14ac:dyDescent="0.25">
      <c r="A4">
        <v>3</v>
      </c>
      <c r="B4">
        <v>5</v>
      </c>
      <c r="C4" t="s">
        <v>11</v>
      </c>
      <c r="D4">
        <f>F4*2+G4*1</f>
        <v>3</v>
      </c>
      <c r="E4">
        <f>F4+G4+H4</f>
        <v>2</v>
      </c>
      <c r="F4">
        <v>1</v>
      </c>
      <c r="G4">
        <v>1</v>
      </c>
      <c r="H4">
        <v>0</v>
      </c>
      <c r="I4">
        <v>79</v>
      </c>
      <c r="J4">
        <v>80</v>
      </c>
      <c r="K4">
        <f>I4-J4</f>
        <v>-1</v>
      </c>
      <c r="L4">
        <f>I4/J4</f>
        <v>0.98750000000000004</v>
      </c>
    </row>
    <row r="5" spans="1:12" x14ac:dyDescent="0.25">
      <c r="A5">
        <v>4</v>
      </c>
      <c r="B5">
        <v>3</v>
      </c>
      <c r="C5" t="s">
        <v>9</v>
      </c>
      <c r="D5">
        <f>F5*2+G5*1</f>
        <v>3</v>
      </c>
      <c r="E5">
        <f>F5+G5+H5</f>
        <v>2</v>
      </c>
      <c r="F5">
        <v>1</v>
      </c>
      <c r="G5">
        <v>1</v>
      </c>
      <c r="H5">
        <v>0</v>
      </c>
      <c r="I5">
        <v>53</v>
      </c>
      <c r="J5">
        <v>60</v>
      </c>
      <c r="K5">
        <f>I5-J5</f>
        <v>-7</v>
      </c>
      <c r="L5">
        <f>I5/J5</f>
        <v>0.8833333333333333</v>
      </c>
    </row>
    <row r="6" spans="1:12" x14ac:dyDescent="0.25">
      <c r="A6">
        <v>5</v>
      </c>
      <c r="B6">
        <v>4</v>
      </c>
      <c r="C6" t="s">
        <v>10</v>
      </c>
      <c r="D6">
        <f>F6*2+G6*1</f>
        <v>2</v>
      </c>
      <c r="E6">
        <f>F6+G6+H6</f>
        <v>2</v>
      </c>
      <c r="F6">
        <v>0</v>
      </c>
      <c r="G6">
        <v>2</v>
      </c>
      <c r="H6">
        <v>0</v>
      </c>
      <c r="I6">
        <v>39</v>
      </c>
      <c r="J6">
        <v>51</v>
      </c>
      <c r="K6">
        <f>I6-J6</f>
        <v>-12</v>
      </c>
      <c r="L6">
        <f>I6/J6</f>
        <v>0.76470588235294112</v>
      </c>
    </row>
  </sheetData>
  <sortState ref="A2:L6">
    <sortCondition descending="1" ref="D2:D6"/>
    <sortCondition descending="1" ref="F2:F6"/>
    <sortCondition descending="1" ref="K2:K6"/>
    <sortCondition descending="1" ref="L2:L6"/>
  </sortState>
  <phoneticPr fontId="1" type="noConversion"/>
  <pageMargins left="0.7" right="0.7" top="0.75" bottom="0.75" header="0.3" footer="0.3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"/>
  <sheetViews>
    <sheetView workbookViewId="0"/>
  </sheetViews>
  <sheetFormatPr defaultRowHeight="14.4" x14ac:dyDescent="0.25"/>
  <cols>
    <col min="1" max="1" width="5.21875" bestFit="1" customWidth="1"/>
    <col min="2" max="2" width="5.21875" customWidth="1"/>
    <col min="3" max="3" width="10" bestFit="1" customWidth="1"/>
  </cols>
  <sheetData>
    <row r="1" spans="1:12" x14ac:dyDescent="0.25">
      <c r="A1" t="s">
        <v>0</v>
      </c>
      <c r="B1" t="s">
        <v>16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12</v>
      </c>
      <c r="I1" t="s">
        <v>13</v>
      </c>
      <c r="J1" t="s">
        <v>14</v>
      </c>
      <c r="K1" t="s">
        <v>15</v>
      </c>
      <c r="L1" t="s">
        <v>6</v>
      </c>
    </row>
    <row r="2" spans="1:12" x14ac:dyDescent="0.25">
      <c r="A2">
        <v>1</v>
      </c>
      <c r="B2">
        <v>2</v>
      </c>
      <c r="C2" t="s">
        <v>8</v>
      </c>
      <c r="D2">
        <f>F2*2+G2*1</f>
        <v>6</v>
      </c>
      <c r="E2">
        <f>F2+G2+H2</f>
        <v>3</v>
      </c>
      <c r="F2">
        <v>3</v>
      </c>
      <c r="G2">
        <v>0</v>
      </c>
      <c r="H2">
        <v>0</v>
      </c>
      <c r="I2">
        <v>111</v>
      </c>
      <c r="J2">
        <v>88</v>
      </c>
      <c r="K2">
        <f>I2-J2</f>
        <v>23</v>
      </c>
      <c r="L2">
        <f>I2/J2</f>
        <v>1.2613636363636365</v>
      </c>
    </row>
    <row r="3" spans="1:12" x14ac:dyDescent="0.25">
      <c r="A3">
        <v>2</v>
      </c>
      <c r="B3">
        <v>5</v>
      </c>
      <c r="C3" t="s">
        <v>11</v>
      </c>
      <c r="D3">
        <f>F3*2+G3*1</f>
        <v>5</v>
      </c>
      <c r="E3">
        <f>F3+G3+H3</f>
        <v>3</v>
      </c>
      <c r="F3">
        <v>2</v>
      </c>
      <c r="G3">
        <v>1</v>
      </c>
      <c r="H3">
        <v>0</v>
      </c>
      <c r="I3">
        <v>121</v>
      </c>
      <c r="J3">
        <v>110</v>
      </c>
      <c r="K3">
        <f>I3-J3</f>
        <v>11</v>
      </c>
      <c r="L3">
        <f>I3/J3</f>
        <v>1.1000000000000001</v>
      </c>
    </row>
    <row r="4" spans="1:12" x14ac:dyDescent="0.25">
      <c r="A4">
        <v>3</v>
      </c>
      <c r="B4">
        <v>3</v>
      </c>
      <c r="C4" t="s">
        <v>9</v>
      </c>
      <c r="D4">
        <f>F4*2+G4*1</f>
        <v>5</v>
      </c>
      <c r="E4">
        <f>F4+G4+H4</f>
        <v>3</v>
      </c>
      <c r="F4">
        <v>2</v>
      </c>
      <c r="G4">
        <v>1</v>
      </c>
      <c r="H4">
        <v>0</v>
      </c>
      <c r="I4">
        <v>87</v>
      </c>
      <c r="J4">
        <v>81</v>
      </c>
      <c r="K4">
        <f>I4-J4</f>
        <v>6</v>
      </c>
      <c r="L4">
        <f>I4/J4</f>
        <v>1.0740740740740742</v>
      </c>
    </row>
    <row r="5" spans="1:12" x14ac:dyDescent="0.25">
      <c r="A5">
        <v>4</v>
      </c>
      <c r="B5">
        <v>1</v>
      </c>
      <c r="C5" t="s">
        <v>7</v>
      </c>
      <c r="D5">
        <f>F5*2+G5*1</f>
        <v>5</v>
      </c>
      <c r="E5">
        <f>F5+G5+H5</f>
        <v>4</v>
      </c>
      <c r="F5">
        <v>1</v>
      </c>
      <c r="G5">
        <v>3</v>
      </c>
      <c r="H5">
        <v>0</v>
      </c>
      <c r="I5">
        <v>91</v>
      </c>
      <c r="J5">
        <v>107</v>
      </c>
      <c r="K5">
        <f>I5-J5</f>
        <v>-16</v>
      </c>
      <c r="L5">
        <f>I5/J5</f>
        <v>0.85046728971962615</v>
      </c>
    </row>
    <row r="6" spans="1:12" x14ac:dyDescent="0.25">
      <c r="A6">
        <v>5</v>
      </c>
      <c r="B6">
        <v>4</v>
      </c>
      <c r="C6" t="s">
        <v>10</v>
      </c>
      <c r="D6">
        <f>F6*2+G6*1</f>
        <v>3</v>
      </c>
      <c r="E6">
        <f>F6+G6+H6</f>
        <v>3</v>
      </c>
      <c r="F6">
        <v>0</v>
      </c>
      <c r="G6">
        <v>3</v>
      </c>
      <c r="H6">
        <v>0</v>
      </c>
      <c r="I6">
        <v>69</v>
      </c>
      <c r="J6">
        <v>93</v>
      </c>
      <c r="K6">
        <f>I6-J6</f>
        <v>-24</v>
      </c>
      <c r="L6">
        <f>I6/J6</f>
        <v>0.74193548387096775</v>
      </c>
    </row>
  </sheetData>
  <sortState ref="A2:L6">
    <sortCondition descending="1" ref="D2:D6"/>
    <sortCondition descending="1" ref="F2:F6"/>
    <sortCondition descending="1" ref="K2:K6"/>
    <sortCondition descending="1" ref="L2:L6"/>
  </sortState>
  <phoneticPr fontId="1" type="noConversion"/>
  <pageMargins left="0.7" right="0.7" top="0.75" bottom="0.75" header="0.3" footer="0.3"/>
  <pageSetup paperSize="0" orientation="portrait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"/>
  <sheetViews>
    <sheetView workbookViewId="0"/>
  </sheetViews>
  <sheetFormatPr defaultRowHeight="14.4" x14ac:dyDescent="0.25"/>
  <cols>
    <col min="1" max="1" width="5.21875" bestFit="1" customWidth="1"/>
    <col min="2" max="2" width="5.21875" customWidth="1"/>
    <col min="3" max="3" width="10" bestFit="1" customWidth="1"/>
  </cols>
  <sheetData>
    <row r="1" spans="1:12" x14ac:dyDescent="0.25">
      <c r="A1" t="s">
        <v>0</v>
      </c>
      <c r="B1" t="s">
        <v>16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12</v>
      </c>
      <c r="I1" t="s">
        <v>13</v>
      </c>
      <c r="J1" t="s">
        <v>14</v>
      </c>
      <c r="K1" t="s">
        <v>15</v>
      </c>
      <c r="L1" t="s">
        <v>6</v>
      </c>
    </row>
    <row r="2" spans="1:12" x14ac:dyDescent="0.25">
      <c r="A2">
        <v>1</v>
      </c>
      <c r="B2">
        <v>2</v>
      </c>
      <c r="C2" t="s">
        <v>8</v>
      </c>
      <c r="D2">
        <f>F2*2+G2*1</f>
        <v>7</v>
      </c>
      <c r="E2">
        <f>F2+G2+H2</f>
        <v>4</v>
      </c>
      <c r="F2">
        <v>3</v>
      </c>
      <c r="G2">
        <v>1</v>
      </c>
      <c r="H2">
        <v>0</v>
      </c>
      <c r="I2">
        <v>138</v>
      </c>
      <c r="J2">
        <v>116</v>
      </c>
      <c r="K2">
        <f>I2-J2</f>
        <v>22</v>
      </c>
      <c r="L2">
        <f>I2/J2</f>
        <v>1.1896551724137931</v>
      </c>
    </row>
    <row r="3" spans="1:12" x14ac:dyDescent="0.25">
      <c r="A3">
        <v>2</v>
      </c>
      <c r="B3">
        <v>5</v>
      </c>
      <c r="C3" t="s">
        <v>11</v>
      </c>
      <c r="D3">
        <f>F3*2+G3*1</f>
        <v>7</v>
      </c>
      <c r="E3">
        <f>F3+G3+H3</f>
        <v>4</v>
      </c>
      <c r="F3">
        <v>3</v>
      </c>
      <c r="G3">
        <v>1</v>
      </c>
      <c r="H3">
        <v>0</v>
      </c>
      <c r="I3">
        <v>167</v>
      </c>
      <c r="J3">
        <v>155</v>
      </c>
      <c r="K3">
        <f>I3-J3</f>
        <v>12</v>
      </c>
      <c r="L3">
        <f>I3/J3</f>
        <v>1.0774193548387097</v>
      </c>
    </row>
    <row r="4" spans="1:12" x14ac:dyDescent="0.25">
      <c r="A4">
        <v>3</v>
      </c>
      <c r="B4">
        <v>3</v>
      </c>
      <c r="C4" t="s">
        <v>9</v>
      </c>
      <c r="D4">
        <f>F4*2+G4*1</f>
        <v>6</v>
      </c>
      <c r="E4">
        <f>F4+G4+H4</f>
        <v>4</v>
      </c>
      <c r="F4">
        <v>2</v>
      </c>
      <c r="G4">
        <v>2</v>
      </c>
      <c r="H4">
        <v>0</v>
      </c>
      <c r="I4">
        <v>132</v>
      </c>
      <c r="J4">
        <v>127</v>
      </c>
      <c r="K4">
        <f>I4-J4</f>
        <v>5</v>
      </c>
      <c r="L4">
        <f>I4/J4</f>
        <v>1.0393700787401574</v>
      </c>
    </row>
    <row r="5" spans="1:12" x14ac:dyDescent="0.25">
      <c r="A5">
        <v>4</v>
      </c>
      <c r="B5">
        <v>1</v>
      </c>
      <c r="C5" t="s">
        <v>7</v>
      </c>
      <c r="D5">
        <f>F5*2+G5*1</f>
        <v>5</v>
      </c>
      <c r="E5">
        <f>F5+G5+H5</f>
        <v>4</v>
      </c>
      <c r="F5">
        <v>1</v>
      </c>
      <c r="G5">
        <v>3</v>
      </c>
      <c r="H5">
        <v>0</v>
      </c>
      <c r="I5">
        <v>91</v>
      </c>
      <c r="J5">
        <v>107</v>
      </c>
      <c r="K5">
        <f>I5-J5</f>
        <v>-16</v>
      </c>
      <c r="L5">
        <f>I5/J5</f>
        <v>0.85046728971962615</v>
      </c>
    </row>
    <row r="6" spans="1:12" x14ac:dyDescent="0.25">
      <c r="A6">
        <v>5</v>
      </c>
      <c r="B6">
        <v>4</v>
      </c>
      <c r="C6" t="s">
        <v>10</v>
      </c>
      <c r="D6">
        <f>F6*2+G6*1</f>
        <v>5</v>
      </c>
      <c r="E6">
        <f>F6+G6+H6</f>
        <v>4</v>
      </c>
      <c r="F6">
        <v>1</v>
      </c>
      <c r="G6">
        <v>3</v>
      </c>
      <c r="H6">
        <v>0</v>
      </c>
      <c r="I6">
        <v>97</v>
      </c>
      <c r="J6">
        <v>120</v>
      </c>
      <c r="K6">
        <f>I6-J6</f>
        <v>-23</v>
      </c>
      <c r="L6">
        <f>I6/J6</f>
        <v>0.80833333333333335</v>
      </c>
    </row>
  </sheetData>
  <phoneticPr fontId="1" type="noConversion"/>
  <pageMargins left="0.7" right="0.7" top="0.75" bottom="0.75" header="0.3" footer="0.3"/>
  <pageSetup paperSize="0" orientation="portrait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tabSelected="1" workbookViewId="0"/>
  </sheetViews>
  <sheetFormatPr defaultRowHeight="14.4" x14ac:dyDescent="0.25"/>
  <cols>
    <col min="1" max="2" width="5.21875" bestFit="1" customWidth="1"/>
    <col min="3" max="3" width="8.21875" bestFit="1" customWidth="1"/>
    <col min="4" max="4" width="10" bestFit="1" customWidth="1"/>
    <col min="7" max="8" width="10" bestFit="1" customWidth="1"/>
    <col min="9" max="9" width="5.21875" bestFit="1" customWidth="1"/>
    <col min="10" max="10" width="10" bestFit="1" customWidth="1"/>
  </cols>
  <sheetData>
    <row r="1" spans="1:10" x14ac:dyDescent="0.25">
      <c r="A1" s="1" t="s">
        <v>17</v>
      </c>
      <c r="B1" s="2" t="s">
        <v>19</v>
      </c>
      <c r="C1" s="2" t="s">
        <v>18</v>
      </c>
      <c r="D1" s="1" t="s">
        <v>20</v>
      </c>
      <c r="E1" s="2" t="s">
        <v>21</v>
      </c>
      <c r="F1" s="2" t="s">
        <v>22</v>
      </c>
      <c r="G1" s="3" t="s">
        <v>23</v>
      </c>
      <c r="H1" s="2" t="s">
        <v>24</v>
      </c>
      <c r="I1" s="2" t="s">
        <v>25</v>
      </c>
      <c r="J1" s="3" t="s">
        <v>43</v>
      </c>
    </row>
    <row r="2" spans="1:10" x14ac:dyDescent="0.25">
      <c r="A2" s="1">
        <v>1</v>
      </c>
      <c r="B2" s="2">
        <v>1</v>
      </c>
      <c r="C2" s="12">
        <v>42865</v>
      </c>
      <c r="D2" s="1" t="s">
        <v>26</v>
      </c>
      <c r="E2" s="2">
        <v>16</v>
      </c>
      <c r="F2" s="2">
        <v>25</v>
      </c>
      <c r="G2" s="3" t="s">
        <v>29</v>
      </c>
      <c r="H2" s="2" t="s">
        <v>44</v>
      </c>
      <c r="I2" s="2">
        <f>ABS(E2-F2)</f>
        <v>9</v>
      </c>
      <c r="J2" s="3" t="s">
        <v>45</v>
      </c>
    </row>
    <row r="3" spans="1:10" x14ac:dyDescent="0.25">
      <c r="A3" s="4">
        <v>2</v>
      </c>
      <c r="B3" s="5">
        <v>1</v>
      </c>
      <c r="C3" s="6">
        <v>42865</v>
      </c>
      <c r="D3" s="4" t="s">
        <v>27</v>
      </c>
      <c r="E3" s="5">
        <v>27</v>
      </c>
      <c r="F3" s="5">
        <v>24</v>
      </c>
      <c r="G3" s="7" t="s">
        <v>36</v>
      </c>
      <c r="H3" s="5" t="s">
        <v>46</v>
      </c>
      <c r="I3" s="5">
        <f t="shared" ref="I3:I11" si="0">ABS(E3-F3)</f>
        <v>3</v>
      </c>
      <c r="J3" s="7" t="s">
        <v>47</v>
      </c>
    </row>
    <row r="4" spans="1:10" x14ac:dyDescent="0.25">
      <c r="A4" s="4">
        <v>3</v>
      </c>
      <c r="B4" s="5">
        <v>2</v>
      </c>
      <c r="C4" s="6">
        <v>42866</v>
      </c>
      <c r="D4" s="4" t="s">
        <v>28</v>
      </c>
      <c r="E4" s="13">
        <v>30</v>
      </c>
      <c r="F4" s="13">
        <v>33</v>
      </c>
      <c r="G4" s="7" t="s">
        <v>37</v>
      </c>
      <c r="H4" s="13" t="s">
        <v>48</v>
      </c>
      <c r="I4" s="5">
        <f t="shared" si="0"/>
        <v>3</v>
      </c>
      <c r="J4" s="7" t="s">
        <v>49</v>
      </c>
    </row>
    <row r="5" spans="1:10" x14ac:dyDescent="0.25">
      <c r="A5" s="4">
        <v>4</v>
      </c>
      <c r="B5" s="5">
        <v>2</v>
      </c>
      <c r="C5" s="6">
        <v>42866</v>
      </c>
      <c r="D5" s="4" t="s">
        <v>29</v>
      </c>
      <c r="E5" s="13">
        <v>36</v>
      </c>
      <c r="F5" s="13">
        <v>26</v>
      </c>
      <c r="G5" s="7" t="s">
        <v>38</v>
      </c>
      <c r="H5" s="13" t="s">
        <v>50</v>
      </c>
      <c r="I5" s="5">
        <f t="shared" si="0"/>
        <v>10</v>
      </c>
      <c r="J5" s="7" t="s">
        <v>51</v>
      </c>
    </row>
    <row r="6" spans="1:10" x14ac:dyDescent="0.25">
      <c r="A6" s="4">
        <v>5</v>
      </c>
      <c r="B6" s="5">
        <v>3</v>
      </c>
      <c r="C6" s="6">
        <v>42867</v>
      </c>
      <c r="D6" s="4" t="s">
        <v>30</v>
      </c>
      <c r="E6" s="13">
        <v>24</v>
      </c>
      <c r="F6" s="13">
        <v>15</v>
      </c>
      <c r="G6" s="7" t="s">
        <v>33</v>
      </c>
      <c r="H6" s="13" t="s">
        <v>7</v>
      </c>
      <c r="I6" s="5">
        <f t="shared" si="0"/>
        <v>9</v>
      </c>
      <c r="J6" s="7" t="s">
        <v>52</v>
      </c>
    </row>
    <row r="7" spans="1:10" x14ac:dyDescent="0.25">
      <c r="A7" s="4">
        <v>6</v>
      </c>
      <c r="B7" s="5">
        <v>3</v>
      </c>
      <c r="C7" s="6">
        <v>42867</v>
      </c>
      <c r="D7" s="4" t="s">
        <v>31</v>
      </c>
      <c r="E7" s="13">
        <v>50</v>
      </c>
      <c r="F7" s="13">
        <v>46</v>
      </c>
      <c r="G7" s="7" t="s">
        <v>39</v>
      </c>
      <c r="H7" s="13" t="s">
        <v>8</v>
      </c>
      <c r="I7" s="5">
        <f t="shared" si="0"/>
        <v>4</v>
      </c>
      <c r="J7" s="7" t="s">
        <v>11</v>
      </c>
    </row>
    <row r="8" spans="1:10" x14ac:dyDescent="0.25">
      <c r="A8" s="4">
        <v>7</v>
      </c>
      <c r="B8" s="5">
        <v>4</v>
      </c>
      <c r="C8" s="6">
        <v>42870</v>
      </c>
      <c r="D8" s="4" t="s">
        <v>32</v>
      </c>
      <c r="E8" s="13">
        <v>21</v>
      </c>
      <c r="F8" s="13">
        <v>34</v>
      </c>
      <c r="G8" s="7" t="s">
        <v>40</v>
      </c>
      <c r="H8" s="13" t="s">
        <v>53</v>
      </c>
      <c r="I8" s="5">
        <f t="shared" si="0"/>
        <v>13</v>
      </c>
      <c r="J8" s="7" t="s">
        <v>54</v>
      </c>
    </row>
    <row r="9" spans="1:10" x14ac:dyDescent="0.25">
      <c r="A9" s="4">
        <v>8</v>
      </c>
      <c r="B9" s="5">
        <v>4</v>
      </c>
      <c r="C9" s="6">
        <v>42870</v>
      </c>
      <c r="D9" s="4" t="s">
        <v>33</v>
      </c>
      <c r="E9" s="13">
        <v>30</v>
      </c>
      <c r="F9" s="13">
        <v>42</v>
      </c>
      <c r="G9" s="7" t="s">
        <v>41</v>
      </c>
      <c r="H9" s="13" t="s">
        <v>55</v>
      </c>
      <c r="I9" s="5">
        <f t="shared" si="0"/>
        <v>12</v>
      </c>
      <c r="J9" s="7" t="s">
        <v>56</v>
      </c>
    </row>
    <row r="10" spans="1:10" x14ac:dyDescent="0.25">
      <c r="A10" s="4">
        <v>9</v>
      </c>
      <c r="B10" s="5">
        <v>5</v>
      </c>
      <c r="C10" s="6">
        <v>42871</v>
      </c>
      <c r="D10" s="4" t="s">
        <v>34</v>
      </c>
      <c r="E10" s="13">
        <v>27</v>
      </c>
      <c r="F10" s="13">
        <v>28</v>
      </c>
      <c r="G10" s="7" t="s">
        <v>42</v>
      </c>
      <c r="H10" s="13" t="s">
        <v>57</v>
      </c>
      <c r="I10" s="5">
        <f t="shared" si="0"/>
        <v>1</v>
      </c>
      <c r="J10" s="7" t="s">
        <v>58</v>
      </c>
    </row>
    <row r="11" spans="1:10" x14ac:dyDescent="0.25">
      <c r="A11" s="8">
        <v>10</v>
      </c>
      <c r="B11" s="9">
        <v>5</v>
      </c>
      <c r="C11" s="10">
        <v>42871</v>
      </c>
      <c r="D11" s="8" t="s">
        <v>35</v>
      </c>
      <c r="E11" s="9">
        <v>45</v>
      </c>
      <c r="F11" s="9">
        <v>46</v>
      </c>
      <c r="G11" s="11" t="s">
        <v>37</v>
      </c>
      <c r="H11" s="9" t="s">
        <v>59</v>
      </c>
      <c r="I11" s="9">
        <f t="shared" si="0"/>
        <v>1</v>
      </c>
      <c r="J11" s="11" t="s">
        <v>60</v>
      </c>
    </row>
  </sheetData>
  <phoneticPr fontId="1" type="noConversion"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第一轮</vt:lpstr>
      <vt:lpstr>第二轮</vt:lpstr>
      <vt:lpstr>第三轮</vt:lpstr>
      <vt:lpstr>第四轮</vt:lpstr>
      <vt:lpstr>第五轮（最终榜单）</vt:lpstr>
      <vt:lpstr>赛程赛果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2018-05-10T12:38:36Z</dcterms:modified>
</cp:coreProperties>
</file>