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ISENAI24\Desktop\"/>
    </mc:Choice>
  </mc:AlternateContent>
  <xr:revisionPtr revIDLastSave="0" documentId="8_{08FC1226-743C-4CA0-81F6-B87670BAEEF0}" xr6:coauthVersionLast="47" xr6:coauthVersionMax="47" xr10:uidLastSave="{00000000-0000-0000-0000-000000000000}"/>
  <bookViews>
    <workbookView xWindow="-75" yWindow="0" windowWidth="14970" windowHeight="15585" xr2:uid="{32A3F0BB-B37F-4377-BBB2-A5F2B483640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AF8" i="1"/>
  <c r="AG8" i="1"/>
  <c r="AH8" i="1"/>
  <c r="AH4" i="1"/>
  <c r="AH5" i="1"/>
  <c r="AH6" i="1"/>
  <c r="AH7" i="1"/>
  <c r="AH3" i="1"/>
  <c r="AG4" i="1"/>
  <c r="AG5" i="1"/>
  <c r="AG6" i="1"/>
  <c r="AG7" i="1"/>
  <c r="AG3" i="1"/>
  <c r="AF3" i="1"/>
  <c r="AF5" i="1"/>
  <c r="AF6" i="1"/>
  <c r="AF7" i="1"/>
  <c r="AF4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N7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K3" i="1"/>
  <c r="K4" i="1"/>
  <c r="K5" i="1"/>
  <c r="K6" i="1"/>
  <c r="K7" i="1"/>
  <c r="K8" i="1"/>
  <c r="K9" i="1"/>
  <c r="K10" i="1"/>
  <c r="K11" i="1"/>
  <c r="K12" i="1"/>
  <c r="K13" i="1"/>
  <c r="K2" i="1"/>
  <c r="G4" i="1"/>
  <c r="H4" i="1" s="1"/>
  <c r="G3" i="1"/>
  <c r="G5" i="1"/>
  <c r="H5" i="1" s="1"/>
  <c r="G6" i="1"/>
  <c r="H6" i="1" s="1"/>
  <c r="G7" i="1"/>
  <c r="H7" i="1" s="1"/>
  <c r="G8" i="1"/>
  <c r="H8" i="1" s="1"/>
  <c r="G9" i="1"/>
  <c r="H9" i="1" s="1"/>
  <c r="F4" i="1"/>
  <c r="F3" i="1"/>
  <c r="F5" i="1"/>
  <c r="F6" i="1"/>
  <c r="F7" i="1"/>
  <c r="F8" i="1"/>
  <c r="F9" i="1"/>
  <c r="U4" i="1" l="1"/>
  <c r="U5" i="1" s="1"/>
  <c r="U6" i="1" s="1"/>
  <c r="T4" i="1"/>
  <c r="T5" i="1" s="1"/>
  <c r="T6" i="1" s="1"/>
  <c r="S4" i="1"/>
  <c r="S5" i="1" s="1"/>
  <c r="S6" i="1" s="1"/>
  <c r="R4" i="1"/>
  <c r="R5" i="1" s="1"/>
  <c r="R6" i="1" s="1"/>
  <c r="O3" i="1"/>
  <c r="O6" i="1"/>
  <c r="O7" i="1"/>
  <c r="O12" i="1"/>
  <c r="O4" i="1"/>
  <c r="O11" i="1"/>
  <c r="O8" i="1"/>
  <c r="O10" i="1"/>
  <c r="O9" i="1"/>
  <c r="O13" i="1"/>
  <c r="O5" i="1"/>
  <c r="O2" i="1"/>
  <c r="H3" i="1"/>
</calcChain>
</file>

<file path=xl/sharedStrings.xml><?xml version="1.0" encoding="utf-8"?>
<sst xmlns="http://schemas.openxmlformats.org/spreadsheetml/2006/main" count="81" uniqueCount="70">
  <si>
    <t>BOLETIM ESCOLAR</t>
  </si>
  <si>
    <t>Disciplinas</t>
  </si>
  <si>
    <t>1º Bimestre</t>
  </si>
  <si>
    <t>2º Bimestre</t>
  </si>
  <si>
    <t>3º Bimestre</t>
  </si>
  <si>
    <t>4º Bimestre</t>
  </si>
  <si>
    <t>Português</t>
  </si>
  <si>
    <t>Matemática</t>
  </si>
  <si>
    <t>História</t>
  </si>
  <si>
    <t>Geografia</t>
  </si>
  <si>
    <t>Quimica</t>
  </si>
  <si>
    <t>Filosofia</t>
  </si>
  <si>
    <t>Fisica</t>
  </si>
  <si>
    <t>SOMA</t>
  </si>
  <si>
    <t>MÉDIA</t>
  </si>
  <si>
    <t>SITUAÇÃO</t>
  </si>
  <si>
    <t>FILMES</t>
  </si>
  <si>
    <t>COMÉDIA</t>
  </si>
  <si>
    <t>SUSPENSE</t>
  </si>
  <si>
    <t>TERROR</t>
  </si>
  <si>
    <t>ROMANCE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</si>
  <si>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</si>
  <si>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</si>
  <si>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</si>
  <si>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</si>
  <si>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</si>
  <si>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</si>
  <si>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</si>
  <si>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</si>
  <si>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</si>
  <si>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</si>
  <si>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</si>
  <si>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</si>
  <si>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</si>
  <si>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Comédia</t>
  </si>
  <si>
    <t>Suspense</t>
  </si>
  <si>
    <t>Terror</t>
  </si>
  <si>
    <t>Romance</t>
  </si>
  <si>
    <t>Média /Ano</t>
  </si>
  <si>
    <t>Arredondamento</t>
  </si>
  <si>
    <t>Situação</t>
  </si>
  <si>
    <t>Extrato Bancário</t>
  </si>
  <si>
    <t>Data</t>
  </si>
  <si>
    <t>Documento</t>
  </si>
  <si>
    <t>Montante</t>
  </si>
  <si>
    <t>Débito ou crédito</t>
  </si>
  <si>
    <t>Saldo</t>
  </si>
  <si>
    <t>CH.345</t>
  </si>
  <si>
    <t>Deposito</t>
  </si>
  <si>
    <t>Atm -1</t>
  </si>
  <si>
    <t>CH.346</t>
  </si>
  <si>
    <t>Transf.</t>
  </si>
  <si>
    <t>Atm - 1</t>
  </si>
  <si>
    <t>Atm -2</t>
  </si>
  <si>
    <t>Ch.347</t>
  </si>
  <si>
    <t>D</t>
  </si>
  <si>
    <t>C</t>
  </si>
  <si>
    <t>FORMA DE PAGAMENTO</t>
  </si>
  <si>
    <t>Total</t>
  </si>
  <si>
    <t>Silvia Ferreira</t>
  </si>
  <si>
    <t>Yu Yoko</t>
  </si>
  <si>
    <t>Túlio Prestes</t>
  </si>
  <si>
    <t>Juliana Pietro</t>
  </si>
  <si>
    <t>André Cardoso</t>
  </si>
  <si>
    <t>Código</t>
  </si>
  <si>
    <t>Nome</t>
  </si>
  <si>
    <t>Salário Bruto</t>
  </si>
  <si>
    <t>Abono</t>
  </si>
  <si>
    <t>Inss</t>
  </si>
  <si>
    <t>Salário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</si>
</sst>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44" fontId="0" fillId="0" borderId="2" xfId="1" applyNumberFormat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44" fontId="4" fillId="6" borderId="2" xfId="0" applyNumberFormat="1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 wrapText="1"/>
    </xf>
    <xf numFmtId="0" fontId="3" fillId="0" borderId="0" xfId="0" applyFont="1"/>
  </cellXfs>
  <cellStyles count="2">
    <cellStyle name="Moeda" xfId="1" builtinId="4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5297-6696-4FAB-B652-B253B749D86B}">
  <dimension ref="A1:AH13"/>
  <sheetViews>
    <sheetView tabSelected="1" topLeftCell="Z1" workbookViewId="0">
      <selection activeCell="AC14" sqref="AC14"/>
    </sheetView>
  </sheetViews>
  <sheetFormatPr defaultRowHeight="15" x14ac:dyDescent="0.25"/>
  <cols>
    <col min="1" max="1" width="11.42578125" bestFit="1" customWidth="1"/>
    <col min="2" max="5" width="11.28515625" bestFit="1" customWidth="1"/>
    <col min="6" max="6" width="6.42578125" bestFit="1" customWidth="1"/>
    <col min="7" max="7" width="12" bestFit="1" customWidth="1"/>
    <col min="8" max="8" width="12.140625" bestFit="1" customWidth="1"/>
    <col min="10" max="10" width="11" bestFit="1" customWidth="1"/>
    <col min="11" max="11" width="7.140625" bestFit="1" customWidth="1"/>
    <col min="12" max="12" width="9.42578125" bestFit="1" customWidth="1"/>
    <col min="13" max="13" width="9.85546875" bestFit="1" customWidth="1"/>
    <col min="14" max="14" width="7.85546875" bestFit="1" customWidth="1"/>
    <col min="15" max="15" width="10.140625" bestFit="1" customWidth="1"/>
    <col min="16" max="16" width="11.28515625" customWidth="1"/>
    <col min="17" max="18" width="21.85546875" bestFit="1" customWidth="1"/>
    <col min="19" max="19" width="9.42578125" bestFit="1" customWidth="1"/>
    <col min="20" max="20" width="9.7109375" bestFit="1" customWidth="1"/>
    <col min="23" max="23" width="10.7109375" bestFit="1" customWidth="1"/>
    <col min="24" max="24" width="11.28515625" bestFit="1" customWidth="1"/>
    <col min="25" max="25" width="14.28515625" bestFit="1" customWidth="1"/>
    <col min="26" max="26" width="11.85546875" customWidth="1"/>
    <col min="27" max="27" width="15.5703125" customWidth="1"/>
    <col min="30" max="30" width="14.140625" bestFit="1" customWidth="1"/>
    <col min="31" max="31" width="12.28515625" bestFit="1" customWidth="1"/>
    <col min="32" max="33" width="10.5703125" bestFit="1" customWidth="1"/>
    <col min="34" max="34" width="14" bestFit="1" customWidth="1"/>
  </cols>
  <sheetData>
    <row r="1" spans="1:34" ht="28.5" x14ac:dyDescent="0.25">
      <c r="A1" s="2" t="s">
        <v>0</v>
      </c>
      <c r="B1" s="3"/>
      <c r="C1" s="3"/>
      <c r="D1" s="3"/>
      <c r="E1" s="3"/>
      <c r="F1" s="3"/>
      <c r="G1" s="3"/>
      <c r="H1" s="3"/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9" t="s">
        <v>33</v>
      </c>
      <c r="R1" s="11" t="s">
        <v>38</v>
      </c>
      <c r="S1" s="11"/>
      <c r="T1" s="11"/>
      <c r="U1" s="11"/>
      <c r="W1" s="14" t="s">
        <v>41</v>
      </c>
      <c r="X1" s="14"/>
      <c r="Y1" s="14"/>
      <c r="Z1" s="14"/>
      <c r="AA1" s="14"/>
      <c r="AC1" s="3" t="s">
        <v>57</v>
      </c>
      <c r="AD1" s="3"/>
      <c r="AE1" s="3"/>
      <c r="AF1" s="3"/>
      <c r="AG1" s="3"/>
      <c r="AH1" s="3"/>
    </row>
    <row r="2" spans="1:34" ht="3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13</v>
      </c>
      <c r="G2" s="5" t="s">
        <v>14</v>
      </c>
      <c r="H2" s="5" t="s">
        <v>15</v>
      </c>
      <c r="J2" s="1" t="s">
        <v>21</v>
      </c>
      <c r="K2" s="1">
        <f ca="1">RANDBETWEEN(1,45)</f>
        <v>6</v>
      </c>
      <c r="L2" s="1">
        <f t="shared" ref="L2:N2" ca="1" si="0">RANDBETWEEN(1,45)</f>
        <v>17</v>
      </c>
      <c r="M2" s="1">
        <f t="shared" ca="1" si="0"/>
        <v>41</v>
      </c>
      <c r="N2" s="1">
        <f t="shared" ca="1" si="0"/>
        <v>21</v>
      </c>
      <c r="O2" s="4">
        <f ca="1">SUM(K2:N2)</f>
        <v>85</v>
      </c>
      <c r="R2" s="12"/>
      <c r="S2" s="12"/>
      <c r="T2" s="12"/>
      <c r="U2" s="12"/>
      <c r="W2" s="4" t="s">
        <v>42</v>
      </c>
      <c r="X2" s="4" t="s">
        <v>43</v>
      </c>
      <c r="Y2" s="4" t="s">
        <v>44</v>
      </c>
      <c r="Z2" s="15" t="s">
        <v>45</v>
      </c>
      <c r="AA2" s="4" t="s">
        <v>46</v>
      </c>
      <c r="AC2" s="4" t="s">
        <v>64</v>
      </c>
      <c r="AD2" s="4" t="s">
        <v>65</v>
      </c>
      <c r="AE2" s="4" t="s">
        <v>66</v>
      </c>
      <c r="AF2" s="4" t="s">
        <v>67</v>
      </c>
      <c r="AG2" s="4" t="s">
        <v>68</v>
      </c>
      <c r="AH2" s="4" t="s">
        <v>69</v>
      </c>
    </row>
    <row r="3" spans="1:34" x14ac:dyDescent="0.25">
      <c r="A3" s="5" t="s">
        <v>6</v>
      </c>
      <c r="B3" s="5">
        <v>8</v>
      </c>
      <c r="C3" s="5">
        <v>5</v>
      </c>
      <c r="D3" s="5">
        <v>8</v>
      </c>
      <c r="E3" s="5">
        <v>7</v>
      </c>
      <c r="F3" s="5">
        <f>SUM(B3:E3)</f>
        <v>28</v>
      </c>
      <c r="G3" s="5">
        <f>AVERAGE(B3:E3)</f>
        <v>7</v>
      </c>
      <c r="H3" s="7" t="str">
        <f>IF(G3 &gt;= 7, "APROVADO", "REPROVADO")</f>
        <v>APROVADO</v>
      </c>
      <c r="J3" s="1" t="s">
        <v>22</v>
      </c>
      <c r="K3" s="1">
        <f t="shared" ref="K3:N13" ca="1" si="1">RANDBETWEEN(1,45)</f>
        <v>28</v>
      </c>
      <c r="L3" s="1">
        <f t="shared" ca="1" si="1"/>
        <v>42</v>
      </c>
      <c r="M3" s="1">
        <f t="shared" ca="1" si="1"/>
        <v>20</v>
      </c>
      <c r="N3" s="1">
        <f t="shared" ca="1" si="1"/>
        <v>10</v>
      </c>
      <c r="O3" s="4">
        <f t="shared" ref="O3:O13" ca="1" si="2">SUM(K3:N3)</f>
        <v>100</v>
      </c>
      <c r="R3" s="9" t="s">
        <v>34</v>
      </c>
      <c r="S3" s="9" t="s">
        <v>35</v>
      </c>
      <c r="T3" s="9" t="s">
        <v>36</v>
      </c>
      <c r="U3" s="9" t="s">
        <v>37</v>
      </c>
      <c r="W3" s="16"/>
      <c r="X3" s="4" t="s">
        <v>46</v>
      </c>
      <c r="Y3" s="4"/>
      <c r="Z3" s="4"/>
      <c r="AA3" s="17">
        <v>100000</v>
      </c>
      <c r="AC3" s="4">
        <v>345</v>
      </c>
      <c r="AD3" s="4" t="s">
        <v>63</v>
      </c>
      <c r="AE3" s="18">
        <v>806</v>
      </c>
      <c r="AF3" s="21">
        <f>IF(AE3&lt;=1000,200,150)</f>
        <v>200</v>
      </c>
      <c r="AG3" s="22">
        <f>AE3*0.08</f>
        <v>64.48</v>
      </c>
      <c r="AH3" s="22">
        <f>AE3+AF3-AG3</f>
        <v>941.52</v>
      </c>
    </row>
    <row r="4" spans="1:34" x14ac:dyDescent="0.25">
      <c r="A4" s="5" t="s">
        <v>7</v>
      </c>
      <c r="B4" s="5">
        <v>8</v>
      </c>
      <c r="C4" s="5">
        <v>9</v>
      </c>
      <c r="D4" s="5">
        <v>7</v>
      </c>
      <c r="E4" s="5">
        <v>9</v>
      </c>
      <c r="F4" s="5">
        <f>SUM(B4:E4)</f>
        <v>33</v>
      </c>
      <c r="G4" s="5">
        <f>AVERAGE(B4:E4)</f>
        <v>8.25</v>
      </c>
      <c r="H4" s="7" t="str">
        <f t="shared" ref="H4:H8" si="3">IF(G4 &gt;= 7, "APROVADO", "REPROVADO")</f>
        <v>APROVADO</v>
      </c>
      <c r="J4" s="1" t="s">
        <v>23</v>
      </c>
      <c r="K4" s="1">
        <f t="shared" ca="1" si="1"/>
        <v>41</v>
      </c>
      <c r="L4" s="1">
        <f t="shared" ca="1" si="1"/>
        <v>6</v>
      </c>
      <c r="M4" s="1">
        <f t="shared" ca="1" si="1"/>
        <v>6</v>
      </c>
      <c r="N4" s="1">
        <f t="shared" ca="1" si="1"/>
        <v>15</v>
      </c>
      <c r="O4" s="4">
        <f t="shared" ca="1" si="2"/>
        <v>68</v>
      </c>
      <c r="R4" s="4">
        <f ca="1">AVERAGE(K2:K13)</f>
        <v>23.916666666666668</v>
      </c>
      <c r="S4" s="4">
        <f ca="1">AVERAGE(L2:L13)</f>
        <v>29.166666666666668</v>
      </c>
      <c r="T4" s="4">
        <f ca="1">AVERAGE(M2:M13)</f>
        <v>22.916666666666668</v>
      </c>
      <c r="U4" s="4">
        <f ca="1">AVERAGE(N2:N13)</f>
        <v>17.75</v>
      </c>
      <c r="W4" s="16">
        <v>44100</v>
      </c>
      <c r="X4" s="4" t="s">
        <v>47</v>
      </c>
      <c r="Y4" s="18">
        <v>10000</v>
      </c>
      <c r="Z4" s="4" t="s">
        <v>55</v>
      </c>
      <c r="AA4" s="19">
        <f>IF(Z4="D",AA3-Y4,IF(Z4="C",AA3+Y4,"n"))</f>
        <v>90000</v>
      </c>
      <c r="AC4" s="4">
        <v>234</v>
      </c>
      <c r="AD4" s="4" t="s">
        <v>62</v>
      </c>
      <c r="AE4" s="18">
        <v>2300</v>
      </c>
      <c r="AF4" s="21">
        <f>IF(AE4&lt;=1000,200,150)</f>
        <v>150</v>
      </c>
      <c r="AG4" s="22">
        <f t="shared" ref="AG4:AG7" si="4">AE4*0.08</f>
        <v>184</v>
      </c>
      <c r="AH4" s="22">
        <f t="shared" ref="AH4:AH7" si="5">AE4+AF4-AG4</f>
        <v>2266</v>
      </c>
    </row>
    <row r="5" spans="1:34" ht="18.75" x14ac:dyDescent="0.25">
      <c r="A5" s="5" t="s">
        <v>8</v>
      </c>
      <c r="B5" s="5">
        <v>8</v>
      </c>
      <c r="C5" s="5">
        <v>7</v>
      </c>
      <c r="D5" s="5">
        <v>4</v>
      </c>
      <c r="E5" s="5">
        <v>8</v>
      </c>
      <c r="F5" s="5">
        <f>SUM(B5:E5)</f>
        <v>27</v>
      </c>
      <c r="G5" s="5">
        <f t="shared" ref="G5:G6" si="6">AVERAGE(B5:E5)</f>
        <v>6.75</v>
      </c>
      <c r="H5" s="7" t="str">
        <f>IF(G5 &gt;= 7, "APROVADO", "REPROVADO")</f>
        <v>REPROVADO</v>
      </c>
      <c r="J5" s="1" t="s">
        <v>24</v>
      </c>
      <c r="K5" s="1">
        <f t="shared" ca="1" si="1"/>
        <v>7</v>
      </c>
      <c r="L5" s="1">
        <f t="shared" ca="1" si="1"/>
        <v>28</v>
      </c>
      <c r="M5" s="1">
        <f t="shared" ca="1" si="1"/>
        <v>8</v>
      </c>
      <c r="N5" s="1">
        <f t="shared" ca="1" si="1"/>
        <v>16</v>
      </c>
      <c r="O5" s="4">
        <f t="shared" ca="1" si="2"/>
        <v>59</v>
      </c>
      <c r="Q5" s="13" t="s">
        <v>39</v>
      </c>
      <c r="R5" s="4">
        <f ca="1">ROUND(R4,0)</f>
        <v>24</v>
      </c>
      <c r="S5" s="4">
        <f t="shared" ref="S5:U5" ca="1" si="7">ROUND(S4,0)</f>
        <v>29</v>
      </c>
      <c r="T5" s="4">
        <f t="shared" ca="1" si="7"/>
        <v>23</v>
      </c>
      <c r="U5" s="4">
        <f t="shared" ca="1" si="7"/>
        <v>18</v>
      </c>
      <c r="W5" s="16">
        <v>44101</v>
      </c>
      <c r="X5" s="4" t="s">
        <v>48</v>
      </c>
      <c r="Y5" s="18">
        <v>25000</v>
      </c>
      <c r="Z5" s="4" t="s">
        <v>56</v>
      </c>
      <c r="AA5" s="19">
        <f t="shared" ref="AA5:AA13" si="8">IF(Z5="D",AA4-Y5,IF(Z5="C",AA4+Y5,"n"))</f>
        <v>115000</v>
      </c>
      <c r="AC5" s="4">
        <v>678</v>
      </c>
      <c r="AD5" s="4" t="s">
        <v>61</v>
      </c>
      <c r="AE5" s="18">
        <v>530</v>
      </c>
      <c r="AF5" s="21">
        <f t="shared" ref="AF5:AF7" si="9">IF(AE5&lt;=1000,200,150)</f>
        <v>200</v>
      </c>
      <c r="AG5" s="22">
        <f t="shared" si="4"/>
        <v>42.4</v>
      </c>
      <c r="AH5" s="22">
        <f t="shared" si="5"/>
        <v>687.6</v>
      </c>
    </row>
    <row r="6" spans="1:34" ht="18.75" x14ac:dyDescent="0.25">
      <c r="A6" s="5" t="s">
        <v>9</v>
      </c>
      <c r="B6" s="5">
        <v>9</v>
      </c>
      <c r="C6" s="5">
        <v>8</v>
      </c>
      <c r="D6" s="5">
        <v>9</v>
      </c>
      <c r="E6" s="5">
        <v>8</v>
      </c>
      <c r="F6" s="5">
        <f>SUM(B6:E6)</f>
        <v>34</v>
      </c>
      <c r="G6" s="5">
        <f t="shared" si="6"/>
        <v>8.5</v>
      </c>
      <c r="H6" s="7" t="str">
        <f t="shared" si="3"/>
        <v>APROVADO</v>
      </c>
      <c r="J6" s="1" t="s">
        <v>25</v>
      </c>
      <c r="K6" s="1">
        <f t="shared" ca="1" si="1"/>
        <v>18</v>
      </c>
      <c r="L6" s="1">
        <f t="shared" ca="1" si="1"/>
        <v>45</v>
      </c>
      <c r="M6" s="1">
        <f t="shared" ca="1" si="1"/>
        <v>41</v>
      </c>
      <c r="N6" s="1">
        <f t="shared" ca="1" si="1"/>
        <v>5</v>
      </c>
      <c r="O6" s="10">
        <f ca="1">SUM(K6:N6)</f>
        <v>109</v>
      </c>
      <c r="Q6" s="13" t="s">
        <v>40</v>
      </c>
      <c r="R6" s="4" t="str">
        <f ca="1">IF(R5 &lt;= 25, "Alerta!!!", "Ok!!!")</f>
        <v>Alerta!!!</v>
      </c>
      <c r="S6" s="4" t="str">
        <f ca="1">IF(S5 &lt;= 25, "Alerta!!!", "Ok!!!")</f>
        <v>Ok!!!</v>
      </c>
      <c r="T6" s="4" t="str">
        <f ca="1">IF(T5 &lt;= 25, "Alerta!!!", "Ok!!!")</f>
        <v>Alerta!!!</v>
      </c>
      <c r="U6" s="4" t="str">
        <f ca="1">IF(U5 &lt;= 25, "Alerta!!!", "Ok!!!")</f>
        <v>Alerta!!!</v>
      </c>
      <c r="W6" s="16">
        <v>44102</v>
      </c>
      <c r="X6" s="4" t="s">
        <v>49</v>
      </c>
      <c r="Y6" s="18">
        <v>12500</v>
      </c>
      <c r="Z6" s="4" t="s">
        <v>55</v>
      </c>
      <c r="AA6" s="19">
        <f t="shared" si="8"/>
        <v>102500</v>
      </c>
      <c r="AC6" s="4">
        <v>365</v>
      </c>
      <c r="AD6" s="4" t="s">
        <v>60</v>
      </c>
      <c r="AE6" s="18">
        <v>1230</v>
      </c>
      <c r="AF6" s="21">
        <f t="shared" si="9"/>
        <v>150</v>
      </c>
      <c r="AG6" s="22">
        <f t="shared" si="4"/>
        <v>98.4</v>
      </c>
      <c r="AH6" s="22">
        <f t="shared" si="5"/>
        <v>1281.5999999999999</v>
      </c>
    </row>
    <row r="7" spans="1:34" x14ac:dyDescent="0.25">
      <c r="A7" s="5" t="s">
        <v>10</v>
      </c>
      <c r="B7" s="6">
        <v>6</v>
      </c>
      <c r="C7" s="5">
        <v>7</v>
      </c>
      <c r="D7" s="5">
        <v>9</v>
      </c>
      <c r="E7" s="5">
        <v>4</v>
      </c>
      <c r="F7" s="5">
        <f>SUM(B7:E7)</f>
        <v>26</v>
      </c>
      <c r="G7" s="5">
        <f>AVERAGE(B7:E7)</f>
        <v>6.5</v>
      </c>
      <c r="H7" s="7" t="str">
        <f>IF(G7 &gt;= 7, "APROVADO", "REPROVADO")</f>
        <v>REPROVADO</v>
      </c>
      <c r="J7" s="1" t="s">
        <v>26</v>
      </c>
      <c r="K7" s="1">
        <f t="shared" ca="1" si="1"/>
        <v>3</v>
      </c>
      <c r="L7" s="1">
        <f t="shared" ca="1" si="1"/>
        <v>26</v>
      </c>
      <c r="M7" s="1">
        <f t="shared" ca="1" si="1"/>
        <v>42</v>
      </c>
      <c r="N7" s="1">
        <f ca="1">RANDBETWEEN(1,45)</f>
        <v>24</v>
      </c>
      <c r="O7" s="4">
        <f t="shared" ca="1" si="2"/>
        <v>95</v>
      </c>
      <c r="W7" s="16">
        <v>44103</v>
      </c>
      <c r="X7" s="4" t="s">
        <v>50</v>
      </c>
      <c r="Y7" s="18">
        <v>20000</v>
      </c>
      <c r="Z7" s="4" t="s">
        <v>55</v>
      </c>
      <c r="AA7" s="19">
        <f t="shared" si="8"/>
        <v>82500</v>
      </c>
      <c r="AC7" s="4">
        <v>412</v>
      </c>
      <c r="AD7" s="4" t="s">
        <v>59</v>
      </c>
      <c r="AE7" s="18">
        <v>764</v>
      </c>
      <c r="AF7" s="21">
        <f t="shared" si="9"/>
        <v>200</v>
      </c>
      <c r="AG7" s="22">
        <f t="shared" si="4"/>
        <v>61.120000000000005</v>
      </c>
      <c r="AH7" s="22">
        <f t="shared" si="5"/>
        <v>902.88</v>
      </c>
    </row>
    <row r="8" spans="1:34" ht="18.75" customHeight="1" x14ac:dyDescent="0.25">
      <c r="A8" s="5" t="s">
        <v>11</v>
      </c>
      <c r="B8" s="5">
        <v>7</v>
      </c>
      <c r="C8" s="5">
        <v>4</v>
      </c>
      <c r="D8" s="5">
        <v>8</v>
      </c>
      <c r="E8" s="5">
        <v>7</v>
      </c>
      <c r="F8" s="5">
        <f>SUM(B8:E8)</f>
        <v>26</v>
      </c>
      <c r="G8" s="5">
        <f>AVERAGE(B8:E8)</f>
        <v>6.5</v>
      </c>
      <c r="H8" s="7" t="str">
        <f t="shared" si="3"/>
        <v>REPROVADO</v>
      </c>
      <c r="J8" s="1" t="s">
        <v>27</v>
      </c>
      <c r="K8" s="1">
        <f t="shared" ca="1" si="1"/>
        <v>42</v>
      </c>
      <c r="L8" s="1">
        <f t="shared" ca="1" si="1"/>
        <v>32</v>
      </c>
      <c r="M8" s="1">
        <f t="shared" ca="1" si="1"/>
        <v>10</v>
      </c>
      <c r="N8" s="1">
        <f t="shared" ca="1" si="1"/>
        <v>39</v>
      </c>
      <c r="O8" s="4">
        <f t="shared" ca="1" si="2"/>
        <v>123</v>
      </c>
      <c r="W8" s="16">
        <v>44104</v>
      </c>
      <c r="X8" s="4" t="s">
        <v>51</v>
      </c>
      <c r="Y8" s="18">
        <v>250000</v>
      </c>
      <c r="Z8" s="4" t="s">
        <v>56</v>
      </c>
      <c r="AA8" s="19">
        <f t="shared" si="8"/>
        <v>332500</v>
      </c>
      <c r="AC8" s="20"/>
      <c r="AD8" s="4" t="s">
        <v>58</v>
      </c>
      <c r="AE8" s="23">
        <f t="shared" ref="AE8:AG8" si="10">SUM(AE3:AE7)</f>
        <v>5630</v>
      </c>
      <c r="AF8" s="23">
        <f t="shared" si="10"/>
        <v>900</v>
      </c>
      <c r="AG8" s="23">
        <f t="shared" si="10"/>
        <v>450.4</v>
      </c>
      <c r="AH8" s="23">
        <f>SUM(AH3:AH7)</f>
        <v>6079.5999999999995</v>
      </c>
    </row>
    <row r="9" spans="1:34" x14ac:dyDescent="0.25">
      <c r="A9" s="5" t="s">
        <v>12</v>
      </c>
      <c r="B9" s="5">
        <v>10</v>
      </c>
      <c r="C9" s="5">
        <v>10</v>
      </c>
      <c r="D9" s="5">
        <v>10</v>
      </c>
      <c r="E9" s="5">
        <v>10</v>
      </c>
      <c r="F9" s="5">
        <f>SUM(B9:E9)</f>
        <v>40</v>
      </c>
      <c r="G9" s="5">
        <f>AVERAGE(B9:E9)</f>
        <v>10</v>
      </c>
      <c r="H9" s="7" t="str">
        <f>IF(G9 &gt;= 7, "APROVADO", "REPROVADO")</f>
        <v>APROVADO</v>
      </c>
      <c r="J9" s="1" t="s">
        <v>28</v>
      </c>
      <c r="K9" s="1">
        <f t="shared" ca="1" si="1"/>
        <v>24</v>
      </c>
      <c r="L9" s="1">
        <f t="shared" ca="1" si="1"/>
        <v>22</v>
      </c>
      <c r="M9" s="1">
        <f t="shared" ca="1" si="1"/>
        <v>8</v>
      </c>
      <c r="N9" s="1">
        <f t="shared" ca="1" si="1"/>
        <v>10</v>
      </c>
      <c r="O9" s="4">
        <f t="shared" ca="1" si="2"/>
        <v>64</v>
      </c>
      <c r="W9" s="16">
        <v>44105</v>
      </c>
      <c r="X9" s="4" t="s">
        <v>52</v>
      </c>
      <c r="Y9" s="18">
        <v>10000</v>
      </c>
      <c r="Z9" s="4" t="s">
        <v>55</v>
      </c>
      <c r="AA9" s="19">
        <f t="shared" si="8"/>
        <v>322500</v>
      </c>
      <c r="AE9" s="24"/>
    </row>
    <row r="10" spans="1:34" x14ac:dyDescent="0.25">
      <c r="J10" s="1" t="s">
        <v>29</v>
      </c>
      <c r="K10" s="1">
        <f t="shared" ca="1" si="1"/>
        <v>34</v>
      </c>
      <c r="L10" s="1">
        <f t="shared" ca="1" si="1"/>
        <v>39</v>
      </c>
      <c r="M10" s="1">
        <f t="shared" ca="1" si="1"/>
        <v>23</v>
      </c>
      <c r="N10" s="1">
        <f t="shared" ca="1" si="1"/>
        <v>17</v>
      </c>
      <c r="O10" s="4">
        <f t="shared" ca="1" si="2"/>
        <v>113</v>
      </c>
      <c r="W10" s="16">
        <v>44106</v>
      </c>
      <c r="X10" s="4" t="s">
        <v>48</v>
      </c>
      <c r="Y10" s="18">
        <v>100000</v>
      </c>
      <c r="Z10" s="4" t="s">
        <v>56</v>
      </c>
      <c r="AA10" s="19">
        <f t="shared" si="8"/>
        <v>422500</v>
      </c>
    </row>
    <row r="11" spans="1:34" x14ac:dyDescent="0.25">
      <c r="J11" s="1" t="s">
        <v>30</v>
      </c>
      <c r="K11" s="1">
        <f t="shared" ca="1" si="1"/>
        <v>23</v>
      </c>
      <c r="L11" s="1">
        <f t="shared" ca="1" si="1"/>
        <v>23</v>
      </c>
      <c r="M11" s="1">
        <f t="shared" ca="1" si="1"/>
        <v>40</v>
      </c>
      <c r="N11" s="1">
        <f t="shared" ca="1" si="1"/>
        <v>1</v>
      </c>
      <c r="O11" s="4">
        <f t="shared" ca="1" si="2"/>
        <v>87</v>
      </c>
      <c r="W11" s="16">
        <v>44107</v>
      </c>
      <c r="X11" s="4" t="s">
        <v>53</v>
      </c>
      <c r="Y11" s="18">
        <v>2000</v>
      </c>
      <c r="Z11" s="4" t="s">
        <v>55</v>
      </c>
      <c r="AA11" s="19">
        <f t="shared" si="8"/>
        <v>420500</v>
      </c>
    </row>
    <row r="12" spans="1:34" x14ac:dyDescent="0.25">
      <c r="J12" s="1" t="s">
        <v>31</v>
      </c>
      <c r="K12" s="1">
        <f t="shared" ca="1" si="1"/>
        <v>28</v>
      </c>
      <c r="L12" s="1">
        <f t="shared" ca="1" si="1"/>
        <v>37</v>
      </c>
      <c r="M12" s="1">
        <f t="shared" ca="1" si="1"/>
        <v>5</v>
      </c>
      <c r="N12" s="1">
        <f t="shared" ca="1" si="1"/>
        <v>21</v>
      </c>
      <c r="O12" s="4">
        <f t="shared" ca="1" si="2"/>
        <v>91</v>
      </c>
      <c r="W12" s="16">
        <v>44108</v>
      </c>
      <c r="X12" s="4" t="s">
        <v>54</v>
      </c>
      <c r="Y12" s="18">
        <v>75000</v>
      </c>
      <c r="Z12" s="4" t="s">
        <v>55</v>
      </c>
      <c r="AA12" s="19">
        <f t="shared" si="8"/>
        <v>345500</v>
      </c>
    </row>
    <row r="13" spans="1:34" x14ac:dyDescent="0.25">
      <c r="J13" s="1" t="s">
        <v>32</v>
      </c>
      <c r="K13" s="1">
        <f t="shared" ca="1" si="1"/>
        <v>33</v>
      </c>
      <c r="L13" s="1">
        <f t="shared" ca="1" si="1"/>
        <v>33</v>
      </c>
      <c r="M13" s="1">
        <f t="shared" ca="1" si="1"/>
        <v>31</v>
      </c>
      <c r="N13" s="1">
        <f t="shared" ca="1" si="1"/>
        <v>34</v>
      </c>
      <c r="O13" s="4">
        <f t="shared" ca="1" si="2"/>
        <v>131</v>
      </c>
      <c r="W13" s="16">
        <v>44109</v>
      </c>
      <c r="X13" s="4" t="s">
        <v>48</v>
      </c>
      <c r="Y13" s="18">
        <v>5000</v>
      </c>
      <c r="Z13" s="4" t="s">
        <v>56</v>
      </c>
      <c r="AA13" s="19">
        <f t="shared" si="8"/>
        <v>350500</v>
      </c>
    </row>
  </sheetData>
  <mergeCells count="4">
    <mergeCell ref="A1:H1"/>
    <mergeCell ref="R1:U2"/>
    <mergeCell ref="W1:AA1"/>
    <mergeCell ref="AC1:AH1"/>
  </mergeCells>
  <conditionalFormatting sqref="S15">
    <cfRule type="aboveAverage" dxfId="13" priority="15"/>
  </conditionalFormatting>
  <conditionalFormatting sqref="S19">
    <cfRule type="containsText" dxfId="12" priority="13" operator="containsText" text="APROVADO">
      <formula>NOT(ISERROR(SEARCH("APROVADO",S19)))</formula>
    </cfRule>
  </conditionalFormatting>
  <conditionalFormatting sqref="M25">
    <cfRule type="containsText" dxfId="9" priority="10" operator="containsText" text="p12:p18">
      <formula>NOT(ISERROR(SEARCH("p12:p18",M25)))</formula>
    </cfRule>
  </conditionalFormatting>
  <conditionalFormatting sqref="R12">
    <cfRule type="containsText" dxfId="5" priority="8" operator="containsText" text="REPROVADO">
      <formula>NOT(ISERROR(SEARCH("REPROVADO",R12)))</formula>
    </cfRule>
  </conditionalFormatting>
  <conditionalFormatting sqref="H3:H9">
    <cfRule type="containsText" dxfId="3" priority="3" operator="containsText" text="REPROVADO">
      <formula>NOT(ISERROR(SEARCH("REPROVADO",H3)))</formula>
    </cfRule>
    <cfRule type="containsText" dxfId="2" priority="4" operator="containsText" text="APROVADO">
      <formula>NOT(ISERROR(SEARCH("APROVADO",H3)))</formula>
    </cfRule>
  </conditionalFormatting>
  <conditionalFormatting sqref="R6:U6">
    <cfRule type="containsText" dxfId="1" priority="1" operator="containsText" text="Ok!!!">
      <formula>NOT(ISERROR(SEARCH("Ok!!!",R6)))</formula>
    </cfRule>
    <cfRule type="containsText" dxfId="0" priority="2" operator="containsText" text="Alerta!!!">
      <formula>NOT(ISERROR(SEARCH("Alerta!!!",R6)))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SESISENAI24</dc:creator>
  <cp:lastModifiedBy>SESISENAI24</cp:lastModifiedBy>
  <dcterms:created xsi:type="dcterms:W3CDTF">2023-04-25T16:32:24Z</dcterms:created>
  <dcterms:modified xsi:type="dcterms:W3CDTF">2023-04-25T18:36:45Z</dcterms:modified>
</cp:coreProperties>
</file>