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ffrey\D-p-t-pour-Outil-de-gestion\"/>
    </mc:Choice>
  </mc:AlternateContent>
  <xr:revisionPtr revIDLastSave="0" documentId="8_{2C520871-75BD-47E5-938F-7A30D4BB7EC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nctions mathématiques" sheetId="1" r:id="rId1"/>
    <sheet name="Fonctions trigonométriqu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2" l="1"/>
  <c r="R20" i="2"/>
  <c r="T20" i="2"/>
  <c r="P21" i="2"/>
  <c r="R21" i="2"/>
  <c r="T21" i="2"/>
  <c r="P22" i="2"/>
  <c r="R22" i="2"/>
  <c r="T22" i="2"/>
  <c r="P23" i="2"/>
  <c r="R23" i="2"/>
  <c r="T23" i="2"/>
  <c r="P24" i="2"/>
  <c r="R24" i="2"/>
  <c r="T24" i="2"/>
  <c r="P25" i="2"/>
  <c r="R25" i="2"/>
  <c r="T25" i="2"/>
  <c r="P26" i="2"/>
  <c r="R26" i="2"/>
  <c r="T26" i="2"/>
  <c r="P27" i="2"/>
  <c r="R27" i="2"/>
  <c r="T27" i="2"/>
  <c r="P28" i="2"/>
  <c r="R28" i="2"/>
  <c r="T28" i="2"/>
  <c r="P29" i="2"/>
  <c r="R29" i="2"/>
  <c r="T29" i="2"/>
  <c r="P30" i="2"/>
  <c r="R30" i="2"/>
  <c r="T30" i="2"/>
  <c r="P31" i="2"/>
  <c r="R31" i="2"/>
  <c r="T31" i="2"/>
  <c r="P32" i="2"/>
  <c r="R32" i="2"/>
  <c r="T32" i="2"/>
  <c r="P33" i="2"/>
  <c r="R33" i="2"/>
  <c r="T33" i="2"/>
  <c r="P34" i="2"/>
  <c r="R34" i="2"/>
  <c r="T34" i="2"/>
  <c r="P35" i="2"/>
  <c r="R35" i="2"/>
  <c r="T35" i="2"/>
  <c r="P36" i="2"/>
  <c r="R36" i="2"/>
  <c r="T36" i="2"/>
  <c r="P37" i="2"/>
  <c r="R37" i="2"/>
  <c r="T37" i="2"/>
  <c r="P38" i="2"/>
  <c r="R38" i="2"/>
  <c r="T38" i="2"/>
  <c r="P39" i="2"/>
  <c r="R39" i="2"/>
  <c r="T39" i="2"/>
  <c r="P40" i="2"/>
  <c r="R40" i="2"/>
  <c r="T40" i="2"/>
  <c r="P41" i="2"/>
  <c r="R41" i="2"/>
  <c r="T41" i="2"/>
  <c r="P42" i="2"/>
  <c r="R42" i="2"/>
  <c r="T42" i="2"/>
  <c r="P43" i="2"/>
  <c r="R43" i="2"/>
  <c r="T43" i="2"/>
  <c r="P44" i="2"/>
  <c r="R44" i="2"/>
  <c r="T44" i="2"/>
  <c r="P45" i="2"/>
  <c r="R45" i="2"/>
  <c r="T45" i="2"/>
  <c r="P46" i="2"/>
  <c r="R46" i="2"/>
  <c r="T46" i="2"/>
  <c r="P47" i="2"/>
  <c r="R47" i="2"/>
  <c r="T47" i="2"/>
  <c r="P48" i="2"/>
  <c r="R48" i="2"/>
  <c r="T48" i="2"/>
  <c r="P49" i="2"/>
  <c r="R49" i="2"/>
  <c r="T49" i="2"/>
  <c r="P50" i="2"/>
  <c r="R50" i="2"/>
  <c r="T50" i="2"/>
  <c r="P51" i="2"/>
  <c r="R51" i="2"/>
  <c r="T51" i="2"/>
  <c r="P52" i="2"/>
  <c r="R52" i="2"/>
  <c r="T52" i="2"/>
  <c r="P53" i="2"/>
  <c r="R53" i="2"/>
  <c r="T53" i="2"/>
  <c r="P54" i="2"/>
  <c r="R54" i="2"/>
  <c r="T54" i="2"/>
  <c r="P55" i="2"/>
  <c r="R55" i="2"/>
  <c r="T55" i="2"/>
  <c r="P56" i="2"/>
  <c r="R56" i="2"/>
  <c r="T56" i="2"/>
  <c r="P57" i="2"/>
  <c r="R57" i="2"/>
  <c r="T57" i="2"/>
  <c r="P58" i="2"/>
  <c r="R58" i="2"/>
  <c r="T58" i="2"/>
  <c r="P59" i="2"/>
  <c r="R59" i="2"/>
  <c r="T59" i="2"/>
  <c r="P60" i="2"/>
  <c r="R60" i="2"/>
  <c r="T60" i="2"/>
  <c r="P61" i="2"/>
  <c r="R61" i="2"/>
  <c r="T61" i="2"/>
  <c r="P62" i="2"/>
  <c r="R62" i="2"/>
  <c r="T62" i="2"/>
  <c r="P63" i="2"/>
  <c r="R63" i="2"/>
  <c r="T63" i="2"/>
  <c r="P64" i="2"/>
  <c r="R64" i="2"/>
  <c r="T64" i="2"/>
  <c r="P65" i="2"/>
  <c r="R65" i="2"/>
  <c r="T65" i="2"/>
  <c r="P66" i="2"/>
  <c r="R66" i="2"/>
  <c r="T66" i="2"/>
  <c r="P67" i="2"/>
  <c r="R67" i="2"/>
  <c r="T67" i="2"/>
  <c r="P68" i="2"/>
  <c r="R68" i="2"/>
  <c r="T68" i="2"/>
  <c r="P69" i="2"/>
  <c r="R69" i="2"/>
  <c r="T69" i="2"/>
  <c r="P70" i="2"/>
  <c r="R70" i="2"/>
  <c r="T70" i="2"/>
  <c r="P71" i="2"/>
  <c r="R71" i="2"/>
  <c r="T71" i="2"/>
  <c r="P72" i="2"/>
  <c r="R72" i="2"/>
  <c r="T72" i="2"/>
  <c r="P73" i="2"/>
  <c r="R73" i="2"/>
  <c r="T73" i="2"/>
  <c r="P74" i="2"/>
  <c r="R74" i="2"/>
  <c r="T74" i="2"/>
  <c r="P75" i="2"/>
  <c r="R75" i="2"/>
  <c r="T75" i="2"/>
  <c r="P76" i="2"/>
  <c r="R76" i="2"/>
  <c r="T76" i="2"/>
  <c r="P77" i="2"/>
  <c r="R77" i="2"/>
  <c r="T77" i="2"/>
  <c r="P78" i="2"/>
  <c r="R78" i="2"/>
  <c r="T78" i="2"/>
  <c r="P79" i="2"/>
  <c r="R79" i="2"/>
  <c r="T79" i="2"/>
  <c r="P80" i="2"/>
  <c r="R80" i="2"/>
  <c r="T80" i="2"/>
  <c r="P81" i="2"/>
  <c r="R81" i="2"/>
  <c r="T81" i="2"/>
  <c r="P82" i="2"/>
  <c r="R82" i="2"/>
  <c r="T82" i="2"/>
  <c r="P83" i="2"/>
  <c r="R83" i="2"/>
  <c r="T83" i="2"/>
  <c r="P84" i="2"/>
  <c r="R84" i="2"/>
  <c r="T84" i="2"/>
  <c r="P85" i="2"/>
  <c r="R85" i="2"/>
  <c r="T85" i="2"/>
  <c r="P86" i="2"/>
  <c r="R86" i="2"/>
  <c r="T86" i="2"/>
  <c r="P87" i="2"/>
  <c r="R87" i="2"/>
  <c r="T87" i="2"/>
  <c r="P88" i="2"/>
  <c r="R88" i="2"/>
  <c r="T88" i="2"/>
  <c r="P89" i="2"/>
  <c r="R89" i="2"/>
  <c r="T89" i="2"/>
  <c r="P90" i="2"/>
  <c r="R90" i="2"/>
  <c r="T90" i="2"/>
  <c r="P91" i="2"/>
  <c r="R91" i="2"/>
  <c r="T91" i="2"/>
  <c r="P92" i="2"/>
  <c r="R92" i="2"/>
  <c r="T92" i="2"/>
  <c r="P93" i="2"/>
  <c r="R93" i="2"/>
  <c r="T93" i="2"/>
  <c r="P94" i="2"/>
  <c r="R94" i="2"/>
  <c r="T94" i="2"/>
  <c r="P95" i="2"/>
  <c r="R95" i="2"/>
  <c r="T95" i="2"/>
  <c r="P96" i="2"/>
  <c r="R96" i="2"/>
  <c r="T96" i="2"/>
  <c r="P97" i="2"/>
  <c r="R97" i="2"/>
  <c r="T97" i="2"/>
  <c r="P98" i="2"/>
  <c r="R98" i="2"/>
  <c r="T98" i="2"/>
  <c r="P99" i="2"/>
  <c r="R99" i="2"/>
  <c r="T99" i="2"/>
  <c r="P100" i="2"/>
  <c r="R100" i="2"/>
  <c r="T100" i="2"/>
  <c r="P101" i="2"/>
  <c r="R101" i="2"/>
  <c r="T101" i="2"/>
  <c r="P102" i="2"/>
  <c r="R102" i="2"/>
  <c r="T102" i="2"/>
  <c r="P103" i="2"/>
  <c r="R103" i="2"/>
  <c r="T103" i="2"/>
  <c r="P104" i="2"/>
  <c r="R104" i="2"/>
  <c r="T104" i="2"/>
  <c r="P105" i="2"/>
  <c r="R105" i="2"/>
  <c r="T105" i="2"/>
  <c r="P106" i="2"/>
  <c r="R106" i="2"/>
  <c r="T106" i="2"/>
  <c r="P107" i="2"/>
  <c r="R107" i="2"/>
  <c r="T107" i="2"/>
  <c r="P108" i="2"/>
  <c r="R108" i="2"/>
  <c r="T108" i="2"/>
  <c r="P109" i="2"/>
  <c r="R109" i="2"/>
  <c r="T109" i="2"/>
  <c r="P110" i="2"/>
  <c r="R110" i="2"/>
  <c r="T110" i="2"/>
  <c r="P111" i="2"/>
  <c r="R111" i="2"/>
  <c r="T111" i="2"/>
  <c r="P112" i="2"/>
  <c r="R112" i="2"/>
  <c r="T112" i="2"/>
  <c r="P113" i="2"/>
  <c r="R113" i="2"/>
  <c r="T113" i="2"/>
  <c r="P114" i="2"/>
  <c r="R114" i="2"/>
  <c r="T114" i="2"/>
  <c r="P115" i="2"/>
  <c r="R115" i="2"/>
  <c r="T115" i="2"/>
  <c r="P116" i="2"/>
  <c r="R116" i="2"/>
  <c r="T116" i="2"/>
  <c r="P117" i="2"/>
  <c r="R117" i="2"/>
  <c r="T117" i="2"/>
  <c r="P118" i="2"/>
  <c r="R118" i="2"/>
  <c r="T118" i="2"/>
  <c r="P119" i="2"/>
  <c r="R119" i="2"/>
  <c r="T119" i="2"/>
  <c r="T19" i="2"/>
  <c r="R19" i="2"/>
  <c r="P19" i="2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R32" i="1"/>
  <c r="T32" i="1"/>
  <c r="V32" i="1"/>
  <c r="X32" i="1"/>
  <c r="Z32" i="1"/>
  <c r="AB32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R39" i="1"/>
  <c r="T39" i="1"/>
  <c r="V39" i="1"/>
  <c r="X39" i="1"/>
  <c r="Z39" i="1"/>
  <c r="AB39" i="1"/>
  <c r="R40" i="1"/>
  <c r="T40" i="1"/>
  <c r="V40" i="1"/>
  <c r="X40" i="1"/>
  <c r="Z40" i="1"/>
  <c r="AB40" i="1"/>
  <c r="R41" i="1"/>
  <c r="T41" i="1"/>
  <c r="V41" i="1"/>
  <c r="X41" i="1"/>
  <c r="Z41" i="1"/>
  <c r="AB41" i="1"/>
  <c r="R42" i="1"/>
  <c r="T42" i="1"/>
  <c r="V42" i="1"/>
  <c r="X42" i="1"/>
  <c r="Z42" i="1"/>
  <c r="AB42" i="1"/>
  <c r="R43" i="1"/>
  <c r="T43" i="1"/>
  <c r="V43" i="1"/>
  <c r="X43" i="1"/>
  <c r="Z43" i="1"/>
  <c r="AB43" i="1"/>
  <c r="R44" i="1"/>
  <c r="T44" i="1"/>
  <c r="V44" i="1"/>
  <c r="X44" i="1"/>
  <c r="Z44" i="1"/>
  <c r="AB44" i="1"/>
  <c r="R45" i="1"/>
  <c r="T45" i="1"/>
  <c r="V45" i="1"/>
  <c r="X45" i="1"/>
  <c r="Z45" i="1"/>
  <c r="AB45" i="1"/>
  <c r="R46" i="1"/>
  <c r="T46" i="1"/>
  <c r="V46" i="1"/>
  <c r="X46" i="1"/>
  <c r="Z46" i="1"/>
  <c r="AB46" i="1"/>
  <c r="R47" i="1"/>
  <c r="T47" i="1"/>
  <c r="V47" i="1"/>
  <c r="X47" i="1"/>
  <c r="Z47" i="1"/>
  <c r="AB47" i="1"/>
  <c r="R48" i="1"/>
  <c r="T48" i="1"/>
  <c r="V48" i="1"/>
  <c r="X48" i="1"/>
  <c r="Z48" i="1"/>
  <c r="AB48" i="1"/>
  <c r="R49" i="1"/>
  <c r="T49" i="1"/>
  <c r="V49" i="1"/>
  <c r="X49" i="1"/>
  <c r="Z49" i="1"/>
  <c r="AB49" i="1"/>
  <c r="R50" i="1"/>
  <c r="T50" i="1"/>
  <c r="V50" i="1"/>
  <c r="X50" i="1"/>
  <c r="Z50" i="1"/>
  <c r="AB50" i="1"/>
  <c r="R51" i="1"/>
  <c r="T51" i="1"/>
  <c r="V51" i="1"/>
  <c r="X51" i="1"/>
  <c r="Z51" i="1"/>
  <c r="AB51" i="1"/>
  <c r="R52" i="1"/>
  <c r="T52" i="1"/>
  <c r="V52" i="1"/>
  <c r="X52" i="1"/>
  <c r="Z52" i="1"/>
  <c r="AB52" i="1"/>
  <c r="R53" i="1"/>
  <c r="T53" i="1"/>
  <c r="V53" i="1"/>
  <c r="X53" i="1"/>
  <c r="Z53" i="1"/>
  <c r="AB53" i="1"/>
  <c r="R54" i="1"/>
  <c r="T54" i="1"/>
  <c r="V54" i="1"/>
  <c r="X54" i="1"/>
  <c r="Z54" i="1"/>
  <c r="AB54" i="1"/>
  <c r="R55" i="1"/>
  <c r="T55" i="1"/>
  <c r="V55" i="1"/>
  <c r="X55" i="1"/>
  <c r="Z55" i="1"/>
  <c r="AB55" i="1"/>
  <c r="R56" i="1"/>
  <c r="T56" i="1"/>
  <c r="V56" i="1"/>
  <c r="X56" i="1"/>
  <c r="Z56" i="1"/>
  <c r="AB56" i="1"/>
  <c r="R57" i="1"/>
  <c r="T57" i="1"/>
  <c r="V57" i="1"/>
  <c r="X57" i="1"/>
  <c r="Z57" i="1"/>
  <c r="AB57" i="1"/>
  <c r="R58" i="1"/>
  <c r="T58" i="1"/>
  <c r="V58" i="1"/>
  <c r="X58" i="1"/>
  <c r="Z58" i="1"/>
  <c r="AB58" i="1"/>
  <c r="R59" i="1"/>
  <c r="T59" i="1"/>
  <c r="V59" i="1"/>
  <c r="X59" i="1"/>
  <c r="Z59" i="1"/>
  <c r="AB59" i="1"/>
  <c r="R60" i="1"/>
  <c r="T60" i="1"/>
  <c r="V60" i="1"/>
  <c r="X60" i="1"/>
  <c r="Z60" i="1"/>
  <c r="AB60" i="1"/>
  <c r="R61" i="1"/>
  <c r="T61" i="1"/>
  <c r="V61" i="1"/>
  <c r="X61" i="1"/>
  <c r="Z61" i="1"/>
  <c r="AB61" i="1"/>
  <c r="R62" i="1"/>
  <c r="T62" i="1"/>
  <c r="V62" i="1"/>
  <c r="X62" i="1"/>
  <c r="Z62" i="1"/>
  <c r="AB62" i="1"/>
  <c r="R63" i="1"/>
  <c r="T63" i="1"/>
  <c r="V63" i="1"/>
  <c r="X63" i="1"/>
  <c r="Z63" i="1"/>
  <c r="AB63" i="1"/>
  <c r="R64" i="1"/>
  <c r="T64" i="1"/>
  <c r="V64" i="1"/>
  <c r="X64" i="1"/>
  <c r="Z64" i="1"/>
  <c r="AB64" i="1"/>
  <c r="R65" i="1"/>
  <c r="T65" i="1"/>
  <c r="V65" i="1"/>
  <c r="X65" i="1"/>
  <c r="Z65" i="1"/>
  <c r="AB65" i="1"/>
  <c r="R66" i="1"/>
  <c r="T66" i="1"/>
  <c r="V66" i="1"/>
  <c r="X66" i="1"/>
  <c r="Z66" i="1"/>
  <c r="AB66" i="1"/>
  <c r="R67" i="1"/>
  <c r="T67" i="1"/>
  <c r="V67" i="1"/>
  <c r="X67" i="1"/>
  <c r="Z67" i="1"/>
  <c r="AB67" i="1"/>
  <c r="R68" i="1"/>
  <c r="T68" i="1"/>
  <c r="V68" i="1"/>
  <c r="X68" i="1"/>
  <c r="Z68" i="1"/>
  <c r="AB68" i="1"/>
  <c r="R69" i="1"/>
  <c r="T69" i="1"/>
  <c r="V69" i="1"/>
  <c r="X69" i="1"/>
  <c r="Z69" i="1"/>
  <c r="AB69" i="1"/>
  <c r="R70" i="1"/>
  <c r="T70" i="1"/>
  <c r="V70" i="1"/>
  <c r="X70" i="1"/>
  <c r="Z70" i="1"/>
  <c r="AB70" i="1"/>
  <c r="R71" i="1"/>
  <c r="T71" i="1"/>
  <c r="V71" i="1"/>
  <c r="X71" i="1"/>
  <c r="Z71" i="1"/>
  <c r="AB71" i="1"/>
  <c r="R72" i="1"/>
  <c r="T72" i="1"/>
  <c r="V72" i="1"/>
  <c r="X72" i="1"/>
  <c r="Z72" i="1"/>
  <c r="AB72" i="1"/>
  <c r="R73" i="1"/>
  <c r="T73" i="1"/>
  <c r="V73" i="1"/>
  <c r="X73" i="1"/>
  <c r="Z73" i="1"/>
  <c r="AB73" i="1"/>
  <c r="R74" i="1"/>
  <c r="T74" i="1"/>
  <c r="V74" i="1"/>
  <c r="X74" i="1"/>
  <c r="Z74" i="1"/>
  <c r="AB74" i="1"/>
  <c r="R75" i="1"/>
  <c r="T75" i="1"/>
  <c r="V75" i="1"/>
  <c r="X75" i="1"/>
  <c r="Z75" i="1"/>
  <c r="AB75" i="1"/>
  <c r="R76" i="1"/>
  <c r="T76" i="1"/>
  <c r="V76" i="1"/>
  <c r="X76" i="1"/>
  <c r="Z76" i="1"/>
  <c r="AB76" i="1"/>
  <c r="R77" i="1"/>
  <c r="T77" i="1"/>
  <c r="V77" i="1"/>
  <c r="X77" i="1"/>
  <c r="Z77" i="1"/>
  <c r="AB77" i="1"/>
  <c r="R78" i="1"/>
  <c r="T78" i="1"/>
  <c r="V78" i="1"/>
  <c r="X78" i="1"/>
  <c r="Z78" i="1"/>
  <c r="AB78" i="1"/>
  <c r="R79" i="1"/>
  <c r="T79" i="1"/>
  <c r="V79" i="1"/>
  <c r="X79" i="1"/>
  <c r="Z79" i="1"/>
  <c r="AB79" i="1"/>
  <c r="R80" i="1"/>
  <c r="T80" i="1"/>
  <c r="V80" i="1"/>
  <c r="X80" i="1"/>
  <c r="Z80" i="1"/>
  <c r="AB80" i="1"/>
  <c r="R81" i="1"/>
  <c r="T81" i="1"/>
  <c r="V81" i="1"/>
  <c r="X81" i="1"/>
  <c r="Z81" i="1"/>
  <c r="AB81" i="1"/>
  <c r="R82" i="1"/>
  <c r="T82" i="1"/>
  <c r="V82" i="1"/>
  <c r="X82" i="1"/>
  <c r="Z82" i="1"/>
  <c r="AB82" i="1"/>
  <c r="R83" i="1"/>
  <c r="T83" i="1"/>
  <c r="V83" i="1"/>
  <c r="X83" i="1"/>
  <c r="Z83" i="1"/>
  <c r="AB83" i="1"/>
  <c r="R84" i="1"/>
  <c r="T84" i="1"/>
  <c r="V84" i="1"/>
  <c r="X84" i="1"/>
  <c r="Z84" i="1"/>
  <c r="AB84" i="1"/>
  <c r="R85" i="1"/>
  <c r="T85" i="1"/>
  <c r="V85" i="1"/>
  <c r="X85" i="1"/>
  <c r="Z85" i="1"/>
  <c r="AB85" i="1"/>
  <c r="R86" i="1"/>
  <c r="T86" i="1"/>
  <c r="V86" i="1"/>
  <c r="X86" i="1"/>
  <c r="Z86" i="1"/>
  <c r="AB86" i="1"/>
  <c r="R87" i="1"/>
  <c r="T87" i="1"/>
  <c r="V87" i="1"/>
  <c r="X87" i="1"/>
  <c r="Z87" i="1"/>
  <c r="AB87" i="1"/>
  <c r="R88" i="1"/>
  <c r="T88" i="1"/>
  <c r="V88" i="1"/>
  <c r="X88" i="1"/>
  <c r="Z88" i="1"/>
  <c r="AB88" i="1"/>
  <c r="R89" i="1"/>
  <c r="T89" i="1"/>
  <c r="V89" i="1"/>
  <c r="X89" i="1"/>
  <c r="Z89" i="1"/>
  <c r="AB89" i="1"/>
  <c r="R90" i="1"/>
  <c r="T90" i="1"/>
  <c r="V90" i="1"/>
  <c r="X90" i="1"/>
  <c r="Z90" i="1"/>
  <c r="AB90" i="1"/>
  <c r="R91" i="1"/>
  <c r="T91" i="1"/>
  <c r="V91" i="1"/>
  <c r="X91" i="1"/>
  <c r="Z91" i="1"/>
  <c r="AB91" i="1"/>
  <c r="R92" i="1"/>
  <c r="T92" i="1"/>
  <c r="V92" i="1"/>
  <c r="X92" i="1"/>
  <c r="Z92" i="1"/>
  <c r="AB92" i="1"/>
  <c r="R93" i="1"/>
  <c r="T93" i="1"/>
  <c r="V93" i="1"/>
  <c r="X93" i="1"/>
  <c r="Z93" i="1"/>
  <c r="AB93" i="1"/>
  <c r="R94" i="1"/>
  <c r="T94" i="1"/>
  <c r="V94" i="1"/>
  <c r="X94" i="1"/>
  <c r="Z94" i="1"/>
  <c r="AB94" i="1"/>
  <c r="R95" i="1"/>
  <c r="T95" i="1"/>
  <c r="V95" i="1"/>
  <c r="X95" i="1"/>
  <c r="Z95" i="1"/>
  <c r="AB95" i="1"/>
  <c r="R96" i="1"/>
  <c r="T96" i="1"/>
  <c r="V96" i="1"/>
  <c r="X96" i="1"/>
  <c r="Z96" i="1"/>
  <c r="AB96" i="1"/>
  <c r="R97" i="1"/>
  <c r="T97" i="1"/>
  <c r="V97" i="1"/>
  <c r="X97" i="1"/>
  <c r="Z97" i="1"/>
  <c r="AB97" i="1"/>
  <c r="R98" i="1"/>
  <c r="T98" i="1"/>
  <c r="V98" i="1"/>
  <c r="X98" i="1"/>
  <c r="Z98" i="1"/>
  <c r="AB98" i="1"/>
  <c r="R99" i="1"/>
  <c r="T99" i="1"/>
  <c r="V99" i="1"/>
  <c r="X99" i="1"/>
  <c r="Z99" i="1"/>
  <c r="AB99" i="1"/>
  <c r="R100" i="1"/>
  <c r="T100" i="1"/>
  <c r="V100" i="1"/>
  <c r="X100" i="1"/>
  <c r="Z100" i="1"/>
  <c r="AB100" i="1"/>
  <c r="R101" i="1"/>
  <c r="T101" i="1"/>
  <c r="V101" i="1"/>
  <c r="X101" i="1"/>
  <c r="Z101" i="1"/>
  <c r="AB101" i="1"/>
  <c r="R102" i="1"/>
  <c r="T102" i="1"/>
  <c r="V102" i="1"/>
  <c r="X102" i="1"/>
  <c r="Z102" i="1"/>
  <c r="AB102" i="1"/>
  <c r="R103" i="1"/>
  <c r="T103" i="1"/>
  <c r="V103" i="1"/>
  <c r="X103" i="1"/>
  <c r="Z103" i="1"/>
  <c r="AB103" i="1"/>
  <c r="R104" i="1"/>
  <c r="T104" i="1"/>
  <c r="V104" i="1"/>
  <c r="X104" i="1"/>
  <c r="Z104" i="1"/>
  <c r="AB104" i="1"/>
  <c r="R105" i="1"/>
  <c r="T105" i="1"/>
  <c r="V105" i="1"/>
  <c r="X105" i="1"/>
  <c r="Z105" i="1"/>
  <c r="AB105" i="1"/>
  <c r="R106" i="1"/>
  <c r="T106" i="1"/>
  <c r="V106" i="1"/>
  <c r="X106" i="1"/>
  <c r="Z106" i="1"/>
  <c r="AB106" i="1"/>
  <c r="R107" i="1"/>
  <c r="T107" i="1"/>
  <c r="V107" i="1"/>
  <c r="X107" i="1"/>
  <c r="Z107" i="1"/>
  <c r="AB107" i="1"/>
  <c r="R108" i="1"/>
  <c r="T108" i="1"/>
  <c r="V108" i="1"/>
  <c r="X108" i="1"/>
  <c r="Z108" i="1"/>
  <c r="AB108" i="1"/>
  <c r="R109" i="1"/>
  <c r="T109" i="1"/>
  <c r="V109" i="1"/>
  <c r="X109" i="1"/>
  <c r="Z109" i="1"/>
  <c r="AB109" i="1"/>
  <c r="R110" i="1"/>
  <c r="T110" i="1"/>
  <c r="V110" i="1"/>
  <c r="X110" i="1"/>
  <c r="Z110" i="1"/>
  <c r="AB110" i="1"/>
  <c r="R111" i="1"/>
  <c r="T111" i="1"/>
  <c r="V111" i="1"/>
  <c r="X111" i="1"/>
  <c r="Z111" i="1"/>
  <c r="AB111" i="1"/>
  <c r="R112" i="1"/>
  <c r="T112" i="1"/>
  <c r="V112" i="1"/>
  <c r="X112" i="1"/>
  <c r="Z112" i="1"/>
  <c r="AB112" i="1"/>
  <c r="R113" i="1"/>
  <c r="T113" i="1"/>
  <c r="V113" i="1"/>
  <c r="X113" i="1"/>
  <c r="Z113" i="1"/>
  <c r="AB113" i="1"/>
  <c r="R114" i="1"/>
  <c r="T114" i="1"/>
  <c r="V114" i="1"/>
  <c r="X114" i="1"/>
  <c r="Z114" i="1"/>
  <c r="AB114" i="1"/>
  <c r="R115" i="1"/>
  <c r="T115" i="1"/>
  <c r="V115" i="1"/>
  <c r="X115" i="1"/>
  <c r="Z115" i="1"/>
  <c r="AB115" i="1"/>
  <c r="R116" i="1"/>
  <c r="T116" i="1"/>
  <c r="V116" i="1"/>
  <c r="X116" i="1"/>
  <c r="Z116" i="1"/>
  <c r="AB116" i="1"/>
  <c r="R117" i="1"/>
  <c r="T117" i="1"/>
  <c r="V117" i="1"/>
  <c r="X117" i="1"/>
  <c r="Z117" i="1"/>
  <c r="AB117" i="1"/>
  <c r="R118" i="1"/>
  <c r="T118" i="1"/>
  <c r="V118" i="1"/>
  <c r="X118" i="1"/>
  <c r="Z118" i="1"/>
  <c r="AB118" i="1"/>
  <c r="R119" i="1"/>
  <c r="T119" i="1"/>
  <c r="V119" i="1"/>
  <c r="X119" i="1"/>
  <c r="Z119" i="1"/>
  <c r="AB119" i="1"/>
  <c r="R120" i="1"/>
  <c r="T120" i="1"/>
  <c r="V120" i="1"/>
  <c r="X120" i="1"/>
  <c r="Z120" i="1"/>
  <c r="AB120" i="1"/>
  <c r="R121" i="1"/>
  <c r="T121" i="1"/>
  <c r="V121" i="1"/>
  <c r="X121" i="1"/>
  <c r="Z121" i="1"/>
  <c r="AB121" i="1"/>
  <c r="R122" i="1"/>
  <c r="T122" i="1"/>
  <c r="V122" i="1"/>
  <c r="X122" i="1"/>
  <c r="Z122" i="1"/>
  <c r="AB122" i="1"/>
  <c r="R123" i="1"/>
  <c r="T123" i="1"/>
  <c r="V123" i="1"/>
  <c r="X123" i="1"/>
  <c r="Z123" i="1"/>
  <c r="AB123" i="1"/>
  <c r="R124" i="1"/>
  <c r="T124" i="1"/>
  <c r="V124" i="1"/>
  <c r="X124" i="1"/>
  <c r="Z124" i="1"/>
  <c r="AB124" i="1"/>
  <c r="R125" i="1"/>
  <c r="T125" i="1"/>
  <c r="V125" i="1"/>
  <c r="X125" i="1"/>
  <c r="Z125" i="1"/>
  <c r="AB125" i="1"/>
  <c r="AB25" i="1"/>
  <c r="K21" i="1"/>
  <c r="I15" i="2" l="1"/>
  <c r="H15" i="2" s="1"/>
  <c r="G15" i="2"/>
  <c r="N19" i="2" s="1"/>
  <c r="P25" i="1"/>
  <c r="P26" i="1" l="1"/>
  <c r="R25" i="1"/>
  <c r="Z25" i="1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P27" i="1" l="1"/>
  <c r="T25" i="1"/>
  <c r="V25" i="1"/>
  <c r="X25" i="1"/>
  <c r="P28" i="1" l="1"/>
  <c r="P29" i="1" l="1"/>
  <c r="P30" i="1" l="1"/>
  <c r="P31" i="1" l="1"/>
  <c r="P32" i="1" l="1"/>
  <c r="P33" i="1" l="1"/>
  <c r="P34" i="1" l="1"/>
  <c r="P35" i="1" l="1"/>
  <c r="P36" i="1" l="1"/>
  <c r="P37" i="1" l="1"/>
  <c r="P38" i="1" l="1"/>
  <c r="P39" i="1" l="1"/>
  <c r="P40" i="1" l="1"/>
  <c r="P41" i="1" l="1"/>
  <c r="P42" i="1" l="1"/>
  <c r="P43" i="1" l="1"/>
  <c r="P44" i="1" l="1"/>
  <c r="P45" i="1" l="1"/>
  <c r="P46" i="1" l="1"/>
  <c r="P47" i="1" l="1"/>
  <c r="P48" i="1" l="1"/>
  <c r="P49" i="1" l="1"/>
  <c r="P50" i="1" l="1"/>
  <c r="P51" i="1" l="1"/>
  <c r="P52" i="1" l="1"/>
  <c r="P53" i="1" l="1"/>
  <c r="P54" i="1" l="1"/>
  <c r="P55" i="1" l="1"/>
  <c r="P56" i="1" l="1"/>
  <c r="P57" i="1" l="1"/>
  <c r="P58" i="1" l="1"/>
  <c r="P59" i="1" l="1"/>
  <c r="P60" i="1" l="1"/>
  <c r="P61" i="1" l="1"/>
  <c r="P62" i="1" l="1"/>
  <c r="P63" i="1" l="1"/>
  <c r="P64" i="1" l="1"/>
  <c r="P65" i="1" l="1"/>
  <c r="P66" i="1" l="1"/>
  <c r="P67" i="1" l="1"/>
  <c r="P68" i="1" l="1"/>
  <c r="P69" i="1" l="1"/>
  <c r="P70" i="1" l="1"/>
  <c r="P71" i="1" l="1"/>
  <c r="P72" i="1" l="1"/>
  <c r="P73" i="1" l="1"/>
  <c r="P74" i="1" l="1"/>
  <c r="P75" i="1" l="1"/>
  <c r="P76" i="1" l="1"/>
  <c r="P77" i="1" l="1"/>
  <c r="P78" i="1" l="1"/>
  <c r="P79" i="1" l="1"/>
  <c r="P80" i="1" l="1"/>
  <c r="P81" i="1" l="1"/>
  <c r="P82" i="1" l="1"/>
  <c r="P83" i="1" l="1"/>
  <c r="P84" i="1" l="1"/>
  <c r="P85" i="1" l="1"/>
  <c r="P86" i="1" l="1"/>
  <c r="P87" i="1" l="1"/>
  <c r="P88" i="1" l="1"/>
  <c r="P89" i="1" l="1"/>
  <c r="P90" i="1" l="1"/>
  <c r="P91" i="1" l="1"/>
  <c r="P92" i="1" l="1"/>
  <c r="P93" i="1" l="1"/>
  <c r="P94" i="1" l="1"/>
  <c r="P95" i="1" l="1"/>
  <c r="P96" i="1" l="1"/>
  <c r="P97" i="1" l="1"/>
  <c r="P98" i="1" l="1"/>
  <c r="P99" i="1" l="1"/>
  <c r="P100" i="1" l="1"/>
  <c r="P101" i="1" l="1"/>
  <c r="P102" i="1" l="1"/>
  <c r="P103" i="1" l="1"/>
  <c r="P104" i="1" l="1"/>
  <c r="P105" i="1" l="1"/>
  <c r="P106" i="1" l="1"/>
  <c r="P107" i="1" l="1"/>
  <c r="P108" i="1" l="1"/>
  <c r="P109" i="1" l="1"/>
  <c r="P110" i="1" l="1"/>
  <c r="P111" i="1" l="1"/>
  <c r="P112" i="1" l="1"/>
  <c r="P113" i="1" l="1"/>
  <c r="P114" i="1" l="1"/>
  <c r="P115" i="1" l="1"/>
  <c r="P116" i="1" l="1"/>
  <c r="P117" i="1" l="1"/>
  <c r="P118" i="1" l="1"/>
  <c r="P119" i="1" l="1"/>
  <c r="P120" i="1" l="1"/>
  <c r="P121" i="1" l="1"/>
  <c r="P122" i="1" l="1"/>
  <c r="P123" i="1" l="1"/>
  <c r="P124" i="1" l="1"/>
  <c r="P125" i="1" l="1"/>
</calcChain>
</file>

<file path=xl/sharedStrings.xml><?xml version="1.0" encoding="utf-8"?>
<sst xmlns="http://schemas.openxmlformats.org/spreadsheetml/2006/main" count="71" uniqueCount="54">
  <si>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</si>
  <si>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</si>
  <si>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</si>
  <si>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</si>
  <si>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</si>
  <si>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</si>
  <si>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</si>
  <si>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</si>
  <si>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</si>
  <si>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</si>
  <si>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</si>
  <si>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</si>
  <si>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</si>
  <si>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</si>
  <si>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</si>
  <si>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</si>
  <si>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</si>
  <si>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</si>
  <si>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</si>
  <si>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</si>
  <si>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</si>
  <si>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</si>
  <si>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</si>
  <si>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</si>
  <si>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</si>
  <si>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</si>
  <si>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</si>
  <si>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</si>
  <si>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</si>
  <si>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</si>
  <si>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</si>
  <si>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</si>
  <si>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</si>
  <si>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</si>
  <si>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</si>
  <si>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</si>
  <si>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</si>
  <si>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</si>
  <si>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</si>
  <si>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</si>
  <si>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</si>
  <si>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</si>
  <si>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</si>
  <si>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</si>
  <si>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</si>
  <si>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</si>
  <si>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</si>
  <si>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</si>
  <si>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</si>
  <si>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-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</si>
  <si>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-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</si>
  <si>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-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</si>
  <si>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-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</si>
  <si>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-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</si>
</sst>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8"/>
      <color theme="1" tint="0.499984740745262"/>
      <name val="Calibri"/>
      <family val="1"/>
      <scheme val="minor"/>
    </font>
    <font>
      <sz val="8"/>
      <color theme="1" tint="0.34998626667073579"/>
      <name val="Calibri"/>
      <family val="1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</fills>
  <borders count="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164" fontId="11" fillId="0" borderId="0" xfId="0" applyNumberFormat="1" applyFont="1" applyAlignment="1" applyProtection="1">
      <alignment vertical="center"/>
      <protection hidden="1"/>
    </xf>
    <xf numFmtId="164" fontId="13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 wrapText="1"/>
      <protection hidden="1"/>
    </xf>
    <xf numFmtId="0" fontId="18" fillId="0" borderId="0" xfId="0" applyFont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9" fillId="0" borderId="0" xfId="0" applyFont="1" applyProtection="1">
      <protection hidden="1"/>
    </xf>
    <xf numFmtId="164" fontId="22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164" fontId="22" fillId="0" borderId="0" xfId="0" applyNumberFormat="1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horizontal="center" vertical="center"/>
      <protection hidden="1"/>
    </xf>
    <xf numFmtId="164" fontId="9" fillId="0" borderId="0" xfId="0" applyNumberFormat="1" applyFont="1" applyAlignment="1" applyProtection="1">
      <alignment vertical="center"/>
      <protection hidden="1"/>
    </xf>
    <xf numFmtId="164" fontId="17" fillId="0" borderId="0" xfId="0" applyNumberFormat="1" applyFont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Protection="1">
      <protection hidden="1"/>
    </xf>
    <xf numFmtId="0" fontId="10" fillId="22" borderId="38" xfId="0" applyFont="1" applyFill="1" applyBorder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Protection="1">
      <protection hidden="1"/>
    </xf>
    <xf numFmtId="0" fontId="2" fillId="30" borderId="46" xfId="0" applyFont="1" applyFill="1" applyBorder="1" applyProtection="1">
      <protection hidden="1"/>
    </xf>
    <xf numFmtId="0" fontId="2" fillId="30" borderId="47" xfId="0" applyFont="1" applyFill="1" applyBorder="1" applyProtection="1">
      <protection hidden="1"/>
    </xf>
    <xf numFmtId="0" fontId="2" fillId="30" borderId="48" xfId="0" applyFont="1" applyFill="1" applyBorder="1" applyProtection="1">
      <protection hidden="1"/>
    </xf>
    <xf numFmtId="0" fontId="10" fillId="30" borderId="48" xfId="0" applyFont="1" applyFill="1" applyBorder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Protection="1">
      <protection hidden="1"/>
    </xf>
    <xf numFmtId="0" fontId="10" fillId="35" borderId="53" xfId="0" applyFont="1" applyFill="1" applyBorder="1" applyProtection="1">
      <protection hidden="1"/>
    </xf>
    <xf numFmtId="0" fontId="10" fillId="35" borderId="54" xfId="0" applyFont="1" applyFill="1" applyBorder="1" applyProtection="1">
      <protection hidden="1"/>
    </xf>
    <xf numFmtId="0" fontId="10" fillId="35" borderId="55" xfId="0" applyFont="1" applyFill="1" applyBorder="1" applyProtection="1">
      <protection hidden="1"/>
    </xf>
    <xf numFmtId="0" fontId="10" fillId="35" borderId="56" xfId="0" applyFont="1" applyFill="1" applyBorder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0" fontId="40" fillId="0" borderId="0" xfId="0" applyFont="1" applyAlignment="1" applyProtection="1">
      <alignment horizontal="left" vertical="center"/>
      <protection hidden="1"/>
    </xf>
    <xf numFmtId="0" fontId="42" fillId="18" borderId="30" xfId="0" applyFont="1" applyFill="1" applyBorder="1" applyAlignment="1" applyProtection="1">
      <alignment horizontal="left" vertical="center"/>
      <protection hidden="1"/>
    </xf>
    <xf numFmtId="0" fontId="42" fillId="42" borderId="60" xfId="0" applyFont="1" applyFill="1" applyBorder="1" applyAlignment="1" applyProtection="1">
      <alignment horizontal="left" vertical="center"/>
      <protection hidden="1"/>
    </xf>
    <xf numFmtId="0" fontId="42" fillId="48" borderId="66" xfId="0" applyFont="1" applyFill="1" applyBorder="1" applyAlignment="1" applyProtection="1">
      <alignment horizontal="left" vertical="center"/>
      <protection hidden="1"/>
    </xf>
    <xf numFmtId="0" fontId="43" fillId="13" borderId="12" xfId="0" applyFont="1" applyFill="1" applyBorder="1" applyAlignment="1" applyProtection="1">
      <alignment horizontal="left" vertical="center"/>
      <protection hidden="1"/>
    </xf>
    <xf numFmtId="0" fontId="43" fillId="14" borderId="15" xfId="0" applyFont="1" applyFill="1" applyBorder="1" applyAlignment="1" applyProtection="1">
      <alignment vertical="center"/>
      <protection hidden="1"/>
    </xf>
    <xf numFmtId="0" fontId="43" fillId="15" borderId="17" xfId="0" applyFont="1" applyFill="1" applyBorder="1" applyAlignment="1" applyProtection="1">
      <alignment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-122.00000000000001</c:v>
                </c:pt>
                <c:pt idx="4">
                  <c:v>-121.00000000000001</c:v>
                </c:pt>
                <c:pt idx="5">
                  <c:v>-120.00000000000001</c:v>
                </c:pt>
                <c:pt idx="6">
                  <c:v>-119.00000000000003</c:v>
                </c:pt>
                <c:pt idx="7">
                  <c:v>-118.00000000000003</c:v>
                </c:pt>
                <c:pt idx="8">
                  <c:v>-117.00000000000003</c:v>
                </c:pt>
                <c:pt idx="9">
                  <c:v>-116.00000000000003</c:v>
                </c:pt>
                <c:pt idx="10">
                  <c:v>-115.00000000000003</c:v>
                </c:pt>
                <c:pt idx="11">
                  <c:v>-114.00000000000003</c:v>
                </c:pt>
                <c:pt idx="12">
                  <c:v>-113.00000000000003</c:v>
                </c:pt>
                <c:pt idx="13">
                  <c:v>-112.00000000000003</c:v>
                </c:pt>
                <c:pt idx="14">
                  <c:v>-111.00000000000003</c:v>
                </c:pt>
                <c:pt idx="15">
                  <c:v>-110.00000000000003</c:v>
                </c:pt>
                <c:pt idx="16">
                  <c:v>-109.00000000000003</c:v>
                </c:pt>
                <c:pt idx="17">
                  <c:v>-108.00000000000003</c:v>
                </c:pt>
                <c:pt idx="18">
                  <c:v>-107.00000000000003</c:v>
                </c:pt>
                <c:pt idx="19">
                  <c:v>-106.00000000000003</c:v>
                </c:pt>
                <c:pt idx="20">
                  <c:v>-105.00000000000003</c:v>
                </c:pt>
                <c:pt idx="21">
                  <c:v>-104.00000000000003</c:v>
                </c:pt>
                <c:pt idx="22">
                  <c:v>-103.00000000000003</c:v>
                </c:pt>
                <c:pt idx="23">
                  <c:v>-102.00000000000003</c:v>
                </c:pt>
                <c:pt idx="24">
                  <c:v>-101.00000000000003</c:v>
                </c:pt>
                <c:pt idx="25">
                  <c:v>-100.00000000000003</c:v>
                </c:pt>
                <c:pt idx="26">
                  <c:v>-99.000000000000028</c:v>
                </c:pt>
                <c:pt idx="27">
                  <c:v>-98.000000000000028</c:v>
                </c:pt>
                <c:pt idx="28">
                  <c:v>-97.000000000000028</c:v>
                </c:pt>
                <c:pt idx="29">
                  <c:v>-96.000000000000014</c:v>
                </c:pt>
                <c:pt idx="30">
                  <c:v>-95.000000000000014</c:v>
                </c:pt>
                <c:pt idx="31">
                  <c:v>-94.000000000000014</c:v>
                </c:pt>
                <c:pt idx="32">
                  <c:v>-93.000000000000014</c:v>
                </c:pt>
                <c:pt idx="33">
                  <c:v>-92.000000000000014</c:v>
                </c:pt>
                <c:pt idx="34">
                  <c:v>-91.000000000000014</c:v>
                </c:pt>
                <c:pt idx="35">
                  <c:v>-90.000000000000014</c:v>
                </c:pt>
                <c:pt idx="36">
                  <c:v>-89.000000000000014</c:v>
                </c:pt>
                <c:pt idx="37">
                  <c:v>-88.000000000000014</c:v>
                </c:pt>
                <c:pt idx="38">
                  <c:v>-87.000000000000014</c:v>
                </c:pt>
                <c:pt idx="39">
                  <c:v>-86.000000000000014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-81.000000000000014</c:v>
                </c:pt>
                <c:pt idx="45">
                  <c:v>-80.000000000000014</c:v>
                </c:pt>
                <c:pt idx="46">
                  <c:v>-79.000000000000014</c:v>
                </c:pt>
                <c:pt idx="47">
                  <c:v>-78.000000000000014</c:v>
                </c:pt>
                <c:pt idx="48">
                  <c:v>-77.000000000000014</c:v>
                </c:pt>
                <c:pt idx="49">
                  <c:v>-76.000000000000014</c:v>
                </c:pt>
                <c:pt idx="50">
                  <c:v>-75.000000000000014</c:v>
                </c:pt>
                <c:pt idx="51">
                  <c:v>-74.000000000000014</c:v>
                </c:pt>
                <c:pt idx="52">
                  <c:v>-73.000000000000014</c:v>
                </c:pt>
                <c:pt idx="53">
                  <c:v>-72.000000000000014</c:v>
                </c:pt>
                <c:pt idx="54">
                  <c:v>-71.000000000000014</c:v>
                </c:pt>
                <c:pt idx="55">
                  <c:v>-70.000000000000014</c:v>
                </c:pt>
                <c:pt idx="56">
                  <c:v>-69.000000000000014</c:v>
                </c:pt>
                <c:pt idx="57">
                  <c:v>-68.000000000000014</c:v>
                </c:pt>
                <c:pt idx="58">
                  <c:v>-67.000000000000014</c:v>
                </c:pt>
                <c:pt idx="59">
                  <c:v>-66.000000000000014</c:v>
                </c:pt>
                <c:pt idx="60">
                  <c:v>-65.000000000000014</c:v>
                </c:pt>
                <c:pt idx="61">
                  <c:v>-64.000000000000014</c:v>
                </c:pt>
                <c:pt idx="62">
                  <c:v>-63.000000000000007</c:v>
                </c:pt>
                <c:pt idx="63">
                  <c:v>-62.000000000000007</c:v>
                </c:pt>
                <c:pt idx="64">
                  <c:v>-61.000000000000007</c:v>
                </c:pt>
                <c:pt idx="65">
                  <c:v>-60.000000000000007</c:v>
                </c:pt>
                <c:pt idx="66">
                  <c:v>-59.000000000000007</c:v>
                </c:pt>
                <c:pt idx="67">
                  <c:v>-58</c:v>
                </c:pt>
                <c:pt idx="68">
                  <c:v>-57</c:v>
                </c:pt>
                <c:pt idx="69">
                  <c:v>-56</c:v>
                </c:pt>
                <c:pt idx="70">
                  <c:v>-55</c:v>
                </c:pt>
                <c:pt idx="71">
                  <c:v>-54</c:v>
                </c:pt>
                <c:pt idx="72">
                  <c:v>-53</c:v>
                </c:pt>
                <c:pt idx="73">
                  <c:v>-52</c:v>
                </c:pt>
                <c:pt idx="74">
                  <c:v>-51</c:v>
                </c:pt>
                <c:pt idx="75">
                  <c:v>-50</c:v>
                </c:pt>
                <c:pt idx="76">
                  <c:v>-51</c:v>
                </c:pt>
                <c:pt idx="77">
                  <c:v>-52</c:v>
                </c:pt>
                <c:pt idx="78">
                  <c:v>-53</c:v>
                </c:pt>
                <c:pt idx="79">
                  <c:v>-54</c:v>
                </c:pt>
                <c:pt idx="80">
                  <c:v>-55</c:v>
                </c:pt>
                <c:pt idx="81">
                  <c:v>-56.000000000000007</c:v>
                </c:pt>
                <c:pt idx="82">
                  <c:v>-57.000000000000007</c:v>
                </c:pt>
                <c:pt idx="83">
                  <c:v>-58.000000000000007</c:v>
                </c:pt>
                <c:pt idx="84">
                  <c:v>-59.000000000000007</c:v>
                </c:pt>
                <c:pt idx="85">
                  <c:v>-60.000000000000007</c:v>
                </c:pt>
                <c:pt idx="86">
                  <c:v>-61.000000000000007</c:v>
                </c:pt>
                <c:pt idx="87">
                  <c:v>-62.000000000000014</c:v>
                </c:pt>
                <c:pt idx="88">
                  <c:v>-63.000000000000014</c:v>
                </c:pt>
                <c:pt idx="89">
                  <c:v>-64.000000000000014</c:v>
                </c:pt>
                <c:pt idx="90">
                  <c:v>-65</c:v>
                </c:pt>
                <c:pt idx="91">
                  <c:v>-66</c:v>
                </c:pt>
                <c:pt idx="92">
                  <c:v>-67</c:v>
                </c:pt>
                <c:pt idx="93">
                  <c:v>-68</c:v>
                </c:pt>
                <c:pt idx="94">
                  <c:v>-69</c:v>
                </c:pt>
                <c:pt idx="95">
                  <c:v>-70</c:v>
                </c:pt>
                <c:pt idx="96">
                  <c:v>-70.999999999999986</c:v>
                </c:pt>
                <c:pt idx="97">
                  <c:v>-71.999999999999986</c:v>
                </c:pt>
                <c:pt idx="98">
                  <c:v>-72.999999999999972</c:v>
                </c:pt>
                <c:pt idx="99">
                  <c:v>-73.999999999999972</c:v>
                </c:pt>
                <c:pt idx="100">
                  <c:v>-74.999999999999972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9-40FB-BEB0-2C2BBAEBFA8A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9-40FB-BEB0-2C2BBAEBFA8A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99-40FB-BEB0-2C2BBAEBFA8A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99-40FB-BEB0-2C2BBAEBFA8A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99-40FB-BEB0-2C2BBAEBFA8A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6.9314718055994176</c:v>
                </c:pt>
                <c:pt idx="3">
                  <c:v>10.986122886681049</c:v>
                </c:pt>
                <c:pt idx="4">
                  <c:v>13.862943611198871</c:v>
                </c:pt>
                <c:pt idx="5">
                  <c:v>16.094379124340975</c:v>
                </c:pt>
                <c:pt idx="6">
                  <c:v>17.917594692280513</c:v>
                </c:pt>
                <c:pt idx="7">
                  <c:v>19.459101490553092</c:v>
                </c:pt>
                <c:pt idx="8">
                  <c:v>20.794415416798323</c:v>
                </c:pt>
                <c:pt idx="9">
                  <c:v>21.972245773362161</c:v>
                </c:pt>
                <c:pt idx="10">
                  <c:v>23.025850929940425</c:v>
                </c:pt>
                <c:pt idx="11">
                  <c:v>23.978952727983671</c:v>
                </c:pt>
                <c:pt idx="12">
                  <c:v>24.849066497879974</c:v>
                </c:pt>
                <c:pt idx="13">
                  <c:v>25.649493574615342</c:v>
                </c:pt>
                <c:pt idx="14">
                  <c:v>26.390573296152567</c:v>
                </c:pt>
                <c:pt idx="15">
                  <c:v>27.080502011022084</c:v>
                </c:pt>
                <c:pt idx="16">
                  <c:v>27.725887222397795</c:v>
                </c:pt>
                <c:pt idx="17">
                  <c:v>28.332133440562146</c:v>
                </c:pt>
                <c:pt idx="18">
                  <c:v>28.903717578961633</c:v>
                </c:pt>
                <c:pt idx="19">
                  <c:v>29.444389791664388</c:v>
                </c:pt>
                <c:pt idx="20">
                  <c:v>29.957322735539897</c:v>
                </c:pt>
                <c:pt idx="21">
                  <c:v>30.445224377234219</c:v>
                </c:pt>
                <c:pt idx="22">
                  <c:v>30.910424533583146</c:v>
                </c:pt>
                <c:pt idx="23">
                  <c:v>31.35494215929149</c:v>
                </c:pt>
                <c:pt idx="24">
                  <c:v>31.78053830347945</c:v>
                </c:pt>
                <c:pt idx="25">
                  <c:v>32.188758248681999</c:v>
                </c:pt>
                <c:pt idx="26">
                  <c:v>32.580965380214813</c:v>
                </c:pt>
                <c:pt idx="27">
                  <c:v>32.958368660043284</c:v>
                </c:pt>
                <c:pt idx="28">
                  <c:v>33.322045101752032</c:v>
                </c:pt>
                <c:pt idx="29">
                  <c:v>33.672958299864732</c:v>
                </c:pt>
                <c:pt idx="30">
                  <c:v>34.011973816621548</c:v>
                </c:pt>
                <c:pt idx="31">
                  <c:v>34.339872044851461</c:v>
                </c:pt>
                <c:pt idx="32">
                  <c:v>34.657359027997259</c:v>
                </c:pt>
                <c:pt idx="33">
                  <c:v>34.965075614664798</c:v>
                </c:pt>
                <c:pt idx="34">
                  <c:v>35.26360524616161</c:v>
                </c:pt>
                <c:pt idx="35">
                  <c:v>35.553480614894127</c:v>
                </c:pt>
                <c:pt idx="36">
                  <c:v>35.835189384561097</c:v>
                </c:pt>
                <c:pt idx="37">
                  <c:v>36.109179126442243</c:v>
                </c:pt>
                <c:pt idx="38">
                  <c:v>36.375861597263849</c:v>
                </c:pt>
                <c:pt idx="39">
                  <c:v>36.635616461296458</c:v>
                </c:pt>
                <c:pt idx="40">
                  <c:v>36.888794541139362</c:v>
                </c:pt>
                <c:pt idx="41">
                  <c:v>37.135720667043074</c:v>
                </c:pt>
                <c:pt idx="42">
                  <c:v>37.376696182833683</c:v>
                </c:pt>
                <c:pt idx="43">
                  <c:v>37.612001156935627</c:v>
                </c:pt>
                <c:pt idx="44">
                  <c:v>37.841896339182611</c:v>
                </c:pt>
                <c:pt idx="45">
                  <c:v>38.066624897703193</c:v>
                </c:pt>
                <c:pt idx="46">
                  <c:v>38.286413964890947</c:v>
                </c:pt>
                <c:pt idx="47">
                  <c:v>38.501476017100586</c:v>
                </c:pt>
                <c:pt idx="48">
                  <c:v>38.712010109078903</c:v>
                </c:pt>
                <c:pt idx="49">
                  <c:v>38.918202981106262</c:v>
                </c:pt>
                <c:pt idx="50">
                  <c:v>39.120230054281457</c:v>
                </c:pt>
                <c:pt idx="51">
                  <c:v>39.318256327243255</c:v>
                </c:pt>
                <c:pt idx="52">
                  <c:v>39.512437185814271</c:v>
                </c:pt>
                <c:pt idx="53">
                  <c:v>39.702919135521213</c:v>
                </c:pt>
                <c:pt idx="54">
                  <c:v>39.889840465642742</c:v>
                </c:pt>
                <c:pt idx="55">
                  <c:v>40.073331852324714</c:v>
                </c:pt>
                <c:pt idx="56">
                  <c:v>40.253516907351489</c:v>
                </c:pt>
                <c:pt idx="57">
                  <c:v>40.430512678345501</c:v>
                </c:pt>
                <c:pt idx="58">
                  <c:v>40.604430105464189</c:v>
                </c:pt>
                <c:pt idx="59">
                  <c:v>40.775374439057188</c:v>
                </c:pt>
                <c:pt idx="60">
                  <c:v>40.943445622221006</c:v>
                </c:pt>
                <c:pt idx="61">
                  <c:v>41.108738641733112</c:v>
                </c:pt>
                <c:pt idx="62">
                  <c:v>41.271343850450918</c:v>
                </c:pt>
                <c:pt idx="63">
                  <c:v>41.431347263915328</c:v>
                </c:pt>
                <c:pt idx="64">
                  <c:v>41.588830833596717</c:v>
                </c:pt>
                <c:pt idx="65">
                  <c:v>41.743872698956366</c:v>
                </c:pt>
                <c:pt idx="66">
                  <c:v>41.896547420264255</c:v>
                </c:pt>
                <c:pt idx="67">
                  <c:v>42.046926193909655</c:v>
                </c:pt>
                <c:pt idx="68">
                  <c:v>42.195077051761068</c:v>
                </c:pt>
                <c:pt idx="69">
                  <c:v>42.341065045972599</c:v>
                </c:pt>
                <c:pt idx="70">
                  <c:v>42.484952420493592</c:v>
                </c:pt>
                <c:pt idx="71">
                  <c:v>42.626798770413153</c:v>
                </c:pt>
                <c:pt idx="72">
                  <c:v>42.766661190160555</c:v>
                </c:pt>
                <c:pt idx="73">
                  <c:v>42.904594411483913</c:v>
                </c:pt>
                <c:pt idx="74">
                  <c:v>43.0406509320417</c:v>
                </c:pt>
                <c:pt idx="75">
                  <c:v>43.174881135363101</c:v>
                </c:pt>
                <c:pt idx="76">
                  <c:v>43.307333402863307</c:v>
                </c:pt>
                <c:pt idx="77">
                  <c:v>43.438054218536841</c:v>
                </c:pt>
                <c:pt idx="78">
                  <c:v>43.567088266895915</c:v>
                </c:pt>
                <c:pt idx="79">
                  <c:v>43.694478524670217</c:v>
                </c:pt>
                <c:pt idx="80">
                  <c:v>43.820266346738812</c:v>
                </c:pt>
                <c:pt idx="81">
                  <c:v>43.944491546724393</c:v>
                </c:pt>
                <c:pt idx="82">
                  <c:v>44.067192472642532</c:v>
                </c:pt>
                <c:pt idx="83">
                  <c:v>44.188406077965979</c:v>
                </c:pt>
                <c:pt idx="84">
                  <c:v>44.308167988433134</c:v>
                </c:pt>
                <c:pt idx="85">
                  <c:v>44.426512564903163</c:v>
                </c:pt>
                <c:pt idx="86">
                  <c:v>44.543472962535077</c:v>
                </c:pt>
                <c:pt idx="87">
                  <c:v>44.659081186545833</c:v>
                </c:pt>
                <c:pt idx="88">
                  <c:v>44.773368144782069</c:v>
                </c:pt>
                <c:pt idx="89">
                  <c:v>44.8863636973214</c:v>
                </c:pt>
                <c:pt idx="90">
                  <c:v>44.99809670330265</c:v>
                </c:pt>
                <c:pt idx="91">
                  <c:v>45.108595065168501</c:v>
                </c:pt>
                <c:pt idx="92">
                  <c:v>45.217885770490405</c:v>
                </c:pt>
                <c:pt idx="93">
                  <c:v>45.325994931532563</c:v>
                </c:pt>
                <c:pt idx="94">
                  <c:v>45.432947822700037</c:v>
                </c:pt>
                <c:pt idx="95">
                  <c:v>45.538768916005409</c:v>
                </c:pt>
                <c:pt idx="96">
                  <c:v>45.643481914678361</c:v>
                </c:pt>
                <c:pt idx="97">
                  <c:v>45.747109785033828</c:v>
                </c:pt>
                <c:pt idx="98">
                  <c:v>45.849674786705712</c:v>
                </c:pt>
                <c:pt idx="99">
                  <c:v>45.9511985013459</c:v>
                </c:pt>
                <c:pt idx="100">
                  <c:v>46.051701859880907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9-40FB-BEB0-2C2BBAEB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F4-49A5-8588-698895F9F494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F4-49A5-8588-698895F9F494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F4-49A5-8588-698895F9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25"/>
  <sheetViews>
    <sheetView showGridLines="0" tabSelected="1" zoomScaleNormal="100" workbookViewId="0">
      <selection activeCell="P24" sqref="P24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2" customWidth="1"/>
    <col min="20" max="20" width="9.42578125" style="2" customWidth="1"/>
    <col min="21" max="21" width="0.5703125" style="2" customWidth="1"/>
    <col min="22" max="22" width="9.42578125" style="2" customWidth="1"/>
    <col min="23" max="23" width="0.5703125" style="2" customWidth="1"/>
    <col min="24" max="24" width="9.42578125" style="2" customWidth="1"/>
    <col min="25" max="25" width="0.5703125" style="2" customWidth="1"/>
    <col min="26" max="26" width="9.42578125" style="2" customWidth="1"/>
    <col min="27" max="27" width="0.5703125" style="2" customWidth="1"/>
    <col min="28" max="28" width="9.42578125" style="2" customWidth="1"/>
    <col min="29" max="16384" width="11.5703125" style="1"/>
  </cols>
  <sheetData>
    <row r="1" spans="2:28" ht="6" customHeight="1" x14ac:dyDescent="0.2"/>
    <row r="2" spans="2:28" ht="18" customHeight="1" x14ac:dyDescent="0.2">
      <c r="B2" s="180" t="s">
        <v>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</row>
    <row r="3" spans="2:28" ht="15" customHeight="1" thickBot="1" x14ac:dyDescent="0.25"/>
    <row r="4" spans="2:28" ht="10.15" customHeight="1" x14ac:dyDescent="0.2">
      <c r="C4" s="25"/>
      <c r="D4" s="23"/>
      <c r="E4" s="181" t="s">
        <v>22</v>
      </c>
      <c r="F4" s="181"/>
      <c r="G4" s="183" t="s">
        <v>23</v>
      </c>
      <c r="H4" s="184"/>
      <c r="I4" s="184"/>
      <c r="J4" s="184"/>
      <c r="K4" s="184"/>
      <c r="L4" s="184"/>
      <c r="M4" s="18"/>
      <c r="P4" s="12"/>
      <c r="Q4" s="12"/>
    </row>
    <row r="5" spans="2:28" ht="10.15" customHeight="1" thickBot="1" x14ac:dyDescent="0.25">
      <c r="C5" s="26"/>
      <c r="D5" s="24"/>
      <c r="E5" s="182"/>
      <c r="F5" s="182"/>
      <c r="G5" s="14" t="s">
        <v>16</v>
      </c>
      <c r="H5" s="15" t="s">
        <v>17</v>
      </c>
      <c r="I5" s="15" t="s">
        <v>18</v>
      </c>
      <c r="J5" s="15" t="s">
        <v>19</v>
      </c>
      <c r="K5" s="16" t="s">
        <v>20</v>
      </c>
      <c r="L5" s="16" t="s">
        <v>35</v>
      </c>
      <c r="M5" s="18"/>
      <c r="P5" s="13"/>
      <c r="Q5" s="13"/>
    </row>
    <row r="6" spans="2:28" ht="3" customHeight="1" thickBot="1" x14ac:dyDescent="0.25">
      <c r="E6" s="17"/>
      <c r="F6" s="17"/>
      <c r="G6" s="18"/>
      <c r="H6" s="18"/>
      <c r="I6" s="18"/>
      <c r="J6" s="18"/>
      <c r="K6" s="18"/>
      <c r="L6" s="5"/>
      <c r="M6" s="5"/>
      <c r="P6" s="13"/>
      <c r="Q6" s="13"/>
    </row>
    <row r="7" spans="2:28" s="9" customFormat="1" ht="13.15" customHeight="1" thickBot="1" x14ac:dyDescent="0.3">
      <c r="C7" s="76"/>
      <c r="D7" s="192" t="s">
        <v>15</v>
      </c>
      <c r="E7" s="192"/>
      <c r="F7" s="171" t="s">
        <v>49</v>
      </c>
      <c r="G7" s="140">
        <v>-1</v>
      </c>
      <c r="H7" s="141">
        <v>5</v>
      </c>
      <c r="I7" s="141">
        <v>-25</v>
      </c>
      <c r="J7" s="141">
        <v>50</v>
      </c>
      <c r="K7" s="142"/>
      <c r="L7" s="143"/>
      <c r="M7" s="190"/>
      <c r="N7" s="190"/>
      <c r="O7" s="190"/>
      <c r="P7" s="190"/>
      <c r="Q7" s="77"/>
      <c r="R7" s="78"/>
    </row>
    <row r="8" spans="2:28" s="9" customFormat="1" ht="3" customHeight="1" thickBot="1" x14ac:dyDescent="0.3">
      <c r="F8" s="159"/>
      <c r="G8" s="73"/>
      <c r="H8" s="73"/>
      <c r="I8" s="73"/>
      <c r="J8" s="73"/>
      <c r="K8" s="49"/>
      <c r="L8" s="49"/>
      <c r="M8" s="27"/>
      <c r="N8" s="8"/>
      <c r="O8" s="8"/>
      <c r="P8" s="13"/>
      <c r="Q8" s="13"/>
      <c r="R8" s="81"/>
    </row>
    <row r="9" spans="2:28" s="9" customFormat="1" ht="13.15" customHeight="1" thickBot="1" x14ac:dyDescent="0.3">
      <c r="C9" s="86"/>
      <c r="D9" s="193" t="s">
        <v>10</v>
      </c>
      <c r="E9" s="193"/>
      <c r="F9" s="160" t="s">
        <v>41</v>
      </c>
      <c r="G9" s="144">
        <v>-4</v>
      </c>
      <c r="H9" s="145">
        <v>10</v>
      </c>
      <c r="I9" s="146"/>
      <c r="J9" s="146"/>
      <c r="K9" s="146"/>
      <c r="L9" s="146"/>
      <c r="M9" s="191"/>
      <c r="N9" s="191"/>
      <c r="O9" s="191"/>
      <c r="P9" s="191"/>
      <c r="Q9" s="87"/>
      <c r="R9" s="79"/>
      <c r="S9" s="88"/>
      <c r="T9" s="89"/>
      <c r="U9" s="8"/>
      <c r="V9" s="8"/>
      <c r="W9" s="8"/>
      <c r="X9" s="8"/>
      <c r="Y9" s="8"/>
      <c r="Z9" s="8"/>
      <c r="AA9" s="8"/>
      <c r="AB9" s="8"/>
    </row>
    <row r="10" spans="2:28" s="9" customFormat="1" ht="3" customHeight="1" thickBot="1" x14ac:dyDescent="0.3">
      <c r="F10" s="159"/>
      <c r="G10" s="73"/>
      <c r="H10" s="73"/>
      <c r="I10" s="49"/>
      <c r="J10" s="49"/>
      <c r="K10" s="49"/>
      <c r="L10" s="49"/>
      <c r="M10" s="27"/>
      <c r="N10" s="8"/>
      <c r="O10" s="8"/>
      <c r="P10" s="8"/>
      <c r="Q10" s="8"/>
      <c r="R10" s="79"/>
      <c r="S10" s="8"/>
      <c r="T10" s="90"/>
      <c r="U10" s="8"/>
      <c r="V10" s="8"/>
      <c r="W10" s="8"/>
      <c r="X10" s="8"/>
      <c r="Y10" s="8"/>
      <c r="Z10" s="8"/>
      <c r="AA10" s="8"/>
      <c r="AB10" s="8"/>
    </row>
    <row r="11" spans="2:28" s="9" customFormat="1" ht="13.15" customHeight="1" thickBot="1" x14ac:dyDescent="0.25">
      <c r="C11" s="96"/>
      <c r="D11" s="194" t="s">
        <v>11</v>
      </c>
      <c r="E11" s="194"/>
      <c r="F11" s="161" t="s">
        <v>42</v>
      </c>
      <c r="G11" s="147">
        <v>0.5</v>
      </c>
      <c r="H11" s="148">
        <v>3</v>
      </c>
      <c r="I11" s="148">
        <v>-25</v>
      </c>
      <c r="J11" s="149"/>
      <c r="K11" s="149"/>
      <c r="L11" s="149"/>
      <c r="M11" s="197"/>
      <c r="N11" s="197"/>
      <c r="O11" s="197"/>
      <c r="P11" s="197"/>
      <c r="Q11" s="97"/>
      <c r="R11" s="80"/>
      <c r="S11" s="98"/>
      <c r="T11" s="91"/>
      <c r="U11" s="99"/>
      <c r="V11" s="100"/>
      <c r="W11" s="28"/>
      <c r="X11" s="28"/>
      <c r="Y11" s="28"/>
      <c r="Z11" s="28"/>
      <c r="AA11" s="28"/>
      <c r="AB11" s="28"/>
    </row>
    <row r="12" spans="2:28" s="9" customFormat="1" ht="3" customHeight="1" thickBot="1" x14ac:dyDescent="0.25">
      <c r="F12" s="159"/>
      <c r="G12" s="73"/>
      <c r="H12" s="73"/>
      <c r="I12" s="73"/>
      <c r="J12" s="49"/>
      <c r="K12" s="49"/>
      <c r="L12" s="49"/>
      <c r="M12" s="27"/>
      <c r="N12" s="8"/>
      <c r="O12" s="8"/>
      <c r="P12" s="8"/>
      <c r="Q12" s="8"/>
      <c r="R12" s="80"/>
      <c r="S12" s="28"/>
      <c r="T12" s="91"/>
      <c r="U12" s="28"/>
      <c r="V12" s="101"/>
      <c r="W12" s="28"/>
      <c r="X12" s="28"/>
      <c r="Y12" s="28"/>
      <c r="Z12" s="28"/>
      <c r="AA12" s="28"/>
      <c r="AB12" s="28"/>
    </row>
    <row r="13" spans="2:28" s="9" customFormat="1" ht="13.15" customHeight="1" thickBot="1" x14ac:dyDescent="0.25">
      <c r="C13" s="107"/>
      <c r="D13" s="195" t="s">
        <v>12</v>
      </c>
      <c r="E13" s="195"/>
      <c r="F13" s="162" t="s">
        <v>43</v>
      </c>
      <c r="G13" s="150">
        <v>7.4999999999999997E-2</v>
      </c>
      <c r="H13" s="151">
        <v>0.25</v>
      </c>
      <c r="I13" s="151">
        <v>-3</v>
      </c>
      <c r="J13" s="151">
        <v>0</v>
      </c>
      <c r="K13" s="152"/>
      <c r="L13" s="152"/>
      <c r="M13" s="196"/>
      <c r="N13" s="196"/>
      <c r="O13" s="196"/>
      <c r="P13" s="196"/>
      <c r="Q13" s="108"/>
      <c r="R13" s="82"/>
      <c r="S13" s="109"/>
      <c r="T13" s="92"/>
      <c r="U13" s="110"/>
      <c r="V13" s="102"/>
      <c r="W13" s="111"/>
      <c r="X13" s="112"/>
      <c r="Y13" s="30"/>
      <c r="Z13" s="29"/>
      <c r="AA13" s="29"/>
      <c r="AB13" s="29"/>
    </row>
    <row r="14" spans="2:28" s="9" customFormat="1" ht="3" customHeight="1" thickBot="1" x14ac:dyDescent="0.25">
      <c r="F14" s="159"/>
      <c r="G14" s="73"/>
      <c r="H14" s="73"/>
      <c r="I14" s="73"/>
      <c r="J14" s="73"/>
      <c r="K14" s="49"/>
      <c r="L14" s="49"/>
      <c r="M14" s="27"/>
      <c r="N14" s="8"/>
      <c r="O14" s="8"/>
      <c r="P14" s="8"/>
      <c r="Q14" s="8"/>
      <c r="R14" s="82"/>
      <c r="S14" s="30"/>
      <c r="T14" s="92"/>
      <c r="U14" s="30"/>
      <c r="V14" s="102"/>
      <c r="W14" s="30"/>
      <c r="X14" s="113"/>
      <c r="Y14" s="30"/>
      <c r="Z14" s="29"/>
      <c r="AA14" s="29"/>
      <c r="AB14" s="29"/>
    </row>
    <row r="15" spans="2:28" s="9" customFormat="1" ht="13.15" customHeight="1" thickBot="1" x14ac:dyDescent="0.3">
      <c r="C15" s="117"/>
      <c r="D15" s="199" t="s">
        <v>13</v>
      </c>
      <c r="E15" s="199"/>
      <c r="F15" s="172" t="s">
        <v>50</v>
      </c>
      <c r="G15" s="153">
        <v>1</v>
      </c>
      <c r="H15" s="154">
        <v>2</v>
      </c>
      <c r="I15" s="154">
        <v>0.5</v>
      </c>
      <c r="J15" s="154">
        <v>0</v>
      </c>
      <c r="K15" s="154">
        <v>-20</v>
      </c>
      <c r="L15" s="155"/>
      <c r="M15" s="198"/>
      <c r="N15" s="198"/>
      <c r="O15" s="198"/>
      <c r="P15" s="198"/>
      <c r="Q15" s="119"/>
      <c r="R15" s="83"/>
      <c r="S15" s="120"/>
      <c r="T15" s="93"/>
      <c r="U15" s="120"/>
      <c r="V15" s="103"/>
      <c r="W15" s="120"/>
      <c r="X15" s="114"/>
      <c r="Y15" s="120"/>
      <c r="Z15" s="121"/>
      <c r="AA15" s="31"/>
      <c r="AB15" s="31"/>
    </row>
    <row r="16" spans="2:28" s="9" customFormat="1" ht="3" customHeight="1" thickBot="1" x14ac:dyDescent="0.3">
      <c r="F16" s="159"/>
      <c r="G16" s="73"/>
      <c r="H16" s="73"/>
      <c r="I16" s="73"/>
      <c r="J16" s="73"/>
      <c r="K16" s="73"/>
      <c r="L16" s="49"/>
      <c r="M16" s="27"/>
      <c r="N16" s="8"/>
      <c r="O16" s="8"/>
      <c r="P16" s="8"/>
      <c r="Q16" s="8"/>
      <c r="R16" s="83"/>
      <c r="S16" s="75"/>
      <c r="T16" s="93"/>
      <c r="U16" s="75"/>
      <c r="V16" s="103"/>
      <c r="W16" s="75"/>
      <c r="X16" s="114"/>
      <c r="Y16" s="75"/>
      <c r="Z16" s="122"/>
      <c r="AA16" s="31"/>
      <c r="AB16" s="31"/>
    </row>
    <row r="17" spans="2:28" s="9" customFormat="1" ht="13.15" customHeight="1" thickBot="1" x14ac:dyDescent="0.3">
      <c r="C17" s="126"/>
      <c r="D17" s="201" t="s">
        <v>14</v>
      </c>
      <c r="E17" s="201"/>
      <c r="F17" s="173" t="s">
        <v>51</v>
      </c>
      <c r="G17" s="156">
        <v>10</v>
      </c>
      <c r="H17" s="157">
        <v>5</v>
      </c>
      <c r="I17" s="157">
        <v>-50</v>
      </c>
      <c r="J17" s="157">
        <v>0</v>
      </c>
      <c r="K17" s="158"/>
      <c r="L17" s="158"/>
      <c r="M17" s="200"/>
      <c r="N17" s="200"/>
      <c r="O17" s="200"/>
      <c r="P17" s="200"/>
      <c r="Q17" s="128"/>
      <c r="R17" s="79"/>
      <c r="S17" s="127"/>
      <c r="T17" s="90"/>
      <c r="U17" s="127"/>
      <c r="V17" s="104"/>
      <c r="W17" s="127"/>
      <c r="X17" s="115"/>
      <c r="Y17" s="127"/>
      <c r="Z17" s="123"/>
      <c r="AA17" s="127"/>
      <c r="AB17" s="129"/>
    </row>
    <row r="18" spans="2:28" ht="3" customHeight="1" x14ac:dyDescent="0.2">
      <c r="R18" s="84"/>
      <c r="T18" s="94"/>
      <c r="V18" s="105"/>
      <c r="X18" s="116"/>
      <c r="Z18" s="124"/>
      <c r="AB18" s="130"/>
    </row>
    <row r="19" spans="2:28" ht="9" customHeight="1" thickBot="1" x14ac:dyDescent="0.25">
      <c r="R19" s="84"/>
      <c r="T19" s="94"/>
      <c r="V19" s="105"/>
      <c r="X19" s="116"/>
      <c r="Z19" s="124"/>
      <c r="AB19" s="130"/>
    </row>
    <row r="20" spans="2:28" ht="10.15" customHeight="1" x14ac:dyDescent="0.2">
      <c r="B20" s="23"/>
      <c r="C20" s="23"/>
      <c r="D20" s="23"/>
      <c r="E20" s="181" t="s">
        <v>26</v>
      </c>
      <c r="F20" s="185"/>
      <c r="G20" s="188" t="s">
        <v>24</v>
      </c>
      <c r="H20" s="177"/>
      <c r="I20" s="177" t="s">
        <v>25</v>
      </c>
      <c r="J20" s="177"/>
      <c r="K20" s="177" t="s">
        <v>36</v>
      </c>
      <c r="L20" s="178"/>
      <c r="M20" s="35"/>
      <c r="N20" s="36"/>
      <c r="O20" s="36"/>
      <c r="P20" s="37"/>
      <c r="R20" s="84"/>
      <c r="T20" s="94"/>
      <c r="V20" s="105"/>
      <c r="X20" s="116"/>
      <c r="Z20" s="124"/>
      <c r="AB20" s="130"/>
    </row>
    <row r="21" spans="2:28" ht="10.15" customHeight="1" thickBot="1" x14ac:dyDescent="0.25">
      <c r="B21" s="24"/>
      <c r="C21" s="24"/>
      <c r="D21" s="24"/>
      <c r="E21" s="186"/>
      <c r="F21" s="187"/>
      <c r="G21" s="189">
        <v>-10</v>
      </c>
      <c r="H21" s="189"/>
      <c r="I21" s="189">
        <v>0.2</v>
      </c>
      <c r="J21" s="189"/>
      <c r="K21" s="179">
        <f>G21+100*I21</f>
        <v>10</v>
      </c>
      <c r="L21" s="179"/>
      <c r="M21" s="38"/>
      <c r="N21" s="39"/>
      <c r="O21" s="39"/>
      <c r="P21" s="40"/>
      <c r="R21" s="84"/>
      <c r="T21" s="94"/>
      <c r="V21" s="105"/>
      <c r="X21" s="116"/>
      <c r="Z21" s="124"/>
      <c r="AB21" s="130"/>
    </row>
    <row r="22" spans="2:28" ht="9" customHeight="1" x14ac:dyDescent="0.2">
      <c r="P22" s="41"/>
      <c r="R22" s="84"/>
      <c r="T22" s="94"/>
      <c r="V22" s="105"/>
      <c r="X22" s="116"/>
      <c r="Z22" s="124"/>
      <c r="AB22" s="130"/>
    </row>
    <row r="23" spans="2:28" ht="9" customHeight="1" x14ac:dyDescent="0.2">
      <c r="P23" s="41"/>
      <c r="R23" s="84"/>
      <c r="T23" s="94"/>
      <c r="V23" s="105"/>
      <c r="X23" s="116"/>
      <c r="Z23" s="124"/>
      <c r="AB23" s="130"/>
    </row>
    <row r="24" spans="2:28" s="6" customFormat="1" ht="22.9" customHeight="1" x14ac:dyDescent="0.2">
      <c r="G24" s="7"/>
      <c r="H24" s="7"/>
      <c r="I24" s="7"/>
      <c r="J24" s="7"/>
      <c r="K24" s="7"/>
      <c r="L24" s="7"/>
      <c r="M24" s="7"/>
      <c r="N24" s="33"/>
      <c r="O24" s="33"/>
      <c r="P24" s="132" t="s">
        <v>21</v>
      </c>
      <c r="Q24" s="133"/>
      <c r="R24" s="134" t="s">
        <v>15</v>
      </c>
      <c r="S24" s="133"/>
      <c r="T24" s="135" t="s">
        <v>10</v>
      </c>
      <c r="U24" s="133" t="s">
        <v>44</v>
      </c>
      <c r="V24" s="136" t="s">
        <v>45</v>
      </c>
      <c r="W24" s="133"/>
      <c r="X24" s="137" t="s">
        <v>46</v>
      </c>
      <c r="Y24" s="133"/>
      <c r="Z24" s="138" t="s">
        <v>47</v>
      </c>
      <c r="AA24" s="133"/>
      <c r="AB24" s="131" t="s">
        <v>48</v>
      </c>
    </row>
    <row r="25" spans="2:28" ht="10.15" customHeight="1" x14ac:dyDescent="0.2">
      <c r="F25" s="1"/>
      <c r="N25" s="44">
        <v>1</v>
      </c>
      <c r="O25" s="34"/>
      <c r="P25" s="42">
        <f>G21</f>
        <v>-10</v>
      </c>
      <c r="Q25" s="32"/>
      <c r="R25" s="85">
        <f>$G$7 * ABS($H$7*P25+$I$7)-$J$7</f>
        <v>-125</v>
      </c>
      <c r="S25" s="32"/>
      <c r="T25" s="95">
        <f>$G$9*P25+$H$9</f>
        <v>50</v>
      </c>
      <c r="U25" s="32"/>
      <c r="V25" s="106">
        <f>$G$11*P25^2+$H$11*P25+$I$11</f>
        <v>-5</v>
      </c>
      <c r="W25" s="32"/>
      <c r="X25" s="118">
        <f>$G$13*P25^3+$H$13*P25^2+$I$13*P25+$J$13</f>
        <v>-20</v>
      </c>
      <c r="Y25" s="32"/>
      <c r="Z25" s="125">
        <f>$G$15*$H$15^($I$15*P25-$J$15)+$K$15</f>
        <v>-19.96875</v>
      </c>
      <c r="AA25" s="32"/>
      <c r="AB25" s="139" t="str">
        <f>IFERROR($G$17*LN($H$17*P25-$I$17) + $J$17,"")</f>
        <v/>
      </c>
    </row>
    <row r="26" spans="2:28" ht="10.15" customHeight="1" x14ac:dyDescent="0.2">
      <c r="N26" s="44">
        <v>2</v>
      </c>
      <c r="O26" s="34"/>
      <c r="P26" s="43">
        <f>P25+$I$21</f>
        <v>-9.8000000000000007</v>
      </c>
      <c r="Q26" s="32"/>
      <c r="R26" s="85">
        <f t="shared" ref="R26:R89" si="0">$G$7 * ABS($H$7*P26+$I$7)-$J$7</f>
        <v>-124</v>
      </c>
      <c r="S26" s="32"/>
      <c r="T26" s="95">
        <f t="shared" ref="T26:T89" si="1">$G$9*P26+$H$9</f>
        <v>49.2</v>
      </c>
      <c r="U26" s="32"/>
      <c r="V26" s="106">
        <f t="shared" ref="V26:V89" si="2">$G$11*P26^2+$H$11*P26+$I$11</f>
        <v>-6.3799999999999919</v>
      </c>
      <c r="W26" s="32"/>
      <c r="X26" s="118">
        <f t="shared" ref="X26:X89" si="3">$G$13*P26^3+$H$13*P26^2+$I$13*P26+$J$13</f>
        <v>-17.179400000000005</v>
      </c>
      <c r="Y26" s="32"/>
      <c r="Z26" s="125">
        <f t="shared" ref="Z26:Z89" si="4">$G$15*$H$15^($I$15*P26-$J$15)+$K$15</f>
        <v>-19.966507079295742</v>
      </c>
      <c r="AA26" s="32"/>
      <c r="AB26" s="139">
        <f t="shared" ref="AB26:AB89" si="5">IFERROR($G$17*LN($H$17*P26-$I$17) + $J$17,"")</f>
        <v>0</v>
      </c>
    </row>
    <row r="27" spans="2:28" ht="10.15" customHeight="1" x14ac:dyDescent="0.2">
      <c r="N27" s="44">
        <v>3</v>
      </c>
      <c r="O27" s="34"/>
      <c r="P27" s="42">
        <f t="shared" ref="P27:P90" si="6">P26+$I$21</f>
        <v>-9.6000000000000014</v>
      </c>
      <c r="Q27" s="32"/>
      <c r="R27" s="85">
        <f t="shared" si="0"/>
        <v>-123</v>
      </c>
      <c r="S27" s="32"/>
      <c r="T27" s="95">
        <f t="shared" si="1"/>
        <v>48.400000000000006</v>
      </c>
      <c r="U27" s="32"/>
      <c r="V27" s="106">
        <f t="shared" si="2"/>
        <v>-7.7199999999999918</v>
      </c>
      <c r="W27" s="32"/>
      <c r="X27" s="118">
        <f t="shared" si="3"/>
        <v>-14.515200000000014</v>
      </c>
      <c r="Y27" s="32"/>
      <c r="Z27" s="125">
        <f t="shared" si="4"/>
        <v>-19.964103176406343</v>
      </c>
      <c r="AA27" s="32"/>
      <c r="AB27" s="139">
        <f t="shared" si="5"/>
        <v>6.9314718055994176</v>
      </c>
    </row>
    <row r="28" spans="2:28" ht="10.15" customHeight="1" x14ac:dyDescent="0.2">
      <c r="F28" s="1"/>
      <c r="G28" s="1"/>
      <c r="H28" s="1"/>
      <c r="I28" s="1"/>
      <c r="J28" s="1"/>
      <c r="K28" s="1"/>
      <c r="L28" s="1"/>
      <c r="M28" s="1"/>
      <c r="N28" s="44">
        <v>4</v>
      </c>
      <c r="O28" s="34"/>
      <c r="P28" s="43">
        <f t="shared" si="6"/>
        <v>-9.4000000000000021</v>
      </c>
      <c r="Q28" s="32"/>
      <c r="R28" s="85">
        <f t="shared" si="0"/>
        <v>-122.00000000000001</v>
      </c>
      <c r="S28" s="32"/>
      <c r="T28" s="95">
        <f t="shared" si="1"/>
        <v>47.600000000000009</v>
      </c>
      <c r="U28" s="32"/>
      <c r="V28" s="106">
        <f t="shared" si="2"/>
        <v>-9.0199999999999854</v>
      </c>
      <c r="W28" s="32"/>
      <c r="X28" s="118">
        <f t="shared" si="3"/>
        <v>-12.00380000000003</v>
      </c>
      <c r="Y28" s="32"/>
      <c r="Z28" s="125">
        <f t="shared" si="4"/>
        <v>-19.96152673708297</v>
      </c>
      <c r="AA28" s="32"/>
      <c r="AB28" s="139">
        <f t="shared" si="5"/>
        <v>10.986122886681049</v>
      </c>
    </row>
    <row r="29" spans="2:28" ht="10.15" customHeight="1" x14ac:dyDescent="0.2">
      <c r="F29" s="1"/>
      <c r="G29" s="1"/>
      <c r="H29" s="1"/>
      <c r="I29" s="1"/>
      <c r="J29" s="1"/>
      <c r="K29" s="1"/>
      <c r="L29" s="1"/>
      <c r="M29" s="1"/>
      <c r="N29" s="44">
        <v>5</v>
      </c>
      <c r="O29" s="34"/>
      <c r="P29" s="42">
        <f t="shared" si="6"/>
        <v>-9.2000000000000028</v>
      </c>
      <c r="Q29" s="32"/>
      <c r="R29" s="85">
        <f t="shared" si="0"/>
        <v>-121.00000000000001</v>
      </c>
      <c r="S29" s="32"/>
      <c r="T29" s="95">
        <f t="shared" si="1"/>
        <v>46.800000000000011</v>
      </c>
      <c r="U29" s="32"/>
      <c r="V29" s="106">
        <f t="shared" si="2"/>
        <v>-10.27999999999998</v>
      </c>
      <c r="W29" s="32"/>
      <c r="X29" s="118">
        <f t="shared" si="3"/>
        <v>-9.6416000000000395</v>
      </c>
      <c r="Y29" s="32"/>
      <c r="Z29" s="125">
        <f t="shared" si="4"/>
        <v>-19.958765377788346</v>
      </c>
      <c r="AA29" s="32"/>
      <c r="AB29" s="139">
        <f t="shared" si="5"/>
        <v>13.862943611198871</v>
      </c>
    </row>
    <row r="30" spans="2:28" ht="10.15" customHeight="1" x14ac:dyDescent="0.2">
      <c r="F30" s="1"/>
      <c r="G30" s="1"/>
      <c r="H30" s="1"/>
      <c r="I30" s="1"/>
      <c r="J30" s="1"/>
      <c r="K30" s="1"/>
      <c r="L30" s="1"/>
      <c r="M30" s="1"/>
      <c r="N30" s="44">
        <v>6</v>
      </c>
      <c r="O30" s="34"/>
      <c r="P30" s="43">
        <f t="shared" si="6"/>
        <v>-9.0000000000000036</v>
      </c>
      <c r="Q30" s="32"/>
      <c r="R30" s="85">
        <f t="shared" si="0"/>
        <v>-120.00000000000001</v>
      </c>
      <c r="S30" s="32"/>
      <c r="T30" s="95">
        <f t="shared" si="1"/>
        <v>46.000000000000014</v>
      </c>
      <c r="U30" s="32"/>
      <c r="V30" s="106">
        <f t="shared" si="2"/>
        <v>-11.499999999999982</v>
      </c>
      <c r="W30" s="32"/>
      <c r="X30" s="118">
        <f t="shared" si="3"/>
        <v>-7.4250000000000362</v>
      </c>
      <c r="Y30" s="32"/>
      <c r="Z30" s="125">
        <f t="shared" si="4"/>
        <v>-19.95580582617584</v>
      </c>
      <c r="AA30" s="32"/>
      <c r="AB30" s="139">
        <f t="shared" si="5"/>
        <v>16.094379124340975</v>
      </c>
    </row>
    <row r="31" spans="2:28" ht="10.15" customHeight="1" x14ac:dyDescent="0.2">
      <c r="F31" s="1"/>
      <c r="G31" s="1"/>
      <c r="H31" s="1"/>
      <c r="I31" s="1"/>
      <c r="J31" s="1"/>
      <c r="K31" s="1"/>
      <c r="L31" s="1"/>
      <c r="M31" s="1"/>
      <c r="N31" s="44">
        <v>7</v>
      </c>
      <c r="O31" s="34"/>
      <c r="P31" s="42">
        <f t="shared" si="6"/>
        <v>-8.8000000000000043</v>
      </c>
      <c r="Q31" s="32"/>
      <c r="R31" s="85">
        <f t="shared" si="0"/>
        <v>-119.00000000000003</v>
      </c>
      <c r="S31" s="32"/>
      <c r="T31" s="95">
        <f t="shared" si="1"/>
        <v>45.200000000000017</v>
      </c>
      <c r="U31" s="32"/>
      <c r="V31" s="106">
        <f t="shared" si="2"/>
        <v>-12.679999999999978</v>
      </c>
      <c r="W31" s="32"/>
      <c r="X31" s="118">
        <f t="shared" si="3"/>
        <v>-5.3504000000000325</v>
      </c>
      <c r="Y31" s="32"/>
      <c r="Z31" s="125">
        <f t="shared" si="4"/>
        <v>-19.952633857296551</v>
      </c>
      <c r="AA31" s="32"/>
      <c r="AB31" s="139">
        <f t="shared" si="5"/>
        <v>17.917594692280513</v>
      </c>
    </row>
    <row r="32" spans="2:28" ht="10.15" customHeight="1" x14ac:dyDescent="0.2">
      <c r="F32" s="1"/>
      <c r="G32" s="1"/>
      <c r="H32" s="1"/>
      <c r="I32" s="1"/>
      <c r="J32" s="1"/>
      <c r="K32" s="1"/>
      <c r="L32" s="1"/>
      <c r="M32" s="1"/>
      <c r="N32" s="44">
        <v>8</v>
      </c>
      <c r="O32" s="34"/>
      <c r="P32" s="43">
        <f t="shared" si="6"/>
        <v>-8.600000000000005</v>
      </c>
      <c r="Q32" s="32"/>
      <c r="R32" s="85">
        <f t="shared" si="0"/>
        <v>-118.00000000000003</v>
      </c>
      <c r="S32" s="32"/>
      <c r="T32" s="95">
        <f t="shared" si="1"/>
        <v>44.40000000000002</v>
      </c>
      <c r="U32" s="32"/>
      <c r="V32" s="106">
        <f t="shared" si="2"/>
        <v>-13.819999999999975</v>
      </c>
      <c r="W32" s="32"/>
      <c r="X32" s="118">
        <f t="shared" si="3"/>
        <v>-3.4142000000000436</v>
      </c>
      <c r="Y32" s="32"/>
      <c r="Z32" s="125">
        <f t="shared" si="4"/>
        <v>-19.949234225227734</v>
      </c>
      <c r="AA32" s="32"/>
      <c r="AB32" s="139">
        <f t="shared" si="5"/>
        <v>19.459101490553092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44">
        <v>9</v>
      </c>
      <c r="O33" s="34"/>
      <c r="P33" s="42">
        <f t="shared" si="6"/>
        <v>-8.4000000000000057</v>
      </c>
      <c r="Q33" s="32"/>
      <c r="R33" s="85">
        <f t="shared" si="0"/>
        <v>-117.00000000000003</v>
      </c>
      <c r="S33" s="32"/>
      <c r="T33" s="95">
        <f t="shared" si="1"/>
        <v>43.600000000000023</v>
      </c>
      <c r="U33" s="32"/>
      <c r="V33" s="106">
        <f t="shared" si="2"/>
        <v>-14.919999999999966</v>
      </c>
      <c r="W33" s="32"/>
      <c r="X33" s="118">
        <f t="shared" si="3"/>
        <v>-1.6128000000000462</v>
      </c>
      <c r="Y33" s="32"/>
      <c r="Z33" s="125">
        <f t="shared" si="4"/>
        <v>-19.945590589793991</v>
      </c>
      <c r="AA33" s="32"/>
      <c r="AB33" s="139">
        <f t="shared" si="5"/>
        <v>20.794415416798323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44">
        <v>10</v>
      </c>
      <c r="O34" s="34"/>
      <c r="P34" s="43">
        <f t="shared" si="6"/>
        <v>-8.2000000000000064</v>
      </c>
      <c r="Q34" s="32"/>
      <c r="R34" s="85">
        <f t="shared" si="0"/>
        <v>-116.00000000000003</v>
      </c>
      <c r="S34" s="32"/>
      <c r="T34" s="95">
        <f t="shared" si="1"/>
        <v>42.800000000000026</v>
      </c>
      <c r="U34" s="32"/>
      <c r="V34" s="106">
        <f t="shared" si="2"/>
        <v>-15.979999999999965</v>
      </c>
      <c r="W34" s="32"/>
      <c r="X34" s="118">
        <f t="shared" si="3"/>
        <v>5.739999999995149E-2</v>
      </c>
      <c r="Y34" s="32"/>
      <c r="Z34" s="125">
        <f t="shared" si="4"/>
        <v>-19.941685438028948</v>
      </c>
      <c r="AA34" s="32"/>
      <c r="AB34" s="139">
        <f t="shared" si="5"/>
        <v>21.972245773362161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44">
        <v>11</v>
      </c>
      <c r="O35" s="34"/>
      <c r="P35" s="42">
        <f t="shared" si="6"/>
        <v>-8.0000000000000071</v>
      </c>
      <c r="Q35" s="32"/>
      <c r="R35" s="85">
        <f t="shared" si="0"/>
        <v>-115.00000000000003</v>
      </c>
      <c r="S35" s="32"/>
      <c r="T35" s="95">
        <f t="shared" si="1"/>
        <v>42.000000000000028</v>
      </c>
      <c r="U35" s="32"/>
      <c r="V35" s="106">
        <f t="shared" si="2"/>
        <v>-16.999999999999964</v>
      </c>
      <c r="W35" s="32"/>
      <c r="X35" s="118">
        <f t="shared" si="3"/>
        <v>1.5999999999999517</v>
      </c>
      <c r="Y35" s="32"/>
      <c r="Z35" s="125">
        <f t="shared" si="4"/>
        <v>-19.9375</v>
      </c>
      <c r="AA35" s="32"/>
      <c r="AB35" s="139">
        <f t="shared" si="5"/>
        <v>23.025850929940425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44">
        <v>12</v>
      </c>
      <c r="O36" s="34"/>
      <c r="P36" s="43">
        <f t="shared" si="6"/>
        <v>-7.8000000000000069</v>
      </c>
      <c r="Q36" s="32"/>
      <c r="R36" s="85">
        <f t="shared" si="0"/>
        <v>-114.00000000000003</v>
      </c>
      <c r="S36" s="32"/>
      <c r="T36" s="95">
        <f t="shared" si="1"/>
        <v>41.200000000000031</v>
      </c>
      <c r="U36" s="32"/>
      <c r="V36" s="106">
        <f t="shared" si="2"/>
        <v>-17.979999999999965</v>
      </c>
      <c r="W36" s="32"/>
      <c r="X36" s="118">
        <f t="shared" si="3"/>
        <v>3.0185999999999567</v>
      </c>
      <c r="Y36" s="32"/>
      <c r="Z36" s="125">
        <f t="shared" si="4"/>
        <v>-19.933014158591483</v>
      </c>
      <c r="AA36" s="32"/>
      <c r="AB36" s="139">
        <f t="shared" si="5"/>
        <v>23.978952727983671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44">
        <v>13</v>
      </c>
      <c r="O37" s="34"/>
      <c r="P37" s="42">
        <f t="shared" si="6"/>
        <v>-7.6000000000000068</v>
      </c>
      <c r="Q37" s="32"/>
      <c r="R37" s="85">
        <f t="shared" si="0"/>
        <v>-113.00000000000003</v>
      </c>
      <c r="S37" s="32"/>
      <c r="T37" s="95">
        <f t="shared" si="1"/>
        <v>40.400000000000027</v>
      </c>
      <c r="U37" s="32"/>
      <c r="V37" s="106">
        <f t="shared" si="2"/>
        <v>-18.919999999999966</v>
      </c>
      <c r="W37" s="32"/>
      <c r="X37" s="118">
        <f t="shared" si="3"/>
        <v>4.316799999999958</v>
      </c>
      <c r="Y37" s="32"/>
      <c r="Z37" s="125">
        <f t="shared" si="4"/>
        <v>-19.928206352812687</v>
      </c>
      <c r="AA37" s="32"/>
      <c r="AB37" s="139">
        <f t="shared" si="5"/>
        <v>24.849066497879974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44">
        <v>14</v>
      </c>
      <c r="O38" s="34"/>
      <c r="P38" s="43">
        <f t="shared" si="6"/>
        <v>-7.4000000000000066</v>
      </c>
      <c r="Q38" s="32"/>
      <c r="R38" s="85">
        <f t="shared" si="0"/>
        <v>-112.00000000000003</v>
      </c>
      <c r="S38" s="32"/>
      <c r="T38" s="95">
        <f t="shared" si="1"/>
        <v>39.600000000000023</v>
      </c>
      <c r="U38" s="32"/>
      <c r="V38" s="106">
        <f t="shared" si="2"/>
        <v>-19.819999999999972</v>
      </c>
      <c r="W38" s="32"/>
      <c r="X38" s="118">
        <f t="shared" si="3"/>
        <v>5.4981999999999651</v>
      </c>
      <c r="Y38" s="32"/>
      <c r="Z38" s="125">
        <f t="shared" si="4"/>
        <v>-19.923053474165943</v>
      </c>
      <c r="AA38" s="32"/>
      <c r="AB38" s="139">
        <f t="shared" si="5"/>
        <v>25.649493574615342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44">
        <v>15</v>
      </c>
      <c r="O39" s="34"/>
      <c r="P39" s="42">
        <f t="shared" si="6"/>
        <v>-7.2000000000000064</v>
      </c>
      <c r="Q39" s="32"/>
      <c r="R39" s="85">
        <f t="shared" si="0"/>
        <v>-111.00000000000003</v>
      </c>
      <c r="S39" s="32"/>
      <c r="T39" s="95">
        <f t="shared" si="1"/>
        <v>38.800000000000026</v>
      </c>
      <c r="U39" s="32"/>
      <c r="V39" s="106">
        <f t="shared" si="2"/>
        <v>-20.679999999999975</v>
      </c>
      <c r="W39" s="32"/>
      <c r="X39" s="118">
        <f t="shared" si="3"/>
        <v>6.5663999999999696</v>
      </c>
      <c r="Y39" s="32"/>
      <c r="Z39" s="125">
        <f t="shared" si="4"/>
        <v>-19.917530755576696</v>
      </c>
      <c r="AA39" s="32"/>
      <c r="AB39" s="139">
        <f t="shared" si="5"/>
        <v>26.390573296152567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44">
        <v>16</v>
      </c>
      <c r="O40" s="34"/>
      <c r="P40" s="43">
        <f t="shared" si="6"/>
        <v>-7.0000000000000062</v>
      </c>
      <c r="Q40" s="32"/>
      <c r="R40" s="85">
        <f t="shared" si="0"/>
        <v>-110.00000000000003</v>
      </c>
      <c r="S40" s="32"/>
      <c r="T40" s="95">
        <f t="shared" si="1"/>
        <v>38.000000000000028</v>
      </c>
      <c r="U40" s="32"/>
      <c r="V40" s="106">
        <f t="shared" si="2"/>
        <v>-21.499999999999975</v>
      </c>
      <c r="W40" s="32"/>
      <c r="X40" s="118">
        <f t="shared" si="3"/>
        <v>7.5249999999999702</v>
      </c>
      <c r="Y40" s="32"/>
      <c r="Z40" s="125">
        <f t="shared" si="4"/>
        <v>-19.911611652351681</v>
      </c>
      <c r="AA40" s="32"/>
      <c r="AB40" s="139">
        <f t="shared" si="5"/>
        <v>27.080502011022084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44">
        <v>17</v>
      </c>
      <c r="O41" s="34"/>
      <c r="P41" s="42">
        <f t="shared" si="6"/>
        <v>-6.800000000000006</v>
      </c>
      <c r="Q41" s="32"/>
      <c r="R41" s="85">
        <f t="shared" si="0"/>
        <v>-109.00000000000003</v>
      </c>
      <c r="S41" s="32"/>
      <c r="T41" s="95">
        <f t="shared" si="1"/>
        <v>37.200000000000024</v>
      </c>
      <c r="U41" s="32"/>
      <c r="V41" s="106">
        <f t="shared" si="2"/>
        <v>-22.27999999999998</v>
      </c>
      <c r="W41" s="32"/>
      <c r="X41" s="118">
        <f t="shared" si="3"/>
        <v>8.3775999999999797</v>
      </c>
      <c r="Y41" s="32"/>
      <c r="Z41" s="125">
        <f t="shared" si="4"/>
        <v>-19.905267714593101</v>
      </c>
      <c r="AA41" s="32"/>
      <c r="AB41" s="139">
        <f t="shared" si="5"/>
        <v>27.725887222397795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44">
        <v>18</v>
      </c>
      <c r="O42" s="34"/>
      <c r="P42" s="43">
        <f t="shared" si="6"/>
        <v>-6.6000000000000059</v>
      </c>
      <c r="Q42" s="32"/>
      <c r="R42" s="85">
        <f t="shared" si="0"/>
        <v>-108.00000000000003</v>
      </c>
      <c r="S42" s="32"/>
      <c r="T42" s="95">
        <f t="shared" si="1"/>
        <v>36.40000000000002</v>
      </c>
      <c r="U42" s="32"/>
      <c r="V42" s="106">
        <f t="shared" si="2"/>
        <v>-23.019999999999978</v>
      </c>
      <c r="W42" s="32"/>
      <c r="X42" s="118">
        <f t="shared" si="3"/>
        <v>9.127799999999981</v>
      </c>
      <c r="Y42" s="32"/>
      <c r="Z42" s="125">
        <f t="shared" si="4"/>
        <v>-19.898468450455471</v>
      </c>
      <c r="AA42" s="32"/>
      <c r="AB42" s="139">
        <f t="shared" si="5"/>
        <v>28.332133440562146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44">
        <v>19</v>
      </c>
      <c r="O43" s="34"/>
      <c r="P43" s="42">
        <f t="shared" si="6"/>
        <v>-6.4000000000000057</v>
      </c>
      <c r="Q43" s="32"/>
      <c r="R43" s="85">
        <f t="shared" si="0"/>
        <v>-107.00000000000003</v>
      </c>
      <c r="S43" s="32"/>
      <c r="T43" s="95">
        <f t="shared" si="1"/>
        <v>35.600000000000023</v>
      </c>
      <c r="U43" s="32"/>
      <c r="V43" s="106">
        <f t="shared" si="2"/>
        <v>-23.719999999999981</v>
      </c>
      <c r="W43" s="32"/>
      <c r="X43" s="118">
        <f t="shared" si="3"/>
        <v>9.7791999999999835</v>
      </c>
      <c r="Y43" s="32"/>
      <c r="Z43" s="125">
        <f t="shared" si="4"/>
        <v>-19.891181179587985</v>
      </c>
      <c r="AA43" s="32"/>
      <c r="AB43" s="139">
        <f t="shared" si="5"/>
        <v>28.903717578961633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44">
        <v>20</v>
      </c>
      <c r="O44" s="34"/>
      <c r="P44" s="43">
        <f t="shared" si="6"/>
        <v>-6.2000000000000055</v>
      </c>
      <c r="Q44" s="32"/>
      <c r="R44" s="85">
        <f t="shared" si="0"/>
        <v>-106.00000000000003</v>
      </c>
      <c r="S44" s="32"/>
      <c r="T44" s="95">
        <f t="shared" si="1"/>
        <v>34.800000000000026</v>
      </c>
      <c r="U44" s="32"/>
      <c r="V44" s="106">
        <f t="shared" si="2"/>
        <v>-24.379999999999981</v>
      </c>
      <c r="W44" s="32"/>
      <c r="X44" s="118">
        <f t="shared" si="3"/>
        <v>10.335399999999986</v>
      </c>
      <c r="Y44" s="32"/>
      <c r="Z44" s="125">
        <f t="shared" si="4"/>
        <v>-19.883370876057899</v>
      </c>
      <c r="AA44" s="32"/>
      <c r="AB44" s="139">
        <f t="shared" si="5"/>
        <v>29.444389791664388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44">
        <v>21</v>
      </c>
      <c r="O45" s="34"/>
      <c r="P45" s="42">
        <f t="shared" si="6"/>
        <v>-6.0000000000000053</v>
      </c>
      <c r="Q45" s="32"/>
      <c r="R45" s="85">
        <f t="shared" si="0"/>
        <v>-105.00000000000003</v>
      </c>
      <c r="S45" s="32"/>
      <c r="T45" s="95">
        <f t="shared" si="1"/>
        <v>34.000000000000021</v>
      </c>
      <c r="U45" s="32"/>
      <c r="V45" s="106">
        <f t="shared" si="2"/>
        <v>-24.999999999999982</v>
      </c>
      <c r="W45" s="32"/>
      <c r="X45" s="118">
        <f t="shared" si="3"/>
        <v>10.799999999999988</v>
      </c>
      <c r="Y45" s="32"/>
      <c r="Z45" s="125">
        <f t="shared" si="4"/>
        <v>-19.875</v>
      </c>
      <c r="AA45" s="32"/>
      <c r="AB45" s="139">
        <f t="shared" si="5"/>
        <v>29.957322735539897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44">
        <v>22</v>
      </c>
      <c r="O46" s="34"/>
      <c r="P46" s="43">
        <f t="shared" si="6"/>
        <v>-5.8000000000000052</v>
      </c>
      <c r="Q46" s="32"/>
      <c r="R46" s="85">
        <f t="shared" si="0"/>
        <v>-104.00000000000003</v>
      </c>
      <c r="S46" s="32"/>
      <c r="T46" s="95">
        <f t="shared" si="1"/>
        <v>33.200000000000017</v>
      </c>
      <c r="U46" s="32"/>
      <c r="V46" s="106">
        <f t="shared" si="2"/>
        <v>-25.579999999999988</v>
      </c>
      <c r="W46" s="32"/>
      <c r="X46" s="118">
        <f t="shared" si="3"/>
        <v>11.176599999999993</v>
      </c>
      <c r="Y46" s="32"/>
      <c r="Z46" s="125">
        <f t="shared" si="4"/>
        <v>-19.866028317182963</v>
      </c>
      <c r="AA46" s="32"/>
      <c r="AB46" s="139">
        <f t="shared" si="5"/>
        <v>30.445224377234219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44">
        <v>23</v>
      </c>
      <c r="O47" s="34"/>
      <c r="P47" s="42">
        <f t="shared" si="6"/>
        <v>-5.600000000000005</v>
      </c>
      <c r="Q47" s="32"/>
      <c r="R47" s="85">
        <f t="shared" si="0"/>
        <v>-103.00000000000003</v>
      </c>
      <c r="S47" s="32"/>
      <c r="T47" s="95">
        <f t="shared" si="1"/>
        <v>32.40000000000002</v>
      </c>
      <c r="U47" s="32"/>
      <c r="V47" s="106">
        <f t="shared" si="2"/>
        <v>-26.119999999999987</v>
      </c>
      <c r="W47" s="32"/>
      <c r="X47" s="118">
        <f t="shared" si="3"/>
        <v>11.468799999999995</v>
      </c>
      <c r="Y47" s="32"/>
      <c r="Z47" s="125">
        <f t="shared" si="4"/>
        <v>-19.85641270562537</v>
      </c>
      <c r="AA47" s="32"/>
      <c r="AB47" s="139">
        <f t="shared" si="5"/>
        <v>30.910424533583146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44">
        <v>24</v>
      </c>
      <c r="O48" s="34"/>
      <c r="P48" s="43">
        <f t="shared" si="6"/>
        <v>-5.4000000000000048</v>
      </c>
      <c r="Q48" s="32"/>
      <c r="R48" s="85">
        <f t="shared" si="0"/>
        <v>-102.00000000000003</v>
      </c>
      <c r="S48" s="32"/>
      <c r="T48" s="95">
        <f t="shared" si="1"/>
        <v>31.600000000000019</v>
      </c>
      <c r="U48" s="32"/>
      <c r="V48" s="106">
        <f t="shared" si="2"/>
        <v>-26.619999999999987</v>
      </c>
      <c r="W48" s="32"/>
      <c r="X48" s="118">
        <f t="shared" si="3"/>
        <v>11.680199999999996</v>
      </c>
      <c r="Y48" s="32"/>
      <c r="Z48" s="125">
        <f t="shared" si="4"/>
        <v>-19.846106948331887</v>
      </c>
      <c r="AA48" s="32"/>
      <c r="AB48" s="139">
        <f t="shared" si="5"/>
        <v>31.35494215929149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44">
        <v>25</v>
      </c>
      <c r="O49" s="34"/>
      <c r="P49" s="42">
        <f t="shared" si="6"/>
        <v>-5.2000000000000046</v>
      </c>
      <c r="Q49" s="32"/>
      <c r="R49" s="85">
        <f t="shared" si="0"/>
        <v>-101.00000000000003</v>
      </c>
      <c r="S49" s="32"/>
      <c r="T49" s="95">
        <f t="shared" si="1"/>
        <v>30.800000000000018</v>
      </c>
      <c r="U49" s="32"/>
      <c r="V49" s="106">
        <f t="shared" si="2"/>
        <v>-27.079999999999991</v>
      </c>
      <c r="W49" s="32"/>
      <c r="X49" s="118">
        <f t="shared" si="3"/>
        <v>11.814399999999999</v>
      </c>
      <c r="Y49" s="32"/>
      <c r="Z49" s="125">
        <f t="shared" si="4"/>
        <v>-19.835061511153388</v>
      </c>
      <c r="AA49" s="32"/>
      <c r="AB49" s="139">
        <f t="shared" si="5"/>
        <v>31.78053830347945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44">
        <v>26</v>
      </c>
      <c r="O50" s="34"/>
      <c r="P50" s="43">
        <f t="shared" si="6"/>
        <v>-5.0000000000000044</v>
      </c>
      <c r="Q50" s="32"/>
      <c r="R50" s="85">
        <f t="shared" si="0"/>
        <v>-100.00000000000003</v>
      </c>
      <c r="S50" s="32"/>
      <c r="T50" s="95">
        <f t="shared" si="1"/>
        <v>30.000000000000018</v>
      </c>
      <c r="U50" s="32"/>
      <c r="V50" s="106">
        <f t="shared" si="2"/>
        <v>-27.499999999999993</v>
      </c>
      <c r="W50" s="32"/>
      <c r="X50" s="118">
        <f t="shared" si="3"/>
        <v>11.875</v>
      </c>
      <c r="Y50" s="32"/>
      <c r="Z50" s="125">
        <f t="shared" si="4"/>
        <v>-19.823223304703362</v>
      </c>
      <c r="AA50" s="32"/>
      <c r="AB50" s="139">
        <f t="shared" si="5"/>
        <v>32.188758248681999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44">
        <v>27</v>
      </c>
      <c r="O51" s="34"/>
      <c r="P51" s="42">
        <f t="shared" si="6"/>
        <v>-4.8000000000000043</v>
      </c>
      <c r="Q51" s="32"/>
      <c r="R51" s="85">
        <f t="shared" si="0"/>
        <v>-99.000000000000028</v>
      </c>
      <c r="S51" s="32"/>
      <c r="T51" s="95">
        <f t="shared" si="1"/>
        <v>29.200000000000017</v>
      </c>
      <c r="U51" s="32"/>
      <c r="V51" s="106">
        <f t="shared" si="2"/>
        <v>-27.879999999999992</v>
      </c>
      <c r="W51" s="32"/>
      <c r="X51" s="118">
        <f t="shared" si="3"/>
        <v>11.865600000000001</v>
      </c>
      <c r="Y51" s="32"/>
      <c r="Z51" s="125">
        <f t="shared" si="4"/>
        <v>-19.810535429186199</v>
      </c>
      <c r="AA51" s="32"/>
      <c r="AB51" s="139">
        <f t="shared" si="5"/>
        <v>32.580965380214813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44">
        <v>28</v>
      </c>
      <c r="O52" s="34"/>
      <c r="P52" s="43">
        <f t="shared" si="6"/>
        <v>-4.6000000000000041</v>
      </c>
      <c r="Q52" s="32"/>
      <c r="R52" s="85">
        <f t="shared" si="0"/>
        <v>-98.000000000000028</v>
      </c>
      <c r="S52" s="32"/>
      <c r="T52" s="95">
        <f t="shared" si="1"/>
        <v>28.400000000000016</v>
      </c>
      <c r="U52" s="32"/>
      <c r="V52" s="106">
        <f t="shared" si="2"/>
        <v>-28.219999999999992</v>
      </c>
      <c r="W52" s="32"/>
      <c r="X52" s="118">
        <f t="shared" si="3"/>
        <v>11.789800000000001</v>
      </c>
      <c r="Y52" s="32"/>
      <c r="Z52" s="125">
        <f t="shared" si="4"/>
        <v>-19.796936900910943</v>
      </c>
      <c r="AA52" s="32"/>
      <c r="AB52" s="139">
        <f t="shared" si="5"/>
        <v>32.958368660043284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44">
        <v>29</v>
      </c>
      <c r="O53" s="34"/>
      <c r="P53" s="42">
        <f t="shared" si="6"/>
        <v>-4.4000000000000039</v>
      </c>
      <c r="Q53" s="32"/>
      <c r="R53" s="85">
        <f t="shared" si="0"/>
        <v>-97.000000000000028</v>
      </c>
      <c r="S53" s="32"/>
      <c r="T53" s="95">
        <f t="shared" si="1"/>
        <v>27.600000000000016</v>
      </c>
      <c r="U53" s="32"/>
      <c r="V53" s="106">
        <f t="shared" si="2"/>
        <v>-28.519999999999996</v>
      </c>
      <c r="W53" s="32"/>
      <c r="X53" s="118">
        <f t="shared" si="3"/>
        <v>11.651200000000003</v>
      </c>
      <c r="Y53" s="32"/>
      <c r="Z53" s="125">
        <f t="shared" si="4"/>
        <v>-19.78236235917597</v>
      </c>
      <c r="AA53" s="32"/>
      <c r="AB53" s="139">
        <f t="shared" si="5"/>
        <v>33.322045101752032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44">
        <v>30</v>
      </c>
      <c r="O54" s="34"/>
      <c r="P54" s="43">
        <f t="shared" si="6"/>
        <v>-4.2000000000000037</v>
      </c>
      <c r="Q54" s="32"/>
      <c r="R54" s="85">
        <f t="shared" si="0"/>
        <v>-96.000000000000014</v>
      </c>
      <c r="S54" s="32"/>
      <c r="T54" s="95">
        <f t="shared" si="1"/>
        <v>26.800000000000015</v>
      </c>
      <c r="U54" s="32"/>
      <c r="V54" s="106">
        <f t="shared" si="2"/>
        <v>-28.779999999999994</v>
      </c>
      <c r="W54" s="32"/>
      <c r="X54" s="118">
        <f t="shared" si="3"/>
        <v>11.453400000000006</v>
      </c>
      <c r="Y54" s="32"/>
      <c r="Z54" s="125">
        <f t="shared" si="4"/>
        <v>-19.766741752115799</v>
      </c>
      <c r="AA54" s="32"/>
      <c r="AB54" s="139">
        <f t="shared" si="5"/>
        <v>33.672958299864732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44">
        <v>31</v>
      </c>
      <c r="O55" s="34"/>
      <c r="P55" s="42">
        <f t="shared" si="6"/>
        <v>-4.0000000000000036</v>
      </c>
      <c r="Q55" s="32"/>
      <c r="R55" s="85">
        <f t="shared" si="0"/>
        <v>-95.000000000000014</v>
      </c>
      <c r="S55" s="32"/>
      <c r="T55" s="95">
        <f t="shared" si="1"/>
        <v>26.000000000000014</v>
      </c>
      <c r="U55" s="32"/>
      <c r="V55" s="106">
        <f t="shared" si="2"/>
        <v>-28.999999999999996</v>
      </c>
      <c r="W55" s="32"/>
      <c r="X55" s="118">
        <f t="shared" si="3"/>
        <v>11.200000000000006</v>
      </c>
      <c r="Y55" s="32"/>
      <c r="Z55" s="125">
        <f t="shared" si="4"/>
        <v>-19.75</v>
      </c>
      <c r="AA55" s="32"/>
      <c r="AB55" s="139">
        <f t="shared" si="5"/>
        <v>34.011973816621548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44">
        <v>32</v>
      </c>
      <c r="O56" s="34"/>
      <c r="P56" s="43">
        <f t="shared" si="6"/>
        <v>-3.8000000000000034</v>
      </c>
      <c r="Q56" s="32"/>
      <c r="R56" s="85">
        <f t="shared" si="0"/>
        <v>-94.000000000000014</v>
      </c>
      <c r="S56" s="32"/>
      <c r="T56" s="95">
        <f t="shared" si="1"/>
        <v>25.200000000000014</v>
      </c>
      <c r="U56" s="32"/>
      <c r="V56" s="106">
        <f t="shared" si="2"/>
        <v>-29.179999999999996</v>
      </c>
      <c r="W56" s="32"/>
      <c r="X56" s="118">
        <f t="shared" si="3"/>
        <v>10.894600000000004</v>
      </c>
      <c r="Y56" s="32"/>
      <c r="Z56" s="125">
        <f t="shared" si="4"/>
        <v>-19.732056634365929</v>
      </c>
      <c r="AA56" s="32"/>
      <c r="AB56" s="139">
        <f t="shared" si="5"/>
        <v>34.339872044851461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44">
        <v>33</v>
      </c>
      <c r="O57" s="34"/>
      <c r="P57" s="42">
        <f t="shared" si="6"/>
        <v>-3.6000000000000032</v>
      </c>
      <c r="Q57" s="32"/>
      <c r="R57" s="85">
        <f t="shared" si="0"/>
        <v>-93.000000000000014</v>
      </c>
      <c r="S57" s="32"/>
      <c r="T57" s="95">
        <f t="shared" si="1"/>
        <v>24.400000000000013</v>
      </c>
      <c r="U57" s="32"/>
      <c r="V57" s="106">
        <f t="shared" si="2"/>
        <v>-29.32</v>
      </c>
      <c r="W57" s="32"/>
      <c r="X57" s="118">
        <f t="shared" si="3"/>
        <v>10.540800000000006</v>
      </c>
      <c r="Y57" s="32"/>
      <c r="Z57" s="125">
        <f t="shared" si="4"/>
        <v>-19.712825411250741</v>
      </c>
      <c r="AA57" s="32"/>
      <c r="AB57" s="139">
        <f t="shared" si="5"/>
        <v>34.657359027997259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44">
        <v>34</v>
      </c>
      <c r="O58" s="34"/>
      <c r="P58" s="43">
        <f t="shared" si="6"/>
        <v>-3.400000000000003</v>
      </c>
      <c r="Q58" s="32"/>
      <c r="R58" s="85">
        <f t="shared" si="0"/>
        <v>-92.000000000000014</v>
      </c>
      <c r="S58" s="32"/>
      <c r="T58" s="95">
        <f t="shared" si="1"/>
        <v>23.600000000000012</v>
      </c>
      <c r="U58" s="32"/>
      <c r="V58" s="106">
        <f t="shared" si="2"/>
        <v>-29.42</v>
      </c>
      <c r="W58" s="32"/>
      <c r="X58" s="118">
        <f t="shared" si="3"/>
        <v>10.142200000000008</v>
      </c>
      <c r="Y58" s="32"/>
      <c r="Z58" s="125">
        <f t="shared" si="4"/>
        <v>-19.69221389666377</v>
      </c>
      <c r="AA58" s="32"/>
      <c r="AB58" s="139">
        <f t="shared" si="5"/>
        <v>34.965075614664798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44">
        <v>35</v>
      </c>
      <c r="O59" s="34"/>
      <c r="P59" s="42">
        <f t="shared" si="6"/>
        <v>-3.2000000000000028</v>
      </c>
      <c r="Q59" s="32"/>
      <c r="R59" s="85">
        <f t="shared" si="0"/>
        <v>-91.000000000000014</v>
      </c>
      <c r="S59" s="32"/>
      <c r="T59" s="95">
        <f t="shared" si="1"/>
        <v>22.800000000000011</v>
      </c>
      <c r="U59" s="32"/>
      <c r="V59" s="106">
        <f t="shared" si="2"/>
        <v>-29.48</v>
      </c>
      <c r="W59" s="32"/>
      <c r="X59" s="118">
        <f t="shared" si="3"/>
        <v>9.7024000000000061</v>
      </c>
      <c r="Y59" s="32"/>
      <c r="Z59" s="125">
        <f t="shared" si="4"/>
        <v>-19.670123022306775</v>
      </c>
      <c r="AA59" s="32"/>
      <c r="AB59" s="139">
        <f t="shared" si="5"/>
        <v>35.26360524616161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44">
        <v>36</v>
      </c>
      <c r="O60" s="34"/>
      <c r="P60" s="43">
        <f t="shared" si="6"/>
        <v>-3.0000000000000027</v>
      </c>
      <c r="Q60" s="32"/>
      <c r="R60" s="85">
        <f t="shared" si="0"/>
        <v>-90.000000000000014</v>
      </c>
      <c r="S60" s="32"/>
      <c r="T60" s="95">
        <f t="shared" si="1"/>
        <v>22.000000000000011</v>
      </c>
      <c r="U60" s="32"/>
      <c r="V60" s="106">
        <f t="shared" si="2"/>
        <v>-29.5</v>
      </c>
      <c r="W60" s="32"/>
      <c r="X60" s="118">
        <f t="shared" si="3"/>
        <v>9.225000000000005</v>
      </c>
      <c r="Y60" s="32"/>
      <c r="Z60" s="125">
        <f t="shared" si="4"/>
        <v>-19.646446609406727</v>
      </c>
      <c r="AA60" s="32"/>
      <c r="AB60" s="139">
        <f t="shared" si="5"/>
        <v>35.553480614894127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44">
        <v>37</v>
      </c>
      <c r="O61" s="34"/>
      <c r="P61" s="42">
        <f t="shared" si="6"/>
        <v>-2.8000000000000025</v>
      </c>
      <c r="Q61" s="32"/>
      <c r="R61" s="85">
        <f t="shared" si="0"/>
        <v>-89.000000000000014</v>
      </c>
      <c r="S61" s="32"/>
      <c r="T61" s="95">
        <f t="shared" si="1"/>
        <v>21.20000000000001</v>
      </c>
      <c r="U61" s="32"/>
      <c r="V61" s="106">
        <f t="shared" si="2"/>
        <v>-29.48</v>
      </c>
      <c r="W61" s="32"/>
      <c r="X61" s="118">
        <f t="shared" si="3"/>
        <v>8.7136000000000067</v>
      </c>
      <c r="Y61" s="32"/>
      <c r="Z61" s="125">
        <f t="shared" si="4"/>
        <v>-19.621070858372402</v>
      </c>
      <c r="AA61" s="32"/>
      <c r="AB61" s="139">
        <f t="shared" si="5"/>
        <v>35.835189384561097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44">
        <v>38</v>
      </c>
      <c r="O62" s="34"/>
      <c r="P62" s="43">
        <f t="shared" si="6"/>
        <v>-2.6000000000000023</v>
      </c>
      <c r="Q62" s="32"/>
      <c r="R62" s="85">
        <f t="shared" si="0"/>
        <v>-88.000000000000014</v>
      </c>
      <c r="S62" s="32"/>
      <c r="T62" s="95">
        <f t="shared" si="1"/>
        <v>20.400000000000009</v>
      </c>
      <c r="U62" s="32"/>
      <c r="V62" s="106">
        <f t="shared" si="2"/>
        <v>-29.42</v>
      </c>
      <c r="W62" s="32"/>
      <c r="X62" s="118">
        <f t="shared" si="3"/>
        <v>8.1718000000000064</v>
      </c>
      <c r="Y62" s="32"/>
      <c r="Z62" s="125">
        <f t="shared" si="4"/>
        <v>-19.593873801821882</v>
      </c>
      <c r="AA62" s="32"/>
      <c r="AB62" s="139">
        <f t="shared" si="5"/>
        <v>36.109179126442243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44">
        <v>39</v>
      </c>
      <c r="O63" s="34"/>
      <c r="P63" s="42">
        <f t="shared" si="6"/>
        <v>-2.4000000000000021</v>
      </c>
      <c r="Q63" s="32"/>
      <c r="R63" s="85">
        <f t="shared" si="0"/>
        <v>-87.000000000000014</v>
      </c>
      <c r="S63" s="32"/>
      <c r="T63" s="95">
        <f t="shared" si="1"/>
        <v>19.600000000000009</v>
      </c>
      <c r="U63" s="32"/>
      <c r="V63" s="106">
        <f t="shared" si="2"/>
        <v>-29.32</v>
      </c>
      <c r="W63" s="32"/>
      <c r="X63" s="118">
        <f t="shared" si="3"/>
        <v>7.6032000000000064</v>
      </c>
      <c r="Y63" s="32"/>
      <c r="Z63" s="125">
        <f t="shared" si="4"/>
        <v>-19.56472471835194</v>
      </c>
      <c r="AA63" s="32"/>
      <c r="AB63" s="139">
        <f t="shared" si="5"/>
        <v>36.375861597263849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44">
        <v>40</v>
      </c>
      <c r="O64" s="34"/>
      <c r="P64" s="43">
        <f t="shared" si="6"/>
        <v>-2.200000000000002</v>
      </c>
      <c r="Q64" s="32"/>
      <c r="R64" s="85">
        <f t="shared" si="0"/>
        <v>-86.000000000000014</v>
      </c>
      <c r="S64" s="32"/>
      <c r="T64" s="95">
        <f t="shared" si="1"/>
        <v>18.800000000000008</v>
      </c>
      <c r="U64" s="32"/>
      <c r="V64" s="106">
        <f t="shared" si="2"/>
        <v>-29.18</v>
      </c>
      <c r="W64" s="32"/>
      <c r="X64" s="118">
        <f t="shared" si="3"/>
        <v>7.0114000000000063</v>
      </c>
      <c r="Y64" s="32"/>
      <c r="Z64" s="125">
        <f t="shared" si="4"/>
        <v>-19.533483504231597</v>
      </c>
      <c r="AA64" s="32"/>
      <c r="AB64" s="139">
        <f t="shared" si="5"/>
        <v>36.635616461296458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44">
        <v>41</v>
      </c>
      <c r="O65" s="34"/>
      <c r="P65" s="42">
        <f t="shared" si="6"/>
        <v>-2.0000000000000018</v>
      </c>
      <c r="Q65" s="32"/>
      <c r="R65" s="85">
        <f t="shared" si="0"/>
        <v>-85</v>
      </c>
      <c r="S65" s="32"/>
      <c r="T65" s="95">
        <f t="shared" si="1"/>
        <v>18.000000000000007</v>
      </c>
      <c r="U65" s="32"/>
      <c r="V65" s="106">
        <f t="shared" si="2"/>
        <v>-29</v>
      </c>
      <c r="W65" s="32"/>
      <c r="X65" s="118">
        <f t="shared" si="3"/>
        <v>6.4000000000000057</v>
      </c>
      <c r="Y65" s="32"/>
      <c r="Z65" s="125">
        <f t="shared" si="4"/>
        <v>-19.5</v>
      </c>
      <c r="AA65" s="32"/>
      <c r="AB65" s="139">
        <f t="shared" si="5"/>
        <v>36.888794541139362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44">
        <v>42</v>
      </c>
      <c r="O66" s="10"/>
      <c r="P66" s="43">
        <f t="shared" si="6"/>
        <v>-1.8000000000000018</v>
      </c>
      <c r="Q66" s="11"/>
      <c r="R66" s="85">
        <f t="shared" si="0"/>
        <v>-84</v>
      </c>
      <c r="S66" s="32"/>
      <c r="T66" s="95">
        <f t="shared" si="1"/>
        <v>17.200000000000006</v>
      </c>
      <c r="U66" s="32"/>
      <c r="V66" s="106">
        <f t="shared" si="2"/>
        <v>-28.78</v>
      </c>
      <c r="W66" s="32"/>
      <c r="X66" s="118">
        <f t="shared" si="3"/>
        <v>5.7726000000000059</v>
      </c>
      <c r="Y66" s="32"/>
      <c r="Z66" s="125">
        <f t="shared" si="4"/>
        <v>-19.464113268731854</v>
      </c>
      <c r="AA66" s="32"/>
      <c r="AB66" s="139">
        <f t="shared" si="5"/>
        <v>37.135720667043074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44">
        <v>43</v>
      </c>
      <c r="O67" s="10"/>
      <c r="P67" s="42">
        <f t="shared" si="6"/>
        <v>-1.6000000000000019</v>
      </c>
      <c r="Q67" s="11"/>
      <c r="R67" s="85">
        <f t="shared" si="0"/>
        <v>-83</v>
      </c>
      <c r="S67" s="32"/>
      <c r="T67" s="95">
        <f t="shared" si="1"/>
        <v>16.400000000000006</v>
      </c>
      <c r="U67" s="32"/>
      <c r="V67" s="106">
        <f t="shared" si="2"/>
        <v>-28.520000000000003</v>
      </c>
      <c r="W67" s="32"/>
      <c r="X67" s="118">
        <f t="shared" si="3"/>
        <v>5.1328000000000067</v>
      </c>
      <c r="Y67" s="32"/>
      <c r="Z67" s="125">
        <f t="shared" si="4"/>
        <v>-19.425650822501481</v>
      </c>
      <c r="AA67" s="32"/>
      <c r="AB67" s="139">
        <f t="shared" si="5"/>
        <v>37.376696182833683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44">
        <v>44</v>
      </c>
      <c r="O68" s="10"/>
      <c r="P68" s="43">
        <f t="shared" si="6"/>
        <v>-1.4000000000000019</v>
      </c>
      <c r="Q68" s="11"/>
      <c r="R68" s="85">
        <f t="shared" si="0"/>
        <v>-82</v>
      </c>
      <c r="S68" s="32"/>
      <c r="T68" s="95">
        <f t="shared" si="1"/>
        <v>15.600000000000009</v>
      </c>
      <c r="U68" s="32"/>
      <c r="V68" s="106">
        <f t="shared" si="2"/>
        <v>-28.220000000000002</v>
      </c>
      <c r="W68" s="32"/>
      <c r="X68" s="118">
        <f t="shared" si="3"/>
        <v>4.4842000000000057</v>
      </c>
      <c r="Y68" s="32"/>
      <c r="Z68" s="125">
        <f t="shared" si="4"/>
        <v>-19.384427793327543</v>
      </c>
      <c r="AA68" s="32"/>
      <c r="AB68" s="139">
        <f t="shared" si="5"/>
        <v>37.612001156935627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44">
        <v>45</v>
      </c>
      <c r="O69" s="10"/>
      <c r="P69" s="42">
        <f t="shared" si="6"/>
        <v>-1.200000000000002</v>
      </c>
      <c r="Q69" s="11"/>
      <c r="R69" s="85">
        <f t="shared" si="0"/>
        <v>-81.000000000000014</v>
      </c>
      <c r="S69" s="32"/>
      <c r="T69" s="95">
        <f t="shared" si="1"/>
        <v>14.800000000000008</v>
      </c>
      <c r="U69" s="32"/>
      <c r="V69" s="106">
        <f t="shared" si="2"/>
        <v>-27.880000000000003</v>
      </c>
      <c r="W69" s="32"/>
      <c r="X69" s="118">
        <f t="shared" si="3"/>
        <v>3.8304000000000062</v>
      </c>
      <c r="Y69" s="32"/>
      <c r="Z69" s="125">
        <f t="shared" si="4"/>
        <v>-19.340246044613554</v>
      </c>
      <c r="AA69" s="32"/>
      <c r="AB69" s="139">
        <f t="shared" si="5"/>
        <v>37.841896339182611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44">
        <v>46</v>
      </c>
      <c r="O70" s="10"/>
      <c r="P70" s="43">
        <f t="shared" si="6"/>
        <v>-1.000000000000002</v>
      </c>
      <c r="Q70" s="11"/>
      <c r="R70" s="85">
        <f t="shared" si="0"/>
        <v>-80.000000000000014</v>
      </c>
      <c r="S70" s="32"/>
      <c r="T70" s="95">
        <f t="shared" si="1"/>
        <v>14.000000000000007</v>
      </c>
      <c r="U70" s="32"/>
      <c r="V70" s="106">
        <f t="shared" si="2"/>
        <v>-27.500000000000004</v>
      </c>
      <c r="W70" s="32"/>
      <c r="X70" s="118">
        <f t="shared" si="3"/>
        <v>3.1750000000000069</v>
      </c>
      <c r="Y70" s="32"/>
      <c r="Z70" s="125">
        <f t="shared" si="4"/>
        <v>-19.292893218813454</v>
      </c>
      <c r="AA70" s="32"/>
      <c r="AB70" s="139">
        <f t="shared" si="5"/>
        <v>38.066624897703193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44">
        <v>47</v>
      </c>
      <c r="O71" s="10"/>
      <c r="P71" s="42">
        <f t="shared" si="6"/>
        <v>-0.80000000000000204</v>
      </c>
      <c r="Q71" s="11"/>
      <c r="R71" s="85">
        <f t="shared" si="0"/>
        <v>-79.000000000000014</v>
      </c>
      <c r="S71" s="32"/>
      <c r="T71" s="95">
        <f t="shared" si="1"/>
        <v>13.200000000000008</v>
      </c>
      <c r="U71" s="32"/>
      <c r="V71" s="106">
        <f t="shared" si="2"/>
        <v>-27.080000000000005</v>
      </c>
      <c r="W71" s="32"/>
      <c r="X71" s="118">
        <f t="shared" si="3"/>
        <v>2.5216000000000065</v>
      </c>
      <c r="Y71" s="32"/>
      <c r="Z71" s="125">
        <f t="shared" si="4"/>
        <v>-19.242141716744801</v>
      </c>
      <c r="AA71" s="32"/>
      <c r="AB71" s="139">
        <f t="shared" si="5"/>
        <v>38.286413964890947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44">
        <v>48</v>
      </c>
      <c r="O72" s="10"/>
      <c r="P72" s="43">
        <f t="shared" si="6"/>
        <v>-0.60000000000000209</v>
      </c>
      <c r="Q72" s="11"/>
      <c r="R72" s="85">
        <f t="shared" si="0"/>
        <v>-78.000000000000014</v>
      </c>
      <c r="S72" s="32"/>
      <c r="T72" s="95">
        <f t="shared" si="1"/>
        <v>12.400000000000009</v>
      </c>
      <c r="U72" s="32"/>
      <c r="V72" s="106">
        <f t="shared" si="2"/>
        <v>-26.620000000000005</v>
      </c>
      <c r="W72" s="32"/>
      <c r="X72" s="118">
        <f t="shared" si="3"/>
        <v>1.8738000000000068</v>
      </c>
      <c r="Y72" s="32"/>
      <c r="Z72" s="125">
        <f t="shared" si="4"/>
        <v>-19.187747603643764</v>
      </c>
      <c r="AA72" s="32"/>
      <c r="AB72" s="139">
        <f t="shared" si="5"/>
        <v>38.501476017100586</v>
      </c>
    </row>
    <row r="73" spans="6:28" ht="10.15" customHeight="1" x14ac:dyDescent="0.2">
      <c r="N73" s="44">
        <v>49</v>
      </c>
      <c r="P73" s="42">
        <f t="shared" si="6"/>
        <v>-0.40000000000000208</v>
      </c>
      <c r="R73" s="85">
        <f t="shared" si="0"/>
        <v>-77.000000000000014</v>
      </c>
      <c r="S73" s="32"/>
      <c r="T73" s="95">
        <f t="shared" si="1"/>
        <v>11.600000000000009</v>
      </c>
      <c r="U73" s="32"/>
      <c r="V73" s="106">
        <f t="shared" si="2"/>
        <v>-26.120000000000005</v>
      </c>
      <c r="W73" s="32"/>
      <c r="X73" s="118">
        <f t="shared" si="3"/>
        <v>1.2352000000000065</v>
      </c>
      <c r="Y73" s="32"/>
      <c r="Z73" s="125">
        <f t="shared" si="4"/>
        <v>-19.129449436703876</v>
      </c>
      <c r="AA73" s="32"/>
      <c r="AB73" s="139">
        <f t="shared" si="5"/>
        <v>38.712010109078903</v>
      </c>
    </row>
    <row r="74" spans="6:28" ht="10.15" customHeight="1" x14ac:dyDescent="0.2">
      <c r="N74" s="44">
        <v>50</v>
      </c>
      <c r="P74" s="43">
        <f t="shared" si="6"/>
        <v>-0.20000000000000207</v>
      </c>
      <c r="R74" s="85">
        <f t="shared" si="0"/>
        <v>-76.000000000000014</v>
      </c>
      <c r="S74" s="32"/>
      <c r="T74" s="95">
        <f t="shared" si="1"/>
        <v>10.800000000000008</v>
      </c>
      <c r="U74" s="32"/>
      <c r="V74" s="106">
        <f t="shared" si="2"/>
        <v>-25.580000000000005</v>
      </c>
      <c r="W74" s="32"/>
      <c r="X74" s="118">
        <f t="shared" si="3"/>
        <v>0.60940000000000638</v>
      </c>
      <c r="Y74" s="32"/>
      <c r="Z74" s="125">
        <f t="shared" si="4"/>
        <v>-19.066967008463195</v>
      </c>
      <c r="AA74" s="32"/>
      <c r="AB74" s="139">
        <f t="shared" si="5"/>
        <v>38.918202981106262</v>
      </c>
    </row>
    <row r="75" spans="6:28" ht="10.15" customHeight="1" x14ac:dyDescent="0.2">
      <c r="N75" s="44">
        <v>51</v>
      </c>
      <c r="P75" s="42">
        <f t="shared" si="6"/>
        <v>-2.0539125955565396E-15</v>
      </c>
      <c r="R75" s="85">
        <f t="shared" si="0"/>
        <v>-75.000000000000014</v>
      </c>
      <c r="S75" s="32"/>
      <c r="T75" s="95">
        <f t="shared" si="1"/>
        <v>10.000000000000009</v>
      </c>
      <c r="U75" s="32"/>
      <c r="V75" s="106">
        <f t="shared" si="2"/>
        <v>-25.000000000000007</v>
      </c>
      <c r="W75" s="32"/>
      <c r="X75" s="118">
        <f t="shared" si="3"/>
        <v>6.1617377866696196E-15</v>
      </c>
      <c r="Y75" s="32"/>
      <c r="Z75" s="125">
        <f t="shared" si="4"/>
        <v>-19</v>
      </c>
      <c r="AA75" s="32"/>
      <c r="AB75" s="139">
        <f t="shared" si="5"/>
        <v>39.120230054281457</v>
      </c>
    </row>
    <row r="76" spans="6:28" ht="10.15" customHeight="1" x14ac:dyDescent="0.2">
      <c r="N76" s="44">
        <v>52</v>
      </c>
      <c r="P76" s="43">
        <f t="shared" si="6"/>
        <v>0.19999999999999796</v>
      </c>
      <c r="R76" s="85">
        <f t="shared" si="0"/>
        <v>-74.000000000000014</v>
      </c>
      <c r="S76" s="32"/>
      <c r="T76" s="95">
        <f t="shared" si="1"/>
        <v>9.2000000000000082</v>
      </c>
      <c r="U76" s="32"/>
      <c r="V76" s="106">
        <f t="shared" si="2"/>
        <v>-24.380000000000006</v>
      </c>
      <c r="W76" s="32"/>
      <c r="X76" s="118">
        <f t="shared" si="3"/>
        <v>-0.58939999999999415</v>
      </c>
      <c r="Y76" s="32"/>
      <c r="Z76" s="125">
        <f t="shared" si="4"/>
        <v>-18.928226537463708</v>
      </c>
      <c r="AA76" s="32"/>
      <c r="AB76" s="139">
        <f t="shared" si="5"/>
        <v>39.318256327243255</v>
      </c>
    </row>
    <row r="77" spans="6:28" ht="10.15" customHeight="1" x14ac:dyDescent="0.2">
      <c r="N77" s="44">
        <v>53</v>
      </c>
      <c r="P77" s="42">
        <f t="shared" si="6"/>
        <v>0.39999999999999797</v>
      </c>
      <c r="R77" s="85">
        <f t="shared" si="0"/>
        <v>-73.000000000000014</v>
      </c>
      <c r="S77" s="32"/>
      <c r="T77" s="95">
        <f t="shared" si="1"/>
        <v>8.4000000000000075</v>
      </c>
      <c r="U77" s="32"/>
      <c r="V77" s="106">
        <f t="shared" si="2"/>
        <v>-23.720000000000006</v>
      </c>
      <c r="W77" s="32"/>
      <c r="X77" s="118">
        <f t="shared" si="3"/>
        <v>-1.1551999999999945</v>
      </c>
      <c r="Y77" s="32"/>
      <c r="Z77" s="125">
        <f t="shared" si="4"/>
        <v>-18.851301645002966</v>
      </c>
      <c r="AA77" s="32"/>
      <c r="AB77" s="139">
        <f t="shared" si="5"/>
        <v>39.512437185814271</v>
      </c>
    </row>
    <row r="78" spans="6:28" ht="10.15" customHeight="1" x14ac:dyDescent="0.2">
      <c r="N78" s="44">
        <v>54</v>
      </c>
      <c r="P78" s="43">
        <f t="shared" si="6"/>
        <v>0.59999999999999798</v>
      </c>
      <c r="R78" s="85">
        <f t="shared" si="0"/>
        <v>-72.000000000000014</v>
      </c>
      <c r="S78" s="32"/>
      <c r="T78" s="95">
        <f t="shared" si="1"/>
        <v>7.6000000000000085</v>
      </c>
      <c r="U78" s="32"/>
      <c r="V78" s="106">
        <f t="shared" si="2"/>
        <v>-23.020000000000007</v>
      </c>
      <c r="W78" s="32"/>
      <c r="X78" s="118">
        <f t="shared" si="3"/>
        <v>-1.6937999999999949</v>
      </c>
      <c r="Y78" s="32"/>
      <c r="Z78" s="125">
        <f t="shared" si="4"/>
        <v>-18.768855586655086</v>
      </c>
      <c r="AA78" s="32"/>
      <c r="AB78" s="139">
        <f t="shared" si="5"/>
        <v>39.702919135521213</v>
      </c>
    </row>
    <row r="79" spans="6:28" ht="10.15" customHeight="1" x14ac:dyDescent="0.2">
      <c r="N79" s="44">
        <v>55</v>
      </c>
      <c r="P79" s="42">
        <f t="shared" si="6"/>
        <v>0.79999999999999805</v>
      </c>
      <c r="R79" s="85">
        <f t="shared" si="0"/>
        <v>-71.000000000000014</v>
      </c>
      <c r="S79" s="32"/>
      <c r="T79" s="95">
        <f t="shared" si="1"/>
        <v>6.8000000000000078</v>
      </c>
      <c r="U79" s="32"/>
      <c r="V79" s="106">
        <f t="shared" si="2"/>
        <v>-22.280000000000008</v>
      </c>
      <c r="W79" s="32"/>
      <c r="X79" s="118">
        <f t="shared" si="3"/>
        <v>-2.2015999999999951</v>
      </c>
      <c r="Y79" s="32"/>
      <c r="Z79" s="125">
        <f t="shared" si="4"/>
        <v>-18.680492089227108</v>
      </c>
      <c r="AA79" s="32"/>
      <c r="AB79" s="139">
        <f t="shared" si="5"/>
        <v>39.889840465642742</v>
      </c>
    </row>
    <row r="80" spans="6:28" ht="10.15" customHeight="1" x14ac:dyDescent="0.2">
      <c r="N80" s="44">
        <v>56</v>
      </c>
      <c r="P80" s="43">
        <f t="shared" si="6"/>
        <v>0.999999999999998</v>
      </c>
      <c r="R80" s="85">
        <f t="shared" si="0"/>
        <v>-70.000000000000014</v>
      </c>
      <c r="S80" s="32"/>
      <c r="T80" s="95">
        <f t="shared" si="1"/>
        <v>6.000000000000008</v>
      </c>
      <c r="U80" s="32"/>
      <c r="V80" s="106">
        <f t="shared" si="2"/>
        <v>-21.500000000000007</v>
      </c>
      <c r="W80" s="32"/>
      <c r="X80" s="118">
        <f t="shared" si="3"/>
        <v>-2.6749999999999954</v>
      </c>
      <c r="Y80" s="32"/>
      <c r="Z80" s="125">
        <f t="shared" si="4"/>
        <v>-18.585786437626908</v>
      </c>
      <c r="AA80" s="32"/>
      <c r="AB80" s="139">
        <f t="shared" si="5"/>
        <v>40.073331852324714</v>
      </c>
    </row>
    <row r="81" spans="14:28" ht="10.15" customHeight="1" x14ac:dyDescent="0.2">
      <c r="N81" s="44">
        <v>57</v>
      </c>
      <c r="P81" s="42">
        <f t="shared" si="6"/>
        <v>1.199999999999998</v>
      </c>
      <c r="R81" s="85">
        <f t="shared" si="0"/>
        <v>-69.000000000000014</v>
      </c>
      <c r="S81" s="32"/>
      <c r="T81" s="95">
        <f t="shared" si="1"/>
        <v>5.2000000000000082</v>
      </c>
      <c r="U81" s="32"/>
      <c r="V81" s="106">
        <f t="shared" si="2"/>
        <v>-20.680000000000007</v>
      </c>
      <c r="W81" s="32"/>
      <c r="X81" s="118">
        <f t="shared" si="3"/>
        <v>-3.1103999999999958</v>
      </c>
      <c r="Y81" s="32"/>
      <c r="Z81" s="125">
        <f t="shared" si="4"/>
        <v>-18.484283433489605</v>
      </c>
      <c r="AA81" s="32"/>
      <c r="AB81" s="139">
        <f t="shared" si="5"/>
        <v>40.253516907351489</v>
      </c>
    </row>
    <row r="82" spans="14:28" ht="10.15" customHeight="1" x14ac:dyDescent="0.2">
      <c r="N82" s="44">
        <v>58</v>
      </c>
      <c r="P82" s="43">
        <f t="shared" si="6"/>
        <v>1.3999999999999979</v>
      </c>
      <c r="R82" s="85">
        <f t="shared" si="0"/>
        <v>-68.000000000000014</v>
      </c>
      <c r="S82" s="32"/>
      <c r="T82" s="95">
        <f t="shared" si="1"/>
        <v>4.4000000000000083</v>
      </c>
      <c r="U82" s="32"/>
      <c r="V82" s="106">
        <f t="shared" si="2"/>
        <v>-19.820000000000007</v>
      </c>
      <c r="W82" s="32"/>
      <c r="X82" s="118">
        <f t="shared" si="3"/>
        <v>-3.5041999999999964</v>
      </c>
      <c r="Y82" s="32"/>
      <c r="Z82" s="125">
        <f t="shared" si="4"/>
        <v>-18.375495207287528</v>
      </c>
      <c r="AA82" s="32"/>
      <c r="AB82" s="139">
        <f t="shared" si="5"/>
        <v>40.430512678345501</v>
      </c>
    </row>
    <row r="83" spans="14:28" ht="10.15" customHeight="1" x14ac:dyDescent="0.2">
      <c r="N83" s="44">
        <v>59</v>
      </c>
      <c r="P83" s="42">
        <f t="shared" si="6"/>
        <v>1.5999999999999979</v>
      </c>
      <c r="R83" s="85">
        <f t="shared" si="0"/>
        <v>-67.000000000000014</v>
      </c>
      <c r="S83" s="32"/>
      <c r="T83" s="95">
        <f t="shared" si="1"/>
        <v>3.6000000000000085</v>
      </c>
      <c r="U83" s="32"/>
      <c r="V83" s="106">
        <f t="shared" si="2"/>
        <v>-18.920000000000009</v>
      </c>
      <c r="W83" s="32"/>
      <c r="X83" s="118">
        <f t="shared" si="3"/>
        <v>-3.8527999999999967</v>
      </c>
      <c r="Y83" s="32"/>
      <c r="Z83" s="125">
        <f t="shared" si="4"/>
        <v>-18.258898873407752</v>
      </c>
      <c r="AA83" s="32"/>
      <c r="AB83" s="139">
        <f t="shared" si="5"/>
        <v>40.604430105464189</v>
      </c>
    </row>
    <row r="84" spans="14:28" ht="10.15" customHeight="1" x14ac:dyDescent="0.2">
      <c r="N84" s="44">
        <v>60</v>
      </c>
      <c r="P84" s="43">
        <f t="shared" si="6"/>
        <v>1.7999999999999978</v>
      </c>
      <c r="R84" s="85">
        <f t="shared" si="0"/>
        <v>-66.000000000000014</v>
      </c>
      <c r="S84" s="32"/>
      <c r="T84" s="95">
        <f t="shared" si="1"/>
        <v>2.8000000000000087</v>
      </c>
      <c r="U84" s="32"/>
      <c r="V84" s="106">
        <f t="shared" si="2"/>
        <v>-17.980000000000011</v>
      </c>
      <c r="W84" s="32"/>
      <c r="X84" s="118">
        <f t="shared" si="3"/>
        <v>-4.152599999999997</v>
      </c>
      <c r="Y84" s="32"/>
      <c r="Z84" s="125">
        <f t="shared" si="4"/>
        <v>-18.133934016926386</v>
      </c>
      <c r="AA84" s="32"/>
      <c r="AB84" s="139">
        <f t="shared" si="5"/>
        <v>40.775374439057188</v>
      </c>
    </row>
    <row r="85" spans="14:28" ht="10.15" customHeight="1" x14ac:dyDescent="0.2">
      <c r="N85" s="44">
        <v>61</v>
      </c>
      <c r="P85" s="42">
        <f t="shared" si="6"/>
        <v>1.9999999999999978</v>
      </c>
      <c r="R85" s="85">
        <f t="shared" si="0"/>
        <v>-65.000000000000014</v>
      </c>
      <c r="S85" s="32"/>
      <c r="T85" s="95">
        <f t="shared" si="1"/>
        <v>2.0000000000000089</v>
      </c>
      <c r="U85" s="32"/>
      <c r="V85" s="106">
        <f t="shared" si="2"/>
        <v>-17.000000000000011</v>
      </c>
      <c r="W85" s="32"/>
      <c r="X85" s="118">
        <f t="shared" si="3"/>
        <v>-4.3999999999999968</v>
      </c>
      <c r="Y85" s="32"/>
      <c r="Z85" s="125">
        <f t="shared" si="4"/>
        <v>-18</v>
      </c>
      <c r="AA85" s="32"/>
      <c r="AB85" s="139">
        <f t="shared" si="5"/>
        <v>40.943445622221006</v>
      </c>
    </row>
    <row r="86" spans="14:28" ht="10.15" customHeight="1" x14ac:dyDescent="0.2">
      <c r="N86" s="44">
        <v>62</v>
      </c>
      <c r="P86" s="43">
        <f t="shared" si="6"/>
        <v>2.199999999999998</v>
      </c>
      <c r="R86" s="85">
        <f t="shared" si="0"/>
        <v>-64.000000000000014</v>
      </c>
      <c r="S86" s="32"/>
      <c r="T86" s="95">
        <f t="shared" si="1"/>
        <v>1.2000000000000082</v>
      </c>
      <c r="U86" s="32"/>
      <c r="V86" s="106">
        <f t="shared" si="2"/>
        <v>-15.980000000000011</v>
      </c>
      <c r="W86" s="32"/>
      <c r="X86" s="118">
        <f t="shared" si="3"/>
        <v>-4.5913999999999984</v>
      </c>
      <c r="Y86" s="32"/>
      <c r="Z86" s="125">
        <f t="shared" si="4"/>
        <v>-17.856453074927416</v>
      </c>
      <c r="AA86" s="32"/>
      <c r="AB86" s="139">
        <f t="shared" si="5"/>
        <v>41.108738641733112</v>
      </c>
    </row>
    <row r="87" spans="14:28" ht="10.15" customHeight="1" x14ac:dyDescent="0.2">
      <c r="N87" s="44">
        <v>63</v>
      </c>
      <c r="P87" s="42">
        <f t="shared" si="6"/>
        <v>2.3999999999999981</v>
      </c>
      <c r="R87" s="85">
        <f t="shared" si="0"/>
        <v>-63.000000000000007</v>
      </c>
      <c r="S87" s="32"/>
      <c r="T87" s="95">
        <f t="shared" si="1"/>
        <v>0.40000000000000746</v>
      </c>
      <c r="U87" s="32"/>
      <c r="V87" s="106">
        <f t="shared" si="2"/>
        <v>-14.920000000000011</v>
      </c>
      <c r="W87" s="32"/>
      <c r="X87" s="118">
        <f t="shared" si="3"/>
        <v>-4.7231999999999985</v>
      </c>
      <c r="Y87" s="32"/>
      <c r="Z87" s="125">
        <f t="shared" si="4"/>
        <v>-17.702603290005932</v>
      </c>
      <c r="AA87" s="32"/>
      <c r="AB87" s="139">
        <f t="shared" si="5"/>
        <v>41.271343850450918</v>
      </c>
    </row>
    <row r="88" spans="14:28" ht="10.15" customHeight="1" x14ac:dyDescent="0.2">
      <c r="N88" s="44">
        <v>64</v>
      </c>
      <c r="P88" s="43">
        <f t="shared" si="6"/>
        <v>2.5999999999999983</v>
      </c>
      <c r="R88" s="85">
        <f t="shared" si="0"/>
        <v>-62.000000000000007</v>
      </c>
      <c r="S88" s="32"/>
      <c r="T88" s="95">
        <f t="shared" si="1"/>
        <v>-0.39999999999999325</v>
      </c>
      <c r="U88" s="32"/>
      <c r="V88" s="106">
        <f t="shared" si="2"/>
        <v>-13.820000000000009</v>
      </c>
      <c r="W88" s="32"/>
      <c r="X88" s="118">
        <f t="shared" si="3"/>
        <v>-4.7918000000000003</v>
      </c>
      <c r="Y88" s="32"/>
      <c r="Z88" s="125">
        <f t="shared" si="4"/>
        <v>-17.537711173310168</v>
      </c>
      <c r="AA88" s="32"/>
      <c r="AB88" s="139">
        <f t="shared" si="5"/>
        <v>41.431347263915328</v>
      </c>
    </row>
    <row r="89" spans="14:28" ht="10.15" customHeight="1" x14ac:dyDescent="0.2">
      <c r="N89" s="44">
        <v>65</v>
      </c>
      <c r="P89" s="42">
        <f t="shared" si="6"/>
        <v>2.7999999999999985</v>
      </c>
      <c r="R89" s="85">
        <f t="shared" si="0"/>
        <v>-61.000000000000007</v>
      </c>
      <c r="S89" s="32"/>
      <c r="T89" s="95">
        <f t="shared" si="1"/>
        <v>-1.199999999999994</v>
      </c>
      <c r="U89" s="32"/>
      <c r="V89" s="106">
        <f t="shared" si="2"/>
        <v>-12.680000000000009</v>
      </c>
      <c r="W89" s="32"/>
      <c r="X89" s="118">
        <f t="shared" si="3"/>
        <v>-4.7935999999999996</v>
      </c>
      <c r="Y89" s="32"/>
      <c r="Z89" s="125">
        <f t="shared" si="4"/>
        <v>-17.360984178454213</v>
      </c>
      <c r="AA89" s="32"/>
      <c r="AB89" s="139">
        <f t="shared" si="5"/>
        <v>41.588830833596717</v>
      </c>
    </row>
    <row r="90" spans="14:28" ht="10.15" customHeight="1" x14ac:dyDescent="0.2">
      <c r="N90" s="44">
        <v>66</v>
      </c>
      <c r="P90" s="43">
        <f t="shared" si="6"/>
        <v>2.9999999999999987</v>
      </c>
      <c r="R90" s="85">
        <f t="shared" ref="R90:R125" si="7">$G$7 * ABS($H$7*P90+$I$7)-$J$7</f>
        <v>-60.000000000000007</v>
      </c>
      <c r="S90" s="32"/>
      <c r="T90" s="95">
        <f t="shared" ref="T90:T125" si="8">$G$9*P90+$H$9</f>
        <v>-1.9999999999999947</v>
      </c>
      <c r="U90" s="32"/>
      <c r="V90" s="106">
        <f t="shared" ref="V90:V125" si="9">$G$11*P90^2+$H$11*P90+$I$11</f>
        <v>-11.500000000000007</v>
      </c>
      <c r="W90" s="32"/>
      <c r="X90" s="118">
        <f t="shared" ref="X90:X125" si="10">$G$13*P90^3+$H$13*P90^2+$I$13*P90+$J$13</f>
        <v>-4.7250000000000005</v>
      </c>
      <c r="Y90" s="32"/>
      <c r="Z90" s="125">
        <f t="shared" ref="Z90:Z125" si="11">$G$15*$H$15^($I$15*P90-$J$15)+$K$15</f>
        <v>-17.171572875253812</v>
      </c>
      <c r="AA90" s="32"/>
      <c r="AB90" s="139">
        <f t="shared" ref="AB90:AB125" si="12">IFERROR($G$17*LN($H$17*P90-$I$17) + $J$17,"")</f>
        <v>41.743872698956366</v>
      </c>
    </row>
    <row r="91" spans="14:28" ht="10.15" customHeight="1" x14ac:dyDescent="0.2">
      <c r="N91" s="44">
        <v>67</v>
      </c>
      <c r="P91" s="42">
        <f t="shared" ref="P91:P125" si="13">P90+$I$21</f>
        <v>3.1999999999999988</v>
      </c>
      <c r="R91" s="85">
        <f t="shared" si="7"/>
        <v>-59.000000000000007</v>
      </c>
      <c r="S91" s="32"/>
      <c r="T91" s="95">
        <f t="shared" si="8"/>
        <v>-2.7999999999999954</v>
      </c>
      <c r="U91" s="32"/>
      <c r="V91" s="106">
        <f t="shared" si="9"/>
        <v>-10.280000000000008</v>
      </c>
      <c r="W91" s="32"/>
      <c r="X91" s="118">
        <f t="shared" si="10"/>
        <v>-4.5824000000000007</v>
      </c>
      <c r="Y91" s="32"/>
      <c r="Z91" s="125">
        <f t="shared" si="11"/>
        <v>-16.968566866979206</v>
      </c>
      <c r="AA91" s="32"/>
      <c r="AB91" s="139">
        <f t="shared" si="12"/>
        <v>41.896547420264255</v>
      </c>
    </row>
    <row r="92" spans="14:28" ht="10.15" customHeight="1" x14ac:dyDescent="0.2">
      <c r="N92" s="44">
        <v>68</v>
      </c>
      <c r="P92" s="43">
        <f t="shared" si="13"/>
        <v>3.399999999999999</v>
      </c>
      <c r="R92" s="85">
        <f t="shared" si="7"/>
        <v>-58</v>
      </c>
      <c r="S92" s="32"/>
      <c r="T92" s="95">
        <f t="shared" si="8"/>
        <v>-3.5999999999999961</v>
      </c>
      <c r="U92" s="32"/>
      <c r="V92" s="106">
        <f t="shared" si="9"/>
        <v>-9.0200000000000067</v>
      </c>
      <c r="W92" s="32"/>
      <c r="X92" s="118">
        <f t="shared" si="10"/>
        <v>-4.3622000000000014</v>
      </c>
      <c r="Y92" s="32"/>
      <c r="Z92" s="125">
        <f t="shared" si="11"/>
        <v>-16.75099041457506</v>
      </c>
      <c r="AA92" s="32"/>
      <c r="AB92" s="139">
        <f t="shared" si="12"/>
        <v>42.046926193909655</v>
      </c>
    </row>
    <row r="93" spans="14:28" ht="10.15" customHeight="1" x14ac:dyDescent="0.2">
      <c r="N93" s="44">
        <v>69</v>
      </c>
      <c r="P93" s="42">
        <f t="shared" si="13"/>
        <v>3.5999999999999992</v>
      </c>
      <c r="R93" s="85">
        <f t="shared" si="7"/>
        <v>-57</v>
      </c>
      <c r="S93" s="32"/>
      <c r="T93" s="95">
        <f t="shared" si="8"/>
        <v>-4.3999999999999968</v>
      </c>
      <c r="U93" s="32"/>
      <c r="V93" s="106">
        <f t="shared" si="9"/>
        <v>-7.720000000000006</v>
      </c>
      <c r="W93" s="32"/>
      <c r="X93" s="118">
        <f t="shared" si="10"/>
        <v>-4.0608000000000004</v>
      </c>
      <c r="Y93" s="32"/>
      <c r="Z93" s="125">
        <f t="shared" si="11"/>
        <v>-16.517797746815504</v>
      </c>
      <c r="AA93" s="32"/>
      <c r="AB93" s="139">
        <f t="shared" si="12"/>
        <v>42.195077051761068</v>
      </c>
    </row>
    <row r="94" spans="14:28" ht="10.15" customHeight="1" x14ac:dyDescent="0.2">
      <c r="N94" s="44">
        <v>70</v>
      </c>
      <c r="P94" s="43">
        <f t="shared" si="13"/>
        <v>3.7999999999999994</v>
      </c>
      <c r="R94" s="85">
        <f t="shared" si="7"/>
        <v>-56</v>
      </c>
      <c r="S94" s="32"/>
      <c r="T94" s="95">
        <f t="shared" si="8"/>
        <v>-5.1999999999999975</v>
      </c>
      <c r="U94" s="32"/>
      <c r="V94" s="106">
        <f t="shared" si="9"/>
        <v>-6.3800000000000026</v>
      </c>
      <c r="W94" s="32"/>
      <c r="X94" s="118">
        <f t="shared" si="10"/>
        <v>-3.6746000000000016</v>
      </c>
      <c r="Y94" s="32"/>
      <c r="Z94" s="125">
        <f t="shared" si="11"/>
        <v>-16.267868033852771</v>
      </c>
      <c r="AA94" s="32"/>
      <c r="AB94" s="139">
        <f t="shared" si="12"/>
        <v>42.341065045972599</v>
      </c>
    </row>
    <row r="95" spans="14:28" ht="10.15" customHeight="1" x14ac:dyDescent="0.2">
      <c r="N95" s="44">
        <v>71</v>
      </c>
      <c r="P95" s="42">
        <f t="shared" si="13"/>
        <v>3.9999999999999996</v>
      </c>
      <c r="R95" s="85">
        <f t="shared" si="7"/>
        <v>-55</v>
      </c>
      <c r="S95" s="32"/>
      <c r="T95" s="95">
        <f t="shared" si="8"/>
        <v>-5.9999999999999982</v>
      </c>
      <c r="U95" s="32"/>
      <c r="V95" s="106">
        <f t="shared" si="9"/>
        <v>-5.0000000000000036</v>
      </c>
      <c r="W95" s="32"/>
      <c r="X95" s="118">
        <f t="shared" si="10"/>
        <v>-3.2000000000000011</v>
      </c>
      <c r="Y95" s="32"/>
      <c r="Z95" s="125">
        <f t="shared" si="11"/>
        <v>-16</v>
      </c>
      <c r="AA95" s="32"/>
      <c r="AB95" s="139">
        <f t="shared" si="12"/>
        <v>42.484952420493592</v>
      </c>
    </row>
    <row r="96" spans="14:28" ht="10.15" customHeight="1" x14ac:dyDescent="0.2">
      <c r="N96" s="44">
        <v>72</v>
      </c>
      <c r="P96" s="43">
        <f t="shared" si="13"/>
        <v>4.1999999999999993</v>
      </c>
      <c r="R96" s="85">
        <f t="shared" si="7"/>
        <v>-54</v>
      </c>
      <c r="S96" s="32"/>
      <c r="T96" s="95">
        <f t="shared" si="8"/>
        <v>-6.7999999999999972</v>
      </c>
      <c r="U96" s="32"/>
      <c r="V96" s="106">
        <f t="shared" si="9"/>
        <v>-3.5800000000000054</v>
      </c>
      <c r="W96" s="32"/>
      <c r="X96" s="118">
        <f t="shared" si="10"/>
        <v>-2.6334000000000017</v>
      </c>
      <c r="Y96" s="32"/>
      <c r="Z96" s="125">
        <f t="shared" si="11"/>
        <v>-15.712906149854827</v>
      </c>
      <c r="AA96" s="32"/>
      <c r="AB96" s="139">
        <f t="shared" si="12"/>
        <v>42.626798770413153</v>
      </c>
    </row>
    <row r="97" spans="14:28" ht="10.15" customHeight="1" x14ac:dyDescent="0.2">
      <c r="N97" s="44">
        <v>73</v>
      </c>
      <c r="P97" s="42">
        <f t="shared" si="13"/>
        <v>4.3999999999999995</v>
      </c>
      <c r="R97" s="85">
        <f t="shared" si="7"/>
        <v>-53</v>
      </c>
      <c r="S97" s="32"/>
      <c r="T97" s="95">
        <f t="shared" si="8"/>
        <v>-7.5999999999999979</v>
      </c>
      <c r="U97" s="32"/>
      <c r="V97" s="106">
        <f t="shared" si="9"/>
        <v>-2.1200000000000045</v>
      </c>
      <c r="W97" s="32"/>
      <c r="X97" s="118">
        <f t="shared" si="10"/>
        <v>-1.9712000000000032</v>
      </c>
      <c r="Y97" s="32"/>
      <c r="Z97" s="125">
        <f t="shared" si="11"/>
        <v>-15.40520658001186</v>
      </c>
      <c r="AA97" s="32"/>
      <c r="AB97" s="139">
        <f t="shared" si="12"/>
        <v>42.766661190160555</v>
      </c>
    </row>
    <row r="98" spans="14:28" ht="10.15" customHeight="1" x14ac:dyDescent="0.2">
      <c r="N98" s="44">
        <v>74</v>
      </c>
      <c r="P98" s="43">
        <f t="shared" si="13"/>
        <v>4.5999999999999996</v>
      </c>
      <c r="R98" s="85">
        <f t="shared" si="7"/>
        <v>-52</v>
      </c>
      <c r="S98" s="32"/>
      <c r="T98" s="95">
        <f t="shared" si="8"/>
        <v>-8.3999999999999986</v>
      </c>
      <c r="U98" s="32"/>
      <c r="V98" s="106">
        <f t="shared" si="9"/>
        <v>-0.62000000000000455</v>
      </c>
      <c r="W98" s="32"/>
      <c r="X98" s="118">
        <f t="shared" si="10"/>
        <v>-1.2098000000000031</v>
      </c>
      <c r="Y98" s="32"/>
      <c r="Z98" s="125">
        <f t="shared" si="11"/>
        <v>-15.075422346620336</v>
      </c>
      <c r="AA98" s="32"/>
      <c r="AB98" s="139">
        <f t="shared" si="12"/>
        <v>42.904594411483913</v>
      </c>
    </row>
    <row r="99" spans="14:28" ht="10.15" customHeight="1" x14ac:dyDescent="0.2">
      <c r="N99" s="44">
        <v>75</v>
      </c>
      <c r="P99" s="42">
        <f t="shared" si="13"/>
        <v>4.8</v>
      </c>
      <c r="R99" s="85">
        <f t="shared" si="7"/>
        <v>-51</v>
      </c>
      <c r="S99" s="32"/>
      <c r="T99" s="95">
        <f t="shared" si="8"/>
        <v>-9.1999999999999993</v>
      </c>
      <c r="U99" s="32"/>
      <c r="V99" s="106">
        <f t="shared" si="9"/>
        <v>0.91999999999999815</v>
      </c>
      <c r="W99" s="32"/>
      <c r="X99" s="118">
        <f t="shared" si="10"/>
        <v>-0.34559999999999924</v>
      </c>
      <c r="Y99" s="32"/>
      <c r="Z99" s="125">
        <f t="shared" si="11"/>
        <v>-14.721968356908423</v>
      </c>
      <c r="AA99" s="32"/>
      <c r="AB99" s="139">
        <f t="shared" si="12"/>
        <v>43.0406509320417</v>
      </c>
    </row>
    <row r="100" spans="14:28" ht="10.15" customHeight="1" x14ac:dyDescent="0.2">
      <c r="N100" s="44">
        <v>76</v>
      </c>
      <c r="P100" s="43">
        <f t="shared" si="13"/>
        <v>5</v>
      </c>
      <c r="R100" s="85">
        <f t="shared" si="7"/>
        <v>-50</v>
      </c>
      <c r="S100" s="32"/>
      <c r="T100" s="95">
        <f t="shared" si="8"/>
        <v>-10</v>
      </c>
      <c r="U100" s="32"/>
      <c r="V100" s="106">
        <f t="shared" si="9"/>
        <v>2.5</v>
      </c>
      <c r="W100" s="32"/>
      <c r="X100" s="118">
        <f t="shared" si="10"/>
        <v>0.625</v>
      </c>
      <c r="Y100" s="32"/>
      <c r="Z100" s="125">
        <f t="shared" si="11"/>
        <v>-14.34314575050762</v>
      </c>
      <c r="AA100" s="32"/>
      <c r="AB100" s="139">
        <f t="shared" si="12"/>
        <v>43.174881135363101</v>
      </c>
    </row>
    <row r="101" spans="14:28" ht="10.15" customHeight="1" x14ac:dyDescent="0.2">
      <c r="N101" s="44">
        <v>77</v>
      </c>
      <c r="P101" s="42">
        <f t="shared" si="13"/>
        <v>5.2</v>
      </c>
      <c r="R101" s="85">
        <f t="shared" si="7"/>
        <v>-51</v>
      </c>
      <c r="S101" s="32"/>
      <c r="T101" s="95">
        <f t="shared" si="8"/>
        <v>-10.8</v>
      </c>
      <c r="U101" s="32"/>
      <c r="V101" s="106">
        <f t="shared" si="9"/>
        <v>4.1200000000000045</v>
      </c>
      <c r="W101" s="32"/>
      <c r="X101" s="118">
        <f t="shared" si="10"/>
        <v>1.7056000000000004</v>
      </c>
      <c r="Y101" s="32"/>
      <c r="Z101" s="125">
        <f t="shared" si="11"/>
        <v>-13.937133733958408</v>
      </c>
      <c r="AA101" s="32"/>
      <c r="AB101" s="139">
        <f t="shared" si="12"/>
        <v>43.307333402863307</v>
      </c>
    </row>
    <row r="102" spans="14:28" ht="10.15" customHeight="1" x14ac:dyDescent="0.2">
      <c r="N102" s="44">
        <v>78</v>
      </c>
      <c r="P102" s="43">
        <f t="shared" si="13"/>
        <v>5.4</v>
      </c>
      <c r="R102" s="85">
        <f t="shared" si="7"/>
        <v>-52</v>
      </c>
      <c r="S102" s="32"/>
      <c r="T102" s="95">
        <f t="shared" si="8"/>
        <v>-11.600000000000001</v>
      </c>
      <c r="U102" s="32"/>
      <c r="V102" s="106">
        <f t="shared" si="9"/>
        <v>5.7800000000000047</v>
      </c>
      <c r="W102" s="32"/>
      <c r="X102" s="118">
        <f t="shared" si="10"/>
        <v>2.899799999999999</v>
      </c>
      <c r="Y102" s="32"/>
      <c r="Z102" s="125">
        <f t="shared" si="11"/>
        <v>-13.501980829150115</v>
      </c>
      <c r="AA102" s="32"/>
      <c r="AB102" s="139">
        <f t="shared" si="12"/>
        <v>43.438054218536841</v>
      </c>
    </row>
    <row r="103" spans="14:28" ht="10.15" customHeight="1" x14ac:dyDescent="0.2">
      <c r="N103" s="44">
        <v>79</v>
      </c>
      <c r="P103" s="42">
        <f t="shared" si="13"/>
        <v>5.6000000000000005</v>
      </c>
      <c r="R103" s="85">
        <f t="shared" si="7"/>
        <v>-53</v>
      </c>
      <c r="S103" s="32"/>
      <c r="T103" s="95">
        <f t="shared" si="8"/>
        <v>-12.400000000000002</v>
      </c>
      <c r="U103" s="32"/>
      <c r="V103" s="106">
        <f t="shared" si="9"/>
        <v>7.480000000000004</v>
      </c>
      <c r="W103" s="32"/>
      <c r="X103" s="118">
        <f t="shared" si="10"/>
        <v>4.2112000000000016</v>
      </c>
      <c r="Y103" s="32"/>
      <c r="Z103" s="125">
        <f t="shared" si="11"/>
        <v>-13.035595493631007</v>
      </c>
      <c r="AA103" s="32"/>
      <c r="AB103" s="139">
        <f t="shared" si="12"/>
        <v>43.567088266895915</v>
      </c>
    </row>
    <row r="104" spans="14:28" ht="10.15" customHeight="1" x14ac:dyDescent="0.2">
      <c r="N104" s="44">
        <v>80</v>
      </c>
      <c r="P104" s="43">
        <f t="shared" si="13"/>
        <v>5.8000000000000007</v>
      </c>
      <c r="R104" s="85">
        <f t="shared" si="7"/>
        <v>-54</v>
      </c>
      <c r="S104" s="32"/>
      <c r="T104" s="95">
        <f t="shared" si="8"/>
        <v>-13.200000000000003</v>
      </c>
      <c r="U104" s="32"/>
      <c r="V104" s="106">
        <f t="shared" si="9"/>
        <v>9.220000000000006</v>
      </c>
      <c r="W104" s="32"/>
      <c r="X104" s="118">
        <f t="shared" si="10"/>
        <v>5.6434000000000033</v>
      </c>
      <c r="Y104" s="32"/>
      <c r="Z104" s="125">
        <f t="shared" si="11"/>
        <v>-12.535736067705539</v>
      </c>
      <c r="AA104" s="32"/>
      <c r="AB104" s="139">
        <f t="shared" si="12"/>
        <v>43.694478524670217</v>
      </c>
    </row>
    <row r="105" spans="14:28" ht="10.15" customHeight="1" x14ac:dyDescent="0.2">
      <c r="N105" s="44">
        <v>81</v>
      </c>
      <c r="P105" s="42">
        <f t="shared" si="13"/>
        <v>6.0000000000000009</v>
      </c>
      <c r="R105" s="85">
        <f t="shared" si="7"/>
        <v>-55</v>
      </c>
      <c r="S105" s="32"/>
      <c r="T105" s="95">
        <f t="shared" si="8"/>
        <v>-14.000000000000004</v>
      </c>
      <c r="U105" s="32"/>
      <c r="V105" s="106">
        <f t="shared" si="9"/>
        <v>11.000000000000014</v>
      </c>
      <c r="W105" s="32"/>
      <c r="X105" s="118">
        <f t="shared" si="10"/>
        <v>7.2000000000000064</v>
      </c>
      <c r="Y105" s="32"/>
      <c r="Z105" s="125">
        <f t="shared" si="11"/>
        <v>-11.999999999999998</v>
      </c>
      <c r="AA105" s="32"/>
      <c r="AB105" s="139">
        <f t="shared" si="12"/>
        <v>43.820266346738812</v>
      </c>
    </row>
    <row r="106" spans="14:28" ht="10.15" customHeight="1" x14ac:dyDescent="0.2">
      <c r="N106" s="44">
        <v>82</v>
      </c>
      <c r="P106" s="43">
        <f t="shared" si="13"/>
        <v>6.2000000000000011</v>
      </c>
      <c r="R106" s="85">
        <f t="shared" si="7"/>
        <v>-56.000000000000007</v>
      </c>
      <c r="S106" s="32"/>
      <c r="T106" s="95">
        <f t="shared" si="8"/>
        <v>-14.800000000000004</v>
      </c>
      <c r="U106" s="32"/>
      <c r="V106" s="106">
        <f t="shared" si="9"/>
        <v>12.820000000000007</v>
      </c>
      <c r="W106" s="32"/>
      <c r="X106" s="118">
        <f t="shared" si="10"/>
        <v>8.8846000000000096</v>
      </c>
      <c r="Y106" s="32"/>
      <c r="Z106" s="125">
        <f t="shared" si="11"/>
        <v>-11.425812299709653</v>
      </c>
      <c r="AA106" s="32"/>
      <c r="AB106" s="139">
        <f t="shared" si="12"/>
        <v>43.944491546724393</v>
      </c>
    </row>
    <row r="107" spans="14:28" ht="10.15" customHeight="1" x14ac:dyDescent="0.2">
      <c r="N107" s="44">
        <v>83</v>
      </c>
      <c r="P107" s="42">
        <f t="shared" si="13"/>
        <v>6.4000000000000012</v>
      </c>
      <c r="R107" s="85">
        <f t="shared" si="7"/>
        <v>-57.000000000000007</v>
      </c>
      <c r="S107" s="32"/>
      <c r="T107" s="95">
        <f t="shared" si="8"/>
        <v>-15.600000000000005</v>
      </c>
      <c r="U107" s="32"/>
      <c r="V107" s="106">
        <f t="shared" si="9"/>
        <v>14.680000000000007</v>
      </c>
      <c r="W107" s="32"/>
      <c r="X107" s="118">
        <f t="shared" si="10"/>
        <v>10.700800000000008</v>
      </c>
      <c r="Y107" s="32"/>
      <c r="Z107" s="125">
        <f t="shared" si="11"/>
        <v>-10.810413160023717</v>
      </c>
      <c r="AA107" s="32"/>
      <c r="AB107" s="139">
        <f t="shared" si="12"/>
        <v>44.067192472642532</v>
      </c>
    </row>
    <row r="108" spans="14:28" ht="10.15" customHeight="1" x14ac:dyDescent="0.2">
      <c r="N108" s="44">
        <v>84</v>
      </c>
      <c r="P108" s="43">
        <f t="shared" si="13"/>
        <v>6.6000000000000014</v>
      </c>
      <c r="R108" s="85">
        <f t="shared" si="7"/>
        <v>-58.000000000000007</v>
      </c>
      <c r="S108" s="32"/>
      <c r="T108" s="95">
        <f t="shared" si="8"/>
        <v>-16.400000000000006</v>
      </c>
      <c r="U108" s="32"/>
      <c r="V108" s="106">
        <f t="shared" si="9"/>
        <v>16.580000000000013</v>
      </c>
      <c r="W108" s="32"/>
      <c r="X108" s="118">
        <f t="shared" si="10"/>
        <v>12.652200000000015</v>
      </c>
      <c r="Y108" s="32"/>
      <c r="Z108" s="125">
        <f t="shared" si="11"/>
        <v>-10.150844693240668</v>
      </c>
      <c r="AA108" s="32"/>
      <c r="AB108" s="139">
        <f t="shared" si="12"/>
        <v>44.188406077965979</v>
      </c>
    </row>
    <row r="109" spans="14:28" ht="10.15" customHeight="1" x14ac:dyDescent="0.2">
      <c r="N109" s="44">
        <v>85</v>
      </c>
      <c r="P109" s="42">
        <f t="shared" si="13"/>
        <v>6.8000000000000016</v>
      </c>
      <c r="R109" s="85">
        <f t="shared" si="7"/>
        <v>-59.000000000000007</v>
      </c>
      <c r="S109" s="32"/>
      <c r="T109" s="95">
        <f t="shared" si="8"/>
        <v>-17.200000000000006</v>
      </c>
      <c r="U109" s="32"/>
      <c r="V109" s="106">
        <f t="shared" si="9"/>
        <v>18.520000000000017</v>
      </c>
      <c r="W109" s="32"/>
      <c r="X109" s="118">
        <f t="shared" si="10"/>
        <v>14.742400000000018</v>
      </c>
      <c r="Y109" s="32"/>
      <c r="Z109" s="125">
        <f t="shared" si="11"/>
        <v>-9.4439367138168429</v>
      </c>
      <c r="AA109" s="32"/>
      <c r="AB109" s="139">
        <f t="shared" si="12"/>
        <v>44.308167988433134</v>
      </c>
    </row>
    <row r="110" spans="14:28" ht="10.15" customHeight="1" x14ac:dyDescent="0.2">
      <c r="N110" s="44">
        <v>86</v>
      </c>
      <c r="P110" s="43">
        <f t="shared" si="13"/>
        <v>7.0000000000000018</v>
      </c>
      <c r="R110" s="85">
        <f t="shared" si="7"/>
        <v>-60.000000000000007</v>
      </c>
      <c r="S110" s="32"/>
      <c r="T110" s="95">
        <f t="shared" si="8"/>
        <v>-18.000000000000007</v>
      </c>
      <c r="U110" s="32"/>
      <c r="V110" s="106">
        <f t="shared" si="9"/>
        <v>20.500000000000021</v>
      </c>
      <c r="W110" s="32"/>
      <c r="X110" s="118">
        <f t="shared" si="10"/>
        <v>16.975000000000016</v>
      </c>
      <c r="Y110" s="32"/>
      <c r="Z110" s="125">
        <f t="shared" si="11"/>
        <v>-8.6862915010152317</v>
      </c>
      <c r="AA110" s="32"/>
      <c r="AB110" s="139">
        <f t="shared" si="12"/>
        <v>44.426512564903163</v>
      </c>
    </row>
    <row r="111" spans="14:28" ht="10.15" customHeight="1" x14ac:dyDescent="0.2">
      <c r="N111" s="44">
        <v>87</v>
      </c>
      <c r="P111" s="42">
        <f t="shared" si="13"/>
        <v>7.200000000000002</v>
      </c>
      <c r="R111" s="85">
        <f t="shared" si="7"/>
        <v>-61.000000000000007</v>
      </c>
      <c r="S111" s="32"/>
      <c r="T111" s="95">
        <f t="shared" si="8"/>
        <v>-18.800000000000008</v>
      </c>
      <c r="U111" s="32"/>
      <c r="V111" s="106">
        <f t="shared" si="9"/>
        <v>22.520000000000017</v>
      </c>
      <c r="W111" s="32"/>
      <c r="X111" s="118">
        <f t="shared" si="10"/>
        <v>19.353600000000018</v>
      </c>
      <c r="Y111" s="32"/>
      <c r="Z111" s="125">
        <f t="shared" si="11"/>
        <v>-7.8742674679168054</v>
      </c>
      <c r="AA111" s="32"/>
      <c r="AB111" s="139">
        <f t="shared" si="12"/>
        <v>44.543472962535077</v>
      </c>
    </row>
    <row r="112" spans="14:28" ht="10.15" customHeight="1" x14ac:dyDescent="0.2">
      <c r="N112" s="44">
        <v>88</v>
      </c>
      <c r="P112" s="43">
        <f t="shared" si="13"/>
        <v>7.4000000000000021</v>
      </c>
      <c r="R112" s="85">
        <f t="shared" si="7"/>
        <v>-62.000000000000014</v>
      </c>
      <c r="S112" s="32"/>
      <c r="T112" s="95">
        <f t="shared" si="8"/>
        <v>-19.600000000000009</v>
      </c>
      <c r="U112" s="32"/>
      <c r="V112" s="106">
        <f t="shared" si="9"/>
        <v>24.580000000000027</v>
      </c>
      <c r="W112" s="32"/>
      <c r="X112" s="118">
        <f t="shared" si="10"/>
        <v>21.88180000000003</v>
      </c>
      <c r="Y112" s="32"/>
      <c r="Z112" s="125">
        <f t="shared" si="11"/>
        <v>-7.0039616583002218</v>
      </c>
      <c r="AA112" s="32"/>
      <c r="AB112" s="139">
        <f t="shared" si="12"/>
        <v>44.659081186545833</v>
      </c>
    </row>
    <row r="113" spans="14:28" ht="10.15" customHeight="1" x14ac:dyDescent="0.2">
      <c r="N113" s="44">
        <v>89</v>
      </c>
      <c r="P113" s="42">
        <f t="shared" si="13"/>
        <v>7.6000000000000023</v>
      </c>
      <c r="R113" s="85">
        <f t="shared" si="7"/>
        <v>-63.000000000000014</v>
      </c>
      <c r="S113" s="32"/>
      <c r="T113" s="95">
        <f t="shared" si="8"/>
        <v>-20.400000000000009</v>
      </c>
      <c r="U113" s="32"/>
      <c r="V113" s="106">
        <f t="shared" si="9"/>
        <v>26.680000000000021</v>
      </c>
      <c r="W113" s="32"/>
      <c r="X113" s="118">
        <f t="shared" si="10"/>
        <v>24.563200000000027</v>
      </c>
      <c r="Y113" s="32"/>
      <c r="Z113" s="125">
        <f t="shared" si="11"/>
        <v>-6.0711909872620033</v>
      </c>
      <c r="AA113" s="32"/>
      <c r="AB113" s="139">
        <f t="shared" si="12"/>
        <v>44.773368144782069</v>
      </c>
    </row>
    <row r="114" spans="14:28" ht="10.15" customHeight="1" x14ac:dyDescent="0.2">
      <c r="N114" s="44">
        <v>90</v>
      </c>
      <c r="P114" s="43">
        <f t="shared" si="13"/>
        <v>7.8000000000000025</v>
      </c>
      <c r="R114" s="85">
        <f t="shared" si="7"/>
        <v>-64.000000000000014</v>
      </c>
      <c r="S114" s="32"/>
      <c r="T114" s="95">
        <f t="shared" si="8"/>
        <v>-21.20000000000001</v>
      </c>
      <c r="U114" s="32"/>
      <c r="V114" s="106">
        <f t="shared" si="9"/>
        <v>28.820000000000022</v>
      </c>
      <c r="W114" s="32"/>
      <c r="X114" s="118">
        <f t="shared" si="10"/>
        <v>27.401400000000038</v>
      </c>
      <c r="Y114" s="32"/>
      <c r="Z114" s="125">
        <f t="shared" si="11"/>
        <v>-5.071472135411069</v>
      </c>
      <c r="AA114" s="32"/>
      <c r="AB114" s="139">
        <f t="shared" si="12"/>
        <v>44.8863636973214</v>
      </c>
    </row>
    <row r="115" spans="14:28" ht="10.15" customHeight="1" x14ac:dyDescent="0.2">
      <c r="N115" s="44">
        <v>91</v>
      </c>
      <c r="P115" s="42">
        <f t="shared" si="13"/>
        <v>8.0000000000000018</v>
      </c>
      <c r="R115" s="85">
        <f t="shared" si="7"/>
        <v>-65</v>
      </c>
      <c r="S115" s="32"/>
      <c r="T115" s="95">
        <f t="shared" si="8"/>
        <v>-22.000000000000007</v>
      </c>
      <c r="U115" s="32"/>
      <c r="V115" s="106">
        <f t="shared" si="9"/>
        <v>31.000000000000021</v>
      </c>
      <c r="W115" s="32"/>
      <c r="X115" s="118">
        <f t="shared" si="10"/>
        <v>30.400000000000027</v>
      </c>
      <c r="Y115" s="32"/>
      <c r="Z115" s="125">
        <f t="shared" si="11"/>
        <v>-3.9999999999999929</v>
      </c>
      <c r="AA115" s="32"/>
      <c r="AB115" s="139">
        <f t="shared" si="12"/>
        <v>44.99809670330265</v>
      </c>
    </row>
    <row r="116" spans="14:28" ht="10.15" customHeight="1" x14ac:dyDescent="0.2">
      <c r="N116" s="44">
        <v>92</v>
      </c>
      <c r="P116" s="43">
        <f t="shared" si="13"/>
        <v>8.2000000000000011</v>
      </c>
      <c r="R116" s="85">
        <f t="shared" si="7"/>
        <v>-66</v>
      </c>
      <c r="S116" s="32"/>
      <c r="T116" s="95">
        <f t="shared" si="8"/>
        <v>-22.800000000000004</v>
      </c>
      <c r="U116" s="32"/>
      <c r="V116" s="106">
        <f t="shared" si="9"/>
        <v>33.220000000000013</v>
      </c>
      <c r="W116" s="32"/>
      <c r="X116" s="118">
        <f t="shared" si="10"/>
        <v>33.562600000000025</v>
      </c>
      <c r="Y116" s="32"/>
      <c r="Z116" s="125">
        <f t="shared" si="11"/>
        <v>-2.8516245994193028</v>
      </c>
      <c r="AA116" s="32"/>
      <c r="AB116" s="139">
        <f t="shared" si="12"/>
        <v>45.108595065168501</v>
      </c>
    </row>
    <row r="117" spans="14:28" ht="10.15" customHeight="1" x14ac:dyDescent="0.2">
      <c r="N117" s="44">
        <v>93</v>
      </c>
      <c r="P117" s="42">
        <f t="shared" si="13"/>
        <v>8.4</v>
      </c>
      <c r="R117" s="85">
        <f t="shared" si="7"/>
        <v>-67</v>
      </c>
      <c r="S117" s="32"/>
      <c r="T117" s="95">
        <f t="shared" si="8"/>
        <v>-23.6</v>
      </c>
      <c r="U117" s="32"/>
      <c r="V117" s="106">
        <f t="shared" si="9"/>
        <v>35.480000000000004</v>
      </c>
      <c r="W117" s="32"/>
      <c r="X117" s="118">
        <f t="shared" si="10"/>
        <v>36.892800000000001</v>
      </c>
      <c r="Y117" s="32"/>
      <c r="Z117" s="125">
        <f t="shared" si="11"/>
        <v>-1.620826320047442</v>
      </c>
      <c r="AA117" s="32"/>
      <c r="AB117" s="139">
        <f t="shared" si="12"/>
        <v>45.217885770490405</v>
      </c>
    </row>
    <row r="118" spans="14:28" ht="10.15" customHeight="1" x14ac:dyDescent="0.2">
      <c r="N118" s="44">
        <v>94</v>
      </c>
      <c r="P118" s="43">
        <f t="shared" si="13"/>
        <v>8.6</v>
      </c>
      <c r="R118" s="85">
        <f t="shared" si="7"/>
        <v>-68</v>
      </c>
      <c r="S118" s="32"/>
      <c r="T118" s="95">
        <f t="shared" si="8"/>
        <v>-24.4</v>
      </c>
      <c r="U118" s="32"/>
      <c r="V118" s="106">
        <f t="shared" si="9"/>
        <v>37.779999999999994</v>
      </c>
      <c r="W118" s="32"/>
      <c r="X118" s="118">
        <f t="shared" si="10"/>
        <v>40.394199999999998</v>
      </c>
      <c r="Y118" s="32"/>
      <c r="Z118" s="125">
        <f t="shared" si="11"/>
        <v>-0.30168938648133903</v>
      </c>
      <c r="AA118" s="32"/>
      <c r="AB118" s="139">
        <f t="shared" si="12"/>
        <v>45.325994931532563</v>
      </c>
    </row>
    <row r="119" spans="14:28" ht="10.15" customHeight="1" x14ac:dyDescent="0.2">
      <c r="N119" s="44">
        <v>95</v>
      </c>
      <c r="P119" s="42">
        <f t="shared" si="13"/>
        <v>8.7999999999999989</v>
      </c>
      <c r="R119" s="85">
        <f t="shared" si="7"/>
        <v>-69</v>
      </c>
      <c r="S119" s="32"/>
      <c r="T119" s="95">
        <f t="shared" si="8"/>
        <v>-25.199999999999996</v>
      </c>
      <c r="U119" s="32"/>
      <c r="V119" s="106">
        <f t="shared" si="9"/>
        <v>40.11999999999999</v>
      </c>
      <c r="W119" s="32"/>
      <c r="X119" s="118">
        <f t="shared" si="10"/>
        <v>44.070399999999971</v>
      </c>
      <c r="Y119" s="32"/>
      <c r="Z119" s="125">
        <f t="shared" si="11"/>
        <v>1.1121265723662965</v>
      </c>
      <c r="AA119" s="32"/>
      <c r="AB119" s="139">
        <f t="shared" si="12"/>
        <v>45.432947822700037</v>
      </c>
    </row>
    <row r="120" spans="14:28" ht="10.15" customHeight="1" x14ac:dyDescent="0.2">
      <c r="N120" s="44">
        <v>96</v>
      </c>
      <c r="P120" s="43">
        <f t="shared" si="13"/>
        <v>8.9999999999999982</v>
      </c>
      <c r="R120" s="85">
        <f t="shared" si="7"/>
        <v>-70</v>
      </c>
      <c r="S120" s="32"/>
      <c r="T120" s="95">
        <f t="shared" si="8"/>
        <v>-25.999999999999993</v>
      </c>
      <c r="U120" s="32"/>
      <c r="V120" s="106">
        <f t="shared" si="9"/>
        <v>42.499999999999972</v>
      </c>
      <c r="W120" s="32"/>
      <c r="X120" s="118">
        <f t="shared" si="10"/>
        <v>47.924999999999962</v>
      </c>
      <c r="Y120" s="32"/>
      <c r="Z120" s="125">
        <f t="shared" si="11"/>
        <v>2.627416997969501</v>
      </c>
      <c r="AA120" s="32"/>
      <c r="AB120" s="139">
        <f t="shared" si="12"/>
        <v>45.538768916005409</v>
      </c>
    </row>
    <row r="121" spans="14:28" ht="10.15" customHeight="1" x14ac:dyDescent="0.2">
      <c r="N121" s="44">
        <v>97</v>
      </c>
      <c r="P121" s="42">
        <f t="shared" si="13"/>
        <v>9.1999999999999975</v>
      </c>
      <c r="R121" s="85">
        <f t="shared" si="7"/>
        <v>-70.999999999999986</v>
      </c>
      <c r="S121" s="32"/>
      <c r="T121" s="95">
        <f t="shared" si="8"/>
        <v>-26.79999999999999</v>
      </c>
      <c r="U121" s="32"/>
      <c r="V121" s="106">
        <f t="shared" si="9"/>
        <v>44.919999999999973</v>
      </c>
      <c r="W121" s="32"/>
      <c r="X121" s="118">
        <f t="shared" si="10"/>
        <v>51.961599999999947</v>
      </c>
      <c r="Y121" s="32"/>
      <c r="Z121" s="125">
        <f t="shared" si="11"/>
        <v>4.2514650641663465</v>
      </c>
      <c r="AA121" s="32"/>
      <c r="AB121" s="139">
        <f t="shared" si="12"/>
        <v>45.643481914678361</v>
      </c>
    </row>
    <row r="122" spans="14:28" ht="10.15" customHeight="1" x14ac:dyDescent="0.2">
      <c r="N122" s="44">
        <v>98</v>
      </c>
      <c r="P122" s="43">
        <f t="shared" si="13"/>
        <v>9.3999999999999968</v>
      </c>
      <c r="R122" s="85">
        <f t="shared" si="7"/>
        <v>-71.999999999999986</v>
      </c>
      <c r="S122" s="32"/>
      <c r="T122" s="95">
        <f t="shared" si="8"/>
        <v>-27.599999999999987</v>
      </c>
      <c r="U122" s="32"/>
      <c r="V122" s="106">
        <f t="shared" si="9"/>
        <v>47.379999999999967</v>
      </c>
      <c r="W122" s="32"/>
      <c r="X122" s="118">
        <f t="shared" si="10"/>
        <v>56.183799999999934</v>
      </c>
      <c r="Y122" s="32"/>
      <c r="Z122" s="125">
        <f t="shared" si="11"/>
        <v>5.9920766833994996</v>
      </c>
      <c r="AA122" s="32"/>
      <c r="AB122" s="139">
        <f t="shared" si="12"/>
        <v>45.747109785033828</v>
      </c>
    </row>
    <row r="123" spans="14:28" ht="10.15" customHeight="1" x14ac:dyDescent="0.2">
      <c r="N123" s="44">
        <v>99</v>
      </c>
      <c r="P123" s="42">
        <f t="shared" si="13"/>
        <v>9.5999999999999961</v>
      </c>
      <c r="R123" s="85">
        <f t="shared" si="7"/>
        <v>-72.999999999999972</v>
      </c>
      <c r="S123" s="32"/>
      <c r="T123" s="95">
        <f t="shared" si="8"/>
        <v>-28.399999999999984</v>
      </c>
      <c r="U123" s="32"/>
      <c r="V123" s="106">
        <f t="shared" si="9"/>
        <v>49.879999999999953</v>
      </c>
      <c r="W123" s="32"/>
      <c r="X123" s="118">
        <f t="shared" si="10"/>
        <v>60.595199999999913</v>
      </c>
      <c r="Y123" s="32"/>
      <c r="Z123" s="125">
        <f t="shared" si="11"/>
        <v>7.8576180254759365</v>
      </c>
      <c r="AA123" s="32"/>
      <c r="AB123" s="139">
        <f t="shared" si="12"/>
        <v>45.849674786705712</v>
      </c>
    </row>
    <row r="124" spans="14:28" ht="10.15" customHeight="1" x14ac:dyDescent="0.2">
      <c r="N124" s="44">
        <v>100</v>
      </c>
      <c r="P124" s="43">
        <f t="shared" si="13"/>
        <v>9.7999999999999954</v>
      </c>
      <c r="R124" s="85">
        <f t="shared" si="7"/>
        <v>-73.999999999999972</v>
      </c>
      <c r="S124" s="32"/>
      <c r="T124" s="95">
        <f t="shared" si="8"/>
        <v>-29.199999999999982</v>
      </c>
      <c r="U124" s="32"/>
      <c r="V124" s="106">
        <f t="shared" si="9"/>
        <v>52.419999999999931</v>
      </c>
      <c r="W124" s="32"/>
      <c r="X124" s="118">
        <f t="shared" si="10"/>
        <v>65.199399999999883</v>
      </c>
      <c r="Y124" s="32"/>
      <c r="Z124" s="125">
        <f t="shared" si="11"/>
        <v>9.8570557291777838</v>
      </c>
      <c r="AA124" s="32"/>
      <c r="AB124" s="139">
        <f t="shared" si="12"/>
        <v>45.9511985013459</v>
      </c>
    </row>
    <row r="125" spans="14:28" ht="10.15" customHeight="1" x14ac:dyDescent="0.2">
      <c r="N125" s="44">
        <v>101</v>
      </c>
      <c r="P125" s="42">
        <f t="shared" si="13"/>
        <v>9.9999999999999947</v>
      </c>
      <c r="R125" s="85">
        <f t="shared" si="7"/>
        <v>-74.999999999999972</v>
      </c>
      <c r="S125" s="32"/>
      <c r="T125" s="95">
        <f t="shared" si="8"/>
        <v>-29.999999999999979</v>
      </c>
      <c r="U125" s="32"/>
      <c r="V125" s="106">
        <f t="shared" si="9"/>
        <v>54.999999999999929</v>
      </c>
      <c r="W125" s="32"/>
      <c r="X125" s="118">
        <f t="shared" si="10"/>
        <v>69.999999999999858</v>
      </c>
      <c r="Y125" s="32"/>
      <c r="Z125" s="125">
        <f t="shared" si="11"/>
        <v>11.999999999999943</v>
      </c>
      <c r="AA125" s="32"/>
      <c r="AB125" s="139">
        <f t="shared" si="12"/>
        <v>46.051701859880907</v>
      </c>
    </row>
  </sheetData>
  <sheetProtection algorithmName="SHA-512" hashValue="a59dUqbhgQGYe6Y79N+1Fpx6acKkoYrFPUnUJuta7zJ1KlXQUHmy5LCReDvbn88aW0/AGqiWQ0v27oFa04mkbw==" saltValue="RwNwYcZJCwvVoReXdknZ0g==" spinCount="100000" sheet="1" objects="1" scenario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19"/>
  <sheetViews>
    <sheetView showGridLines="0" topLeftCell="A16" zoomScaleNormal="100" workbookViewId="0">
      <selection activeCell="G57" sqref="G5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2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2" hidden="1" customWidth="1"/>
    <col min="18" max="18" width="11.140625" style="2" hidden="1" customWidth="1"/>
    <col min="19" max="19" width="0.5703125" style="2" hidden="1" customWidth="1"/>
    <col min="20" max="20" width="11.140625" style="2" hidden="1" customWidth="1"/>
    <col min="21" max="16384" width="11.5703125" style="1"/>
  </cols>
  <sheetData>
    <row r="1" spans="2:20" ht="6" customHeight="1" x14ac:dyDescent="0.2"/>
    <row r="2" spans="2:20" ht="18" customHeight="1" x14ac:dyDescent="0.2">
      <c r="B2" s="180" t="s">
        <v>30</v>
      </c>
      <c r="C2" s="180"/>
      <c r="D2" s="180"/>
      <c r="E2" s="180"/>
      <c r="F2" s="180"/>
      <c r="G2" s="180"/>
      <c r="H2" s="180"/>
      <c r="I2" s="180"/>
      <c r="J2" s="180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2:20" ht="15" customHeight="1" thickBot="1" x14ac:dyDescent="0.25"/>
    <row r="4" spans="2:20" ht="10.15" customHeight="1" x14ac:dyDescent="0.2">
      <c r="C4" s="25"/>
      <c r="D4" s="23"/>
      <c r="E4" s="181" t="s">
        <v>22</v>
      </c>
      <c r="F4" s="181"/>
      <c r="G4" s="183" t="s">
        <v>23</v>
      </c>
      <c r="H4" s="184"/>
      <c r="I4" s="184"/>
      <c r="J4" s="184"/>
      <c r="K4" s="45"/>
      <c r="L4" s="10"/>
      <c r="M4" s="10"/>
      <c r="N4" s="46"/>
      <c r="O4" s="46"/>
      <c r="P4" s="10"/>
      <c r="Q4" s="10"/>
      <c r="R4" s="10"/>
      <c r="S4" s="10"/>
      <c r="T4" s="10"/>
    </row>
    <row r="5" spans="2:20" ht="10.15" customHeight="1" thickBot="1" x14ac:dyDescent="0.25">
      <c r="C5" s="26"/>
      <c r="D5" s="24"/>
      <c r="E5" s="182"/>
      <c r="F5" s="182"/>
      <c r="G5" s="14" t="s">
        <v>16</v>
      </c>
      <c r="H5" s="15" t="s">
        <v>17</v>
      </c>
      <c r="I5" s="15" t="s">
        <v>18</v>
      </c>
      <c r="J5" s="16" t="s">
        <v>19</v>
      </c>
      <c r="K5" s="45"/>
      <c r="L5" s="10"/>
      <c r="M5" s="10"/>
      <c r="N5" s="47"/>
      <c r="O5" s="47"/>
      <c r="P5" s="10"/>
      <c r="Q5" s="10"/>
      <c r="R5" s="10"/>
      <c r="S5" s="10"/>
      <c r="T5" s="10"/>
    </row>
    <row r="6" spans="2:20" ht="3" customHeight="1" thickBot="1" x14ac:dyDescent="0.25">
      <c r="E6" s="17"/>
      <c r="F6" s="17"/>
      <c r="G6" s="18"/>
      <c r="H6" s="18"/>
      <c r="I6" s="18"/>
      <c r="J6" s="18"/>
      <c r="K6" s="48"/>
      <c r="L6" s="10"/>
      <c r="M6" s="10"/>
      <c r="N6" s="47"/>
      <c r="O6" s="47"/>
      <c r="P6" s="10"/>
      <c r="Q6" s="10"/>
      <c r="R6" s="10"/>
      <c r="S6" s="10"/>
      <c r="T6" s="10"/>
    </row>
    <row r="7" spans="2:20" s="9" customFormat="1" ht="13.15" customHeight="1" thickBot="1" x14ac:dyDescent="0.3">
      <c r="C7" s="20"/>
      <c r="D7" s="202" t="s">
        <v>27</v>
      </c>
      <c r="E7" s="202"/>
      <c r="F7" s="174" t="s">
        <v>52</v>
      </c>
      <c r="G7" s="163">
        <v>2</v>
      </c>
      <c r="H7" s="164">
        <v>2</v>
      </c>
      <c r="I7" s="164">
        <v>0</v>
      </c>
      <c r="J7" s="164">
        <v>0</v>
      </c>
      <c r="K7" s="49"/>
      <c r="L7" s="50"/>
      <c r="M7" s="50"/>
      <c r="N7" s="47"/>
      <c r="O7" s="47"/>
      <c r="P7" s="51"/>
      <c r="Q7" s="51"/>
      <c r="R7" s="51"/>
      <c r="S7" s="51"/>
      <c r="T7" s="51"/>
    </row>
    <row r="8" spans="2:20" s="9" customFormat="1" ht="3" customHeight="1" thickBot="1" x14ac:dyDescent="0.3">
      <c r="D8" s="3"/>
      <c r="E8" s="3"/>
      <c r="F8" s="170"/>
      <c r="G8" s="73"/>
      <c r="H8" s="73"/>
      <c r="I8" s="73"/>
      <c r="J8" s="73"/>
      <c r="K8" s="49"/>
      <c r="L8" s="50"/>
      <c r="M8" s="50"/>
      <c r="N8" s="47"/>
      <c r="O8" s="47"/>
      <c r="P8" s="51"/>
      <c r="Q8" s="51"/>
      <c r="R8" s="51"/>
      <c r="S8" s="51"/>
      <c r="T8" s="51"/>
    </row>
    <row r="9" spans="2:20" s="9" customFormat="1" ht="13.15" customHeight="1" thickBot="1" x14ac:dyDescent="0.25">
      <c r="C9" s="21"/>
      <c r="D9" s="203" t="s">
        <v>28</v>
      </c>
      <c r="E9" s="203"/>
      <c r="F9" s="175" t="s">
        <v>52</v>
      </c>
      <c r="G9" s="165">
        <v>2</v>
      </c>
      <c r="H9" s="166">
        <v>1</v>
      </c>
      <c r="I9" s="166">
        <v>0</v>
      </c>
      <c r="J9" s="166">
        <v>0</v>
      </c>
      <c r="K9" s="49"/>
      <c r="L9" s="50"/>
      <c r="M9" s="50"/>
      <c r="N9" s="50"/>
      <c r="O9" s="50"/>
      <c r="P9" s="52"/>
      <c r="Q9" s="52"/>
      <c r="R9" s="52"/>
      <c r="S9" s="52"/>
      <c r="T9" s="52"/>
    </row>
    <row r="10" spans="2:20" s="9" customFormat="1" ht="3" customHeight="1" thickBot="1" x14ac:dyDescent="0.25">
      <c r="D10" s="3"/>
      <c r="E10" s="3"/>
      <c r="F10" s="170"/>
      <c r="G10" s="73"/>
      <c r="H10" s="73"/>
      <c r="I10" s="73"/>
      <c r="J10" s="49"/>
      <c r="K10" s="49"/>
      <c r="L10" s="50"/>
      <c r="M10" s="50"/>
      <c r="N10" s="50"/>
      <c r="O10" s="50"/>
      <c r="P10" s="52"/>
      <c r="Q10" s="52"/>
      <c r="R10" s="52"/>
      <c r="S10" s="52"/>
      <c r="T10" s="52"/>
    </row>
    <row r="11" spans="2:20" s="9" customFormat="1" ht="13.15" customHeight="1" thickBot="1" x14ac:dyDescent="0.3">
      <c r="C11" s="22"/>
      <c r="D11" s="204" t="s">
        <v>29</v>
      </c>
      <c r="E11" s="204"/>
      <c r="F11" s="176" t="s">
        <v>53</v>
      </c>
      <c r="G11" s="167">
        <v>1</v>
      </c>
      <c r="H11" s="168">
        <v>1</v>
      </c>
      <c r="I11" s="168">
        <v>0</v>
      </c>
      <c r="J11" s="168">
        <v>0</v>
      </c>
      <c r="K11" s="73"/>
      <c r="L11" s="50"/>
      <c r="M11" s="50"/>
      <c r="N11" s="50"/>
      <c r="O11" s="50"/>
      <c r="P11" s="74"/>
      <c r="Q11" s="74"/>
      <c r="R11" s="74"/>
      <c r="S11" s="74"/>
      <c r="T11" s="53"/>
    </row>
    <row r="12" spans="2:20" s="9" customFormat="1" ht="3" customHeight="1" x14ac:dyDescent="0.25">
      <c r="F12" s="19"/>
      <c r="G12" s="72"/>
      <c r="H12" s="72"/>
      <c r="I12" s="72"/>
      <c r="J12" s="72"/>
      <c r="K12" s="49"/>
      <c r="L12" s="50"/>
      <c r="M12" s="50"/>
      <c r="N12" s="50"/>
      <c r="O12" s="50"/>
      <c r="P12" s="74"/>
      <c r="Q12" s="74"/>
      <c r="R12" s="74"/>
      <c r="S12" s="74"/>
      <c r="T12" s="53"/>
    </row>
    <row r="13" spans="2:20" ht="9" customHeight="1" thickBot="1" x14ac:dyDescent="0.25"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2:20" ht="11.25" customHeight="1" x14ac:dyDescent="0.2">
      <c r="B14" s="23"/>
      <c r="C14" s="23"/>
      <c r="D14" s="23"/>
      <c r="E14" s="181" t="s">
        <v>26</v>
      </c>
      <c r="F14" s="185"/>
      <c r="G14" s="60" t="s">
        <v>24</v>
      </c>
      <c r="H14" s="61" t="s">
        <v>25</v>
      </c>
      <c r="I14" s="61" t="s">
        <v>36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2:20" ht="11.25" customHeight="1" thickBot="1" x14ac:dyDescent="0.25">
      <c r="B15" s="24"/>
      <c r="C15" s="24"/>
      <c r="D15" s="24"/>
      <c r="E15" s="186"/>
      <c r="F15" s="187"/>
      <c r="G15" s="169">
        <f>-2*PI()</f>
        <v>-6.2831853071795862</v>
      </c>
      <c r="H15" s="62">
        <f>(I15-G15)/100</f>
        <v>0.12566370614359174</v>
      </c>
      <c r="I15" s="169">
        <f>2*PI()</f>
        <v>6.2831853071795862</v>
      </c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</row>
    <row r="16" spans="2:20" ht="9" customHeight="1" x14ac:dyDescent="0.2"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6:20" ht="10.15" customHeight="1" x14ac:dyDescent="0.2"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6:20" s="6" customFormat="1" ht="10.15" customHeight="1" x14ac:dyDescent="0.2">
      <c r="G18" s="7"/>
      <c r="H18" s="7"/>
      <c r="I18" s="7"/>
      <c r="J18" s="7"/>
      <c r="K18" s="54"/>
      <c r="L18" s="55"/>
      <c r="M18" s="55"/>
      <c r="N18" s="56" t="s">
        <v>21</v>
      </c>
      <c r="O18" s="56"/>
      <c r="P18" s="56" t="s">
        <v>27</v>
      </c>
      <c r="Q18" s="56"/>
      <c r="R18" s="56" t="s">
        <v>28</v>
      </c>
      <c r="S18" s="56"/>
      <c r="T18" s="56" t="s">
        <v>29</v>
      </c>
    </row>
    <row r="19" spans="6:20" ht="10.15" customHeight="1" x14ac:dyDescent="0.2">
      <c r="F19" s="1"/>
      <c r="K19" s="10"/>
      <c r="L19" s="48">
        <v>1</v>
      </c>
      <c r="M19" s="48"/>
      <c r="N19" s="57">
        <f>G15</f>
        <v>-6.2831853071795862</v>
      </c>
      <c r="O19" s="57"/>
      <c r="P19" s="57">
        <f>$G$7*COS($H$7*N19-$I$7)+$J$7</f>
        <v>2</v>
      </c>
      <c r="Q19" s="57"/>
      <c r="R19" s="57">
        <f>$G$9*SIN($H$9*N19-$I$9)+$J$9</f>
        <v>4.90059381963448E-16</v>
      </c>
      <c r="S19" s="57"/>
      <c r="T19" s="63">
        <f>$G$11*TAN($H$11*N19-$I$11)+$J$11</f>
        <v>2.45029690981724E-16</v>
      </c>
    </row>
    <row r="20" spans="6:20" ht="10.15" customHeight="1" x14ac:dyDescent="0.2">
      <c r="K20" s="10"/>
      <c r="L20" s="48">
        <v>2</v>
      </c>
      <c r="M20" s="48"/>
      <c r="N20" s="57">
        <f>N19+$H$15</f>
        <v>-6.1575216010359943</v>
      </c>
      <c r="O20" s="57"/>
      <c r="P20" s="57">
        <f t="shared" ref="P20:P83" si="0">$G$7*COS($H$7*N20-$I$7)+$J$7</f>
        <v>1.9371663222572619</v>
      </c>
      <c r="Q20" s="57"/>
      <c r="R20" s="57">
        <f t="shared" ref="R20:R83" si="1">$G$9*SIN($H$9*N20-$I$9)+$J$9</f>
        <v>0.25066646712860929</v>
      </c>
      <c r="S20" s="57"/>
      <c r="T20" s="63">
        <f t="shared" ref="T20:T83" si="2">$G$11*TAN($H$11*N20-$I$11)+$J$11</f>
        <v>0.12632937844610859</v>
      </c>
    </row>
    <row r="21" spans="6:20" ht="10.15" customHeight="1" x14ac:dyDescent="0.2">
      <c r="K21" s="10"/>
      <c r="L21" s="48">
        <v>3</v>
      </c>
      <c r="M21" s="48"/>
      <c r="N21" s="57">
        <f t="shared" ref="N21:N84" si="3">N20+$H$15</f>
        <v>-6.0318578948924024</v>
      </c>
      <c r="O21" s="57"/>
      <c r="P21" s="57">
        <f t="shared" si="0"/>
        <v>1.7526133600877261</v>
      </c>
      <c r="Q21" s="57"/>
      <c r="R21" s="57">
        <f t="shared" si="1"/>
        <v>0.4973797743297107</v>
      </c>
      <c r="S21" s="57"/>
      <c r="T21" s="63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58"/>
      <c r="L22" s="48">
        <v>4</v>
      </c>
      <c r="M22" s="48"/>
      <c r="N22" s="57">
        <f t="shared" si="3"/>
        <v>-5.9061941887488105</v>
      </c>
      <c r="O22" s="57"/>
      <c r="P22" s="57">
        <f t="shared" si="0"/>
        <v>1.4579372548428209</v>
      </c>
      <c r="Q22" s="57"/>
      <c r="R22" s="57">
        <f t="shared" si="1"/>
        <v>0.73624910536935739</v>
      </c>
      <c r="S22" s="57"/>
      <c r="T22" s="63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58"/>
      <c r="L23" s="48">
        <v>5</v>
      </c>
      <c r="M23" s="48"/>
      <c r="N23" s="57">
        <f t="shared" si="3"/>
        <v>-5.7805304826052186</v>
      </c>
      <c r="O23" s="57"/>
      <c r="P23" s="57">
        <f t="shared" si="0"/>
        <v>1.07165358995799</v>
      </c>
      <c r="Q23" s="57"/>
      <c r="R23" s="57">
        <f t="shared" si="1"/>
        <v>0.9635073482034322</v>
      </c>
      <c r="S23" s="57"/>
      <c r="T23" s="63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58"/>
      <c r="L24" s="48">
        <v>6</v>
      </c>
      <c r="M24" s="48"/>
      <c r="N24" s="57">
        <f t="shared" si="3"/>
        <v>-5.6548667764616267</v>
      </c>
      <c r="O24" s="57"/>
      <c r="P24" s="57">
        <f t="shared" si="0"/>
        <v>0.61803398874989068</v>
      </c>
      <c r="Q24" s="57"/>
      <c r="R24" s="57">
        <f t="shared" si="1"/>
        <v>1.1755705045849481</v>
      </c>
      <c r="S24" s="57"/>
      <c r="T24" s="63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58"/>
      <c r="L25" s="48">
        <v>7</v>
      </c>
      <c r="M25" s="48"/>
      <c r="N25" s="57">
        <f t="shared" si="3"/>
        <v>-5.5292030703180348</v>
      </c>
      <c r="O25" s="57"/>
      <c r="P25" s="57">
        <f t="shared" si="0"/>
        <v>0.12558103905862164</v>
      </c>
      <c r="Q25" s="57"/>
      <c r="R25" s="57">
        <f t="shared" si="1"/>
        <v>1.3690942118573792</v>
      </c>
      <c r="S25" s="57"/>
      <c r="T25" s="63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58"/>
      <c r="L26" s="48">
        <v>8</v>
      </c>
      <c r="M26" s="48"/>
      <c r="N26" s="57">
        <f t="shared" si="3"/>
        <v>-5.4035393641744429</v>
      </c>
      <c r="O26" s="57"/>
      <c r="P26" s="57">
        <f t="shared" si="0"/>
        <v>-0.37476262917145498</v>
      </c>
      <c r="Q26" s="57"/>
      <c r="R26" s="57">
        <f t="shared" si="1"/>
        <v>1.5410264855515803</v>
      </c>
      <c r="S26" s="57"/>
      <c r="T26" s="63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58"/>
      <c r="L27" s="48">
        <v>9</v>
      </c>
      <c r="M27" s="48"/>
      <c r="N27" s="57">
        <f t="shared" si="3"/>
        <v>-5.277875658030851</v>
      </c>
      <c r="O27" s="57"/>
      <c r="P27" s="57">
        <f t="shared" si="0"/>
        <v>-0.8515585831301512</v>
      </c>
      <c r="Q27" s="57"/>
      <c r="R27" s="57">
        <f t="shared" si="1"/>
        <v>1.6886558510040319</v>
      </c>
      <c r="S27" s="57"/>
      <c r="T27" s="63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58"/>
      <c r="L28" s="48">
        <v>10</v>
      </c>
      <c r="M28" s="48"/>
      <c r="N28" s="57">
        <f t="shared" si="3"/>
        <v>-5.1522119518872591</v>
      </c>
      <c r="O28" s="57"/>
      <c r="P28" s="57">
        <f t="shared" si="0"/>
        <v>-1.274847979497385</v>
      </c>
      <c r="Q28" s="57"/>
      <c r="R28" s="57">
        <f t="shared" si="1"/>
        <v>1.8096541049320405</v>
      </c>
      <c r="S28" s="57"/>
      <c r="T28" s="63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58"/>
      <c r="L29" s="48">
        <v>11</v>
      </c>
      <c r="M29" s="48"/>
      <c r="N29" s="57">
        <f t="shared" si="3"/>
        <v>-5.0265482457436672</v>
      </c>
      <c r="O29" s="57"/>
      <c r="P29" s="57">
        <f t="shared" si="0"/>
        <v>-1.6180339887498996</v>
      </c>
      <c r="Q29" s="57"/>
      <c r="R29" s="57">
        <f t="shared" si="1"/>
        <v>1.9021130325903084</v>
      </c>
      <c r="S29" s="57"/>
      <c r="T29" s="63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58"/>
      <c r="L30" s="48">
        <v>12</v>
      </c>
      <c r="M30" s="48"/>
      <c r="N30" s="57">
        <f t="shared" si="3"/>
        <v>-4.9008845396000753</v>
      </c>
      <c r="O30" s="57"/>
      <c r="P30" s="57">
        <f t="shared" si="0"/>
        <v>-1.859552971776506</v>
      </c>
      <c r="Q30" s="57"/>
      <c r="R30" s="57">
        <f t="shared" si="1"/>
        <v>1.9645745014573781</v>
      </c>
      <c r="S30" s="57"/>
      <c r="T30" s="63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58"/>
      <c r="L31" s="48">
        <v>13</v>
      </c>
      <c r="M31" s="48"/>
      <c r="N31" s="57">
        <f t="shared" si="3"/>
        <v>-4.7752208334564834</v>
      </c>
      <c r="O31" s="57"/>
      <c r="P31" s="57">
        <f t="shared" si="0"/>
        <v>-1.9842294026289569</v>
      </c>
      <c r="Q31" s="57"/>
      <c r="R31" s="57">
        <f t="shared" si="1"/>
        <v>1.9960534568565433</v>
      </c>
      <c r="S31" s="57"/>
      <c r="T31" s="63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58"/>
      <c r="L32" s="48">
        <v>14</v>
      </c>
      <c r="M32" s="48"/>
      <c r="N32" s="57">
        <f t="shared" si="3"/>
        <v>-4.6495571273128915</v>
      </c>
      <c r="O32" s="57"/>
      <c r="P32" s="57">
        <f t="shared" si="0"/>
        <v>-1.9842294026289544</v>
      </c>
      <c r="Q32" s="57"/>
      <c r="R32" s="57">
        <f t="shared" si="1"/>
        <v>1.9960534568565429</v>
      </c>
      <c r="S32" s="57"/>
      <c r="T32" s="63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58"/>
      <c r="L33" s="48">
        <v>15</v>
      </c>
      <c r="M33" s="48"/>
      <c r="N33" s="57">
        <f t="shared" si="3"/>
        <v>-4.5238934211692996</v>
      </c>
      <c r="O33" s="57"/>
      <c r="P33" s="57">
        <f t="shared" si="0"/>
        <v>-1.8595529717764989</v>
      </c>
      <c r="Q33" s="57"/>
      <c r="R33" s="57">
        <f t="shared" si="1"/>
        <v>1.9645745014573763</v>
      </c>
      <c r="S33" s="57"/>
      <c r="T33" s="63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58"/>
      <c r="L34" s="48">
        <v>16</v>
      </c>
      <c r="M34" s="48"/>
      <c r="N34" s="57">
        <f t="shared" si="3"/>
        <v>-4.3982297150257077</v>
      </c>
      <c r="O34" s="57"/>
      <c r="P34" s="57">
        <f t="shared" si="0"/>
        <v>-1.6180339887498882</v>
      </c>
      <c r="Q34" s="57"/>
      <c r="R34" s="57">
        <f t="shared" si="1"/>
        <v>1.9021130325903053</v>
      </c>
      <c r="S34" s="57"/>
      <c r="T34" s="63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58"/>
      <c r="L35" s="48">
        <v>17</v>
      </c>
      <c r="M35" s="48"/>
      <c r="N35" s="57">
        <f t="shared" si="3"/>
        <v>-4.2725660088821158</v>
      </c>
      <c r="O35" s="57"/>
      <c r="P35" s="57">
        <f t="shared" si="0"/>
        <v>-1.2748479794973702</v>
      </c>
      <c r="Q35" s="57"/>
      <c r="R35" s="57">
        <f t="shared" si="1"/>
        <v>1.8096541049320365</v>
      </c>
      <c r="S35" s="57"/>
      <c r="T35" s="63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58"/>
      <c r="L36" s="48">
        <v>18</v>
      </c>
      <c r="M36" s="48"/>
      <c r="N36" s="57">
        <f t="shared" si="3"/>
        <v>-4.1469023027385239</v>
      </c>
      <c r="O36" s="57"/>
      <c r="P36" s="57">
        <f t="shared" si="0"/>
        <v>-0.85155858313013377</v>
      </c>
      <c r="Q36" s="57"/>
      <c r="R36" s="57">
        <f t="shared" si="1"/>
        <v>1.6886558510040268</v>
      </c>
      <c r="S36" s="57"/>
      <c r="T36" s="63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58"/>
      <c r="L37" s="48">
        <v>19</v>
      </c>
      <c r="M37" s="48"/>
      <c r="N37" s="57">
        <f t="shared" si="3"/>
        <v>-4.021238596594932</v>
      </c>
      <c r="O37" s="57"/>
      <c r="P37" s="57">
        <f t="shared" si="0"/>
        <v>-0.3747626291714361</v>
      </c>
      <c r="Q37" s="57"/>
      <c r="R37" s="57">
        <f t="shared" si="1"/>
        <v>1.5410264855515743</v>
      </c>
      <c r="S37" s="57"/>
      <c r="T37" s="63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58"/>
      <c r="L38" s="48">
        <v>20</v>
      </c>
      <c r="M38" s="48"/>
      <c r="N38" s="57">
        <f t="shared" si="3"/>
        <v>-3.8955748904513401</v>
      </c>
      <c r="O38" s="57"/>
      <c r="P38" s="57">
        <f t="shared" si="0"/>
        <v>0.12558103905864082</v>
      </c>
      <c r="Q38" s="57"/>
      <c r="R38" s="57">
        <f t="shared" si="1"/>
        <v>1.3690942118573721</v>
      </c>
      <c r="S38" s="57"/>
      <c r="T38" s="63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58"/>
      <c r="L39" s="48">
        <v>21</v>
      </c>
      <c r="M39" s="48"/>
      <c r="N39" s="57">
        <f t="shared" si="3"/>
        <v>-3.7699111843077482</v>
      </c>
      <c r="O39" s="57"/>
      <c r="P39" s="57">
        <f t="shared" si="0"/>
        <v>0.61803398874990889</v>
      </c>
      <c r="Q39" s="57"/>
      <c r="R39" s="57">
        <f t="shared" si="1"/>
        <v>1.1755705045849403</v>
      </c>
      <c r="S39" s="57"/>
      <c r="T39" s="63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58"/>
      <c r="L40" s="48">
        <v>22</v>
      </c>
      <c r="M40" s="48"/>
      <c r="N40" s="57">
        <f t="shared" si="3"/>
        <v>-3.6442474781641563</v>
      </c>
      <c r="O40" s="57"/>
      <c r="P40" s="57">
        <f t="shared" si="0"/>
        <v>1.0716535899580064</v>
      </c>
      <c r="Q40" s="57"/>
      <c r="R40" s="57">
        <f t="shared" si="1"/>
        <v>0.96350734820342376</v>
      </c>
      <c r="S40" s="57"/>
      <c r="T40" s="63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58"/>
      <c r="L41" s="48">
        <v>23</v>
      </c>
      <c r="M41" s="48"/>
      <c r="N41" s="57">
        <f t="shared" si="3"/>
        <v>-3.5185837720205644</v>
      </c>
      <c r="O41" s="57"/>
      <c r="P41" s="57">
        <f t="shared" si="0"/>
        <v>1.4579372548428342</v>
      </c>
      <c r="Q41" s="57"/>
      <c r="R41" s="57">
        <f t="shared" si="1"/>
        <v>0.7362491053693484</v>
      </c>
      <c r="S41" s="57"/>
      <c r="T41" s="63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58"/>
      <c r="L42" s="48">
        <v>24</v>
      </c>
      <c r="M42" s="48"/>
      <c r="N42" s="57">
        <f t="shared" si="3"/>
        <v>-3.3929200658769725</v>
      </c>
      <c r="O42" s="57"/>
      <c r="P42" s="57">
        <f t="shared" si="0"/>
        <v>1.7526133600877354</v>
      </c>
      <c r="Q42" s="57"/>
      <c r="R42" s="57">
        <f t="shared" si="1"/>
        <v>0.49737977432970143</v>
      </c>
      <c r="S42" s="57"/>
      <c r="T42" s="63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58"/>
      <c r="L43" s="48">
        <v>25</v>
      </c>
      <c r="M43" s="48"/>
      <c r="N43" s="57">
        <f t="shared" si="3"/>
        <v>-3.2672563597333806</v>
      </c>
      <c r="O43" s="57"/>
      <c r="P43" s="57">
        <f t="shared" si="0"/>
        <v>1.9371663222572666</v>
      </c>
      <c r="Q43" s="57"/>
      <c r="R43" s="57">
        <f t="shared" si="1"/>
        <v>0.2506664671285998</v>
      </c>
      <c r="S43" s="57"/>
      <c r="T43" s="63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58"/>
      <c r="L44" s="48">
        <v>26</v>
      </c>
      <c r="M44" s="48"/>
      <c r="N44" s="57">
        <f t="shared" si="3"/>
        <v>-3.1415926535897887</v>
      </c>
      <c r="O44" s="57"/>
      <c r="P44" s="57">
        <f t="shared" si="0"/>
        <v>2</v>
      </c>
      <c r="Q44" s="57"/>
      <c r="R44" s="57">
        <f t="shared" si="1"/>
        <v>-9.1268138879829763E-15</v>
      </c>
      <c r="S44" s="57"/>
      <c r="T44" s="63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58"/>
      <c r="L45" s="48">
        <v>27</v>
      </c>
      <c r="M45" s="48"/>
      <c r="N45" s="57">
        <f t="shared" si="3"/>
        <v>-3.0159289474461968</v>
      </c>
      <c r="O45" s="57"/>
      <c r="P45" s="57">
        <f t="shared" si="0"/>
        <v>1.9371663222572575</v>
      </c>
      <c r="Q45" s="57"/>
      <c r="R45" s="57">
        <f t="shared" si="1"/>
        <v>-0.2506664671286179</v>
      </c>
      <c r="S45" s="57"/>
      <c r="T45" s="63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58"/>
      <c r="L46" s="48">
        <v>28</v>
      </c>
      <c r="M46" s="48"/>
      <c r="N46" s="57">
        <f t="shared" si="3"/>
        <v>-2.8902652413026049</v>
      </c>
      <c r="O46" s="57"/>
      <c r="P46" s="57">
        <f t="shared" si="0"/>
        <v>1.7526133600877176</v>
      </c>
      <c r="Q46" s="57"/>
      <c r="R46" s="57">
        <f t="shared" si="1"/>
        <v>-0.49737977432971908</v>
      </c>
      <c r="S46" s="57"/>
      <c r="T46" s="63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58"/>
      <c r="L47" s="48">
        <v>29</v>
      </c>
      <c r="M47" s="48"/>
      <c r="N47" s="57">
        <f t="shared" si="3"/>
        <v>-2.764601535159013</v>
      </c>
      <c r="O47" s="57"/>
      <c r="P47" s="57">
        <f t="shared" si="0"/>
        <v>1.4579372548428091</v>
      </c>
      <c r="Q47" s="57"/>
      <c r="R47" s="57">
        <f t="shared" si="1"/>
        <v>-0.73624910536936539</v>
      </c>
      <c r="S47" s="57"/>
      <c r="T47" s="63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58"/>
      <c r="L48" s="48">
        <v>30</v>
      </c>
      <c r="M48" s="48"/>
      <c r="N48" s="57">
        <f t="shared" si="3"/>
        <v>-2.6389378290154211</v>
      </c>
      <c r="O48" s="57"/>
      <c r="P48" s="57">
        <f t="shared" si="0"/>
        <v>1.0716535899579755</v>
      </c>
      <c r="Q48" s="57"/>
      <c r="R48" s="57">
        <f t="shared" si="1"/>
        <v>-0.96350734820343975</v>
      </c>
      <c r="S48" s="57"/>
      <c r="T48" s="63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58"/>
      <c r="L49" s="48">
        <v>31</v>
      </c>
      <c r="M49" s="48"/>
      <c r="N49" s="57">
        <f t="shared" si="3"/>
        <v>-2.5132741228718292</v>
      </c>
      <c r="O49" s="57"/>
      <c r="P49" s="57">
        <f t="shared" si="0"/>
        <v>0.61803398874987425</v>
      </c>
      <c r="Q49" s="57"/>
      <c r="R49" s="57">
        <f t="shared" si="1"/>
        <v>-1.1755705045849549</v>
      </c>
      <c r="S49" s="57"/>
      <c r="T49" s="63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58"/>
      <c r="L50" s="48">
        <v>32</v>
      </c>
      <c r="M50" s="48"/>
      <c r="N50" s="57">
        <f t="shared" si="3"/>
        <v>-2.3876104167282373</v>
      </c>
      <c r="O50" s="57"/>
      <c r="P50" s="57">
        <f t="shared" si="0"/>
        <v>0.1255810390586044</v>
      </c>
      <c r="Q50" s="57"/>
      <c r="R50" s="57">
        <f t="shared" si="1"/>
        <v>-1.3690942118573854</v>
      </c>
      <c r="S50" s="57"/>
      <c r="T50" s="63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58"/>
      <c r="L51" s="48">
        <v>33</v>
      </c>
      <c r="M51" s="48"/>
      <c r="N51" s="57">
        <f t="shared" si="3"/>
        <v>-2.2619467105846454</v>
      </c>
      <c r="O51" s="57"/>
      <c r="P51" s="57">
        <f t="shared" si="0"/>
        <v>-0.37476262917147196</v>
      </c>
      <c r="Q51" s="57"/>
      <c r="R51" s="57">
        <f t="shared" si="1"/>
        <v>-1.5410264855515858</v>
      </c>
      <c r="S51" s="57"/>
      <c r="T51" s="63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58"/>
      <c r="L52" s="48">
        <v>34</v>
      </c>
      <c r="M52" s="48"/>
      <c r="N52" s="57">
        <f t="shared" si="3"/>
        <v>-2.1362830044410535</v>
      </c>
      <c r="O52" s="57"/>
      <c r="P52" s="57">
        <f t="shared" si="0"/>
        <v>-0.85155858313016686</v>
      </c>
      <c r="Q52" s="57"/>
      <c r="R52" s="57">
        <f t="shared" si="1"/>
        <v>-1.6886558510040366</v>
      </c>
      <c r="S52" s="57"/>
      <c r="T52" s="63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58"/>
      <c r="L53" s="48">
        <v>35</v>
      </c>
      <c r="M53" s="48"/>
      <c r="N53" s="57">
        <f t="shared" si="3"/>
        <v>-2.0106192982974616</v>
      </c>
      <c r="O53" s="57"/>
      <c r="P53" s="57">
        <f t="shared" si="0"/>
        <v>-1.2748479794973984</v>
      </c>
      <c r="Q53" s="57"/>
      <c r="R53" s="57">
        <f t="shared" si="1"/>
        <v>-1.8096541049320443</v>
      </c>
      <c r="S53" s="57"/>
      <c r="T53" s="63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58"/>
      <c r="L54" s="48">
        <v>36</v>
      </c>
      <c r="M54" s="48"/>
      <c r="N54" s="57">
        <f t="shared" si="3"/>
        <v>-1.8849555921538699</v>
      </c>
      <c r="O54" s="57"/>
      <c r="P54" s="57">
        <f t="shared" si="0"/>
        <v>-1.6180339887499091</v>
      </c>
      <c r="Q54" s="57"/>
      <c r="R54" s="57">
        <f t="shared" si="1"/>
        <v>-1.9021130325903108</v>
      </c>
      <c r="S54" s="57"/>
      <c r="T54" s="63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58"/>
      <c r="L55" s="48">
        <v>37</v>
      </c>
      <c r="M55" s="48"/>
      <c r="N55" s="57">
        <f t="shared" si="3"/>
        <v>-1.7592918860102782</v>
      </c>
      <c r="O55" s="57"/>
      <c r="P55" s="57">
        <f t="shared" si="0"/>
        <v>-1.8595529717765116</v>
      </c>
      <c r="Q55" s="57"/>
      <c r="R55" s="57">
        <f t="shared" si="1"/>
        <v>-1.9645745014573797</v>
      </c>
      <c r="S55" s="57"/>
      <c r="T55" s="63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58"/>
      <c r="L56" s="48">
        <v>38</v>
      </c>
      <c r="M56" s="48"/>
      <c r="N56" s="57">
        <f t="shared" si="3"/>
        <v>-1.6336281798666865</v>
      </c>
      <c r="O56" s="57"/>
      <c r="P56" s="57">
        <f t="shared" si="0"/>
        <v>-1.9842294026289586</v>
      </c>
      <c r="Q56" s="57"/>
      <c r="R56" s="57">
        <f t="shared" si="1"/>
        <v>-1.9960534568565438</v>
      </c>
      <c r="S56" s="57"/>
      <c r="T56" s="63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58"/>
      <c r="L57" s="48">
        <v>39</v>
      </c>
      <c r="M57" s="48"/>
      <c r="N57" s="57">
        <f t="shared" si="3"/>
        <v>-1.5079644737230948</v>
      </c>
      <c r="O57" s="57"/>
      <c r="P57" s="57">
        <f t="shared" si="0"/>
        <v>-1.9842294026289526</v>
      </c>
      <c r="Q57" s="57"/>
      <c r="R57" s="57">
        <f t="shared" si="1"/>
        <v>-1.9960534568565425</v>
      </c>
      <c r="S57" s="57"/>
      <c r="T57" s="63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58"/>
      <c r="L58" s="48">
        <v>40</v>
      </c>
      <c r="M58" s="48"/>
      <c r="N58" s="57">
        <f t="shared" si="3"/>
        <v>-1.3823007675795032</v>
      </c>
      <c r="O58" s="57"/>
      <c r="P58" s="57">
        <f t="shared" si="0"/>
        <v>-1.8595529717764943</v>
      </c>
      <c r="Q58" s="57"/>
      <c r="R58" s="57">
        <f t="shared" si="1"/>
        <v>-1.9645745014573752</v>
      </c>
      <c r="S58" s="57"/>
      <c r="T58" s="63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58"/>
      <c r="L59" s="48">
        <v>41</v>
      </c>
      <c r="M59" s="48"/>
      <c r="N59" s="57">
        <f t="shared" si="3"/>
        <v>-1.2566370614359115</v>
      </c>
      <c r="O59" s="57"/>
      <c r="P59" s="57">
        <f t="shared" si="0"/>
        <v>-1.6180339887498811</v>
      </c>
      <c r="Q59" s="57"/>
      <c r="R59" s="57">
        <f t="shared" si="1"/>
        <v>-1.9021130325903035</v>
      </c>
      <c r="S59" s="57"/>
      <c r="T59" s="63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58"/>
      <c r="L60" s="48">
        <v>42</v>
      </c>
      <c r="M60" s="10"/>
      <c r="N60" s="57">
        <f t="shared" si="3"/>
        <v>-1.1309733552923198</v>
      </c>
      <c r="O60" s="11"/>
      <c r="P60" s="57">
        <f t="shared" si="0"/>
        <v>-1.2748479794973617</v>
      </c>
      <c r="Q60" s="57"/>
      <c r="R60" s="57">
        <f t="shared" si="1"/>
        <v>-1.809654104932034</v>
      </c>
      <c r="S60" s="57"/>
      <c r="T60" s="63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58"/>
      <c r="L61" s="48">
        <v>43</v>
      </c>
      <c r="M61" s="10"/>
      <c r="N61" s="57">
        <f t="shared" si="3"/>
        <v>-1.0053096491487281</v>
      </c>
      <c r="O61" s="11"/>
      <c r="P61" s="57">
        <f t="shared" si="0"/>
        <v>-0.85155858313012456</v>
      </c>
      <c r="Q61" s="57"/>
      <c r="R61" s="57">
        <f t="shared" si="1"/>
        <v>-1.6886558510040239</v>
      </c>
      <c r="S61" s="57"/>
      <c r="T61" s="63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58"/>
      <c r="L62" s="48">
        <v>44</v>
      </c>
      <c r="M62" s="10"/>
      <c r="N62" s="57">
        <f t="shared" si="3"/>
        <v>-0.87964594300513643</v>
      </c>
      <c r="O62" s="11"/>
      <c r="P62" s="57">
        <f t="shared" si="0"/>
        <v>-0.37476262917142694</v>
      </c>
      <c r="Q62" s="57"/>
      <c r="R62" s="57">
        <f t="shared" si="1"/>
        <v>-1.5410264855515712</v>
      </c>
      <c r="S62" s="57"/>
      <c r="T62" s="63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58"/>
      <c r="L63" s="48">
        <v>45</v>
      </c>
      <c r="M63" s="10"/>
      <c r="N63" s="57">
        <f t="shared" si="3"/>
        <v>-0.75398223686154475</v>
      </c>
      <c r="O63" s="11"/>
      <c r="P63" s="57">
        <f t="shared" si="0"/>
        <v>0.1255810390586492</v>
      </c>
      <c r="Q63" s="57"/>
      <c r="R63" s="57">
        <f t="shared" si="1"/>
        <v>-1.3690942118573692</v>
      </c>
      <c r="S63" s="57"/>
      <c r="T63" s="63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48">
        <v>46</v>
      </c>
      <c r="M64" s="10"/>
      <c r="N64" s="57">
        <f t="shared" si="3"/>
        <v>-0.62831853071795307</v>
      </c>
      <c r="O64" s="11"/>
      <c r="P64" s="57">
        <f t="shared" si="0"/>
        <v>0.61803398874991611</v>
      </c>
      <c r="Q64" s="57"/>
      <c r="R64" s="57">
        <f t="shared" si="1"/>
        <v>-1.1755705045849372</v>
      </c>
      <c r="S64" s="57"/>
      <c r="T64" s="63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48">
        <v>47</v>
      </c>
      <c r="M65" s="10"/>
      <c r="N65" s="57">
        <f t="shared" si="3"/>
        <v>-0.50265482457436139</v>
      </c>
      <c r="O65" s="11"/>
      <c r="P65" s="57">
        <f t="shared" si="0"/>
        <v>1.071653589958012</v>
      </c>
      <c r="Q65" s="57"/>
      <c r="R65" s="57">
        <f t="shared" si="1"/>
        <v>-0.96350734820342088</v>
      </c>
      <c r="S65" s="57"/>
      <c r="T65" s="63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48">
        <v>48</v>
      </c>
      <c r="M66" s="10"/>
      <c r="N66" s="57">
        <f t="shared" si="3"/>
        <v>-0.37699111843076966</v>
      </c>
      <c r="O66" s="11"/>
      <c r="P66" s="57">
        <f t="shared" si="0"/>
        <v>1.4579372548428382</v>
      </c>
      <c r="Q66" s="57"/>
      <c r="R66" s="57">
        <f t="shared" si="1"/>
        <v>-0.73624910536934562</v>
      </c>
      <c r="S66" s="57"/>
      <c r="T66" s="63">
        <f t="shared" si="2"/>
        <v>-0.39592800879771484</v>
      </c>
    </row>
    <row r="67" spans="6:20" ht="10.15" customHeight="1" x14ac:dyDescent="0.2">
      <c r="L67" s="48">
        <v>49</v>
      </c>
      <c r="N67" s="57">
        <f t="shared" si="3"/>
        <v>-0.25132741228717792</v>
      </c>
      <c r="P67" s="57">
        <f t="shared" si="0"/>
        <v>1.7526133600877378</v>
      </c>
      <c r="Q67" s="57"/>
      <c r="R67" s="57">
        <f t="shared" si="1"/>
        <v>-0.49737977432969882</v>
      </c>
      <c r="S67" s="57"/>
      <c r="T67" s="63">
        <f t="shared" si="2"/>
        <v>-0.25675636036772087</v>
      </c>
    </row>
    <row r="68" spans="6:20" ht="10.15" customHeight="1" x14ac:dyDescent="0.2">
      <c r="L68" s="48">
        <v>50</v>
      </c>
      <c r="N68" s="57">
        <f t="shared" si="3"/>
        <v>-0.12566370614358618</v>
      </c>
      <c r="P68" s="57">
        <f t="shared" si="0"/>
        <v>1.9371663222572677</v>
      </c>
      <c r="Q68" s="57"/>
      <c r="R68" s="57">
        <f t="shared" si="1"/>
        <v>-0.25066646712859747</v>
      </c>
      <c r="S68" s="57"/>
      <c r="T68" s="63">
        <f t="shared" si="2"/>
        <v>-0.12632937844610254</v>
      </c>
    </row>
    <row r="69" spans="6:20" ht="10.15" customHeight="1" x14ac:dyDescent="0.2">
      <c r="L69" s="48">
        <v>51</v>
      </c>
      <c r="N69" s="57">
        <f t="shared" si="3"/>
        <v>5.5511151231257827E-15</v>
      </c>
      <c r="P69" s="57">
        <f t="shared" si="0"/>
        <v>2</v>
      </c>
      <c r="Q69" s="57"/>
      <c r="R69" s="57">
        <f t="shared" si="1"/>
        <v>1.1102230246251565E-14</v>
      </c>
      <c r="S69" s="57"/>
      <c r="T69" s="63">
        <f t="shared" si="2"/>
        <v>5.5511151231257827E-15</v>
      </c>
    </row>
    <row r="70" spans="6:20" ht="10.15" customHeight="1" x14ac:dyDescent="0.2">
      <c r="L70" s="48">
        <v>52</v>
      </c>
      <c r="N70" s="57">
        <f t="shared" si="3"/>
        <v>0.12566370614359729</v>
      </c>
      <c r="P70" s="57">
        <f t="shared" si="0"/>
        <v>1.9371663222572566</v>
      </c>
      <c r="Q70" s="57"/>
      <c r="R70" s="57">
        <f t="shared" si="1"/>
        <v>0.25066646712861951</v>
      </c>
      <c r="S70" s="57"/>
      <c r="T70" s="63">
        <f t="shared" si="2"/>
        <v>0.12632937844611383</v>
      </c>
    </row>
    <row r="71" spans="6:20" ht="10.15" customHeight="1" x14ac:dyDescent="0.2">
      <c r="L71" s="48">
        <v>53</v>
      </c>
      <c r="N71" s="57">
        <f t="shared" si="3"/>
        <v>0.25132741228718902</v>
      </c>
      <c r="P71" s="57">
        <f t="shared" si="0"/>
        <v>1.7526133600877165</v>
      </c>
      <c r="Q71" s="57"/>
      <c r="R71" s="57">
        <f t="shared" si="1"/>
        <v>0.49737977432972036</v>
      </c>
      <c r="S71" s="57"/>
      <c r="T71" s="63">
        <f t="shared" si="2"/>
        <v>0.25675636036773269</v>
      </c>
    </row>
    <row r="72" spans="6:20" ht="10.15" customHeight="1" x14ac:dyDescent="0.2">
      <c r="L72" s="48">
        <v>54</v>
      </c>
      <c r="N72" s="57">
        <f t="shared" si="3"/>
        <v>0.37699111843078076</v>
      </c>
      <c r="P72" s="57">
        <f t="shared" si="0"/>
        <v>1.4579372548428078</v>
      </c>
      <c r="Q72" s="57"/>
      <c r="R72" s="57">
        <f t="shared" si="1"/>
        <v>0.73624910536936627</v>
      </c>
      <c r="S72" s="57"/>
      <c r="T72" s="63">
        <f t="shared" si="2"/>
        <v>0.39592800879772772</v>
      </c>
    </row>
    <row r="73" spans="6:20" ht="10.15" customHeight="1" x14ac:dyDescent="0.2">
      <c r="L73" s="48">
        <v>55</v>
      </c>
      <c r="N73" s="57">
        <f t="shared" si="3"/>
        <v>0.50265482457437249</v>
      </c>
      <c r="P73" s="57">
        <f t="shared" si="0"/>
        <v>1.0716535899579744</v>
      </c>
      <c r="Q73" s="57"/>
      <c r="R73" s="57">
        <f t="shared" si="1"/>
        <v>0.96350734820344031</v>
      </c>
      <c r="S73" s="57"/>
      <c r="T73" s="63">
        <f t="shared" si="2"/>
        <v>0.5497546521927773</v>
      </c>
    </row>
    <row r="74" spans="6:20" ht="10.15" customHeight="1" x14ac:dyDescent="0.2">
      <c r="L74" s="48">
        <v>56</v>
      </c>
      <c r="N74" s="57">
        <f t="shared" si="3"/>
        <v>0.62831853071796417</v>
      </c>
      <c r="P74" s="57">
        <f t="shared" si="0"/>
        <v>0.61803398874987381</v>
      </c>
      <c r="Q74" s="57"/>
      <c r="R74" s="57">
        <f t="shared" si="1"/>
        <v>1.1755705045849552</v>
      </c>
      <c r="S74" s="57"/>
      <c r="T74" s="63">
        <f t="shared" si="2"/>
        <v>0.72654252800536934</v>
      </c>
    </row>
    <row r="75" spans="6:20" ht="10.15" customHeight="1" x14ac:dyDescent="0.2">
      <c r="L75" s="48">
        <v>57</v>
      </c>
      <c r="N75" s="57">
        <f t="shared" si="3"/>
        <v>0.75398223686155585</v>
      </c>
      <c r="P75" s="57">
        <f t="shared" si="0"/>
        <v>0.12558103905860488</v>
      </c>
      <c r="Q75" s="57"/>
      <c r="R75" s="57">
        <f t="shared" si="1"/>
        <v>1.3690942118573852</v>
      </c>
      <c r="S75" s="57"/>
      <c r="T75" s="63">
        <f t="shared" si="2"/>
        <v>0.93906250581750261</v>
      </c>
    </row>
    <row r="76" spans="6:20" ht="10.15" customHeight="1" x14ac:dyDescent="0.2">
      <c r="L76" s="48">
        <v>58</v>
      </c>
      <c r="N76" s="57">
        <f t="shared" si="3"/>
        <v>0.87964594300514753</v>
      </c>
      <c r="P76" s="57">
        <f t="shared" si="0"/>
        <v>-0.37476262917147057</v>
      </c>
      <c r="Q76" s="57"/>
      <c r="R76" s="57">
        <f t="shared" si="1"/>
        <v>1.5410264855515854</v>
      </c>
      <c r="S76" s="57"/>
      <c r="T76" s="63">
        <f t="shared" si="2"/>
        <v>1.2087923504096225</v>
      </c>
    </row>
    <row r="77" spans="6:20" ht="10.15" customHeight="1" x14ac:dyDescent="0.2">
      <c r="L77" s="48">
        <v>59</v>
      </c>
      <c r="N77" s="57">
        <f t="shared" si="3"/>
        <v>1.0053096491487392</v>
      </c>
      <c r="P77" s="57">
        <f t="shared" si="0"/>
        <v>-0.85155858313016475</v>
      </c>
      <c r="Q77" s="57"/>
      <c r="R77" s="57">
        <f t="shared" si="1"/>
        <v>1.6886558510040359</v>
      </c>
      <c r="S77" s="57"/>
      <c r="T77" s="63">
        <f t="shared" si="2"/>
        <v>1.5757478599686698</v>
      </c>
    </row>
    <row r="78" spans="6:20" ht="10.15" customHeight="1" x14ac:dyDescent="0.2">
      <c r="L78" s="48">
        <v>60</v>
      </c>
      <c r="N78" s="57">
        <f t="shared" si="3"/>
        <v>1.1309733552923309</v>
      </c>
      <c r="P78" s="57">
        <f t="shared" si="0"/>
        <v>-1.2748479794973959</v>
      </c>
      <c r="Q78" s="57"/>
      <c r="R78" s="57">
        <f t="shared" si="1"/>
        <v>1.8096541049320436</v>
      </c>
      <c r="S78" s="57"/>
      <c r="T78" s="63">
        <f t="shared" si="2"/>
        <v>2.1251081731572321</v>
      </c>
    </row>
    <row r="79" spans="6:20" ht="10.15" customHeight="1" x14ac:dyDescent="0.2">
      <c r="L79" s="48">
        <v>61</v>
      </c>
      <c r="N79" s="57">
        <f t="shared" si="3"/>
        <v>1.2566370614359226</v>
      </c>
      <c r="P79" s="57">
        <f t="shared" si="0"/>
        <v>-1.6180339887499073</v>
      </c>
      <c r="Q79" s="57"/>
      <c r="R79" s="57">
        <f t="shared" si="1"/>
        <v>1.9021130325903104</v>
      </c>
      <c r="S79" s="57"/>
      <c r="T79" s="63">
        <f t="shared" si="2"/>
        <v>3.0776835371753086</v>
      </c>
    </row>
    <row r="80" spans="6:20" ht="10.15" customHeight="1" x14ac:dyDescent="0.2">
      <c r="L80" s="48">
        <v>62</v>
      </c>
      <c r="N80" s="57">
        <f t="shared" si="3"/>
        <v>1.3823007675795143</v>
      </c>
      <c r="P80" s="57">
        <f t="shared" si="0"/>
        <v>-1.8595529717765105</v>
      </c>
      <c r="Q80" s="57"/>
      <c r="R80" s="57">
        <f t="shared" si="1"/>
        <v>1.9645745014573792</v>
      </c>
      <c r="S80" s="57"/>
      <c r="T80" s="63">
        <f t="shared" si="2"/>
        <v>5.2421835811133253</v>
      </c>
    </row>
    <row r="81" spans="12:20" ht="10.15" customHeight="1" x14ac:dyDescent="0.2">
      <c r="L81" s="48">
        <v>63</v>
      </c>
      <c r="N81" s="57">
        <f t="shared" si="3"/>
        <v>1.5079644737231059</v>
      </c>
      <c r="P81" s="57">
        <f t="shared" si="0"/>
        <v>-1.9842294026289582</v>
      </c>
      <c r="Q81" s="57"/>
      <c r="R81" s="57">
        <f t="shared" si="1"/>
        <v>1.9960534568565438</v>
      </c>
      <c r="S81" s="57"/>
      <c r="T81" s="63">
        <f t="shared" si="2"/>
        <v>15.894544843866617</v>
      </c>
    </row>
    <row r="82" spans="12:20" ht="10.15" customHeight="1" x14ac:dyDescent="0.2">
      <c r="L82" s="48">
        <v>64</v>
      </c>
      <c r="N82" s="57">
        <f t="shared" si="3"/>
        <v>1.6336281798666976</v>
      </c>
      <c r="P82" s="57">
        <f t="shared" si="0"/>
        <v>-1.9842294026289531</v>
      </c>
      <c r="Q82" s="57"/>
      <c r="R82" s="57">
        <f t="shared" si="1"/>
        <v>1.9960534568565425</v>
      </c>
      <c r="S82" s="57"/>
      <c r="T82" s="63">
        <f t="shared" si="2"/>
        <v>-15.894544843864002</v>
      </c>
    </row>
    <row r="83" spans="12:20" ht="10.15" customHeight="1" x14ac:dyDescent="0.2">
      <c r="L83" s="48">
        <v>65</v>
      </c>
      <c r="N83" s="57">
        <f t="shared" si="3"/>
        <v>1.7592918860102893</v>
      </c>
      <c r="P83" s="57">
        <f t="shared" si="0"/>
        <v>-1.8595529717764954</v>
      </c>
      <c r="Q83" s="57"/>
      <c r="R83" s="57">
        <f t="shared" si="1"/>
        <v>1.9645745014573754</v>
      </c>
      <c r="S83" s="57"/>
      <c r="T83" s="63">
        <f t="shared" si="2"/>
        <v>-5.2421835811130322</v>
      </c>
    </row>
    <row r="84" spans="12:20" ht="10.15" customHeight="1" x14ac:dyDescent="0.2">
      <c r="L84" s="48">
        <v>66</v>
      </c>
      <c r="N84" s="57">
        <f t="shared" si="3"/>
        <v>1.884955592153881</v>
      </c>
      <c r="P84" s="57">
        <f t="shared" ref="P84:P119" si="4">$G$7*COS($H$7*N84-$I$7)+$J$7</f>
        <v>-1.6180339887498829</v>
      </c>
      <c r="Q84" s="57"/>
      <c r="R84" s="57">
        <f t="shared" ref="R84:R119" si="5">$G$9*SIN($H$9*N84-$I$9)+$J$9</f>
        <v>1.902113032590304</v>
      </c>
      <c r="S84" s="57"/>
      <c r="T84" s="63">
        <f t="shared" ref="T84:T119" si="6">$G$11*TAN($H$11*N84-$I$11)+$J$11</f>
        <v>-3.0776835371752007</v>
      </c>
    </row>
    <row r="85" spans="12:20" ht="10.15" customHeight="1" x14ac:dyDescent="0.2">
      <c r="L85" s="48">
        <v>67</v>
      </c>
      <c r="N85" s="57">
        <f t="shared" ref="N85:N119" si="7">N84+$H$15</f>
        <v>2.0106192982974727</v>
      </c>
      <c r="P85" s="57">
        <f t="shared" si="4"/>
        <v>-1.2748479794973639</v>
      </c>
      <c r="Q85" s="57"/>
      <c r="R85" s="57">
        <f t="shared" si="5"/>
        <v>1.8096541049320347</v>
      </c>
      <c r="S85" s="57"/>
      <c r="T85" s="63">
        <f t="shared" si="6"/>
        <v>-2.1251081731571753</v>
      </c>
    </row>
    <row r="86" spans="12:20" ht="10.15" customHeight="1" x14ac:dyDescent="0.2">
      <c r="L86" s="48">
        <v>68</v>
      </c>
      <c r="N86" s="57">
        <f t="shared" si="7"/>
        <v>2.1362830044410646</v>
      </c>
      <c r="P86" s="57">
        <f t="shared" si="4"/>
        <v>-0.85155858313012667</v>
      </c>
      <c r="Q86" s="57"/>
      <c r="R86" s="57">
        <f t="shared" si="5"/>
        <v>1.6886558510040246</v>
      </c>
      <c r="S86" s="57"/>
      <c r="T86" s="63">
        <f t="shared" si="6"/>
        <v>-1.5757478599686332</v>
      </c>
    </row>
    <row r="87" spans="12:20" ht="10.15" customHeight="1" x14ac:dyDescent="0.2">
      <c r="L87" s="48">
        <v>69</v>
      </c>
      <c r="N87" s="57">
        <f t="shared" si="7"/>
        <v>2.2619467105846565</v>
      </c>
      <c r="P87" s="57">
        <f t="shared" si="4"/>
        <v>-0.37476262917142833</v>
      </c>
      <c r="Q87" s="57"/>
      <c r="R87" s="57">
        <f t="shared" si="5"/>
        <v>1.5410264855515716</v>
      </c>
      <c r="S87" s="57"/>
      <c r="T87" s="63">
        <f t="shared" si="6"/>
        <v>-1.2087923504095961</v>
      </c>
    </row>
    <row r="88" spans="12:20" ht="10.15" customHeight="1" x14ac:dyDescent="0.2">
      <c r="L88" s="48">
        <v>70</v>
      </c>
      <c r="N88" s="57">
        <f t="shared" si="7"/>
        <v>2.3876104167282484</v>
      </c>
      <c r="P88" s="57">
        <f t="shared" si="4"/>
        <v>0.12558103905864873</v>
      </c>
      <c r="Q88" s="57"/>
      <c r="R88" s="57">
        <f t="shared" si="5"/>
        <v>1.3690942118573692</v>
      </c>
      <c r="S88" s="57"/>
      <c r="T88" s="63">
        <f t="shared" si="6"/>
        <v>-0.93906250581748196</v>
      </c>
    </row>
    <row r="89" spans="12:20" ht="10.15" customHeight="1" x14ac:dyDescent="0.2">
      <c r="L89" s="48">
        <v>71</v>
      </c>
      <c r="N89" s="57">
        <f t="shared" si="7"/>
        <v>2.5132741228718403</v>
      </c>
      <c r="P89" s="57">
        <f t="shared" si="4"/>
        <v>0.61803398874991644</v>
      </c>
      <c r="Q89" s="57"/>
      <c r="R89" s="57">
        <f t="shared" si="5"/>
        <v>1.1755705045849372</v>
      </c>
      <c r="S89" s="57"/>
      <c r="T89" s="63">
        <f t="shared" si="6"/>
        <v>-0.72654252800535224</v>
      </c>
    </row>
    <row r="90" spans="12:20" ht="10.15" customHeight="1" x14ac:dyDescent="0.2">
      <c r="L90" s="48">
        <v>72</v>
      </c>
      <c r="N90" s="57">
        <f t="shared" si="7"/>
        <v>2.6389378290154322</v>
      </c>
      <c r="P90" s="57">
        <f t="shared" si="4"/>
        <v>1.0716535899580131</v>
      </c>
      <c r="Q90" s="57"/>
      <c r="R90" s="57">
        <f t="shared" si="5"/>
        <v>0.96350734820342032</v>
      </c>
      <c r="S90" s="57"/>
      <c r="T90" s="63">
        <f t="shared" si="6"/>
        <v>-0.54975465219276243</v>
      </c>
    </row>
    <row r="91" spans="12:20" ht="10.15" customHeight="1" x14ac:dyDescent="0.2">
      <c r="L91" s="48">
        <v>73</v>
      </c>
      <c r="N91" s="57">
        <f t="shared" si="7"/>
        <v>2.7646015351590241</v>
      </c>
      <c r="P91" s="57">
        <f t="shared" si="4"/>
        <v>1.4579372548428395</v>
      </c>
      <c r="Q91" s="57"/>
      <c r="R91" s="57">
        <f t="shared" si="5"/>
        <v>0.73624910536934474</v>
      </c>
      <c r="S91" s="57"/>
      <c r="T91" s="63">
        <f t="shared" si="6"/>
        <v>-0.39592800879771428</v>
      </c>
    </row>
    <row r="92" spans="12:20" ht="10.15" customHeight="1" x14ac:dyDescent="0.2">
      <c r="L92" s="48">
        <v>74</v>
      </c>
      <c r="N92" s="57">
        <f t="shared" si="7"/>
        <v>2.890265241302616</v>
      </c>
      <c r="P92" s="57">
        <f t="shared" si="4"/>
        <v>1.7526133600877392</v>
      </c>
      <c r="Q92" s="57"/>
      <c r="R92" s="57">
        <f t="shared" si="5"/>
        <v>0.4973797743296976</v>
      </c>
      <c r="S92" s="57"/>
      <c r="T92" s="63">
        <f t="shared" si="6"/>
        <v>-0.2567563603677202</v>
      </c>
    </row>
    <row r="93" spans="12:20" ht="10.15" customHeight="1" x14ac:dyDescent="0.2">
      <c r="L93" s="48">
        <v>75</v>
      </c>
      <c r="N93" s="57">
        <f t="shared" si="7"/>
        <v>3.0159289474462079</v>
      </c>
      <c r="P93" s="57">
        <f t="shared" si="4"/>
        <v>1.9371663222572686</v>
      </c>
      <c r="Q93" s="57"/>
      <c r="R93" s="57">
        <f t="shared" si="5"/>
        <v>0.25066646712859586</v>
      </c>
      <c r="S93" s="57"/>
      <c r="T93" s="63">
        <f t="shared" si="6"/>
        <v>-0.1263293784461017</v>
      </c>
    </row>
    <row r="94" spans="12:20" ht="10.15" customHeight="1" x14ac:dyDescent="0.2">
      <c r="L94" s="48">
        <v>76</v>
      </c>
      <c r="N94" s="57">
        <f t="shared" si="7"/>
        <v>3.1415926535897998</v>
      </c>
      <c r="P94" s="57">
        <f t="shared" si="4"/>
        <v>2</v>
      </c>
      <c r="Q94" s="57"/>
      <c r="R94" s="57">
        <f t="shared" si="5"/>
        <v>-1.3077646604520154E-14</v>
      </c>
      <c r="S94" s="57"/>
      <c r="T94" s="63">
        <f t="shared" si="6"/>
        <v>6.5388233022600772E-15</v>
      </c>
    </row>
    <row r="95" spans="12:20" ht="10.15" customHeight="1" x14ac:dyDescent="0.2">
      <c r="L95" s="48">
        <v>77</v>
      </c>
      <c r="N95" s="57">
        <f t="shared" si="7"/>
        <v>3.2672563597333917</v>
      </c>
      <c r="P95" s="57">
        <f t="shared" si="4"/>
        <v>1.9371663222572555</v>
      </c>
      <c r="Q95" s="57"/>
      <c r="R95" s="57">
        <f t="shared" si="5"/>
        <v>-0.25066646712862178</v>
      </c>
      <c r="S95" s="57"/>
      <c r="T95" s="63">
        <f t="shared" si="6"/>
        <v>0.126329378446115</v>
      </c>
    </row>
    <row r="96" spans="12:20" ht="10.15" customHeight="1" x14ac:dyDescent="0.2">
      <c r="L96" s="48">
        <v>78</v>
      </c>
      <c r="N96" s="57">
        <f t="shared" si="7"/>
        <v>3.3929200658769836</v>
      </c>
      <c r="P96" s="57">
        <f t="shared" si="4"/>
        <v>1.7526133600877138</v>
      </c>
      <c r="Q96" s="57"/>
      <c r="R96" s="57">
        <f t="shared" si="5"/>
        <v>-0.49737977432972291</v>
      </c>
      <c r="S96" s="57"/>
      <c r="T96" s="63">
        <f t="shared" si="6"/>
        <v>0.25675636036773414</v>
      </c>
    </row>
    <row r="97" spans="12:20" ht="10.15" customHeight="1" x14ac:dyDescent="0.2">
      <c r="L97" s="48">
        <v>79</v>
      </c>
      <c r="N97" s="57">
        <f t="shared" si="7"/>
        <v>3.5185837720205755</v>
      </c>
      <c r="P97" s="57">
        <f t="shared" si="4"/>
        <v>1.4579372548428038</v>
      </c>
      <c r="Q97" s="57"/>
      <c r="R97" s="57">
        <f t="shared" si="5"/>
        <v>-0.73624910536936905</v>
      </c>
      <c r="S97" s="57"/>
      <c r="T97" s="63">
        <f t="shared" si="6"/>
        <v>0.39592800879772944</v>
      </c>
    </row>
    <row r="98" spans="12:20" ht="10.15" customHeight="1" x14ac:dyDescent="0.2">
      <c r="L98" s="48">
        <v>80</v>
      </c>
      <c r="N98" s="57">
        <f t="shared" si="7"/>
        <v>3.6442474781641674</v>
      </c>
      <c r="P98" s="57">
        <f t="shared" si="4"/>
        <v>1.0716535899579689</v>
      </c>
      <c r="Q98" s="57"/>
      <c r="R98" s="57">
        <f t="shared" si="5"/>
        <v>-0.96350734820344319</v>
      </c>
      <c r="S98" s="57"/>
      <c r="T98" s="63">
        <f t="shared" si="6"/>
        <v>0.54975465219277952</v>
      </c>
    </row>
    <row r="99" spans="12:20" ht="10.15" customHeight="1" x14ac:dyDescent="0.2">
      <c r="L99" s="48">
        <v>81</v>
      </c>
      <c r="N99" s="57">
        <f t="shared" si="7"/>
        <v>3.7699111843077593</v>
      </c>
      <c r="P99" s="57">
        <f t="shared" si="4"/>
        <v>0.6180339887498667</v>
      </c>
      <c r="Q99" s="57"/>
      <c r="R99" s="57">
        <f t="shared" si="5"/>
        <v>-1.1755705045849583</v>
      </c>
      <c r="S99" s="57"/>
      <c r="T99" s="63">
        <f t="shared" si="6"/>
        <v>0.72654252800537222</v>
      </c>
    </row>
    <row r="100" spans="12:20" ht="10.15" customHeight="1" x14ac:dyDescent="0.2">
      <c r="L100" s="48">
        <v>82</v>
      </c>
      <c r="N100" s="57">
        <f t="shared" si="7"/>
        <v>3.8955748904513512</v>
      </c>
      <c r="P100" s="57">
        <f t="shared" si="4"/>
        <v>0.12558103905859652</v>
      </c>
      <c r="Q100" s="57"/>
      <c r="R100" s="57">
        <f t="shared" si="5"/>
        <v>-1.3690942118573883</v>
      </c>
      <c r="S100" s="57"/>
      <c r="T100" s="63">
        <f t="shared" si="6"/>
        <v>0.93906250581750661</v>
      </c>
    </row>
    <row r="101" spans="12:20" ht="10.15" customHeight="1" x14ac:dyDescent="0.2">
      <c r="L101" s="48">
        <v>83</v>
      </c>
      <c r="N101" s="57">
        <f t="shared" si="7"/>
        <v>4.0212385965949426</v>
      </c>
      <c r="P101" s="57">
        <f t="shared" si="4"/>
        <v>-0.37476262917147796</v>
      </c>
      <c r="Q101" s="57"/>
      <c r="R101" s="57">
        <f t="shared" si="5"/>
        <v>-1.5410264855515878</v>
      </c>
      <c r="S101" s="57"/>
      <c r="T101" s="63">
        <f t="shared" si="6"/>
        <v>1.2087923504096272</v>
      </c>
    </row>
    <row r="102" spans="12:20" ht="10.15" customHeight="1" x14ac:dyDescent="0.2">
      <c r="L102" s="48">
        <v>84</v>
      </c>
      <c r="N102" s="57">
        <f t="shared" si="7"/>
        <v>4.1469023027385346</v>
      </c>
      <c r="P102" s="57">
        <f t="shared" si="4"/>
        <v>-0.85155858313017241</v>
      </c>
      <c r="Q102" s="57"/>
      <c r="R102" s="57">
        <f t="shared" si="5"/>
        <v>-1.6886558510040381</v>
      </c>
      <c r="S102" s="57"/>
      <c r="T102" s="63">
        <f t="shared" si="6"/>
        <v>1.5757478599686772</v>
      </c>
    </row>
    <row r="103" spans="12:20" ht="10.15" customHeight="1" x14ac:dyDescent="0.2">
      <c r="L103" s="48">
        <v>85</v>
      </c>
      <c r="N103" s="57">
        <f t="shared" si="7"/>
        <v>4.2725660088821265</v>
      </c>
      <c r="P103" s="57">
        <f t="shared" si="4"/>
        <v>-1.274847979497403</v>
      </c>
      <c r="Q103" s="57"/>
      <c r="R103" s="57">
        <f t="shared" si="5"/>
        <v>-1.8096541049320456</v>
      </c>
      <c r="S103" s="57"/>
      <c r="T103" s="63">
        <f t="shared" si="6"/>
        <v>2.125108173157245</v>
      </c>
    </row>
    <row r="104" spans="12:20" ht="10.15" customHeight="1" x14ac:dyDescent="0.2">
      <c r="L104" s="48">
        <v>86</v>
      </c>
      <c r="N104" s="57">
        <f t="shared" si="7"/>
        <v>4.3982297150257184</v>
      </c>
      <c r="P104" s="57">
        <f t="shared" si="4"/>
        <v>-1.6180339887499133</v>
      </c>
      <c r="Q104" s="57"/>
      <c r="R104" s="57">
        <f t="shared" si="5"/>
        <v>-1.9021130325903119</v>
      </c>
      <c r="S104" s="57"/>
      <c r="T104" s="63">
        <f t="shared" si="6"/>
        <v>3.0776835371753353</v>
      </c>
    </row>
    <row r="105" spans="12:20" ht="10.15" customHeight="1" x14ac:dyDescent="0.2">
      <c r="L105" s="48">
        <v>87</v>
      </c>
      <c r="N105" s="57">
        <f t="shared" si="7"/>
        <v>4.5238934211693103</v>
      </c>
      <c r="P105" s="57">
        <f t="shared" si="4"/>
        <v>-1.8595529717765147</v>
      </c>
      <c r="Q105" s="57"/>
      <c r="R105" s="57">
        <f t="shared" si="5"/>
        <v>-1.9645745014573803</v>
      </c>
      <c r="S105" s="57"/>
      <c r="T105" s="63">
        <f t="shared" si="6"/>
        <v>5.2421835811134043</v>
      </c>
    </row>
    <row r="106" spans="12:20" ht="10.15" customHeight="1" x14ac:dyDescent="0.2">
      <c r="L106" s="48">
        <v>88</v>
      </c>
      <c r="N106" s="57">
        <f t="shared" si="7"/>
        <v>4.6495571273129022</v>
      </c>
      <c r="P106" s="57">
        <f t="shared" si="4"/>
        <v>-1.9842294026289597</v>
      </c>
      <c r="Q106" s="57"/>
      <c r="R106" s="57">
        <f t="shared" si="5"/>
        <v>-1.9960534568565442</v>
      </c>
      <c r="S106" s="57"/>
      <c r="T106" s="63">
        <f t="shared" si="6"/>
        <v>15.894544843867376</v>
      </c>
    </row>
    <row r="107" spans="12:20" ht="10.15" customHeight="1" x14ac:dyDescent="0.2">
      <c r="L107" s="48">
        <v>89</v>
      </c>
      <c r="N107" s="57">
        <f t="shared" si="7"/>
        <v>4.7752208334564941</v>
      </c>
      <c r="P107" s="57">
        <f t="shared" si="4"/>
        <v>-1.9842294026289515</v>
      </c>
      <c r="Q107" s="57"/>
      <c r="R107" s="57">
        <f t="shared" si="5"/>
        <v>-1.996053456856542</v>
      </c>
      <c r="S107" s="57"/>
      <c r="T107" s="63">
        <f t="shared" si="6"/>
        <v>-15.894544843863189</v>
      </c>
    </row>
    <row r="108" spans="12:20" ht="10.15" customHeight="1" x14ac:dyDescent="0.2">
      <c r="L108" s="48">
        <v>90</v>
      </c>
      <c r="N108" s="57">
        <f t="shared" si="7"/>
        <v>4.900884539600086</v>
      </c>
      <c r="P108" s="57">
        <f t="shared" si="4"/>
        <v>-1.8595529717764903</v>
      </c>
      <c r="Q108" s="57"/>
      <c r="R108" s="57">
        <f t="shared" si="5"/>
        <v>-1.9645745014573741</v>
      </c>
      <c r="S108" s="57"/>
      <c r="T108" s="63">
        <f t="shared" si="6"/>
        <v>-5.2421835811129345</v>
      </c>
    </row>
    <row r="109" spans="12:20" ht="10.15" customHeight="1" x14ac:dyDescent="0.2">
      <c r="L109" s="48">
        <v>91</v>
      </c>
      <c r="N109" s="57">
        <f t="shared" si="7"/>
        <v>5.0265482457436779</v>
      </c>
      <c r="P109" s="57">
        <f t="shared" si="4"/>
        <v>-1.6180339887498745</v>
      </c>
      <c r="Q109" s="57"/>
      <c r="R109" s="57">
        <f t="shared" si="5"/>
        <v>-1.9021130325903017</v>
      </c>
      <c r="S109" s="57"/>
      <c r="T109" s="63">
        <f t="shared" si="6"/>
        <v>-3.0776835371751625</v>
      </c>
    </row>
    <row r="110" spans="12:20" ht="10.15" customHeight="1" x14ac:dyDescent="0.2">
      <c r="L110" s="48">
        <v>92</v>
      </c>
      <c r="N110" s="57">
        <f t="shared" si="7"/>
        <v>5.1522119518872698</v>
      </c>
      <c r="P110" s="57">
        <f t="shared" si="4"/>
        <v>-1.2748479794973522</v>
      </c>
      <c r="Q110" s="57"/>
      <c r="R110" s="57">
        <f t="shared" si="5"/>
        <v>-1.8096541049320316</v>
      </c>
      <c r="S110" s="57"/>
      <c r="T110" s="63">
        <f t="shared" si="6"/>
        <v>-2.1251081731571539</v>
      </c>
    </row>
    <row r="111" spans="12:20" ht="10.15" customHeight="1" x14ac:dyDescent="0.2">
      <c r="L111" s="48">
        <v>93</v>
      </c>
      <c r="N111" s="57">
        <f t="shared" si="7"/>
        <v>5.2778756580308617</v>
      </c>
      <c r="P111" s="57">
        <f t="shared" si="4"/>
        <v>-0.85155858313011257</v>
      </c>
      <c r="Q111" s="57"/>
      <c r="R111" s="57">
        <f t="shared" si="5"/>
        <v>-1.6886558510040204</v>
      </c>
      <c r="S111" s="57"/>
      <c r="T111" s="63">
        <f t="shared" si="6"/>
        <v>-1.5757478599686197</v>
      </c>
    </row>
    <row r="112" spans="12:20" ht="10.15" customHeight="1" x14ac:dyDescent="0.2">
      <c r="L112" s="48">
        <v>94</v>
      </c>
      <c r="N112" s="57">
        <f t="shared" si="7"/>
        <v>5.4035393641744536</v>
      </c>
      <c r="P112" s="57">
        <f t="shared" si="4"/>
        <v>-0.37476262917141312</v>
      </c>
      <c r="Q112" s="57"/>
      <c r="R112" s="57">
        <f t="shared" si="5"/>
        <v>-1.5410264855515667</v>
      </c>
      <c r="S112" s="57"/>
      <c r="T112" s="63">
        <f t="shared" si="6"/>
        <v>-1.2087923504095865</v>
      </c>
    </row>
    <row r="113" spans="12:20" ht="10.15" customHeight="1" x14ac:dyDescent="0.2">
      <c r="L113" s="48">
        <v>95</v>
      </c>
      <c r="N113" s="57">
        <f t="shared" si="7"/>
        <v>5.5292030703180455</v>
      </c>
      <c r="P113" s="57">
        <f t="shared" si="4"/>
        <v>0.12558103905866419</v>
      </c>
      <c r="Q113" s="57"/>
      <c r="R113" s="57">
        <f t="shared" si="5"/>
        <v>-1.3690942118573637</v>
      </c>
      <c r="S113" s="57"/>
      <c r="T113" s="63">
        <f t="shared" si="6"/>
        <v>-0.93906250581747475</v>
      </c>
    </row>
    <row r="114" spans="12:20" ht="10.15" customHeight="1" x14ac:dyDescent="0.2">
      <c r="L114" s="48">
        <v>96</v>
      </c>
      <c r="N114" s="57">
        <f t="shared" si="7"/>
        <v>5.6548667764616374</v>
      </c>
      <c r="P114" s="57">
        <f t="shared" si="4"/>
        <v>0.61803398874993121</v>
      </c>
      <c r="Q114" s="57"/>
      <c r="R114" s="57">
        <f t="shared" si="5"/>
        <v>-1.1755705045849307</v>
      </c>
      <c r="S114" s="57"/>
      <c r="T114" s="63">
        <f t="shared" si="6"/>
        <v>-0.72654252800534624</v>
      </c>
    </row>
    <row r="115" spans="12:20" ht="10.15" customHeight="1" x14ac:dyDescent="0.2">
      <c r="L115" s="48">
        <v>97</v>
      </c>
      <c r="N115" s="57">
        <f t="shared" si="7"/>
        <v>5.7805304826052293</v>
      </c>
      <c r="P115" s="57">
        <f t="shared" si="4"/>
        <v>1.0716535899580262</v>
      </c>
      <c r="Q115" s="57"/>
      <c r="R115" s="57">
        <f t="shared" si="5"/>
        <v>-0.96350734820341355</v>
      </c>
      <c r="S115" s="57"/>
      <c r="T115" s="63">
        <f t="shared" si="6"/>
        <v>-0.54975465219275743</v>
      </c>
    </row>
    <row r="116" spans="12:20" ht="10.15" customHeight="1" x14ac:dyDescent="0.2">
      <c r="L116" s="48">
        <v>98</v>
      </c>
      <c r="N116" s="57">
        <f t="shared" si="7"/>
        <v>5.9061941887488212</v>
      </c>
      <c r="P116" s="57">
        <f t="shared" si="4"/>
        <v>1.4579372548428502</v>
      </c>
      <c r="Q116" s="57"/>
      <c r="R116" s="57">
        <f t="shared" si="5"/>
        <v>-0.73624910536933752</v>
      </c>
      <c r="S116" s="57"/>
      <c r="T116" s="63">
        <f t="shared" si="6"/>
        <v>-0.39592800879770984</v>
      </c>
    </row>
    <row r="117" spans="12:20" ht="10.15" customHeight="1" x14ac:dyDescent="0.2">
      <c r="L117" s="48">
        <v>99</v>
      </c>
      <c r="N117" s="57">
        <f t="shared" si="7"/>
        <v>6.0318578948924131</v>
      </c>
      <c r="P117" s="57">
        <f t="shared" si="4"/>
        <v>1.7526133600877465</v>
      </c>
      <c r="Q117" s="57"/>
      <c r="R117" s="57">
        <f t="shared" si="5"/>
        <v>-0.49737977432969005</v>
      </c>
      <c r="S117" s="57"/>
      <c r="T117" s="63">
        <f t="shared" si="6"/>
        <v>-0.25675636036771604</v>
      </c>
    </row>
    <row r="118" spans="12:20" ht="10.15" customHeight="1" x14ac:dyDescent="0.2">
      <c r="L118" s="48">
        <v>100</v>
      </c>
      <c r="N118" s="57">
        <f t="shared" si="7"/>
        <v>6.157521601036005</v>
      </c>
      <c r="P118" s="57">
        <f t="shared" si="4"/>
        <v>1.9371663222572724</v>
      </c>
      <c r="Q118" s="57"/>
      <c r="R118" s="57">
        <f t="shared" si="5"/>
        <v>-0.25066646712858814</v>
      </c>
      <c r="S118" s="57"/>
      <c r="T118" s="63">
        <f t="shared" si="6"/>
        <v>-0.12632937844609776</v>
      </c>
    </row>
    <row r="119" spans="12:20" ht="10.15" customHeight="1" x14ac:dyDescent="0.2">
      <c r="L119" s="48">
        <v>101</v>
      </c>
      <c r="N119" s="57">
        <f t="shared" si="7"/>
        <v>6.2831853071795969</v>
      </c>
      <c r="P119" s="57">
        <f t="shared" si="4"/>
        <v>2</v>
      </c>
      <c r="Q119" s="57"/>
      <c r="R119" s="57">
        <f t="shared" si="5"/>
        <v>2.0826222690839558E-14</v>
      </c>
      <c r="S119" s="57"/>
      <c r="T119" s="63">
        <f t="shared" si="6"/>
        <v>1.0413111345419779E-14</v>
      </c>
    </row>
  </sheetData>
  <sheetProtection algorithmName="SHA-512" hashValue="0VgB7Ejcf8rQX7BiIkOUfleIQjzfFivCpn1aV2qKmxCrLkcplHbG6kS/dkVzHUFS/NIdJsZuZho2fxLvAWaeIg==" saltValue="7jM+k61mBIyjvGnhRv/uMw==" spinCount="100000" sheet="1" objects="1" scenario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zoomScale="120" workbookViewId="0">
      <selection activeCell="B2" sqref="B2:D2"/>
    </sheetView>
  </sheetViews>
  <sheetFormatPr baseColWidth="10" defaultColWidth="9.140625" defaultRowHeight="11.25" x14ac:dyDescent="0.25"/>
  <cols>
    <col min="1" max="1" width="1.7109375" style="9" customWidth="1"/>
    <col min="2" max="2" width="2.7109375" style="9" customWidth="1"/>
    <col min="3" max="3" width="33.28515625" style="9" customWidth="1"/>
    <col min="4" max="4" width="100" style="9" customWidth="1"/>
    <col min="5" max="5" width="1.7109375" style="9" customWidth="1"/>
    <col min="6" max="16384" width="9.140625" style="9"/>
  </cols>
  <sheetData>
    <row r="1" spans="2:4" ht="6" customHeight="1" x14ac:dyDescent="0.25"/>
    <row r="2" spans="2:4" ht="12.75" x14ac:dyDescent="0.25">
      <c r="B2" s="205" t="s">
        <v>0</v>
      </c>
      <c r="C2" s="205"/>
      <c r="D2" s="205"/>
    </row>
    <row r="3" spans="2:4" ht="3" customHeight="1" x14ac:dyDescent="0.25"/>
    <row r="4" spans="2:4" ht="10.15" customHeight="1" x14ac:dyDescent="0.25">
      <c r="C4" s="206" t="s">
        <v>1</v>
      </c>
      <c r="D4" s="64" t="s">
        <v>2</v>
      </c>
    </row>
    <row r="5" spans="2:4" ht="10.15" customHeight="1" x14ac:dyDescent="0.25">
      <c r="C5" s="206"/>
      <c r="D5" s="65" t="s">
        <v>3</v>
      </c>
    </row>
    <row r="6" spans="2:4" ht="10.15" customHeight="1" x14ac:dyDescent="0.25">
      <c r="C6" s="206"/>
      <c r="D6" s="66" t="s">
        <v>4</v>
      </c>
    </row>
    <row r="7" spans="2:4" ht="10.15" customHeight="1" x14ac:dyDescent="0.25">
      <c r="C7" s="206"/>
      <c r="D7" s="65" t="s">
        <v>5</v>
      </c>
    </row>
    <row r="8" spans="2:4" ht="10.15" customHeight="1" x14ac:dyDescent="0.25">
      <c r="C8" s="206"/>
      <c r="D8" s="66" t="s">
        <v>6</v>
      </c>
    </row>
    <row r="9" spans="2:4" ht="10.15" customHeight="1" x14ac:dyDescent="0.25">
      <c r="C9" s="206"/>
      <c r="D9" s="67" t="s">
        <v>37</v>
      </c>
    </row>
    <row r="10" spans="2:4" ht="3" customHeight="1" x14ac:dyDescent="0.25">
      <c r="C10" s="3"/>
    </row>
    <row r="11" spans="2:4" ht="10.15" customHeight="1" x14ac:dyDescent="0.25">
      <c r="C11" s="206" t="s">
        <v>39</v>
      </c>
      <c r="D11" s="68" t="s">
        <v>40</v>
      </c>
    </row>
    <row r="12" spans="2:4" ht="10.15" customHeight="1" x14ac:dyDescent="0.25">
      <c r="C12" s="206"/>
      <c r="D12" s="65" t="s">
        <v>31</v>
      </c>
    </row>
    <row r="13" spans="2:4" ht="12" customHeight="1" x14ac:dyDescent="0.25">
      <c r="C13" s="206"/>
      <c r="D13" s="71" t="s">
        <v>38</v>
      </c>
    </row>
    <row r="14" spans="2:4" ht="3" customHeight="1" x14ac:dyDescent="0.25"/>
    <row r="15" spans="2:4" x14ac:dyDescent="0.25">
      <c r="C15" s="206" t="s">
        <v>7</v>
      </c>
      <c r="D15" s="64" t="s">
        <v>8</v>
      </c>
    </row>
    <row r="16" spans="2:4" x14ac:dyDescent="0.25">
      <c r="C16" s="206"/>
      <c r="D16" s="65" t="s">
        <v>34</v>
      </c>
    </row>
    <row r="17" spans="3:4" x14ac:dyDescent="0.25">
      <c r="C17" s="206"/>
      <c r="D17" s="70" t="s">
        <v>32</v>
      </c>
    </row>
    <row r="18" spans="3:4" x14ac:dyDescent="0.25">
      <c r="C18" s="206"/>
      <c r="D18" s="69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Fonctions mathématiques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Geoffrey</cp:lastModifiedBy>
  <dcterms:created xsi:type="dcterms:W3CDTF">2013-09-23T22:09:39Z</dcterms:created>
  <dcterms:modified xsi:type="dcterms:W3CDTF">2022-12-17T23:15:34Z</dcterms:modified>
</cp:coreProperties>
</file>