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bookViews>
    <workbookView xWindow="0" yWindow="0" windowWidth="28800" windowHeight="12210"/>
  </bookViews>
  <sheets>
    <sheet name="Funciones" sheetId="1" r:id="rId1"/>
  </sheets>
  <definedNames>
    <definedName name="funciones" localSheetId="0">Funciones!$A$1:$V$15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10" i="1"/>
  <c r="C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B11" i="1"/>
  <c r="B12" i="1"/>
  <c r="C12" i="1" s="1"/>
  <c r="B13" i="1"/>
  <c r="C13" i="1" s="1"/>
  <c r="B14" i="1"/>
  <c r="C14" i="1" s="1"/>
  <c r="B15" i="1"/>
  <c r="C15" i="1" s="1"/>
  <c r="B2" i="1"/>
  <c r="C2" i="1" s="1"/>
</calcChain>
</file>

<file path=xl/connections.xml><?xml version="1.0" encoding="utf-8"?>
<connections xmlns="http://schemas.openxmlformats.org/spreadsheetml/2006/main">
  <connection id="1" name="funciones" type="6" refreshedVersion="6" background="1" saveData="1">
    <textPr codePage="65001" sourceFile="C:\Users\Sergio\Downloads\funciones.txt" decimal="," thousands="." semicolon="1" qualifier="none">
      <textFields count="2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<sst xmlns="http://schemas.openxmlformats.org/spreadsheetml/2006/main" count="78" uniqueCount="64">
  <si>
    <t>CODIGO</t>
  </si>
  <si>
    <t>LETRA</t>
  </si>
  <si>
    <t>DNI</t>
  </si>
  <si>
    <t>NOMBRE</t>
  </si>
  <si>
    <t>APELLIDO1</t>
  </si>
  <si>
    <t>APELLIDO2</t>
  </si>
  <si>
    <t>NOMBRE COMPLETO</t>
  </si>
  <si>
    <t>FECHA NAC.</t>
  </si>
  <si>
    <t>EDAD</t>
  </si>
  <si>
    <t>GRUPO</t>
  </si>
  <si>
    <t>GEN.</t>
  </si>
  <si>
    <t>SEXO</t>
  </si>
  <si>
    <t>TALLA</t>
  </si>
  <si>
    <t>PESO</t>
  </si>
  <si>
    <t>IMC</t>
  </si>
  <si>
    <t xml:space="preserve">ESTADO </t>
  </si>
  <si>
    <t>P. Sistólica</t>
  </si>
  <si>
    <t>P. Diastólica</t>
  </si>
  <si>
    <t>Presión</t>
  </si>
  <si>
    <t>Glucosa</t>
  </si>
  <si>
    <t>Colesterol</t>
  </si>
  <si>
    <t>Trigliceridos</t>
  </si>
  <si>
    <t>Pedro</t>
  </si>
  <si>
    <t>Cisneros</t>
  </si>
  <si>
    <t>Flores</t>
  </si>
  <si>
    <t>M</t>
  </si>
  <si>
    <t>Elena</t>
  </si>
  <si>
    <t>Alvarado</t>
  </si>
  <si>
    <t>Zapata</t>
  </si>
  <si>
    <t>F</t>
  </si>
  <si>
    <t>Luis</t>
  </si>
  <si>
    <t>Ramos</t>
  </si>
  <si>
    <t>Franco</t>
  </si>
  <si>
    <t>Cristina</t>
  </si>
  <si>
    <t>Gonzalez</t>
  </si>
  <si>
    <t>Peña</t>
  </si>
  <si>
    <t>Teresa</t>
  </si>
  <si>
    <t>Gaspar</t>
  </si>
  <si>
    <t>Cortes</t>
  </si>
  <si>
    <t>Marta</t>
  </si>
  <si>
    <t>Sanchez</t>
  </si>
  <si>
    <t>Cortez</t>
  </si>
  <si>
    <t>Ramona</t>
  </si>
  <si>
    <t>Campos</t>
  </si>
  <si>
    <t>Ochoa</t>
  </si>
  <si>
    <t>Victoria</t>
  </si>
  <si>
    <t>Jasso</t>
  </si>
  <si>
    <t>Estela</t>
  </si>
  <si>
    <t>Vazquez</t>
  </si>
  <si>
    <t>Hernandez</t>
  </si>
  <si>
    <t>Felicia</t>
  </si>
  <si>
    <t>Ornelas</t>
  </si>
  <si>
    <t>Rodriguez</t>
  </si>
  <si>
    <t>Jesus</t>
  </si>
  <si>
    <t>Orozco</t>
  </si>
  <si>
    <t>Nuño</t>
  </si>
  <si>
    <t>Jose</t>
  </si>
  <si>
    <t>Chavez</t>
  </si>
  <si>
    <t>Botello</t>
  </si>
  <si>
    <t>Manuel</t>
  </si>
  <si>
    <t>Garcia</t>
  </si>
  <si>
    <t>Maria</t>
  </si>
  <si>
    <t>Guzman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</si>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</sst>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ncion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115" zoomScaleNormal="115" workbookViewId="0">
      <selection activeCell="V20" sqref="V20"/>
    </sheetView>
  </sheetViews>
  <sheetFormatPr baseColWidth="10" defaultRowHeight="15" x14ac:dyDescent="0.25"/>
  <cols>
    <col min="1" max="1" width="12.42578125" customWidth="1"/>
    <col min="2" max="2" width="6.28515625" bestFit="1" customWidth="1"/>
    <col min="3" max="3" width="12.42578125" customWidth="1"/>
    <col min="4" max="4" width="8.85546875" bestFit="1" customWidth="1"/>
    <col min="5" max="5" width="10.42578125" bestFit="1" customWidth="1"/>
    <col min="6" max="6" width="10.5703125" bestFit="1" customWidth="1"/>
    <col min="7" max="7" width="23.7109375" customWidth="1"/>
    <col min="8" max="8" width="11.5703125" bestFit="1" customWidth="1"/>
    <col min="9" max="9" width="5.85546875" bestFit="1" customWidth="1"/>
    <col min="10" max="10" width="11.42578125" customWidth="1"/>
    <col min="11" max="11" width="5.28515625" bestFit="1" customWidth="1"/>
    <col min="12" max="12" width="10.5703125" customWidth="1"/>
    <col min="13" max="13" width="6.28515625" bestFit="1" customWidth="1"/>
    <col min="14" max="14" width="5.5703125" bestFit="1" customWidth="1"/>
    <col min="15" max="15" width="4.42578125" bestFit="1" customWidth="1"/>
    <col min="16" max="16" width="8.42578125" bestFit="1" customWidth="1"/>
    <col min="17" max="17" width="10.42578125" bestFit="1" customWidth="1"/>
    <col min="18" max="18" width="11.7109375" bestFit="1" customWidth="1"/>
    <col min="19" max="19" width="7.7109375" bestFit="1" customWidth="1"/>
    <col min="20" max="20" width="7.85546875" bestFit="1" customWidth="1"/>
    <col min="21" max="21" width="10.140625" bestFit="1" customWidth="1"/>
    <col min="22" max="22" width="11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27651382</v>
      </c>
      <c r="B2" s="2" t="str">
        <f>MID("TRWAGMYFPDXBNJZSQVHLCKE",MOD(A2,23)+1, 1)</f>
        <v>T</v>
      </c>
      <c r="C2" s="2" t="str">
        <f>CONCATENATE(A2,B2)</f>
        <v>27651382T</v>
      </c>
      <c r="D2" s="2" t="s">
        <v>22</v>
      </c>
      <c r="E2" s="2" t="s">
        <v>23</v>
      </c>
      <c r="F2" s="2" t="s">
        <v>24</v>
      </c>
      <c r="G2" s="2" t="str">
        <f>CONCATENATE(E2," ",F2," ",D2)</f>
        <v>Cisneros Flores Pedro</v>
      </c>
      <c r="H2" s="3">
        <v>35365</v>
      </c>
      <c r="I2" s="2">
        <f ca="1">DATEDIF(H2,TODAY(),"Y")</f>
        <v>25</v>
      </c>
      <c r="J2" s="2" t="str">
        <f ca="1">IF(I2&lt;=15,"INFANTE", IF(AND(I2&gt;=16, I2&lt;=64), "ADULTO", "ANCIANO"))</f>
        <v>ADULTO</v>
      </c>
      <c r="K2" s="2" t="s">
        <v>25</v>
      </c>
      <c r="L2" s="2" t="str">
        <f>IF(K2="M","HOMBRE","MUJER")</f>
        <v>HOMBRE</v>
      </c>
      <c r="M2" s="2">
        <v>1.7</v>
      </c>
      <c r="N2" s="2">
        <v>72</v>
      </c>
      <c r="O2" s="2"/>
      <c r="P2" s="2"/>
      <c r="Q2" s="2">
        <v>120</v>
      </c>
      <c r="R2" s="2">
        <v>80</v>
      </c>
      <c r="S2" s="2"/>
      <c r="T2" s="2">
        <v>194</v>
      </c>
      <c r="U2" s="2">
        <v>283</v>
      </c>
      <c r="V2" s="2">
        <v>224</v>
      </c>
    </row>
    <row r="3" spans="1:22" x14ac:dyDescent="0.25">
      <c r="A3" s="2">
        <v>54298756</v>
      </c>
      <c r="B3" s="2" t="str">
        <f t="shared" ref="B3:B15" si="0">MID("TRWAGMYFPDXBNJZSQVHLCKE",MOD(A3,23)+1, 1)</f>
        <v>B</v>
      </c>
      <c r="C3" s="2" t="str">
        <f t="shared" ref="C3:C15" si="1">CONCATENATE(A3,B3)</f>
        <v>54298756B</v>
      </c>
      <c r="D3" s="2" t="s">
        <v>26</v>
      </c>
      <c r="E3" s="2" t="s">
        <v>27</v>
      </c>
      <c r="F3" s="2" t="s">
        <v>28</v>
      </c>
      <c r="G3" s="2" t="str">
        <f t="shared" ref="G3:G15" si="2">CONCATENATE(E3," ",F3," ",D3)</f>
        <v>Alvarado Zapata Elena</v>
      </c>
      <c r="H3" s="3">
        <v>14076</v>
      </c>
      <c r="I3" s="2">
        <f t="shared" ref="I3:I15" ca="1" si="3">DATEDIF(H3,TODAY(),"Y")</f>
        <v>83</v>
      </c>
      <c r="J3" s="2" t="str">
        <f t="shared" ref="J3:J15" ca="1" si="4">IF(I3&lt;=15,"INFANTE", IF(AND(I3&gt;=16, I3&lt;=64), "ADULTO", "ANCIANO"))</f>
        <v>ANCIANO</v>
      </c>
      <c r="K3" s="2" t="s">
        <v>29</v>
      </c>
      <c r="L3" s="2" t="str">
        <f t="shared" ref="L3:L15" si="5">IF(K3="M","HOMBRE","MUJER")</f>
        <v>MUJER</v>
      </c>
      <c r="M3" s="2">
        <v>1.58</v>
      </c>
      <c r="N3" s="2">
        <v>83.8</v>
      </c>
      <c r="O3" s="2"/>
      <c r="P3" s="2"/>
      <c r="Q3" s="2">
        <v>100</v>
      </c>
      <c r="R3" s="2">
        <v>60</v>
      </c>
      <c r="S3" s="2"/>
      <c r="T3" s="2">
        <v>200</v>
      </c>
      <c r="U3" s="2">
        <v>240</v>
      </c>
      <c r="V3" s="2">
        <v>250</v>
      </c>
    </row>
    <row r="4" spans="1:22" x14ac:dyDescent="0.25">
      <c r="A4" s="2">
        <v>23574196</v>
      </c>
      <c r="B4" s="2" t="str">
        <f t="shared" si="0"/>
        <v>R</v>
      </c>
      <c r="C4" s="2" t="str">
        <f t="shared" si="1"/>
        <v>23574196R</v>
      </c>
      <c r="D4" s="2" t="s">
        <v>30</v>
      </c>
      <c r="E4" s="2" t="s">
        <v>31</v>
      </c>
      <c r="F4" s="2" t="s">
        <v>32</v>
      </c>
      <c r="G4" s="2" t="str">
        <f t="shared" si="2"/>
        <v>Ramos Franco Luis</v>
      </c>
      <c r="H4" s="3">
        <v>24142</v>
      </c>
      <c r="I4" s="2">
        <f t="shared" ca="1" si="3"/>
        <v>55</v>
      </c>
      <c r="J4" s="2" t="str">
        <f t="shared" ca="1" si="4"/>
        <v>ADULTO</v>
      </c>
      <c r="K4" s="2" t="s">
        <v>25</v>
      </c>
      <c r="L4" s="2" t="str">
        <f t="shared" si="5"/>
        <v>HOMBRE</v>
      </c>
      <c r="M4" s="2">
        <v>1.69</v>
      </c>
      <c r="N4" s="2">
        <v>91.3</v>
      </c>
      <c r="O4" s="2"/>
      <c r="P4" s="2"/>
      <c r="Q4" s="2">
        <v>150</v>
      </c>
      <c r="R4" s="2">
        <v>60</v>
      </c>
      <c r="S4" s="2"/>
      <c r="T4" s="2">
        <v>108</v>
      </c>
      <c r="U4" s="2">
        <v>230</v>
      </c>
      <c r="V4" s="2">
        <v>210</v>
      </c>
    </row>
    <row r="5" spans="1:22" x14ac:dyDescent="0.25">
      <c r="A5" s="2">
        <v>78214536</v>
      </c>
      <c r="B5" s="2" t="str">
        <f t="shared" si="0"/>
        <v>T</v>
      </c>
      <c r="C5" s="2" t="str">
        <f t="shared" si="1"/>
        <v>78214536T</v>
      </c>
      <c r="D5" s="2" t="s">
        <v>33</v>
      </c>
      <c r="E5" s="2" t="s">
        <v>34</v>
      </c>
      <c r="F5" s="2" t="s">
        <v>35</v>
      </c>
      <c r="G5" s="2" t="str">
        <f t="shared" si="2"/>
        <v>Gonzalez Peña Cristina</v>
      </c>
      <c r="H5" s="3">
        <v>28148</v>
      </c>
      <c r="I5" s="2">
        <f t="shared" ca="1" si="3"/>
        <v>44</v>
      </c>
      <c r="J5" s="2" t="str">
        <f t="shared" ca="1" si="4"/>
        <v>ADULTO</v>
      </c>
      <c r="K5" s="2" t="s">
        <v>29</v>
      </c>
      <c r="L5" s="2" t="str">
        <f t="shared" si="5"/>
        <v>MUJER</v>
      </c>
      <c r="M5" s="2">
        <v>1.64</v>
      </c>
      <c r="N5" s="2">
        <v>53.6</v>
      </c>
      <c r="O5" s="2"/>
      <c r="P5" s="2"/>
      <c r="Q5" s="2">
        <v>90</v>
      </c>
      <c r="R5" s="2">
        <v>50</v>
      </c>
      <c r="S5" s="2"/>
      <c r="T5" s="2">
        <v>204</v>
      </c>
      <c r="U5" s="2">
        <v>264</v>
      </c>
      <c r="V5" s="2">
        <v>226</v>
      </c>
    </row>
    <row r="6" spans="1:22" x14ac:dyDescent="0.25">
      <c r="A6" s="2">
        <v>95873624</v>
      </c>
      <c r="B6" s="2" t="str">
        <f t="shared" si="0"/>
        <v>X</v>
      </c>
      <c r="C6" s="2" t="str">
        <f t="shared" si="1"/>
        <v>95873624X</v>
      </c>
      <c r="D6" s="2" t="s">
        <v>36</v>
      </c>
      <c r="E6" s="2" t="s">
        <v>37</v>
      </c>
      <c r="F6" s="2" t="s">
        <v>38</v>
      </c>
      <c r="G6" s="2" t="str">
        <f t="shared" si="2"/>
        <v>Gaspar Cortes Teresa</v>
      </c>
      <c r="H6" s="3">
        <v>29050</v>
      </c>
      <c r="I6" s="2">
        <f t="shared" ca="1" si="3"/>
        <v>42</v>
      </c>
      <c r="J6" s="2" t="str">
        <f t="shared" ca="1" si="4"/>
        <v>ADULTO</v>
      </c>
      <c r="K6" s="2" t="s">
        <v>29</v>
      </c>
      <c r="L6" s="2" t="str">
        <f t="shared" si="5"/>
        <v>MUJER</v>
      </c>
      <c r="M6" s="2">
        <v>1.45</v>
      </c>
      <c r="N6" s="2">
        <v>90.2</v>
      </c>
      <c r="O6" s="2"/>
      <c r="P6" s="2"/>
      <c r="Q6" s="2">
        <v>110</v>
      </c>
      <c r="R6" s="2">
        <v>70</v>
      </c>
      <c r="S6" s="2"/>
      <c r="T6" s="2">
        <v>98</v>
      </c>
      <c r="U6" s="2">
        <v>207</v>
      </c>
      <c r="V6" s="2">
        <v>149</v>
      </c>
    </row>
    <row r="7" spans="1:22" x14ac:dyDescent="0.25">
      <c r="A7" s="2">
        <v>15732486</v>
      </c>
      <c r="B7" s="2" t="str">
        <f t="shared" si="0"/>
        <v>A</v>
      </c>
      <c r="C7" s="2" t="str">
        <f t="shared" si="1"/>
        <v>15732486A</v>
      </c>
      <c r="D7" s="2" t="s">
        <v>39</v>
      </c>
      <c r="E7" s="2" t="s">
        <v>40</v>
      </c>
      <c r="F7" s="2" t="s">
        <v>41</v>
      </c>
      <c r="G7" s="2" t="str">
        <f t="shared" si="2"/>
        <v>Sanchez Cortez Marta</v>
      </c>
      <c r="H7" s="3">
        <v>16470</v>
      </c>
      <c r="I7" s="2">
        <f t="shared" ca="1" si="3"/>
        <v>76</v>
      </c>
      <c r="J7" s="2" t="str">
        <f t="shared" ca="1" si="4"/>
        <v>ANCIANO</v>
      </c>
      <c r="K7" s="2" t="s">
        <v>29</v>
      </c>
      <c r="L7" s="2" t="str">
        <f t="shared" si="5"/>
        <v>MUJER</v>
      </c>
      <c r="M7" s="2">
        <v>1.62</v>
      </c>
      <c r="N7" s="2">
        <v>86</v>
      </c>
      <c r="O7" s="2"/>
      <c r="P7" s="2"/>
      <c r="Q7" s="2">
        <v>122</v>
      </c>
      <c r="R7" s="2">
        <v>85</v>
      </c>
      <c r="S7" s="2"/>
      <c r="T7" s="2">
        <v>109</v>
      </c>
      <c r="U7" s="2">
        <v>190</v>
      </c>
      <c r="V7" s="2">
        <v>174</v>
      </c>
    </row>
    <row r="8" spans="1:22" x14ac:dyDescent="0.25">
      <c r="A8" s="2">
        <v>53279512</v>
      </c>
      <c r="B8" s="2" t="str">
        <f t="shared" si="0"/>
        <v>N</v>
      </c>
      <c r="C8" s="2" t="str">
        <f t="shared" si="1"/>
        <v>53279512N</v>
      </c>
      <c r="D8" s="2" t="s">
        <v>42</v>
      </c>
      <c r="E8" s="2" t="s">
        <v>43</v>
      </c>
      <c r="F8" s="2" t="s">
        <v>44</v>
      </c>
      <c r="G8" s="2" t="str">
        <f t="shared" si="2"/>
        <v>Campos Ochoa Ramona</v>
      </c>
      <c r="H8" s="3">
        <v>36752</v>
      </c>
      <c r="I8" s="2">
        <f t="shared" ca="1" si="3"/>
        <v>21</v>
      </c>
      <c r="J8" s="2" t="str">
        <f t="shared" ca="1" si="4"/>
        <v>ADULTO</v>
      </c>
      <c r="K8" s="2" t="s">
        <v>29</v>
      </c>
      <c r="L8" s="2" t="str">
        <f t="shared" si="5"/>
        <v>MUJER</v>
      </c>
      <c r="M8" s="2">
        <v>1.69</v>
      </c>
      <c r="N8" s="2">
        <v>86</v>
      </c>
      <c r="O8" s="2"/>
      <c r="P8" s="2"/>
      <c r="Q8" s="2">
        <v>180</v>
      </c>
      <c r="R8" s="2">
        <v>90</v>
      </c>
      <c r="S8" s="2"/>
      <c r="T8" s="2">
        <v>122</v>
      </c>
      <c r="U8" s="2">
        <v>241</v>
      </c>
      <c r="V8" s="2">
        <v>172</v>
      </c>
    </row>
    <row r="9" spans="1:22" x14ac:dyDescent="0.25">
      <c r="A9" s="2">
        <v>79348625</v>
      </c>
      <c r="B9" s="2" t="str">
        <f t="shared" si="0"/>
        <v>M</v>
      </c>
      <c r="C9" s="2" t="str">
        <f t="shared" si="1"/>
        <v>79348625M</v>
      </c>
      <c r="D9" s="2" t="s">
        <v>45</v>
      </c>
      <c r="E9" s="2" t="s">
        <v>46</v>
      </c>
      <c r="F9" s="2" t="s">
        <v>31</v>
      </c>
      <c r="G9" s="2" t="str">
        <f t="shared" si="2"/>
        <v>Jasso Ramos Victoria</v>
      </c>
      <c r="H9" s="3">
        <v>26678</v>
      </c>
      <c r="I9" s="2">
        <f t="shared" ca="1" si="3"/>
        <v>48</v>
      </c>
      <c r="J9" s="2" t="str">
        <f t="shared" ca="1" si="4"/>
        <v>ADULTO</v>
      </c>
      <c r="K9" s="2" t="s">
        <v>29</v>
      </c>
      <c r="L9" s="2" t="str">
        <f t="shared" si="5"/>
        <v>MUJER</v>
      </c>
      <c r="M9" s="2">
        <v>1.58</v>
      </c>
      <c r="N9" s="2">
        <v>58.2</v>
      </c>
      <c r="O9" s="2"/>
      <c r="P9" s="2"/>
      <c r="Q9" s="2">
        <v>120</v>
      </c>
      <c r="R9" s="2">
        <v>80</v>
      </c>
      <c r="S9" s="2"/>
      <c r="T9" s="2">
        <v>186</v>
      </c>
      <c r="U9" s="2">
        <v>200</v>
      </c>
      <c r="V9" s="2">
        <v>250</v>
      </c>
    </row>
    <row r="10" spans="1:22" x14ac:dyDescent="0.25">
      <c r="A10" s="2">
        <v>51452180</v>
      </c>
      <c r="B10" s="2" t="str">
        <f t="shared" si="0"/>
        <v>F</v>
      </c>
      <c r="C10" s="2" t="str">
        <f t="shared" si="1"/>
        <v>51452180F</v>
      </c>
      <c r="D10" s="2" t="s">
        <v>47</v>
      </c>
      <c r="E10" s="2" t="s">
        <v>48</v>
      </c>
      <c r="F10" s="2" t="s">
        <v>49</v>
      </c>
      <c r="G10" s="2" t="str">
        <f t="shared" si="2"/>
        <v>Vazquez Hernandez Estela</v>
      </c>
      <c r="H10" s="3">
        <v>38600</v>
      </c>
      <c r="I10" s="2">
        <f t="shared" ca="1" si="3"/>
        <v>16</v>
      </c>
      <c r="J10" s="2" t="str">
        <f t="shared" ca="1" si="4"/>
        <v>ADULTO</v>
      </c>
      <c r="K10" s="2" t="s">
        <v>29</v>
      </c>
      <c r="L10" s="2" t="str">
        <f t="shared" si="5"/>
        <v>MUJER</v>
      </c>
      <c r="M10" s="2">
        <v>1.6</v>
      </c>
      <c r="N10" s="2">
        <v>81.599999999999994</v>
      </c>
      <c r="O10" s="2"/>
      <c r="P10" s="2"/>
      <c r="Q10" s="2">
        <v>160</v>
      </c>
      <c r="R10" s="2">
        <v>90</v>
      </c>
      <c r="S10" s="2"/>
      <c r="T10" s="2">
        <v>130</v>
      </c>
      <c r="U10" s="2">
        <v>250</v>
      </c>
      <c r="V10" s="2">
        <v>215</v>
      </c>
    </row>
    <row r="11" spans="1:22" x14ac:dyDescent="0.25">
      <c r="A11" s="2">
        <v>56451564</v>
      </c>
      <c r="B11" s="2" t="str">
        <f t="shared" si="0"/>
        <v>L</v>
      </c>
      <c r="C11" s="2" t="str">
        <f t="shared" si="1"/>
        <v>56451564L</v>
      </c>
      <c r="D11" s="2" t="s">
        <v>50</v>
      </c>
      <c r="E11" s="2" t="s">
        <v>51</v>
      </c>
      <c r="F11" s="2" t="s">
        <v>52</v>
      </c>
      <c r="G11" s="2" t="str">
        <f t="shared" si="2"/>
        <v>Ornelas Rodriguez Felicia</v>
      </c>
      <c r="H11" s="3">
        <v>27237</v>
      </c>
      <c r="I11" s="2">
        <f t="shared" ca="1" si="3"/>
        <v>47</v>
      </c>
      <c r="J11" s="2" t="str">
        <f t="shared" ca="1" si="4"/>
        <v>ADULTO</v>
      </c>
      <c r="K11" s="2" t="s">
        <v>29</v>
      </c>
      <c r="L11" s="2" t="str">
        <f t="shared" si="5"/>
        <v>MUJER</v>
      </c>
      <c r="M11" s="2">
        <v>1.54</v>
      </c>
      <c r="N11" s="2">
        <v>77</v>
      </c>
      <c r="O11" s="2"/>
      <c r="P11" s="2"/>
      <c r="Q11" s="2">
        <v>110</v>
      </c>
      <c r="R11" s="2">
        <v>70</v>
      </c>
      <c r="S11" s="2"/>
      <c r="T11" s="2">
        <v>150</v>
      </c>
      <c r="U11" s="2">
        <v>180</v>
      </c>
      <c r="V11" s="2">
        <v>180</v>
      </c>
    </row>
    <row r="12" spans="1:22" x14ac:dyDescent="0.25">
      <c r="A12" s="2">
        <v>35496886</v>
      </c>
      <c r="B12" s="2" t="str">
        <f t="shared" si="0"/>
        <v>C</v>
      </c>
      <c r="C12" s="2" t="str">
        <f t="shared" si="1"/>
        <v>35496886C</v>
      </c>
      <c r="D12" s="2" t="s">
        <v>53</v>
      </c>
      <c r="E12" s="2" t="s">
        <v>54</v>
      </c>
      <c r="F12" s="2" t="s">
        <v>55</v>
      </c>
      <c r="G12" s="2" t="str">
        <f t="shared" si="2"/>
        <v>Orozco Nuño Jesus</v>
      </c>
      <c r="H12" s="3">
        <v>29276</v>
      </c>
      <c r="I12" s="2">
        <f t="shared" ca="1" si="3"/>
        <v>41</v>
      </c>
      <c r="J12" s="2" t="str">
        <f t="shared" ca="1" si="4"/>
        <v>ADULTO</v>
      </c>
      <c r="K12" s="2" t="s">
        <v>25</v>
      </c>
      <c r="L12" s="2" t="str">
        <f t="shared" si="5"/>
        <v>HOMBRE</v>
      </c>
      <c r="M12" s="2">
        <v>1.64</v>
      </c>
      <c r="N12" s="2">
        <v>64</v>
      </c>
      <c r="O12" s="2"/>
      <c r="P12" s="2"/>
      <c r="Q12" s="2">
        <v>130</v>
      </c>
      <c r="R12" s="2">
        <v>90</v>
      </c>
      <c r="S12" s="2"/>
      <c r="T12" s="2">
        <v>120</v>
      </c>
      <c r="U12" s="2">
        <v>180</v>
      </c>
      <c r="V12" s="2">
        <v>150</v>
      </c>
    </row>
    <row r="13" spans="1:22" x14ac:dyDescent="0.25">
      <c r="A13" s="2">
        <v>31288748</v>
      </c>
      <c r="B13" s="2" t="str">
        <f t="shared" si="0"/>
        <v>P</v>
      </c>
      <c r="C13" s="2" t="str">
        <f t="shared" si="1"/>
        <v>31288748P</v>
      </c>
      <c r="D13" s="2" t="s">
        <v>56</v>
      </c>
      <c r="E13" s="2" t="s">
        <v>57</v>
      </c>
      <c r="F13" s="2" t="s">
        <v>58</v>
      </c>
      <c r="G13" s="2" t="str">
        <f t="shared" si="2"/>
        <v>Chavez Botello Jose</v>
      </c>
      <c r="H13" s="3">
        <v>29587</v>
      </c>
      <c r="I13" s="2">
        <f t="shared" ca="1" si="3"/>
        <v>40</v>
      </c>
      <c r="J13" s="2" t="str">
        <f t="shared" ca="1" si="4"/>
        <v>ADULTO</v>
      </c>
      <c r="K13" s="2" t="s">
        <v>25</v>
      </c>
      <c r="L13" s="2" t="str">
        <f t="shared" si="5"/>
        <v>HOMBRE</v>
      </c>
      <c r="M13" s="2">
        <v>1.63</v>
      </c>
      <c r="N13" s="2">
        <v>72.8</v>
      </c>
      <c r="O13" s="2"/>
      <c r="P13" s="2"/>
      <c r="Q13" s="2">
        <v>130</v>
      </c>
      <c r="R13" s="2">
        <v>70</v>
      </c>
      <c r="S13" s="2"/>
      <c r="T13" s="2">
        <v>272</v>
      </c>
      <c r="U13" s="2">
        <v>164</v>
      </c>
      <c r="V13" s="2">
        <v>152</v>
      </c>
    </row>
    <row r="14" spans="1:22" x14ac:dyDescent="0.25">
      <c r="A14" s="2">
        <v>45686414</v>
      </c>
      <c r="B14" s="2" t="str">
        <f t="shared" si="0"/>
        <v>L</v>
      </c>
      <c r="C14" s="2" t="str">
        <f t="shared" si="1"/>
        <v>45686414L</v>
      </c>
      <c r="D14" s="2" t="s">
        <v>59</v>
      </c>
      <c r="E14" s="2" t="s">
        <v>31</v>
      </c>
      <c r="F14" s="2" t="s">
        <v>60</v>
      </c>
      <c r="G14" s="2" t="str">
        <f t="shared" si="2"/>
        <v>Ramos Garcia Manuel</v>
      </c>
      <c r="H14" s="3">
        <v>29448</v>
      </c>
      <c r="I14" s="2">
        <f t="shared" ca="1" si="3"/>
        <v>41</v>
      </c>
      <c r="J14" s="2" t="str">
        <f t="shared" ca="1" si="4"/>
        <v>ADULTO</v>
      </c>
      <c r="K14" s="2" t="s">
        <v>25</v>
      </c>
      <c r="L14" s="2" t="str">
        <f t="shared" si="5"/>
        <v>HOMBRE</v>
      </c>
      <c r="M14" s="2">
        <v>1.6</v>
      </c>
      <c r="N14" s="2">
        <v>81.400000000000006</v>
      </c>
      <c r="O14" s="2"/>
      <c r="P14" s="2"/>
      <c r="Q14" s="2">
        <v>122</v>
      </c>
      <c r="R14" s="2">
        <v>85</v>
      </c>
      <c r="S14" s="2"/>
      <c r="T14" s="2">
        <v>130</v>
      </c>
      <c r="U14" s="2">
        <v>228</v>
      </c>
      <c r="V14" s="2">
        <v>218</v>
      </c>
    </row>
    <row r="15" spans="1:22" x14ac:dyDescent="0.25">
      <c r="A15" s="2">
        <v>17854236</v>
      </c>
      <c r="B15" s="2" t="str">
        <f t="shared" si="0"/>
        <v>A</v>
      </c>
      <c r="C15" s="2" t="str">
        <f t="shared" si="1"/>
        <v>17854236A</v>
      </c>
      <c r="D15" s="2" t="s">
        <v>61</v>
      </c>
      <c r="E15" s="2" t="s">
        <v>62</v>
      </c>
      <c r="F15" s="2" t="s">
        <v>63</v>
      </c>
      <c r="G15" s="2" t="str">
        <f t="shared" si="2"/>
        <v>Guzman Perez Maria</v>
      </c>
      <c r="H15" s="3">
        <v>39519</v>
      </c>
      <c r="I15" s="2">
        <f t="shared" ca="1" si="3"/>
        <v>13</v>
      </c>
      <c r="J15" s="2" t="str">
        <f t="shared" ca="1" si="4"/>
        <v>INFANTE</v>
      </c>
      <c r="K15" s="2" t="s">
        <v>29</v>
      </c>
      <c r="L15" s="2" t="str">
        <f t="shared" si="5"/>
        <v>MUJER</v>
      </c>
      <c r="M15" s="2">
        <v>1.6</v>
      </c>
      <c r="N15" s="2">
        <v>83</v>
      </c>
      <c r="O15" s="2"/>
      <c r="P15" s="2"/>
      <c r="Q15" s="2">
        <v>140</v>
      </c>
      <c r="R15" s="2">
        <v>100</v>
      </c>
      <c r="S15" s="2"/>
      <c r="T15" s="2">
        <v>196</v>
      </c>
      <c r="U15" s="2">
        <v>286</v>
      </c>
      <c r="V15" s="2">
        <v>88</v>
      </c>
    </row>
  </sheetData>
  <conditionalFormatting sqref="T2:T15">
    <cfRule type="colorScale" priority="9">
      <colorScale>
        <cfvo type="min"/>
        <cfvo type="num" val="&quot;140-199&quot;"/>
        <cfvo type="max"/>
        <color rgb="FFF8696B"/>
        <color rgb="FFFCFCFF"/>
        <color rgb="FF63BE7B"/>
      </colorScale>
    </cfRule>
    <cfRule type="cellIs" dxfId="14" priority="8" operator="lessThan">
      <formula>140</formula>
    </cfRule>
    <cfRule type="cellIs" dxfId="13" priority="7" operator="between">
      <formula>140</formula>
      <formula>199</formula>
    </cfRule>
    <cfRule type="cellIs" dxfId="12" priority="6" operator="greaterThan">
      <formula>199</formula>
    </cfRule>
  </conditionalFormatting>
  <conditionalFormatting sqref="U2:U15">
    <cfRule type="cellIs" dxfId="11" priority="5" operator="lessThan">
      <formula>200</formula>
    </cfRule>
    <cfRule type="cellIs" dxfId="10" priority="4" operator="greaterThan">
      <formula>199</formula>
    </cfRule>
  </conditionalFormatting>
  <conditionalFormatting sqref="V2:V15">
    <cfRule type="cellIs" dxfId="0" priority="3" operator="lessThan">
      <formula>150</formula>
    </cfRule>
    <cfRule type="cellIs" dxfId="1" priority="2" operator="between">
      <formula>150</formula>
      <formula>199</formula>
    </cfRule>
    <cfRule type="cellIs" dxfId="2" priority="1" operator="greaterThan">
      <formula>199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Funciones</vt:lpstr>
      <vt:lpstr>Funciones!funciones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2021-11-26T18:23:10Z</dcterms:created>
  <dcterms:modified xsi:type="dcterms:W3CDTF">2021-11-26T19:32:50Z</dcterms:modified>
</cp:coreProperties>
</file>