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8085" activeTab="2"/>
  </bookViews>
  <sheets>
    <sheet name="Fra. Octubre" sheetId="1" r:id="rId1"/>
    <sheet name="Fra. Noviembre" sheetId="2" r:id="rId2"/>
    <sheet name="Compras" sheetId="4" r:id="rId3"/>
  </sheets>
  <calcPr calcId="162913"/>
  <customWorkbookViews>
    <customWorkbookView name="a" guid="{6B02E6C2-D538-4823-B2BA-CF68D7C64828}" xWindow="960" windowWidth="960" windowHeight="104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14" i="2"/>
  <c r="E15" i="2"/>
  <c r="E16" i="2"/>
  <c r="E17" i="2"/>
  <c r="E18" i="2"/>
  <c r="E19" i="2"/>
  <c r="E20" i="2"/>
  <c r="E21" i="2"/>
  <c r="E22" i="2"/>
  <c r="E14" i="2"/>
  <c r="F20" i="2"/>
  <c r="H20" i="2" s="1"/>
  <c r="I20" i="2" s="1"/>
  <c r="F21" i="2"/>
  <c r="H21" i="2" s="1"/>
  <c r="I21" i="2" s="1"/>
  <c r="F17" i="2"/>
  <c r="H17" i="2" s="1"/>
  <c r="I17" i="2" s="1"/>
  <c r="F15" i="2"/>
  <c r="H15" i="2" s="1"/>
  <c r="I15" i="2" s="1"/>
  <c r="F19" i="2" l="1"/>
  <c r="H19" i="2" s="1"/>
  <c r="I19" i="2" s="1"/>
  <c r="I24" i="2"/>
  <c r="F18" i="2"/>
  <c r="H18" i="2" s="1"/>
  <c r="I18" i="2" s="1"/>
  <c r="F22" i="2"/>
  <c r="H22" i="2" s="1"/>
  <c r="I22" i="2" s="1"/>
  <c r="I24" i="1"/>
  <c r="I23" i="1"/>
  <c r="I15" i="1"/>
  <c r="I16" i="1"/>
  <c r="I17" i="1"/>
  <c r="I18" i="1"/>
  <c r="I19" i="1"/>
  <c r="I20" i="1"/>
  <c r="I21" i="1"/>
  <c r="I22" i="1"/>
  <c r="I14" i="1"/>
  <c r="H15" i="1"/>
  <c r="H16" i="1"/>
  <c r="H17" i="1"/>
  <c r="H18" i="1"/>
  <c r="H19" i="1"/>
  <c r="H20" i="1"/>
  <c r="H21" i="1"/>
  <c r="H22" i="1"/>
  <c r="H14" i="1"/>
  <c r="F15" i="1"/>
  <c r="F16" i="1"/>
  <c r="F17" i="1"/>
  <c r="F18" i="1"/>
  <c r="F19" i="1"/>
  <c r="F20" i="1"/>
  <c r="F21" i="1"/>
  <c r="F22" i="1"/>
  <c r="F14" i="1"/>
  <c r="F14" i="2"/>
  <c r="H14" i="2" s="1"/>
  <c r="I14" i="2" s="1"/>
  <c r="F16" i="2"/>
  <c r="H16" i="2" s="1"/>
  <c r="I16" i="2" s="1"/>
  <c r="I23" i="2" l="1"/>
</calcChain>
</file>

<file path=xl/sharedStrings.xml><?xml version="1.0" encoding="utf-8"?>
<sst xmlns="http://schemas.openxmlformats.org/spreadsheetml/2006/main" count="40" uniqueCount="20">
  <si>
    <t>A continuación le enviamos la relación de sus compras durante el mes de Octubre</t>
  </si>
  <si>
    <t>FECHA</t>
  </si>
  <si>
    <t>ARTICULO</t>
  </si>
  <si>
    <t>CANTIDAD</t>
  </si>
  <si>
    <t>PRECIO</t>
  </si>
  <si>
    <t>IMPORTE</t>
  </si>
  <si>
    <t>%IVA</t>
  </si>
  <si>
    <t>IMP.IVA</t>
  </si>
  <si>
    <t>TOTAL</t>
  </si>
  <si>
    <t>PANTALONES ONES CRO</t>
  </si>
  <si>
    <t>PANTALONES SRA.</t>
  </si>
  <si>
    <t>LIBROS TEXTO</t>
  </si>
  <si>
    <t>DISCOS</t>
  </si>
  <si>
    <t>BOLSA VIAJE</t>
  </si>
  <si>
    <t>NOVELAS</t>
  </si>
  <si>
    <t>PAQUETES FOLIOS</t>
  </si>
  <si>
    <t>ALIMENTACIÓN</t>
  </si>
  <si>
    <t>CHOCOLATES</t>
  </si>
  <si>
    <t>Total Octubre 2009</t>
  </si>
  <si>
    <t>Total artículos en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</si>
</sst>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0" fontId="0" fillId="0" borderId="1" xfId="0" applyBorder="1"/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68044619422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'Fra. Octubre'!$C$14:$C$22</c:f>
              <c:strCache>
                <c:ptCount val="9"/>
                <c:pt idx="0">
                  <c:v>PANTALONES ONES CRO</c:v>
                </c:pt>
                <c:pt idx="1">
                  <c:v>PANTALONES SRA.</c:v>
                </c:pt>
                <c:pt idx="2">
                  <c:v>LIBROS TEXTO</c:v>
                </c:pt>
                <c:pt idx="3">
                  <c:v>DISCOS</c:v>
                </c:pt>
                <c:pt idx="4">
                  <c:v>BOLSA VIAJE</c:v>
                </c:pt>
                <c:pt idx="5">
                  <c:v>NOVELAS</c:v>
                </c:pt>
                <c:pt idx="6">
                  <c:v>PAQUETES FOLIOS</c:v>
                </c:pt>
                <c:pt idx="7">
                  <c:v>ALIMENTACIÓN</c:v>
                </c:pt>
                <c:pt idx="8">
                  <c:v>CHOCOLATES</c:v>
                </c:pt>
              </c:strCache>
            </c:strRef>
          </c:cat>
          <c:val>
            <c:numRef>
              <c:f>'Fra. Octubre'!$I$14:$I$22</c:f>
              <c:numCache>
                <c:formatCode>#,##0.00\ "€"</c:formatCode>
                <c:ptCount val="9"/>
                <c:pt idx="0">
                  <c:v>227.94</c:v>
                </c:pt>
                <c:pt idx="1">
                  <c:v>6795.75</c:v>
                </c:pt>
                <c:pt idx="2">
                  <c:v>1250</c:v>
                </c:pt>
                <c:pt idx="3">
                  <c:v>722.4</c:v>
                </c:pt>
                <c:pt idx="4">
                  <c:v>2890</c:v>
                </c:pt>
                <c:pt idx="5">
                  <c:v>992</c:v>
                </c:pt>
                <c:pt idx="6">
                  <c:v>220</c:v>
                </c:pt>
                <c:pt idx="7">
                  <c:v>490</c:v>
                </c:pt>
                <c:pt idx="8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D-4B09-AF35-396CA9AA454C}"/>
            </c:ext>
          </c:extLst>
        </c:ser>
        <c:ser>
          <c:idx val="1"/>
          <c:order val="1"/>
          <c:tx>
            <c:v>noviembre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'Fra. Noviembre'!$I$14:$I$22</c:f>
              <c:numCache>
                <c:formatCode>#.##000\ "$"</c:formatCode>
                <c:ptCount val="9"/>
                <c:pt idx="0">
                  <c:v>262.13100000000003</c:v>
                </c:pt>
                <c:pt idx="1">
                  <c:v>7815.1124999999993</c:v>
                </c:pt>
                <c:pt idx="2">
                  <c:v>1581.25</c:v>
                </c:pt>
                <c:pt idx="3">
                  <c:v>830.76</c:v>
                </c:pt>
                <c:pt idx="4">
                  <c:v>3323.5</c:v>
                </c:pt>
                <c:pt idx="5">
                  <c:v>1140.8</c:v>
                </c:pt>
                <c:pt idx="6">
                  <c:v>253</c:v>
                </c:pt>
                <c:pt idx="7">
                  <c:v>591.67500000000007</c:v>
                </c:pt>
                <c:pt idx="8">
                  <c:v>337.8125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D-4B09-AF35-396CA9AA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35103"/>
        <c:axId val="1405839263"/>
      </c:lineChart>
      <c:catAx>
        <c:axId val="14058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839263"/>
        <c:crosses val="autoZero"/>
        <c:auto val="1"/>
        <c:lblAlgn val="ctr"/>
        <c:lblOffset val="100"/>
        <c:noMultiLvlLbl val="0"/>
      </c:catAx>
      <c:valAx>
        <c:axId val="1405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8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Noviembre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'Fra. Noviembre'!$C$14:$C$22</c:f>
              <c:strCache>
                <c:ptCount val="9"/>
                <c:pt idx="0">
                  <c:v>PANTALONES ONES CRO</c:v>
                </c:pt>
                <c:pt idx="1">
                  <c:v>PANTALONES SRA.</c:v>
                </c:pt>
                <c:pt idx="2">
                  <c:v>LIBROS TEXTO</c:v>
                </c:pt>
                <c:pt idx="3">
                  <c:v>DISCOS</c:v>
                </c:pt>
                <c:pt idx="4">
                  <c:v>BOLSA VIAJE</c:v>
                </c:pt>
                <c:pt idx="5">
                  <c:v>NOVELAS</c:v>
                </c:pt>
                <c:pt idx="6">
                  <c:v>PAQUETES FOLIOS</c:v>
                </c:pt>
                <c:pt idx="7">
                  <c:v>ALIMENTACIÓN</c:v>
                </c:pt>
                <c:pt idx="8">
                  <c:v>CHOCOLATES</c:v>
                </c:pt>
              </c:strCache>
            </c:strRef>
          </c:cat>
          <c:val>
            <c:numRef>
              <c:f>'Fra. Noviembre'!$I$14:$I$22</c:f>
              <c:numCache>
                <c:formatCode>#,##0.00\ "€"</c:formatCode>
                <c:ptCount val="9"/>
                <c:pt idx="0">
                  <c:v>262.13100000000003</c:v>
                </c:pt>
                <c:pt idx="1">
                  <c:v>7815.1124999999993</c:v>
                </c:pt>
                <c:pt idx="2">
                  <c:v>1581.25</c:v>
                </c:pt>
                <c:pt idx="3">
                  <c:v>830.76</c:v>
                </c:pt>
                <c:pt idx="4">
                  <c:v>3323.5</c:v>
                </c:pt>
                <c:pt idx="5">
                  <c:v>1140.8</c:v>
                </c:pt>
                <c:pt idx="6">
                  <c:v>253</c:v>
                </c:pt>
                <c:pt idx="7">
                  <c:v>591.67500000000007</c:v>
                </c:pt>
                <c:pt idx="8">
                  <c:v>337.8125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6-47BD-87E6-50EB3F973981}"/>
            </c:ext>
          </c:extLst>
        </c:ser>
        <c:ser>
          <c:idx val="1"/>
          <c:order val="1"/>
          <c:tx>
            <c:v>Octubre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'Fra. Octubre'!$I$14:$I$22</c:f>
              <c:numCache>
                <c:formatCode>#,##0.00\ "€"</c:formatCode>
                <c:ptCount val="9"/>
                <c:pt idx="0">
                  <c:v>227.94</c:v>
                </c:pt>
                <c:pt idx="1">
                  <c:v>6795.75</c:v>
                </c:pt>
                <c:pt idx="2">
                  <c:v>1250</c:v>
                </c:pt>
                <c:pt idx="3">
                  <c:v>722.4</c:v>
                </c:pt>
                <c:pt idx="4">
                  <c:v>2890</c:v>
                </c:pt>
                <c:pt idx="5">
                  <c:v>992</c:v>
                </c:pt>
                <c:pt idx="6">
                  <c:v>220</c:v>
                </c:pt>
                <c:pt idx="7">
                  <c:v>490</c:v>
                </c:pt>
                <c:pt idx="8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6-47BD-87E6-50EB3F97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226527"/>
        <c:axId val="1400229023"/>
      </c:lineChart>
      <c:catAx>
        <c:axId val="14002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29023"/>
        <c:crosses val="autoZero"/>
        <c:auto val="1"/>
        <c:lblAlgn val="ctr"/>
        <c:lblOffset val="100"/>
        <c:noMultiLvlLbl val="0"/>
      </c:catAx>
      <c:valAx>
        <c:axId val="14002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737153</xdr:colOff>
      <xdr:row>0</xdr:row>
      <xdr:rowOff>173935</xdr:rowOff>
    </xdr:from>
    <xdr:to>
      <xdr:col>3</xdr:col>
      <xdr:colOff>24849</xdr:colOff>
      <xdr:row>9</xdr:row>
      <xdr:rowOff>30614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153" y="173935"/>
          <a:ext cx="2584174" cy="1571179"/>
        </a:xfrm>
        <a:prstGeom prst="rect">
          <a:avLst/>
        </a:prstGeom>
      </xdr:spPr>
    </xdr:pic>
    <xdr:clientData/>
  </xdr:twoCellAnchor>
  <xdr:twoCellAnchor editAs="oneCell">
    <xdr:from>
      <xdr:col>4</xdr:col>
      <xdr:colOff>753716</xdr:colOff>
      <xdr:row>1</xdr:row>
      <xdr:rowOff>190290</xdr:rowOff>
    </xdr:from>
    <xdr:to>
      <xdr:col>8</xdr:col>
      <xdr:colOff>753718</xdr:colOff>
      <xdr:row>7</xdr:row>
      <xdr:rowOff>162557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2194" y="380790"/>
          <a:ext cx="3048002" cy="1115267"/>
        </a:xfrm>
        <a:prstGeom prst="rect">
          <a:avLst/>
        </a:prstGeom>
      </xdr:spPr>
    </xdr:pic>
    <xdr:clientData/>
  </xdr:twoCellAnchor>
  <xdr:twoCellAnchor>
    <xdr:from>
      <xdr:col>9</xdr:col>
      <xdr:colOff>298175</xdr:colOff>
      <xdr:row>9</xdr:row>
      <xdr:rowOff>177248</xdr:rowOff>
    </xdr:from>
    <xdr:to>
      <xdr:col>15</xdr:col>
      <xdr:colOff>298175</xdr:colOff>
      <xdr:row>23</xdr:row>
      <xdr:rowOff>96078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737153</xdr:colOff>
      <xdr:row>0</xdr:row>
      <xdr:rowOff>173935</xdr:rowOff>
    </xdr:from>
    <xdr:to>
      <xdr:col>3</xdr:col>
      <xdr:colOff>24849</xdr:colOff>
      <xdr:row>9</xdr:row>
      <xdr:rowOff>30614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153" y="173935"/>
          <a:ext cx="2583346" cy="1571179"/>
        </a:xfrm>
        <a:prstGeom prst="rect">
          <a:avLst/>
        </a:prstGeom>
      </xdr:spPr>
    </xdr:pic>
    <xdr:clientData/>
  </xdr:twoCellAnchor>
  <xdr:twoCellAnchor editAs="oneCell">
    <xdr:from>
      <xdr:col>4</xdr:col>
      <xdr:colOff>753716</xdr:colOff>
      <xdr:row>1</xdr:row>
      <xdr:rowOff>190290</xdr:rowOff>
    </xdr:from>
    <xdr:to>
      <xdr:col>8</xdr:col>
      <xdr:colOff>753718</xdr:colOff>
      <xdr:row>7</xdr:row>
      <xdr:rowOff>162557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1366" y="380790"/>
          <a:ext cx="3048002" cy="1115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80755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I24"/>
  <sheetViews>
    <sheetView topLeftCell="B1" zoomScale="115" zoomScaleNormal="115" workbookViewId="0">
      <selection activeCell="N8" sqref="N8"/>
    </sheetView>
  </sheetViews>
  <sheetFormatPr baseColWidth="10" defaultRowHeight="15" x14ac:dyDescent="0.25"/>
  <cols>
    <col min="2" max="2" width="13.5703125" customWidth="1"/>
    <col min="3" max="3" width="24.42578125" customWidth="1"/>
  </cols>
  <sheetData>
    <row r="11" spans="2:9" ht="21" customHeight="1" x14ac:dyDescent="0.25">
      <c r="B11" s="23" t="s">
        <v>0</v>
      </c>
      <c r="C11" s="23"/>
      <c r="D11" s="23"/>
      <c r="E11" s="23"/>
      <c r="F11" s="23"/>
      <c r="G11" s="23"/>
      <c r="H11" s="23"/>
      <c r="I11" s="23"/>
    </row>
    <row r="13" spans="2:9" ht="21.75" customHeight="1" x14ac:dyDescent="0.25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</row>
    <row r="14" spans="2:9" x14ac:dyDescent="0.25">
      <c r="B14" s="2">
        <v>40087</v>
      </c>
      <c r="C14" s="5" t="s">
        <v>9</v>
      </c>
      <c r="D14" s="8">
        <v>3</v>
      </c>
      <c r="E14" s="12">
        <v>65.5</v>
      </c>
      <c r="F14" s="18">
        <f>E14*D14</f>
        <v>196.5</v>
      </c>
      <c r="G14" s="15">
        <v>0.16</v>
      </c>
      <c r="H14" s="18">
        <f>F14*G14</f>
        <v>31.44</v>
      </c>
      <c r="I14" s="12">
        <f>SUM(H14,F14)</f>
        <v>227.94</v>
      </c>
    </row>
    <row r="15" spans="2:9" x14ac:dyDescent="0.25">
      <c r="B15" s="3">
        <v>40091</v>
      </c>
      <c r="C15" s="6" t="s">
        <v>10</v>
      </c>
      <c r="D15" s="9">
        <v>5</v>
      </c>
      <c r="E15" s="13">
        <v>79.95</v>
      </c>
      <c r="F15" s="18">
        <f t="shared" ref="F15:F22" si="0">E15*D15</f>
        <v>399.75</v>
      </c>
      <c r="G15" s="16">
        <v>16</v>
      </c>
      <c r="H15" s="18">
        <f t="shared" ref="H15:H22" si="1">F15*G15</f>
        <v>6396</v>
      </c>
      <c r="I15" s="12">
        <f t="shared" ref="I15:I22" si="2">SUM(H15,F15)</f>
        <v>6795.75</v>
      </c>
    </row>
    <row r="16" spans="2:9" x14ac:dyDescent="0.25">
      <c r="B16" s="3">
        <v>40093</v>
      </c>
      <c r="C16" s="6" t="s">
        <v>11</v>
      </c>
      <c r="D16" s="9">
        <v>10</v>
      </c>
      <c r="E16" s="13">
        <v>25</v>
      </c>
      <c r="F16" s="18">
        <f t="shared" si="0"/>
        <v>250</v>
      </c>
      <c r="G16" s="16">
        <v>4</v>
      </c>
      <c r="H16" s="18">
        <f t="shared" si="1"/>
        <v>1000</v>
      </c>
      <c r="I16" s="12">
        <f t="shared" si="2"/>
        <v>1250</v>
      </c>
    </row>
    <row r="17" spans="2:9" x14ac:dyDescent="0.25">
      <c r="B17" s="3">
        <v>40101</v>
      </c>
      <c r="C17" s="6" t="s">
        <v>12</v>
      </c>
      <c r="D17" s="10">
        <v>7</v>
      </c>
      <c r="E17" s="13">
        <v>12.9</v>
      </c>
      <c r="F17" s="18">
        <f t="shared" si="0"/>
        <v>90.3</v>
      </c>
      <c r="G17" s="16">
        <v>7</v>
      </c>
      <c r="H17" s="18">
        <f t="shared" si="1"/>
        <v>632.1</v>
      </c>
      <c r="I17" s="12">
        <f t="shared" si="2"/>
        <v>722.4</v>
      </c>
    </row>
    <row r="18" spans="2:9" x14ac:dyDescent="0.25">
      <c r="B18" s="3">
        <v>40105</v>
      </c>
      <c r="C18" s="6" t="s">
        <v>13</v>
      </c>
      <c r="D18" s="10">
        <v>2</v>
      </c>
      <c r="E18" s="13">
        <v>85</v>
      </c>
      <c r="F18" s="18">
        <f t="shared" si="0"/>
        <v>170</v>
      </c>
      <c r="G18" s="16">
        <v>16</v>
      </c>
      <c r="H18" s="18">
        <f t="shared" si="1"/>
        <v>2720</v>
      </c>
      <c r="I18" s="12">
        <f t="shared" si="2"/>
        <v>2890</v>
      </c>
    </row>
    <row r="19" spans="2:9" x14ac:dyDescent="0.25">
      <c r="B19" s="3">
        <v>40106</v>
      </c>
      <c r="C19" s="6" t="s">
        <v>14</v>
      </c>
      <c r="D19" s="10">
        <v>4</v>
      </c>
      <c r="E19" s="13">
        <v>31</v>
      </c>
      <c r="F19" s="18">
        <f t="shared" si="0"/>
        <v>124</v>
      </c>
      <c r="G19" s="16">
        <v>7</v>
      </c>
      <c r="H19" s="18">
        <f t="shared" si="1"/>
        <v>868</v>
      </c>
      <c r="I19" s="12">
        <f t="shared" si="2"/>
        <v>992</v>
      </c>
    </row>
    <row r="20" spans="2:9" x14ac:dyDescent="0.25">
      <c r="B20" s="3">
        <v>40110</v>
      </c>
      <c r="C20" s="6" t="s">
        <v>15</v>
      </c>
      <c r="D20" s="10">
        <v>8</v>
      </c>
      <c r="E20" s="13">
        <v>5.5</v>
      </c>
      <c r="F20" s="18">
        <f t="shared" si="0"/>
        <v>44</v>
      </c>
      <c r="G20" s="16">
        <v>4</v>
      </c>
      <c r="H20" s="18">
        <f t="shared" si="1"/>
        <v>176</v>
      </c>
      <c r="I20" s="12">
        <f t="shared" si="2"/>
        <v>220</v>
      </c>
    </row>
    <row r="21" spans="2:9" x14ac:dyDescent="0.25">
      <c r="B21" s="3">
        <v>40112</v>
      </c>
      <c r="C21" s="6" t="s">
        <v>16</v>
      </c>
      <c r="D21" s="10">
        <v>20</v>
      </c>
      <c r="E21" s="13">
        <v>4.9000000000000004</v>
      </c>
      <c r="F21" s="18">
        <f t="shared" si="0"/>
        <v>98</v>
      </c>
      <c r="G21" s="16">
        <v>4</v>
      </c>
      <c r="H21" s="18">
        <f t="shared" si="1"/>
        <v>392</v>
      </c>
      <c r="I21" s="12">
        <f t="shared" si="2"/>
        <v>490</v>
      </c>
    </row>
    <row r="22" spans="2:9" x14ac:dyDescent="0.25">
      <c r="B22" s="4">
        <v>40113</v>
      </c>
      <c r="C22" s="7" t="s">
        <v>17</v>
      </c>
      <c r="D22" s="11">
        <v>45</v>
      </c>
      <c r="E22" s="14">
        <v>1.25</v>
      </c>
      <c r="F22" s="19">
        <f t="shared" si="0"/>
        <v>56.25</v>
      </c>
      <c r="G22" s="17">
        <v>4</v>
      </c>
      <c r="H22" s="20">
        <f t="shared" si="1"/>
        <v>225</v>
      </c>
      <c r="I22" s="21">
        <f t="shared" si="2"/>
        <v>281.25</v>
      </c>
    </row>
    <row r="23" spans="2:9" x14ac:dyDescent="0.25">
      <c r="F23" s="24" t="s">
        <v>18</v>
      </c>
      <c r="G23" s="24"/>
      <c r="H23" s="24"/>
      <c r="I23" s="21">
        <f>SUM(I14:I22)</f>
        <v>13869.339999999998</v>
      </c>
    </row>
    <row r="24" spans="2:9" x14ac:dyDescent="0.25">
      <c r="F24" s="24" t="s">
        <v>19</v>
      </c>
      <c r="G24" s="24"/>
      <c r="H24" s="24"/>
      <c r="I24" s="22">
        <f>SUM(D14:D22)</f>
        <v>104</v>
      </c>
    </row>
  </sheetData>
  <customSheetViews>
    <customSheetView guid="{6B02E6C2-D538-4823-B2BA-CF68D7C64828}" scale="115" showPageBreaks="1" topLeftCell="A10">
      <selection activeCell="C41" sqref="C41"/>
      <pageMargins left="0.7" right="0.7" top="0.75" bottom="0.75" header="0.3" footer="0.3"/>
      <pageSetup paperSize="9" orientation="portrait" r:id="rId1"/>
      <headerFooter>
        <oddHeader>&amp;C&amp;"Comic Sans MS,Negrita"&amp;10&amp;UFactura Nº 235-05</oddHeader>
        <oddFooter>&amp;C&amp;"Comic Sans MS,Negrita"&amp;8Página 1 de 1</oddFooter>
      </headerFooter>
    </customSheetView>
  </customSheetViews>
  <mergeCells count="3">
    <mergeCell ref="B11:I11"/>
    <mergeCell ref="F23:H23"/>
    <mergeCell ref="F24:H24"/>
  </mergeCells>
  <pageMargins left="0.7" right="0.7" top="0.75" bottom="0.75" header="0.3" footer="0.3"/>
  <pageSetup paperSize="9" orientation="portrait" r:id="rId2"/>
  <headerFooter>
    <oddHeader>&amp;C&amp;"Comic Sans MS,Negrita"&amp;10&amp;UFactura Nº 235-05</oddHeader>
    <oddFooter>&amp;C&amp;"Comic Sans MS,Negrita"&amp;8Página 1 de 1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I24"/>
  <sheetViews>
    <sheetView zoomScaleNormal="100" workbookViewId="0">
      <selection activeCell="P12" sqref="P12"/>
    </sheetView>
  </sheetViews>
  <sheetFormatPr baseColWidth="10" defaultRowHeight="15" x14ac:dyDescent="0.25"/>
  <cols>
    <col min="2" max="2" width="13.5703125" customWidth="1"/>
    <col min="3" max="3" width="24.42578125" customWidth="1"/>
    <col min="4" max="4" width="12" bestFit="1" customWidth="1"/>
  </cols>
  <sheetData>
    <row r="11" spans="2:9" ht="21" customHeight="1" x14ac:dyDescent="0.25">
      <c r="B11" s="23" t="s">
        <v>0</v>
      </c>
      <c r="C11" s="23"/>
      <c r="D11" s="23"/>
      <c r="E11" s="23"/>
      <c r="F11" s="23"/>
      <c r="G11" s="23"/>
      <c r="H11" s="23"/>
      <c r="I11" s="23"/>
    </row>
    <row r="13" spans="2:9" ht="21.75" customHeight="1" x14ac:dyDescent="0.25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</row>
    <row r="14" spans="2:9" x14ac:dyDescent="0.25">
      <c r="B14" s="2">
        <v>40118</v>
      </c>
      <c r="C14" s="5" t="s">
        <v>9</v>
      </c>
      <c r="D14" s="8">
        <f>ROUND('Fra. Octubre'!D14+('Fra. Octubre'!D14*0.05),0)</f>
        <v>3</v>
      </c>
      <c r="E14" s="12">
        <f>'Fra. Octubre'!E14+('Fra. Octubre'!E14*0.15)</f>
        <v>75.325000000000003</v>
      </c>
      <c r="F14" s="18">
        <f>E14*D14</f>
        <v>225.97500000000002</v>
      </c>
      <c r="G14" s="15">
        <v>0.16</v>
      </c>
      <c r="H14" s="18">
        <f>F14*G14</f>
        <v>36.156000000000006</v>
      </c>
      <c r="I14" s="12">
        <f>SUM(H14,F14)</f>
        <v>262.13100000000003</v>
      </c>
    </row>
    <row r="15" spans="2:9" x14ac:dyDescent="0.25">
      <c r="B15" s="3">
        <v>40122</v>
      </c>
      <c r="C15" s="6" t="s">
        <v>10</v>
      </c>
      <c r="D15" s="8">
        <f>ROUND('Fra. Octubre'!D15+('Fra. Octubre'!D15*0.05),0)</f>
        <v>5</v>
      </c>
      <c r="E15" s="12">
        <f>'Fra. Octubre'!E15+('Fra. Octubre'!E15*0.15)</f>
        <v>91.942499999999995</v>
      </c>
      <c r="F15" s="18">
        <f t="shared" ref="F15:F22" si="0">E15*D15</f>
        <v>459.71249999999998</v>
      </c>
      <c r="G15" s="16">
        <v>16</v>
      </c>
      <c r="H15" s="18">
        <f t="shared" ref="H15:H22" si="1">F15*G15</f>
        <v>7355.4</v>
      </c>
      <c r="I15" s="12">
        <f t="shared" ref="I15:I22" si="2">SUM(H15,F15)</f>
        <v>7815.1124999999993</v>
      </c>
    </row>
    <row r="16" spans="2:9" x14ac:dyDescent="0.25">
      <c r="B16" s="3">
        <v>40124</v>
      </c>
      <c r="C16" s="6" t="s">
        <v>11</v>
      </c>
      <c r="D16" s="8">
        <f>ROUND('Fra. Octubre'!D16+('Fra. Octubre'!D16*0.05),0)</f>
        <v>11</v>
      </c>
      <c r="E16" s="12">
        <f>'Fra. Octubre'!E16+('Fra. Octubre'!E16*0.15)</f>
        <v>28.75</v>
      </c>
      <c r="F16" s="18">
        <f t="shared" si="0"/>
        <v>316.25</v>
      </c>
      <c r="G16" s="16">
        <v>4</v>
      </c>
      <c r="H16" s="18">
        <f t="shared" si="1"/>
        <v>1265</v>
      </c>
      <c r="I16" s="12">
        <f t="shared" si="2"/>
        <v>1581.25</v>
      </c>
    </row>
    <row r="17" spans="2:9" x14ac:dyDescent="0.25">
      <c r="B17" s="3">
        <v>40132</v>
      </c>
      <c r="C17" s="6" t="s">
        <v>12</v>
      </c>
      <c r="D17" s="8">
        <f>ROUND('Fra. Octubre'!D17+('Fra. Octubre'!D17*0.05),0)</f>
        <v>7</v>
      </c>
      <c r="E17" s="12">
        <f>'Fra. Octubre'!E17+('Fra. Octubre'!E17*0.15)</f>
        <v>14.835000000000001</v>
      </c>
      <c r="F17" s="18">
        <f t="shared" si="0"/>
        <v>103.845</v>
      </c>
      <c r="G17" s="16">
        <v>7</v>
      </c>
      <c r="H17" s="18">
        <f t="shared" si="1"/>
        <v>726.91499999999996</v>
      </c>
      <c r="I17" s="12">
        <f t="shared" si="2"/>
        <v>830.76</v>
      </c>
    </row>
    <row r="18" spans="2:9" x14ac:dyDescent="0.25">
      <c r="B18" s="3">
        <v>40136</v>
      </c>
      <c r="C18" s="6" t="s">
        <v>13</v>
      </c>
      <c r="D18" s="8">
        <f>ROUND('Fra. Octubre'!D18+('Fra. Octubre'!D18*0.05),0)</f>
        <v>2</v>
      </c>
      <c r="E18" s="12">
        <f>'Fra. Octubre'!E18+('Fra. Octubre'!E18*0.15)</f>
        <v>97.75</v>
      </c>
      <c r="F18" s="18">
        <f t="shared" si="0"/>
        <v>195.5</v>
      </c>
      <c r="G18" s="16">
        <v>16</v>
      </c>
      <c r="H18" s="18">
        <f t="shared" si="1"/>
        <v>3128</v>
      </c>
      <c r="I18" s="12">
        <f t="shared" si="2"/>
        <v>3323.5</v>
      </c>
    </row>
    <row r="19" spans="2:9" x14ac:dyDescent="0.25">
      <c r="B19" s="3">
        <v>40137</v>
      </c>
      <c r="C19" s="6" t="s">
        <v>14</v>
      </c>
      <c r="D19" s="8">
        <f>ROUND('Fra. Octubre'!D19+('Fra. Octubre'!D19*0.05),0)</f>
        <v>4</v>
      </c>
      <c r="E19" s="12">
        <f>'Fra. Octubre'!E19+('Fra. Octubre'!E19*0.15)</f>
        <v>35.65</v>
      </c>
      <c r="F19" s="18">
        <f t="shared" si="0"/>
        <v>142.6</v>
      </c>
      <c r="G19" s="16">
        <v>7</v>
      </c>
      <c r="H19" s="18">
        <f t="shared" si="1"/>
        <v>998.19999999999993</v>
      </c>
      <c r="I19" s="12">
        <f t="shared" si="2"/>
        <v>1140.8</v>
      </c>
    </row>
    <row r="20" spans="2:9" x14ac:dyDescent="0.25">
      <c r="B20" s="3">
        <v>40141</v>
      </c>
      <c r="C20" s="6" t="s">
        <v>15</v>
      </c>
      <c r="D20" s="8">
        <f>ROUND('Fra. Octubre'!D20+('Fra. Octubre'!D20*0.05),0)</f>
        <v>8</v>
      </c>
      <c r="E20" s="12">
        <f>'Fra. Octubre'!E20+('Fra. Octubre'!E20*0.15)</f>
        <v>6.3250000000000002</v>
      </c>
      <c r="F20" s="18">
        <f t="shared" si="0"/>
        <v>50.6</v>
      </c>
      <c r="G20" s="16">
        <v>4</v>
      </c>
      <c r="H20" s="18">
        <f t="shared" si="1"/>
        <v>202.4</v>
      </c>
      <c r="I20" s="12">
        <f t="shared" si="2"/>
        <v>253</v>
      </c>
    </row>
    <row r="21" spans="2:9" x14ac:dyDescent="0.25">
      <c r="B21" s="3">
        <v>40143</v>
      </c>
      <c r="C21" s="6" t="s">
        <v>16</v>
      </c>
      <c r="D21" s="8">
        <f>ROUND('Fra. Octubre'!D21+('Fra. Octubre'!D21*0.05),0)</f>
        <v>21</v>
      </c>
      <c r="E21" s="12">
        <f>'Fra. Octubre'!E21+('Fra. Octubre'!E21*0.15)</f>
        <v>5.6350000000000007</v>
      </c>
      <c r="F21" s="18">
        <f t="shared" si="0"/>
        <v>118.33500000000001</v>
      </c>
      <c r="G21" s="16">
        <v>4</v>
      </c>
      <c r="H21" s="18">
        <f t="shared" si="1"/>
        <v>473.34000000000003</v>
      </c>
      <c r="I21" s="12">
        <f t="shared" si="2"/>
        <v>591.67500000000007</v>
      </c>
    </row>
    <row r="22" spans="2:9" x14ac:dyDescent="0.25">
      <c r="B22" s="4">
        <v>40144</v>
      </c>
      <c r="C22" s="7" t="s">
        <v>17</v>
      </c>
      <c r="D22" s="8">
        <f>ROUND('Fra. Octubre'!D22+('Fra. Octubre'!D22*0.05),0)</f>
        <v>47</v>
      </c>
      <c r="E22" s="12">
        <f>'Fra. Octubre'!E22+('Fra. Octubre'!E22*0.15)</f>
        <v>1.4375</v>
      </c>
      <c r="F22" s="19">
        <f t="shared" si="0"/>
        <v>67.5625</v>
      </c>
      <c r="G22" s="17">
        <v>4</v>
      </c>
      <c r="H22" s="20">
        <f t="shared" si="1"/>
        <v>270.25</v>
      </c>
      <c r="I22" s="21">
        <f t="shared" si="2"/>
        <v>337.8125</v>
      </c>
    </row>
    <row r="23" spans="2:9" x14ac:dyDescent="0.25">
      <c r="F23" s="24" t="s">
        <v>18</v>
      </c>
      <c r="G23" s="24"/>
      <c r="H23" s="24"/>
      <c r="I23" s="21">
        <f>SUM(I14:I22)</f>
        <v>16136.040999999999</v>
      </c>
    </row>
    <row r="24" spans="2:9" x14ac:dyDescent="0.25">
      <c r="F24" s="24" t="s">
        <v>19</v>
      </c>
      <c r="G24" s="24"/>
      <c r="H24" s="24"/>
      <c r="I24" s="22">
        <f>SUM(D14:D22)</f>
        <v>108</v>
      </c>
    </row>
  </sheetData>
  <mergeCells count="3">
    <mergeCell ref="B11:I11"/>
    <mergeCell ref="F23:H23"/>
    <mergeCell ref="F24:H24"/>
  </mergeCells>
  <pageMargins left="0.7" right="0.7" top="0.75" bottom="0.75" header="0.3" footer="0.3"/>
  <pageSetup paperSize="9" orientation="portrait" r:id="rId1"/>
  <headerFooter>
    <oddHeader>&amp;C&amp;"Comic Sans MS,Negrita"&amp;10&amp;UFactura Nº 235-05</oddHeader>
    <oddFooter>&amp;C&amp;"Comic Sans MS,Negrita"&amp;8Página 1 de 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048576"/>
    </sheetView>
  </sheetViews>
  <sheetFormatPr baseColWidth="10" defaultRowHeight="20.10000000000000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Fra. Octubre</vt:lpstr>
      <vt:lpstr>Fra. Noviembre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2021-11-25T08:08:48Z</dcterms:created>
  <dcterms:modified xsi:type="dcterms:W3CDTF">2021-11-25T10:57:20Z</dcterms:modified>
</cp:coreProperties>
</file>