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n1\Downloads\Funciones_y_matrices\"/>
    </mc:Choice>
  </mc:AlternateContent>
  <xr:revisionPtr revIDLastSave="0" documentId="13_ncr:1_{73AF3D06-C88B-44F5-83F2-B7266CA2EF7A}" xr6:coauthVersionLast="47" xr6:coauthVersionMax="47" xr10:uidLastSave="{00000000-0000-0000-0000-000000000000}"/>
  <bookViews>
    <workbookView xWindow="-108" yWindow="-108" windowWidth="34776" windowHeight="2109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3" l="1"/>
  <c r="K10" i="13"/>
  <c r="K9" i="13"/>
  <c r="K8" i="13"/>
  <c r="K7" i="13"/>
  <c r="K6" i="13"/>
  <c r="K5" i="13"/>
  <c r="K4" i="13"/>
  <c r="K3" i="13"/>
  <c r="K2" i="13"/>
  <c r="L6" i="13"/>
  <c r="J10" i="13"/>
  <c r="J9" i="13"/>
  <c r="J8" i="13"/>
  <c r="J7" i="13"/>
  <c r="J5" i="13"/>
  <c r="J4" i="13"/>
  <c r="J3" i="13"/>
  <c r="J2" i="13"/>
  <c r="L2" i="5"/>
  <c r="K2" i="5"/>
  <c r="J2" i="5"/>
  <c r="L4" i="12"/>
  <c r="L2" i="12"/>
  <c r="K2" i="12"/>
  <c r="J2" i="12"/>
  <c r="J2" i="7" a="1"/>
  <c r="J2" i="7" s="1"/>
  <c r="K2" i="7" a="1"/>
  <c r="K2" i="7" s="1"/>
  <c r="L2" i="7" a="1"/>
  <c r="L2" i="7" s="1"/>
  <c r="J10" i="1"/>
  <c r="J9" i="1"/>
  <c r="J8" i="1"/>
  <c r="J7" i="1"/>
  <c r="J6" i="1"/>
  <c r="J5" i="1"/>
  <c r="J4" i="1"/>
  <c r="J3" i="1"/>
  <c r="J2" i="1"/>
  <c r="J2" i="6" a="1"/>
  <c r="J2" i="6" s="1"/>
  <c r="L2" i="3" a="1"/>
  <c r="L2" i="3" s="1"/>
  <c r="K2" i="3" a="1"/>
  <c r="K2" i="3" s="1"/>
  <c r="J2" i="3" a="1"/>
  <c r="J2" i="3" s="1"/>
  <c r="N2" i="4" a="1"/>
  <c r="N2" i="4" s="1"/>
  <c r="M2" i="4" a="1"/>
  <c r="M2" i="4" s="1"/>
  <c r="K2" i="4" a="1"/>
  <c r="K2" i="4" s="1"/>
  <c r="L2" i="4" a="1"/>
  <c r="L2" i="4" s="1"/>
  <c r="J2" i="2" a="1"/>
  <c r="J2" i="2" s="1"/>
  <c r="K2" i="8" a="1"/>
  <c r="K2" i="8" s="1"/>
  <c r="L2" i="8" a="1"/>
  <c r="L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<sst xmlns="http://schemas.openxmlformats.org/spreadsheetml/2006/main" count="580" uniqueCount="88">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</sst>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2" fontId="0" fillId="0" borderId="0" xfId="1" applyFont="1"/>
    <xf numFmtId="14" fontId="0" fillId="0" borderId="0" xfId="1" applyNumberFormat="1" applyFont="1"/>
    <xf numFmtId="42" fontId="0" fillId="0" borderId="0" xfId="0" applyNumberFormat="1"/>
    <xf numFmtId="164" fontId="0" fillId="0" borderId="0" xfId="0" applyNumberForma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45" zoomScaleNormal="145" workbookViewId="0">
      <selection activeCell="J5" sqref="J5"/>
    </sheetView>
  </sheetViews>
  <sheetFormatPr baseColWidth="10" defaultColWidth="13.6640625" defaultRowHeight="14.4" x14ac:dyDescent="0.3"/>
  <cols>
    <col min="1" max="1" width="12.77734375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 s="4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  <c r="J3" s="5">
        <f>MAX(G2:G10)</f>
        <v>65000</v>
      </c>
      <c r="K3" s="5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zoomScale="160" zoomScaleNormal="160" workbookViewId="0">
      <selection activeCell="L10" sqref="L10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IF(D2:D10&gt;30,"viejos","Jovenes")</f>
        <v>Jovenes</v>
      </c>
      <c r="K2" t="e" cm="1">
        <f t="array" ref="K2:K10">_xlfn.IFS(G2:G10&gt;45000,"moneymoney")</f>
        <v>#N/A</v>
      </c>
      <c r="L2" t="str" cm="1">
        <f t="array" ref="L2:L10">IF(E2:E10="Male","Es hombre", "Es mujer")</f>
        <v>Es hombre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Jovenes</v>
      </c>
      <c r="K3" t="e">
        <v>#N/A</v>
      </c>
      <c r="L3" t="str">
        <v>Es mujer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Jovenes</v>
      </c>
      <c r="K4" t="str">
        <v>moneymoney</v>
      </c>
      <c r="L4" t="str">
        <v>Es hombre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viejos</v>
      </c>
      <c r="K5" t="str">
        <v>moneymoney</v>
      </c>
      <c r="L5" t="str">
        <v>Es mujer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viejos</v>
      </c>
      <c r="K6" t="str">
        <v>moneymoney</v>
      </c>
      <c r="L6" t="str">
        <v>Es hombre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viejos</v>
      </c>
      <c r="K7" t="str">
        <v>moneymoney</v>
      </c>
      <c r="L7" t="str">
        <v>Es hombre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viejos</v>
      </c>
      <c r="K8" t="e">
        <v>#N/A</v>
      </c>
      <c r="L8" t="str">
        <v>Es mujer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viejos</v>
      </c>
      <c r="K9" t="str">
        <v>moneymoney</v>
      </c>
      <c r="L9" t="str">
        <v>Es hombre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viejos</v>
      </c>
      <c r="K10" t="e">
        <v>#N/A</v>
      </c>
      <c r="L10" t="str">
        <v>Es hombre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30" zoomScaleNormal="130" workbookViewId="0">
      <selection activeCell="J3" sqref="J3"/>
    </sheetView>
  </sheetViews>
  <sheetFormatPr baseColWidth="10"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zoomScale="130" zoomScaleNormal="130" workbookViewId="0">
      <selection activeCell="N3" sqref="N3"/>
    </sheetView>
  </sheetViews>
  <sheetFormatPr baseColWidth="10" defaultColWidth="14.5546875" defaultRowHeight="14.4" x14ac:dyDescent="0.3"/>
  <cols>
    <col min="4" max="4" width="8" customWidth="1"/>
    <col min="10" max="10" width="44.2187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RIGHT(B2:B10,3)</f>
        <v>Jim</v>
      </c>
      <c r="M2" t="str" cm="1">
        <f t="array" ref="M2:M10">RIGHT(J2:J10,10)</f>
        <v>ifflin.com</v>
      </c>
      <c r="N2" t="str" cm="1">
        <f t="array" ref="N2:N10">RIGHT(I2:I10,4)</f>
        <v>2015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Pam</v>
      </c>
      <c r="M3" t="str">
        <v>ifflin.com</v>
      </c>
      <c r="N3" t="str">
        <v>2015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ght</v>
      </c>
      <c r="M4" t="str">
        <v>te@AOL.com</v>
      </c>
      <c r="N4" t="str">
        <v>2017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ela</v>
      </c>
      <c r="M5" t="str">
        <v>ifflin.com</v>
      </c>
      <c r="N5" t="str">
        <v>2015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oby</v>
      </c>
      <c r="M6" t="str">
        <v>porate.com</v>
      </c>
      <c r="N6" t="str">
        <v>2017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ael</v>
      </c>
      <c r="M7" t="str">
        <v>ifflin.com</v>
      </c>
      <c r="N7" t="str">
        <v>2013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ith</v>
      </c>
      <c r="M8" t="str">
        <v>@Yahoo.com</v>
      </c>
      <c r="N8" t="str">
        <v>2013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ley</v>
      </c>
      <c r="M9" t="str">
        <v>@gmail.com</v>
      </c>
      <c r="N9" t="str">
        <v>2015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vin</v>
      </c>
      <c r="M10" t="str">
        <v>ifflin.com</v>
      </c>
      <c r="N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zoomScale="175" zoomScaleNormal="175" workbookViewId="0">
      <selection activeCell="L9" sqref="L9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  <col min="11" max="11" width="23.332031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TEXT(H2:H10,"dd-mm-yyyy")</f>
        <v>02-11-2001</v>
      </c>
      <c r="K2" t="str" cm="1">
        <f t="array" ref="K2:K10">TEXT(I2:I10,"dddd-mmm-yyyy")</f>
        <v>domingo-sept-2015</v>
      </c>
      <c r="L2" t="str" cm="1">
        <f t="array" ref="L2:L10">TEXT(J2:J10,"ddd-m-yyyy")</f>
        <v>vie-11-2001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03-10-1999</v>
      </c>
      <c r="K3" s="2" t="str">
        <v>sábado-oct-2015</v>
      </c>
      <c r="L3" t="str">
        <v>dom-10-1999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04-07-2000</v>
      </c>
      <c r="K4" s="2" t="str">
        <v>viernes-sept-2017</v>
      </c>
      <c r="L4" t="str">
        <v>mar-7-2000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05-01-2000</v>
      </c>
      <c r="K5" s="2" t="str">
        <v>jueves-dic-2015</v>
      </c>
      <c r="L5" t="str">
        <v>mié-1-2000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06-05-2001</v>
      </c>
      <c r="K6" s="2" t="str">
        <v>miércoles-ago-2017</v>
      </c>
      <c r="L6" t="str">
        <v>dom-5-2001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07-12-1995</v>
      </c>
      <c r="K7" s="2" t="str">
        <v>miércoles-sept-2013</v>
      </c>
      <c r="L7" t="str">
        <v>jue-12-1995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08-11-2003</v>
      </c>
      <c r="K8" s="2" t="str">
        <v>viernes-oct-2013</v>
      </c>
      <c r="L8" t="str">
        <v>sáb-11-2003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09-06-2002</v>
      </c>
      <c r="K9" s="2" t="str">
        <v>miércoles-abr-2015</v>
      </c>
      <c r="L9" t="str">
        <v>dom-6-2002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10-08-2003</v>
      </c>
      <c r="K10" s="2" t="str">
        <v>miércoles-sept-2011</v>
      </c>
      <c r="L10" t="str">
        <v>dom-8-2003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90" zoomScaleNormal="190" workbookViewId="0">
      <selection activeCell="J3" sqref="J3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zoomScale="145" zoomScaleNormal="145" workbookViewId="0">
      <selection activeCell="L2" sqref="L2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  <col min="10" max="10" width="24.44140625" customWidth="1"/>
    <col min="11" max="11" width="21.109375" customWidth="1"/>
    <col min="12" max="12" width="24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/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zoomScale="205" zoomScaleNormal="205" workbookViewId="0">
      <selection activeCell="L5" sqref="L5"/>
    </sheetView>
  </sheetViews>
  <sheetFormatPr baseColWidth="10"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>
        <f>SUMIFS(G2:G10,D2:D10,"&lt;30")</f>
        <v>63000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90" zoomScaleNormal="190" workbookViewId="0">
      <selection activeCell="L2" sqref="L2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COUNTIF(G2:G10,"&gt;40000")</f>
        <v>8</v>
      </c>
      <c r="L2">
        <f>COUNTIFS(A2:A10,"&gt;1005",E2:E10,"Male",D2:D10,"&gt;30")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zoomScale="190" zoomScaleNormal="190" workbookViewId="0">
      <selection activeCell="I14" sqref="I14"/>
    </sheetView>
  </sheetViews>
  <sheetFormatPr baseColWidth="10" defaultColWidth="8.88671875"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 " ", 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0"/>
  <sheetViews>
    <sheetView tabSelected="1" zoomScale="205" zoomScaleNormal="205" workbookViewId="0">
      <selection activeCell="J9" sqref="J9"/>
    </sheetView>
  </sheetViews>
  <sheetFormatPr baseColWidth="10" defaultColWidth="8.88671875" defaultRowHeight="14.4" x14ac:dyDescent="0.3"/>
  <cols>
    <col min="8" max="8" width="14.44140625" customWidth="1"/>
    <col min="9" max="9" width="13.33203125" customWidth="1"/>
    <col min="10" max="10" width="11.4414062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6" t="s">
        <v>48</v>
      </c>
      <c r="I2" s="6" t="s">
        <v>56</v>
      </c>
      <c r="J2">
        <f>_xlfn.DAYS(I2,H2)</f>
        <v>5231</v>
      </c>
      <c r="K2">
        <f>NETWORKDAYS(H2,I2)</f>
        <v>3737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6" t="s">
        <v>49</v>
      </c>
      <c r="I3" s="6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6" t="s">
        <v>50</v>
      </c>
      <c r="I4" s="6" t="s">
        <v>58</v>
      </c>
      <c r="J4">
        <f t="shared" si="0"/>
        <v>6333</v>
      </c>
      <c r="K4">
        <f t="shared" si="1"/>
        <v>4524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6" t="s">
        <v>51</v>
      </c>
      <c r="I5" s="6" t="s">
        <v>59</v>
      </c>
      <c r="J5">
        <f t="shared" si="0"/>
        <v>5428</v>
      </c>
      <c r="K5">
        <f t="shared" si="1"/>
        <v>3879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38224</v>
      </c>
      <c r="I6" s="1">
        <v>45256</v>
      </c>
      <c r="J6">
        <f>_xlfn.DAYS(I6,H6)</f>
        <v>7032</v>
      </c>
      <c r="K6">
        <f t="shared" si="1"/>
        <v>5023</v>
      </c>
      <c r="L6" s="1" t="str">
        <f>TEXT(H6,"dd/m/yy")</f>
        <v>25/8/04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6" t="s">
        <v>52</v>
      </c>
      <c r="I7" s="6" t="s">
        <v>61</v>
      </c>
      <c r="J7">
        <f t="shared" si="0"/>
        <v>4540</v>
      </c>
      <c r="K7">
        <f t="shared" si="1"/>
        <v>3244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6" t="s">
        <v>53</v>
      </c>
      <c r="I8" s="6" t="s">
        <v>61</v>
      </c>
      <c r="J8">
        <f t="shared" si="0"/>
        <v>3743</v>
      </c>
      <c r="K8">
        <f t="shared" si="1"/>
        <v>2675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6" t="s">
        <v>54</v>
      </c>
      <c r="I9" s="6" t="s">
        <v>62</v>
      </c>
      <c r="J9" t="e">
        <f t="shared" si="0"/>
        <v>#VALUE!</v>
      </c>
      <c r="K9" t="e">
        <f t="shared" si="1"/>
        <v>#VALUE!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6" t="s">
        <v>55</v>
      </c>
      <c r="I10" s="6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ALEXIS ANTONIO TORO NAVARRO</cp:lastModifiedBy>
  <dcterms:created xsi:type="dcterms:W3CDTF">2021-12-16T14:18:34Z</dcterms:created>
  <dcterms:modified xsi:type="dcterms:W3CDTF">2023-11-26T14:14:04Z</dcterms:modified>
</cp:coreProperties>
</file>