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03"/>
  <workbookPr/>
  <mc:AlternateContent xmlns:mc="http://schemas.openxmlformats.org/markup-compatibility/2006">
    <mc:Choice Requires="x15">
      <x15ac:absPath xmlns:x15ac="http://schemas.microsoft.com/office/spreadsheetml/2010/11/ac" url="C:\Users\vital\OneDrive\Рабочий стол\"/>
    </mc:Choice>
  </mc:AlternateContent>
  <xr:revisionPtr revIDLastSave="0" documentId="8_{BF49039E-8987-4032-A409-35D8F58454F2}" xr6:coauthVersionLast="47" xr6:coauthVersionMax="47" xr10:uidLastSave="{00000000-0000-0000-0000-000000000000}"/>
  <bookViews>
    <workbookView xWindow="0" yWindow="0" windowWidth="17256" windowHeight="5940" firstSheet="5" activeTab="5" xr2:uid="{00000000-000D-0000-FFFF-FFFF00000000}"/>
  </bookViews>
  <sheets>
    <sheet name="Задание 1" sheetId="1" r:id="rId1"/>
    <sheet name="Задание 2" sheetId="2" r:id="rId2"/>
    <sheet name="Задание 3" sheetId="3" r:id="rId3"/>
    <sheet name="Задание 4" sheetId="4" r:id="rId4"/>
    <sheet name="Задание 5" sheetId="5" r:id="rId5"/>
    <sheet name="Задание 6" sheetId="6" r:id="rId6"/>
    <sheet name="Задание 7" sheetId="7" r:id="rId7"/>
    <sheet name="Задание 8" sheetId="8" r:id="rId8"/>
    <sheet name="Задание 9" sheetId="9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6" l="1"/>
  <c r="C9" i="7"/>
  <c r="C2" i="7"/>
  <c r="C4" i="7"/>
  <c r="B7" i="1"/>
  <c r="C5" i="9"/>
  <c r="F6" i="4"/>
  <c r="F5" i="4"/>
  <c r="G1" i="4"/>
  <c r="D2" i="2"/>
  <c r="D3" i="2"/>
  <c r="D4" i="2"/>
  <c r="D5" i="2"/>
  <c r="D6" i="2"/>
  <c r="D7" i="2"/>
  <c r="B2" i="8"/>
  <c r="D2" i="7"/>
  <c r="C3" i="7"/>
  <c r="D3" i="7"/>
  <c r="D4" i="7"/>
  <c r="C5" i="7"/>
  <c r="D5" i="7" s="1"/>
  <c r="C6" i="7"/>
  <c r="D6" i="7" s="1"/>
  <c r="C7" i="7"/>
  <c r="D7" i="7" s="1"/>
  <c r="C8" i="7"/>
  <c r="D8" i="7" s="1"/>
  <c r="B9" i="7"/>
  <c r="D11" i="6"/>
  <c r="C11" i="6"/>
  <c r="D10" i="6"/>
  <c r="C10" i="6"/>
  <c r="D9" i="6"/>
  <c r="C9" i="6"/>
  <c r="D8" i="6"/>
  <c r="C8" i="6"/>
  <c r="D7" i="6"/>
  <c r="C7" i="6"/>
  <c r="D6" i="6"/>
  <c r="C6" i="6"/>
  <c r="D5" i="6"/>
  <c r="C5" i="6"/>
  <c r="D4" i="6"/>
  <c r="C4" i="6"/>
  <c r="D3" i="6"/>
  <c r="C3" i="6"/>
  <c r="C2" i="6"/>
  <c r="B1" i="5"/>
  <c r="D9" i="7" l="1"/>
  <c r="C1" i="5"/>
  <c r="E4" i="3" l="1"/>
  <c r="E3" i="3"/>
  <c r="E2" i="3"/>
  <c r="H1" i="3" s="1"/>
  <c r="H3" i="3" s="1"/>
  <c r="B6" i="1"/>
  <c r="B5" i="1"/>
  <c r="H2" i="3" l="1"/>
</calcChain>
</file>

<file path=xl/sharedStrings.xml><?xml version="1.0" encoding="utf-8"?>
<sst xmlns="http://schemas.openxmlformats.org/spreadsheetml/2006/main" count="73" uniqueCount="66">
  <si>
    <t>Первое число</t>
  </si>
  <si>
    <t>Второе число</t>
  </si>
  <si>
    <t>Третье число</t>
  </si>
  <si>
    <t xml:space="preserve">Самое большое </t>
  </si>
  <si>
    <t>Самое маленькое</t>
  </si>
  <si>
    <t>Средние Число</t>
  </si>
  <si>
    <t>Название товара</t>
  </si>
  <si>
    <t>стоимость</t>
  </si>
  <si>
    <t>срок. хран.</t>
  </si>
  <si>
    <t>Товар 1</t>
  </si>
  <si>
    <t>Товар 2</t>
  </si>
  <si>
    <t>Товар 3</t>
  </si>
  <si>
    <t>Товар 4</t>
  </si>
  <si>
    <t>Товар 5</t>
  </si>
  <si>
    <t>Товар 6</t>
  </si>
  <si>
    <t>№</t>
  </si>
  <si>
    <t>Наимено</t>
  </si>
  <si>
    <t>Цена</t>
  </si>
  <si>
    <t>Кол-во</t>
  </si>
  <si>
    <t>Стоимость</t>
  </si>
  <si>
    <t>Яблоки</t>
  </si>
  <si>
    <t>Скидка</t>
  </si>
  <si>
    <t>Груши</t>
  </si>
  <si>
    <t>К оплате</t>
  </si>
  <si>
    <t>Апельсины</t>
  </si>
  <si>
    <t>День</t>
  </si>
  <si>
    <t>Ночь</t>
  </si>
  <si>
    <t>Дата</t>
  </si>
  <si>
    <t>Тариф</t>
  </si>
  <si>
    <t>с 6 ч до 18 ч</t>
  </si>
  <si>
    <t>с 18 ч до 6 ч</t>
  </si>
  <si>
    <t>Время начала р</t>
  </si>
  <si>
    <t>Обычный</t>
  </si>
  <si>
    <t>на 5% меньше</t>
  </si>
  <si>
    <t>Длительность м</t>
  </si>
  <si>
    <t>Выхоной</t>
  </si>
  <si>
    <t>на 10% меньше</t>
  </si>
  <si>
    <t>на 15% меньше</t>
  </si>
  <si>
    <t>Тип дня недели</t>
  </si>
  <si>
    <t>обычный</t>
  </si>
  <si>
    <t xml:space="preserve">Просрочено </t>
  </si>
  <si>
    <t>текущая дата</t>
  </si>
  <si>
    <t>дата платежа</t>
  </si>
  <si>
    <t>Обновление</t>
  </si>
  <si>
    <t>курс</t>
  </si>
  <si>
    <t>неустойчив</t>
  </si>
  <si>
    <t>падение</t>
  </si>
  <si>
    <t>рост</t>
  </si>
  <si>
    <t>Ф.И.О</t>
  </si>
  <si>
    <t>Кол-во. соб. зерна</t>
  </si>
  <si>
    <t>Цена 1 т</t>
  </si>
  <si>
    <t>З.П (руб)</t>
  </si>
  <si>
    <t>Новиков</t>
  </si>
  <si>
    <t>Морозов</t>
  </si>
  <si>
    <t>Смирнов</t>
  </si>
  <si>
    <t>Прохоров</t>
  </si>
  <si>
    <t>Маслов</t>
  </si>
  <si>
    <t>Тихонов</t>
  </si>
  <si>
    <t>Петренко</t>
  </si>
  <si>
    <t>итого</t>
  </si>
  <si>
    <t>x</t>
  </si>
  <si>
    <t>y</t>
  </si>
  <si>
    <t>Время работы</t>
  </si>
  <si>
    <t>с 2 до 10</t>
  </si>
  <si>
    <t>с 10 до 20</t>
  </si>
  <si>
    <t>с 20 до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</si>
</sst>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04"/>
      <scheme val="minor"/>
    </font>
    <font>
      <sz val="8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3" xfId="0" applyFill="1" applyBorder="1"/>
    <xf numFmtId="0" fontId="0" fillId="2" borderId="5" xfId="0" applyFill="1" applyBorder="1"/>
    <xf numFmtId="0" fontId="0" fillId="2" borderId="7" xfId="0" applyFill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2" borderId="7" xfId="0" applyFill="1" applyBorder="1" applyAlignment="1">
      <alignment horizontal="left"/>
    </xf>
    <xf numFmtId="14" fontId="0" fillId="0" borderId="0" xfId="0" applyNumberFormat="1"/>
    <xf numFmtId="21" fontId="0" fillId="0" borderId="0" xfId="0" applyNumberFormat="1"/>
    <xf numFmtId="18" fontId="0" fillId="0" borderId="0" xfId="0" applyNumberFormat="1"/>
    <xf numFmtId="18" fontId="0" fillId="0" borderId="0" xfId="0" applyNumberFormat="1" applyAlignment="1">
      <alignment horizontal="left"/>
    </xf>
    <xf numFmtId="9" fontId="0" fillId="0" borderId="0" xfId="0" applyNumberFormat="1"/>
    <xf numFmtId="14" fontId="0" fillId="0" borderId="0" xfId="0" applyNumberFormat="1" applyAlignment="1">
      <alignment horizontal="left"/>
    </xf>
    <xf numFmtId="1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3" borderId="0" xfId="0" applyFill="1"/>
    <xf numFmtId="0" fontId="0" fillId="4" borderId="0" xfId="0" applyFill="1"/>
    <xf numFmtId="0" fontId="0" fillId="3" borderId="0" xfId="0" applyFill="1" applyAlignment="1">
      <alignment wrapText="1"/>
    </xf>
    <xf numFmtId="14" fontId="0" fillId="4" borderId="0" xfId="0" applyNumberFormat="1" applyFill="1"/>
    <xf numFmtId="0" fontId="0" fillId="4" borderId="0" xfId="0" applyFill="1" applyAlignment="1">
      <alignment horizontal="left"/>
    </xf>
    <xf numFmtId="14" fontId="0" fillId="4" borderId="0" xfId="0" applyNumberFormat="1" applyFill="1" applyAlignment="1">
      <alignment horizontal="left"/>
    </xf>
    <xf numFmtId="0" fontId="0" fillId="3" borderId="0" xfId="0" applyFill="1" applyAlignment="1">
      <alignment horizontal="left"/>
    </xf>
    <xf numFmtId="21" fontId="0" fillId="4" borderId="0" xfId="0" applyNumberFormat="1" applyFill="1" applyAlignment="1">
      <alignment horizontal="left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B8" sqref="B8"/>
    </sheetView>
  </sheetViews>
  <sheetFormatPr defaultRowHeight="14.45"/>
  <cols>
    <col min="1" max="1" width="17.7109375" customWidth="1"/>
    <col min="2" max="2" width="18.85546875" customWidth="1"/>
  </cols>
  <sheetData>
    <row r="1" spans="1:2">
      <c r="A1" s="1" t="s">
        <v>0</v>
      </c>
      <c r="B1" s="2">
        <v>54</v>
      </c>
    </row>
    <row r="2" spans="1:2">
      <c r="A2" s="3" t="s">
        <v>1</v>
      </c>
      <c r="B2" s="4">
        <v>132</v>
      </c>
    </row>
    <row r="3" spans="1:2" ht="15" thickBot="1">
      <c r="A3" s="5" t="s">
        <v>2</v>
      </c>
      <c r="B3" s="6">
        <v>42</v>
      </c>
    </row>
    <row r="4" spans="1:2" ht="15" thickBot="1"/>
    <row r="5" spans="1:2">
      <c r="A5" s="1" t="s">
        <v>3</v>
      </c>
      <c r="B5" s="7">
        <f>MAX(B1:B3)</f>
        <v>132</v>
      </c>
    </row>
    <row r="6" spans="1:2">
      <c r="A6" s="3" t="s">
        <v>4</v>
      </c>
      <c r="B6" s="8">
        <f>MIN(B1:B3)</f>
        <v>42</v>
      </c>
    </row>
    <row r="7" spans="1:2" ht="15" thickBot="1">
      <c r="A7" s="5" t="s">
        <v>5</v>
      </c>
      <c r="B7" s="9">
        <f>IF(AND(B1&lt;B5,B1&gt;B6),B1,IF(AND(B2&lt;B5,B2&gt;B6),B2,IF(AND(B3&lt;B5,E7&gt;B6),B3)))</f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"/>
  <sheetViews>
    <sheetView workbookViewId="0">
      <selection activeCell="D2" sqref="D2"/>
    </sheetView>
  </sheetViews>
  <sheetFormatPr defaultRowHeight="14.45"/>
  <cols>
    <col min="1" max="1" width="16.7109375" customWidth="1"/>
    <col min="2" max="2" width="10.85546875" customWidth="1"/>
    <col min="3" max="3" width="11" customWidth="1"/>
    <col min="4" max="4" width="36.5703125" bestFit="1" customWidth="1"/>
  </cols>
  <sheetData>
    <row r="1" spans="1:4">
      <c r="A1" s="12" t="s">
        <v>6</v>
      </c>
      <c r="B1" s="13" t="s">
        <v>7</v>
      </c>
      <c r="C1" s="13" t="s">
        <v>8</v>
      </c>
      <c r="D1" s="2"/>
    </row>
    <row r="2" spans="1:4" ht="15">
      <c r="A2" s="14" t="s">
        <v>9</v>
      </c>
      <c r="B2" s="11">
        <v>200</v>
      </c>
      <c r="C2" s="11">
        <v>6</v>
      </c>
      <c r="D2" s="8">
        <f>IF(C2&gt;8, B2/2, IF(AND(C2&gt;5, C2&lt;=8), B2/1.5, B2))</f>
        <v>133.33333333333334</v>
      </c>
    </row>
    <row r="3" spans="1:4" ht="15">
      <c r="A3" s="14" t="s">
        <v>10</v>
      </c>
      <c r="B3" s="11">
        <v>500</v>
      </c>
      <c r="C3" s="11">
        <v>12</v>
      </c>
      <c r="D3" s="8">
        <f t="shared" ref="D3:D7" si="0">IF(C3&gt;8, B3/2, IF(AND(C3&gt;5, C3&lt;=8), B3/1.5, B3))</f>
        <v>250</v>
      </c>
    </row>
    <row r="4" spans="1:4" ht="15">
      <c r="A4" s="14" t="s">
        <v>11</v>
      </c>
      <c r="B4" s="11">
        <v>700</v>
      </c>
      <c r="C4" s="11">
        <v>5</v>
      </c>
      <c r="D4" s="8">
        <f t="shared" si="0"/>
        <v>700</v>
      </c>
    </row>
    <row r="5" spans="1:4" ht="15">
      <c r="A5" s="14" t="s">
        <v>12</v>
      </c>
      <c r="B5" s="11">
        <v>400</v>
      </c>
      <c r="C5" s="11">
        <v>7</v>
      </c>
      <c r="D5" s="8">
        <f t="shared" si="0"/>
        <v>266.66666666666669</v>
      </c>
    </row>
    <row r="6" spans="1:4" ht="15">
      <c r="A6" s="14" t="s">
        <v>13</v>
      </c>
      <c r="B6" s="11">
        <v>600</v>
      </c>
      <c r="C6" s="11">
        <v>10</v>
      </c>
      <c r="D6" s="8">
        <f t="shared" si="0"/>
        <v>300</v>
      </c>
    </row>
    <row r="7" spans="1:4" ht="15">
      <c r="A7" s="15" t="s">
        <v>14</v>
      </c>
      <c r="B7" s="16">
        <v>300</v>
      </c>
      <c r="C7" s="16">
        <v>3</v>
      </c>
      <c r="D7" s="8">
        <f t="shared" si="0"/>
        <v>300</v>
      </c>
    </row>
    <row r="8" spans="1:4" ht="1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selection activeCell="D2" sqref="D2:D4"/>
    </sheetView>
  </sheetViews>
  <sheetFormatPr defaultRowHeight="14.45"/>
  <cols>
    <col min="2" max="2" width="11.140625" customWidth="1"/>
    <col min="4" max="4" width="8.28515625" customWidth="1"/>
    <col min="5" max="5" width="10.140625" customWidth="1"/>
    <col min="7" max="7" width="11.5703125" customWidth="1"/>
    <col min="8" max="8" width="10.7109375" customWidth="1"/>
  </cols>
  <sheetData>
    <row r="1" spans="1:8">
      <c r="A1" s="12" t="s">
        <v>15</v>
      </c>
      <c r="B1" s="13" t="s">
        <v>16</v>
      </c>
      <c r="C1" s="13" t="s">
        <v>17</v>
      </c>
      <c r="D1" s="13" t="s">
        <v>18</v>
      </c>
      <c r="E1" s="17" t="s">
        <v>19</v>
      </c>
      <c r="F1" s="10"/>
      <c r="G1" s="12" t="s">
        <v>19</v>
      </c>
      <c r="H1" s="17">
        <f>SUM(E2:E4)</f>
        <v>11920</v>
      </c>
    </row>
    <row r="2" spans="1:8">
      <c r="A2" s="14">
        <v>1</v>
      </c>
      <c r="B2" s="11" t="s">
        <v>20</v>
      </c>
      <c r="C2" s="11">
        <v>25</v>
      </c>
      <c r="D2" s="11">
        <v>300</v>
      </c>
      <c r="E2" s="18">
        <f t="shared" ref="E2:E4" si="0">D2*C2</f>
        <v>7500</v>
      </c>
      <c r="F2" s="10"/>
      <c r="G2" s="14" t="s">
        <v>21</v>
      </c>
      <c r="H2" s="21">
        <f>IF(H1&gt;10000,10,IF(H1&gt;7000,5,"нет скидки"))</f>
        <v>10</v>
      </c>
    </row>
    <row r="3" spans="1:8" ht="15" thickBot="1">
      <c r="A3" s="14">
        <v>2</v>
      </c>
      <c r="B3" s="11" t="s">
        <v>22</v>
      </c>
      <c r="C3" s="11">
        <v>27</v>
      </c>
      <c r="D3" s="11">
        <v>100</v>
      </c>
      <c r="E3" s="18">
        <f t="shared" si="0"/>
        <v>2700</v>
      </c>
      <c r="F3" s="10"/>
      <c r="G3" s="20" t="s">
        <v>23</v>
      </c>
      <c r="H3" s="22">
        <f>H1-(H1/100*10)</f>
        <v>10728</v>
      </c>
    </row>
    <row r="4" spans="1:8" ht="15" thickBot="1">
      <c r="A4" s="15">
        <v>3</v>
      </c>
      <c r="B4" s="16" t="s">
        <v>24</v>
      </c>
      <c r="C4" s="16">
        <v>20</v>
      </c>
      <c r="D4" s="16">
        <v>86</v>
      </c>
      <c r="E4" s="19">
        <f t="shared" si="0"/>
        <v>1720</v>
      </c>
      <c r="F4" s="10"/>
      <c r="G4" s="10"/>
      <c r="H4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5"/>
  <sheetViews>
    <sheetView workbookViewId="0">
      <selection activeCell="C4" sqref="A1:C4"/>
    </sheetView>
  </sheetViews>
  <sheetFormatPr defaultRowHeight="14.45"/>
  <cols>
    <col min="1" max="1" width="10.7109375" customWidth="1"/>
    <col min="2" max="2" width="16.85546875" customWidth="1"/>
    <col min="3" max="4" width="15.5703125" customWidth="1"/>
    <col min="5" max="5" width="16.140625" customWidth="1"/>
    <col min="6" max="6" width="10.140625" bestFit="1" customWidth="1"/>
  </cols>
  <sheetData>
    <row r="1" spans="1:13" ht="15">
      <c r="A1" s="35"/>
      <c r="B1" s="35" t="s">
        <v>25</v>
      </c>
      <c r="C1" s="35" t="s">
        <v>26</v>
      </c>
      <c r="D1" s="10"/>
      <c r="E1" s="35" t="s">
        <v>27</v>
      </c>
      <c r="F1" s="36">
        <v>37266</v>
      </c>
      <c r="G1" s="10">
        <f>B3*95/100</f>
        <v>2.85</v>
      </c>
    </row>
    <row r="2" spans="1:13" ht="15">
      <c r="A2" s="35" t="s">
        <v>28</v>
      </c>
      <c r="B2" s="35" t="s">
        <v>29</v>
      </c>
      <c r="C2" s="35" t="s">
        <v>30</v>
      </c>
      <c r="D2" s="10"/>
      <c r="E2" s="35" t="s">
        <v>31</v>
      </c>
      <c r="F2" s="38">
        <v>0.77361111111111114</v>
      </c>
      <c r="G2" s="10"/>
    </row>
    <row r="3" spans="1:13" ht="15">
      <c r="A3" s="35" t="s">
        <v>32</v>
      </c>
      <c r="B3" s="35">
        <v>3</v>
      </c>
      <c r="C3" s="35" t="s">
        <v>33</v>
      </c>
      <c r="D3" s="10"/>
      <c r="E3" s="35" t="s">
        <v>34</v>
      </c>
      <c r="F3" s="35">
        <v>10</v>
      </c>
      <c r="G3" s="10"/>
    </row>
    <row r="4" spans="1:13" ht="15">
      <c r="A4" s="35" t="s">
        <v>35</v>
      </c>
      <c r="B4" s="35" t="s">
        <v>36</v>
      </c>
      <c r="C4" s="35" t="s">
        <v>37</v>
      </c>
      <c r="D4" s="10"/>
      <c r="E4" s="35" t="s">
        <v>38</v>
      </c>
      <c r="F4" s="35" t="s">
        <v>39</v>
      </c>
      <c r="G4" s="10"/>
    </row>
    <row r="5" spans="1:13" ht="15">
      <c r="A5" s="10"/>
      <c r="B5" s="10"/>
      <c r="C5" s="10"/>
      <c r="D5" s="10"/>
      <c r="E5" s="35" t="s">
        <v>28</v>
      </c>
      <c r="F5" s="35" t="str">
        <f>IF(AND(F2&gt;TIME(6,0,0),F2&lt;TIME(18,0,0)),"День","Ночь")</f>
        <v>Ночь</v>
      </c>
      <c r="G5" s="10"/>
    </row>
    <row r="6" spans="1:13" ht="15">
      <c r="A6" s="10"/>
      <c r="B6" s="10"/>
      <c r="C6" s="10"/>
      <c r="D6" s="10"/>
      <c r="E6" s="35" t="s">
        <v>23</v>
      </c>
      <c r="F6" s="37">
        <f>IF(F5="день",B3*F3,G1*F3)</f>
        <v>28.5</v>
      </c>
      <c r="G6" s="10"/>
    </row>
    <row r="7" spans="1:13" ht="15">
      <c r="A7" s="10"/>
      <c r="B7" s="10"/>
      <c r="C7" s="10"/>
      <c r="D7" s="10"/>
      <c r="E7" s="10"/>
      <c r="F7" s="10"/>
      <c r="G7" s="10"/>
    </row>
    <row r="8" spans="1:13">
      <c r="A8" s="10"/>
      <c r="B8" s="10"/>
      <c r="C8" s="10"/>
      <c r="D8" s="10"/>
      <c r="E8" s="10"/>
      <c r="F8" s="10"/>
      <c r="G8" s="10"/>
    </row>
    <row r="9" spans="1:13">
      <c r="A9" s="10"/>
      <c r="B9" s="10"/>
      <c r="C9" s="10"/>
      <c r="D9" s="10"/>
      <c r="E9" s="10"/>
      <c r="F9" s="10"/>
      <c r="G9" s="10"/>
    </row>
    <row r="10" spans="1:13">
      <c r="A10" s="10"/>
      <c r="B10" s="10"/>
      <c r="C10" s="10"/>
      <c r="D10" s="10"/>
      <c r="E10" s="10"/>
      <c r="F10" s="10"/>
      <c r="G10" s="10"/>
    </row>
    <row r="11" spans="1:13">
      <c r="A11" s="10"/>
      <c r="B11" s="10"/>
      <c r="C11" s="10"/>
      <c r="D11" s="10"/>
      <c r="E11" s="26"/>
      <c r="F11" s="10"/>
      <c r="G11" s="10"/>
    </row>
    <row r="12" spans="1:13">
      <c r="A12" s="10"/>
      <c r="B12" s="10"/>
      <c r="C12" s="10"/>
      <c r="D12" s="10"/>
      <c r="E12" s="26"/>
      <c r="F12" s="10"/>
      <c r="G12" s="10"/>
    </row>
    <row r="13" spans="1:13">
      <c r="A13" s="10"/>
      <c r="B13" s="10"/>
      <c r="C13" s="10"/>
      <c r="D13" s="10"/>
      <c r="E13" s="10"/>
      <c r="F13" s="10"/>
      <c r="G13" s="10"/>
    </row>
    <row r="14" spans="1:13">
      <c r="M14" s="23"/>
    </row>
    <row r="15" spans="1:13">
      <c r="M15" s="24"/>
    </row>
    <row r="18" spans="12:15">
      <c r="M18" s="10"/>
    </row>
    <row r="22" spans="12:15">
      <c r="O22" s="27"/>
    </row>
    <row r="24" spans="12:15">
      <c r="L24" s="25"/>
    </row>
    <row r="25" spans="12:15">
      <c r="L25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"/>
  <sheetViews>
    <sheetView workbookViewId="0">
      <selection activeCell="B1" sqref="B1"/>
    </sheetView>
  </sheetViews>
  <sheetFormatPr defaultRowHeight="14.45"/>
  <cols>
    <col min="1" max="2" width="12.28515625" customWidth="1"/>
  </cols>
  <sheetData>
    <row r="1" spans="1:3" ht="15">
      <c r="A1" s="32" t="s">
        <v>40</v>
      </c>
      <c r="B1" s="31">
        <f>B4-B5</f>
        <v>10</v>
      </c>
      <c r="C1" s="31" t="str">
        <f>IF(B1&lt;2,"день",IF(B1&lt;6,"дня","дней"))</f>
        <v>дней</v>
      </c>
    </row>
    <row r="2" spans="1:3" ht="15"/>
    <row r="3" spans="1:3" ht="15"/>
    <row r="4" spans="1:3" ht="15">
      <c r="A4" s="32" t="s">
        <v>41</v>
      </c>
      <c r="B4" s="34">
        <v>45250</v>
      </c>
    </row>
    <row r="5" spans="1:3" ht="15">
      <c r="A5" s="32" t="s">
        <v>42</v>
      </c>
      <c r="B5" s="34">
        <v>45240</v>
      </c>
    </row>
    <row r="6" spans="1:3" ht="15"/>
  </sheetData>
  <conditionalFormatting sqref="B1">
    <cfRule type="cellIs" dxfId="0" priority="1" operator="greaterThan">
      <formula>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8"/>
  <sheetViews>
    <sheetView tabSelected="1" workbookViewId="0">
      <selection activeCell="D2" sqref="D2"/>
    </sheetView>
  </sheetViews>
  <sheetFormatPr defaultRowHeight="14.45"/>
  <cols>
    <col min="1" max="1" width="13.42578125" customWidth="1"/>
    <col min="2" max="2" width="10.7109375" customWidth="1"/>
    <col min="3" max="3" width="9.7109375" customWidth="1"/>
    <col min="4" max="4" width="12.7109375" customWidth="1"/>
    <col min="5" max="5" width="12.28515625" customWidth="1"/>
  </cols>
  <sheetData>
    <row r="1" spans="1:5" ht="15">
      <c r="A1" s="35" t="s">
        <v>43</v>
      </c>
      <c r="B1" s="35" t="s">
        <v>44</v>
      </c>
      <c r="C1" s="35"/>
      <c r="D1" s="35"/>
      <c r="E1" s="35"/>
    </row>
    <row r="2" spans="1:5" ht="15">
      <c r="A2" s="36">
        <v>45240</v>
      </c>
      <c r="B2" s="35">
        <v>91.926599999999993</v>
      </c>
      <c r="C2" s="37">
        <f>B2-B3</f>
        <v>-0.27070000000000505</v>
      </c>
      <c r="D2" s="37" t="str">
        <f>IF(B2=B1,E$2,IF(B2&lt;B3,E$3,E$4))</f>
        <v>падение</v>
      </c>
      <c r="E2" s="35" t="s">
        <v>45</v>
      </c>
    </row>
    <row r="3" spans="1:5" ht="15">
      <c r="A3" s="36">
        <v>45239</v>
      </c>
      <c r="B3" s="35">
        <v>92.197299999999998</v>
      </c>
      <c r="C3" s="37">
        <f t="shared" ref="C3:C11" si="0">B3-B4</f>
        <v>-0.21779999999999688</v>
      </c>
      <c r="D3" s="37" t="str">
        <f>IF(B3=B4=B5,E$2,IF(B3&lt;B4,E$3,E$4))</f>
        <v>падение</v>
      </c>
      <c r="E3" s="35" t="s">
        <v>46</v>
      </c>
    </row>
    <row r="4" spans="1:5" ht="15">
      <c r="A4" s="36">
        <v>45238</v>
      </c>
      <c r="B4" s="35">
        <v>92.415099999999995</v>
      </c>
      <c r="C4" s="37">
        <f t="shared" si="0"/>
        <v>-0.62000000000000455</v>
      </c>
      <c r="D4" s="37" t="str">
        <f>IF(B4=B5=B6,E$2,IF(B4&lt;B5,E$3,E$4))</f>
        <v>падение</v>
      </c>
      <c r="E4" s="35" t="s">
        <v>47</v>
      </c>
    </row>
    <row r="5" spans="1:5" ht="15">
      <c r="A5" s="36">
        <v>45237</v>
      </c>
      <c r="B5" s="35">
        <v>93.0351</v>
      </c>
      <c r="C5" s="37">
        <f t="shared" si="0"/>
        <v>0</v>
      </c>
      <c r="D5" s="37" t="str">
        <f t="shared" ref="D5:D11" si="1">IF(B5=B6=B7,E$2,IF(B5&lt;B6,E$3,E$4))</f>
        <v>рост</v>
      </c>
      <c r="E5" s="10"/>
    </row>
    <row r="6" spans="1:5" ht="15">
      <c r="A6" s="36">
        <v>45236</v>
      </c>
      <c r="B6" s="35">
        <v>93.0351</v>
      </c>
      <c r="C6" s="37">
        <f t="shared" si="0"/>
        <v>0</v>
      </c>
      <c r="D6" s="37" t="str">
        <f t="shared" si="1"/>
        <v>рост</v>
      </c>
      <c r="E6" s="10"/>
    </row>
    <row r="7" spans="1:5" ht="15">
      <c r="A7" s="36">
        <v>45235</v>
      </c>
      <c r="B7" s="35">
        <v>93.0351</v>
      </c>
      <c r="C7" s="37">
        <f t="shared" si="0"/>
        <v>0</v>
      </c>
      <c r="D7" s="37" t="str">
        <f t="shared" si="1"/>
        <v>рост</v>
      </c>
      <c r="E7" s="10"/>
    </row>
    <row r="8" spans="1:5" ht="15">
      <c r="A8" s="36">
        <v>45234</v>
      </c>
      <c r="B8" s="35">
        <v>93.0351</v>
      </c>
      <c r="C8" s="37">
        <f t="shared" si="0"/>
        <v>-0.13790000000000191</v>
      </c>
      <c r="D8" s="37" t="str">
        <f t="shared" si="1"/>
        <v>падение</v>
      </c>
      <c r="E8" s="10"/>
    </row>
    <row r="9" spans="1:5" ht="15">
      <c r="A9" s="36">
        <v>45233</v>
      </c>
      <c r="B9" s="35">
        <v>93.173000000000002</v>
      </c>
      <c r="C9" s="37">
        <f t="shared" si="0"/>
        <v>-0.10710000000000264</v>
      </c>
      <c r="D9" s="37" t="str">
        <f t="shared" si="1"/>
        <v>падение</v>
      </c>
      <c r="E9" s="10"/>
    </row>
    <row r="10" spans="1:5" ht="15">
      <c r="A10" s="36">
        <v>45232</v>
      </c>
      <c r="B10" s="35">
        <v>93.280100000000004</v>
      </c>
      <c r="C10" s="37">
        <f t="shared" si="0"/>
        <v>1.2575000000000074</v>
      </c>
      <c r="D10" s="37" t="str">
        <f t="shared" si="1"/>
        <v>неустойчив</v>
      </c>
    </row>
    <row r="11" spans="1:5" ht="15">
      <c r="A11" s="36">
        <v>45231</v>
      </c>
      <c r="B11" s="35">
        <v>92.022599999999997</v>
      </c>
      <c r="C11" s="37">
        <f t="shared" si="0"/>
        <v>92.022599999999997</v>
      </c>
      <c r="D11" s="37" t="str">
        <f t="shared" si="1"/>
        <v>неустойчив</v>
      </c>
    </row>
    <row r="12" spans="1:5" ht="15"/>
    <row r="28" spans="1:10">
      <c r="A28" s="10"/>
      <c r="B28" s="10"/>
      <c r="C28" s="10"/>
      <c r="D28" s="10"/>
      <c r="E28" s="10"/>
      <c r="H28" s="29"/>
      <c r="I28" s="30"/>
      <c r="J28" s="30"/>
    </row>
    <row r="29" spans="1:10">
      <c r="A29" s="28"/>
      <c r="B29" s="10"/>
      <c r="C29" s="10"/>
      <c r="D29" s="10"/>
      <c r="E29" s="10"/>
      <c r="H29" s="29"/>
      <c r="I29" s="30"/>
      <c r="J29" s="30"/>
    </row>
    <row r="30" spans="1:10">
      <c r="A30" s="28"/>
      <c r="B30" s="10"/>
      <c r="C30" s="10"/>
      <c r="D30" s="10"/>
      <c r="E30" s="10"/>
      <c r="H30" s="29"/>
      <c r="I30" s="30"/>
      <c r="J30" s="30"/>
    </row>
    <row r="31" spans="1:10">
      <c r="A31" s="28"/>
      <c r="B31" s="10"/>
      <c r="C31" s="10"/>
      <c r="D31" s="10"/>
      <c r="E31" s="10"/>
      <c r="H31" s="29"/>
      <c r="I31" s="30"/>
      <c r="J31" s="30"/>
    </row>
    <row r="32" spans="1:10">
      <c r="A32" s="28"/>
      <c r="B32" s="10"/>
      <c r="C32" s="10"/>
      <c r="D32" s="10"/>
      <c r="E32" s="10"/>
      <c r="H32" s="29"/>
      <c r="I32" s="30"/>
      <c r="J32" s="30"/>
    </row>
    <row r="33" spans="1:10">
      <c r="A33" s="28"/>
      <c r="B33" s="10"/>
      <c r="C33" s="10"/>
      <c r="D33" s="10"/>
      <c r="E33" s="10"/>
      <c r="H33" s="29"/>
      <c r="I33" s="30"/>
      <c r="J33" s="30"/>
    </row>
    <row r="34" spans="1:10">
      <c r="A34" s="28"/>
      <c r="B34" s="10"/>
      <c r="C34" s="10"/>
      <c r="D34" s="10"/>
      <c r="E34" s="10"/>
      <c r="H34" s="29"/>
      <c r="I34" s="30"/>
      <c r="J34" s="30"/>
    </row>
    <row r="35" spans="1:10">
      <c r="A35" s="28"/>
      <c r="B35" s="10"/>
      <c r="C35" s="10"/>
      <c r="D35" s="10"/>
      <c r="E35" s="10"/>
      <c r="H35" s="29"/>
      <c r="I35" s="30"/>
      <c r="J35" s="30"/>
    </row>
    <row r="36" spans="1:10">
      <c r="A36" s="28"/>
      <c r="B36" s="10"/>
      <c r="C36" s="10"/>
      <c r="D36" s="10"/>
      <c r="E36" s="10"/>
      <c r="H36" s="29"/>
      <c r="I36" s="30"/>
      <c r="J36" s="30"/>
    </row>
    <row r="37" spans="1:10">
      <c r="A37" s="28"/>
      <c r="B37" s="10"/>
      <c r="C37" s="10"/>
      <c r="D37" s="10"/>
      <c r="E37" s="10"/>
      <c r="H37" s="29"/>
      <c r="I37" s="30"/>
      <c r="J37" s="30"/>
    </row>
    <row r="38" spans="1:10">
      <c r="A38" s="28"/>
      <c r="B38" s="10"/>
      <c r="C38" s="10"/>
      <c r="D38" s="10"/>
      <c r="E38" s="10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"/>
  <sheetViews>
    <sheetView workbookViewId="0">
      <selection activeCell="C9" sqref="C9"/>
    </sheetView>
  </sheetViews>
  <sheetFormatPr defaultRowHeight="14.45"/>
  <cols>
    <col min="1" max="1" width="10.28515625" customWidth="1"/>
    <col min="2" max="2" width="16.7109375" customWidth="1"/>
    <col min="3" max="3" width="10.5703125" customWidth="1"/>
    <col min="4" max="4" width="10.140625" customWidth="1"/>
  </cols>
  <sheetData>
    <row r="1" spans="1:4" ht="15">
      <c r="A1" s="32" t="s">
        <v>48</v>
      </c>
      <c r="B1" s="32" t="s">
        <v>49</v>
      </c>
      <c r="C1" s="32" t="s">
        <v>50</v>
      </c>
      <c r="D1" s="32" t="s">
        <v>51</v>
      </c>
    </row>
    <row r="2" spans="1:4" ht="30.75">
      <c r="A2" s="32" t="s">
        <v>52</v>
      </c>
      <c r="B2" s="32">
        <v>564</v>
      </c>
      <c r="C2" s="33">
        <f>IF(B2&lt;300,67,IF(AND(B2&gt;300,B2&lt;500),72,76))</f>
        <v>76</v>
      </c>
      <c r="D2" s="31">
        <f>B2*C2</f>
        <v>42864</v>
      </c>
    </row>
    <row r="3" spans="1:4" ht="15">
      <c r="A3" s="32" t="s">
        <v>53</v>
      </c>
      <c r="B3" s="32">
        <v>299</v>
      </c>
      <c r="C3" s="31">
        <f t="shared" ref="C3:C9" si="0">IF(B3&lt;300,67,IF(AND(B3&gt;300,B3&lt;500),72,76))</f>
        <v>67</v>
      </c>
      <c r="D3" s="31">
        <f t="shared" ref="D3:D9" si="1">B3*C3</f>
        <v>20033</v>
      </c>
    </row>
    <row r="4" spans="1:4" ht="15">
      <c r="A4" s="32" t="s">
        <v>54</v>
      </c>
      <c r="B4" s="32">
        <v>430</v>
      </c>
      <c r="C4" s="31">
        <f>IF(B4&lt;300,67,IF(AND(B4&gt;300,B4&lt;500),72,76))</f>
        <v>72</v>
      </c>
      <c r="D4" s="31">
        <f t="shared" si="1"/>
        <v>30960</v>
      </c>
    </row>
    <row r="5" spans="1:4" ht="15">
      <c r="A5" s="32" t="s">
        <v>55</v>
      </c>
      <c r="B5" s="32">
        <v>421</v>
      </c>
      <c r="C5" s="31">
        <f t="shared" si="0"/>
        <v>72</v>
      </c>
      <c r="D5" s="31">
        <f t="shared" si="1"/>
        <v>30312</v>
      </c>
    </row>
    <row r="6" spans="1:4" ht="15">
      <c r="A6" s="32" t="s">
        <v>56</v>
      </c>
      <c r="B6" s="32">
        <v>362</v>
      </c>
      <c r="C6" s="31">
        <f t="shared" si="0"/>
        <v>72</v>
      </c>
      <c r="D6" s="31">
        <f t="shared" si="1"/>
        <v>26064</v>
      </c>
    </row>
    <row r="7" spans="1:4" ht="15">
      <c r="A7" s="32" t="s">
        <v>57</v>
      </c>
      <c r="B7" s="32">
        <v>455</v>
      </c>
      <c r="C7" s="31">
        <f t="shared" si="0"/>
        <v>72</v>
      </c>
      <c r="D7" s="31">
        <f t="shared" si="1"/>
        <v>32760</v>
      </c>
    </row>
    <row r="8" spans="1:4" ht="15">
      <c r="A8" s="32" t="s">
        <v>58</v>
      </c>
      <c r="B8" s="32">
        <v>592</v>
      </c>
      <c r="C8" s="31">
        <f t="shared" si="0"/>
        <v>76</v>
      </c>
      <c r="D8" s="31">
        <f t="shared" si="1"/>
        <v>44992</v>
      </c>
    </row>
    <row r="9" spans="1:4" ht="15">
      <c r="A9" s="32" t="s">
        <v>59</v>
      </c>
      <c r="B9" s="31">
        <f>B2+B3+B4+B5+B6+B7+B8</f>
        <v>3123</v>
      </c>
      <c r="C9" s="31">
        <f>C2+C3+C4+C5+C6+C7+C8</f>
        <v>507</v>
      </c>
      <c r="D9" s="31">
        <f>D2+D3+D4+D5+D6+D7+D8</f>
        <v>227985</v>
      </c>
    </row>
    <row r="10" spans="1:4" ht="1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3"/>
  <sheetViews>
    <sheetView workbookViewId="0">
      <selection activeCell="C2" sqref="C2"/>
    </sheetView>
  </sheetViews>
  <sheetFormatPr defaultRowHeight="14.45"/>
  <sheetData>
    <row r="1" spans="1:2" ht="15">
      <c r="A1" s="32" t="s">
        <v>60</v>
      </c>
      <c r="B1" s="32">
        <v>-5</v>
      </c>
    </row>
    <row r="2" spans="1:2" ht="15">
      <c r="A2" s="32" t="s">
        <v>61</v>
      </c>
      <c r="B2" s="31">
        <f>IF(B1&lt;1,-1,IF(B1&gt;1,B1,1))</f>
        <v>-1</v>
      </c>
    </row>
    <row r="3" spans="1:2" ht="1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6"/>
  <sheetViews>
    <sheetView workbookViewId="0">
      <selection activeCell="C5" sqref="C5"/>
    </sheetView>
  </sheetViews>
  <sheetFormatPr defaultRowHeight="14.45"/>
  <cols>
    <col min="1" max="1" width="14" customWidth="1"/>
  </cols>
  <sheetData>
    <row r="1" spans="1:3" ht="15">
      <c r="A1" s="32"/>
      <c r="B1" s="32"/>
      <c r="C1" s="32" t="s">
        <v>17</v>
      </c>
    </row>
    <row r="2" spans="1:3" ht="15">
      <c r="A2" s="32" t="s">
        <v>62</v>
      </c>
      <c r="B2" s="32" t="s">
        <v>63</v>
      </c>
      <c r="C2" s="32">
        <v>0.5</v>
      </c>
    </row>
    <row r="3" spans="1:3" ht="15">
      <c r="A3" s="32" t="s">
        <v>62</v>
      </c>
      <c r="B3" s="32" t="s">
        <v>64</v>
      </c>
      <c r="C3" s="32">
        <v>1</v>
      </c>
    </row>
    <row r="4" spans="1:3" ht="15">
      <c r="A4" s="32" t="s">
        <v>62</v>
      </c>
      <c r="B4" s="32" t="s">
        <v>65</v>
      </c>
      <c r="C4" s="32">
        <v>0.75</v>
      </c>
    </row>
    <row r="5" spans="1:3" ht="15">
      <c r="A5" s="32" t="s">
        <v>62</v>
      </c>
      <c r="B5" s="32">
        <v>10</v>
      </c>
      <c r="C5" s="31">
        <f>IF(AND(B5&gt;1,B5&lt;9),C2,IF(AND(B5&gt;9,B5&lt;19),C3,C4))</f>
        <v>1</v>
      </c>
    </row>
    <row r="6" spans="1:3" ht="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NEGR SASOK</dc:creator>
  <cp:keywords/>
  <dc:description/>
  <cp:lastModifiedBy/>
  <cp:revision/>
  <dcterms:created xsi:type="dcterms:W3CDTF">2023-11-09T18:52:38Z</dcterms:created>
  <dcterms:modified xsi:type="dcterms:W3CDTF">2023-12-11T02:22:35Z</dcterms:modified>
  <cp:category/>
  <cp:contentStatus/>
</cp:coreProperties>
</file>