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8_{9E96858B-7010-4339-9EC3-3CEBBEC03E62}" xr6:coauthVersionLast="47" xr6:coauthVersionMax="47" xr10:uidLastSave="{00000000-0000-0000-0000-000000000000}"/>
  <bookViews>
    <workbookView xWindow="-120" yWindow="-120" windowWidth="20730" windowHeight="11040" xr2:uid="{A4C7CBA7-8313-49D1-94C3-DD2089776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K22" i="1" s="1"/>
  <c r="J23" i="1"/>
  <c r="K23" i="1" s="1"/>
  <c r="K21" i="1"/>
  <c r="K20" i="1"/>
  <c r="H23" i="1"/>
  <c r="H22" i="1"/>
  <c r="H21" i="1"/>
  <c r="H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F13" i="1" l="1"/>
  <c r="G13" i="1" s="1"/>
  <c r="F9" i="1"/>
  <c r="G9" i="1" s="1"/>
  <c r="F16" i="1"/>
  <c r="G16" i="1" s="1"/>
  <c r="F12" i="1"/>
  <c r="G12" i="1" s="1"/>
  <c r="F8" i="1"/>
  <c r="G8" i="1" s="1"/>
  <c r="F15" i="1"/>
  <c r="G15" i="1" s="1"/>
  <c r="F11" i="1"/>
  <c r="G11" i="1" s="1"/>
  <c r="F7" i="1"/>
  <c r="G7" i="1" s="1"/>
  <c r="N22" i="1" s="1"/>
  <c r="F6" i="1"/>
  <c r="G6" i="1" s="1"/>
  <c r="F14" i="1"/>
  <c r="G14" i="1" s="1"/>
  <c r="F10" i="1"/>
  <c r="G10" i="1" s="1"/>
  <c r="F17" i="1"/>
  <c r="G17" i="1" s="1"/>
  <c r="N21" i="1" l="1"/>
  <c r="H7" i="1"/>
  <c r="H11" i="1"/>
  <c r="H15" i="1"/>
  <c r="H19" i="1"/>
  <c r="N20" i="1"/>
  <c r="O19" i="1"/>
  <c r="N19" i="1"/>
  <c r="I15" i="1" l="1"/>
  <c r="K15" i="1"/>
  <c r="I19" i="1"/>
  <c r="K19" i="1"/>
  <c r="I11" i="1"/>
  <c r="K11" i="1"/>
  <c r="I7" i="1"/>
  <c r="K7" i="1"/>
  <c r="H8" i="1"/>
  <c r="H12" i="1"/>
  <c r="H16" i="1"/>
  <c r="H4" i="1"/>
  <c r="H14" i="1"/>
  <c r="H6" i="1"/>
  <c r="H10" i="1"/>
  <c r="H18" i="1"/>
  <c r="H5" i="1"/>
  <c r="H9" i="1"/>
  <c r="H13" i="1"/>
  <c r="H17" i="1"/>
  <c r="I14" i="1" l="1"/>
  <c r="K14" i="1"/>
  <c r="I18" i="1"/>
  <c r="K18" i="1"/>
  <c r="I13" i="1"/>
  <c r="K13" i="1"/>
  <c r="I16" i="1"/>
  <c r="K16" i="1"/>
  <c r="I5" i="1"/>
  <c r="K5" i="1"/>
  <c r="I8" i="1"/>
  <c r="K8" i="1"/>
  <c r="I17" i="1"/>
  <c r="K17" i="1"/>
  <c r="I4" i="1"/>
  <c r="K4" i="1"/>
  <c r="I10" i="1"/>
  <c r="K10" i="1"/>
  <c r="I9" i="1"/>
  <c r="K9" i="1"/>
  <c r="I6" i="1"/>
  <c r="K6" i="1"/>
  <c r="I12" i="1"/>
  <c r="K12" i="1"/>
</calcChain>
</file>

<file path=xl/sharedStrings.xml><?xml version="1.0" encoding="utf-8"?>
<sst xmlns="http://schemas.openxmlformats.org/spreadsheetml/2006/main" count="48" uniqueCount="44">
  <si>
    <t>Year</t>
  </si>
  <si>
    <t>Quarter</t>
  </si>
  <si>
    <t>Sales(1000s)</t>
  </si>
  <si>
    <t>Year1</t>
  </si>
  <si>
    <t>Year2</t>
  </si>
  <si>
    <t>Year3</t>
  </si>
  <si>
    <t>Year4</t>
  </si>
  <si>
    <t>t</t>
  </si>
  <si>
    <t>MA(4)</t>
  </si>
  <si>
    <t>CMA(4)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</si>
  <si>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,I</t>
    </r>
    <r>
      <rPr>
        <vertAlign val="subscript"/>
        <sz val="11"/>
        <color theme="1"/>
        <rFont val="Calibri"/>
        <family val="2"/>
        <scheme val="minor"/>
      </rPr>
      <t>t</t>
    </r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</si>
  <si>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</si>
  <si>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</si>
  <si>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t>Baseline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</si>
  <si>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</si>
  <si>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De-seasonalize</t>
  </si>
  <si>
    <r>
      <t xml:space="preserve"> Y</t>
    </r>
    <r>
      <rPr>
        <vertAlign val="subscript"/>
        <sz val="11"/>
        <color theme="1"/>
        <rFont val="Calibri"/>
        <family val="2"/>
        <scheme val="minor"/>
      </rPr>
      <t xml:space="preserve">t/  </t>
    </r>
    <r>
      <rPr>
        <sz val="11"/>
        <color theme="1"/>
        <rFont val="Calibri"/>
        <family val="2"/>
        <scheme val="minor"/>
      </rPr>
      <t>St</t>
    </r>
  </si>
  <si>
    <r>
      <t>T</t>
    </r>
    <r>
      <rPr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</si>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</sst>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3" xfId="0" applyFill="1" applyBorder="1"/>
    <xf numFmtId="2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car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5-4372-8251-6F28C4D8CDD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CMA(4)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5-4372-8251-6F28C4D8CDD4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0.00</c:formatCode>
                <c:ptCount val="20"/>
                <c:pt idx="0">
                  <c:v>4.8910217457555092</c:v>
                </c:pt>
                <c:pt idx="1">
                  <c:v>4.5187789221218049</c:v>
                </c:pt>
                <c:pt idx="2">
                  <c:v>6.0582746266073508</c:v>
                </c:pt>
                <c:pt idx="3">
                  <c:v>6.5033082491849266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7.3452661835892226</c:v>
                </c:pt>
                <c:pt idx="11">
                  <c:v>7.8491038534047686</c:v>
                </c:pt>
                <c:pt idx="12">
                  <c:v>6.5369751196336772</c:v>
                </c:pt>
                <c:pt idx="13">
                  <c:v>5.9979806842822079</c:v>
                </c:pt>
                <c:pt idx="14">
                  <c:v>7.988761962080158</c:v>
                </c:pt>
                <c:pt idx="15">
                  <c:v>8.5220016555146891</c:v>
                </c:pt>
                <c:pt idx="16">
                  <c:v>7.0856262442597329</c:v>
                </c:pt>
                <c:pt idx="17">
                  <c:v>6.4910479383356749</c:v>
                </c:pt>
                <c:pt idx="18">
                  <c:v>8.6322577405710952</c:v>
                </c:pt>
                <c:pt idx="19">
                  <c:v>9.1948994576246115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55-4372-8251-6F28C4D8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303"/>
        <c:axId val="20618943"/>
      </c:lineChart>
      <c:catAx>
        <c:axId val="206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943"/>
        <c:crosses val="autoZero"/>
        <c:auto val="1"/>
        <c:lblAlgn val="ctr"/>
        <c:lblOffset val="100"/>
        <c:noMultiLvlLbl val="0"/>
      </c:catAx>
      <c:valAx>
        <c:axId val="2061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</xdr:row>
      <xdr:rowOff>33337</xdr:rowOff>
    </xdr:from>
    <xdr:to>
      <xdr:col>20</xdr:col>
      <xdr:colOff>142875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D5F5F-29AE-0298-CB26-CE50037B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0C8D-9C59-4EA7-8091-752B19D455C7}">
  <dimension ref="A2:O45"/>
  <sheetViews>
    <sheetView tabSelected="1" topLeftCell="N1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4" max="4" width="11.85546875" bestFit="1" customWidth="1"/>
    <col min="9" max="9" width="14.5703125" bestFit="1" customWidth="1"/>
  </cols>
  <sheetData>
    <row r="2" spans="1:11" ht="18" x14ac:dyDescent="0.35">
      <c r="D2" s="3" t="s">
        <v>11</v>
      </c>
      <c r="F2" t="s">
        <v>13</v>
      </c>
      <c r="G2" t="s">
        <v>12</v>
      </c>
      <c r="I2" s="3" t="s">
        <v>16</v>
      </c>
    </row>
    <row r="3" spans="1:11" ht="18" x14ac:dyDescent="0.35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9</v>
      </c>
      <c r="G3" t="s">
        <v>10</v>
      </c>
      <c r="H3" t="s">
        <v>14</v>
      </c>
      <c r="I3" t="s">
        <v>15</v>
      </c>
      <c r="J3" t="s">
        <v>17</v>
      </c>
      <c r="K3" t="s">
        <v>42</v>
      </c>
    </row>
    <row r="4" spans="1:11" x14ac:dyDescent="0.25">
      <c r="A4">
        <v>1</v>
      </c>
      <c r="B4" t="s">
        <v>3</v>
      </c>
      <c r="C4">
        <v>1</v>
      </c>
      <c r="D4">
        <v>4.8</v>
      </c>
      <c r="H4" s="2">
        <f>VLOOKUP(C4,$M$18:$N$22,2,FALSE)</f>
        <v>0.93220047731596012</v>
      </c>
      <c r="I4" s="2">
        <f>D4/H4</f>
        <v>5.1491069966198779</v>
      </c>
      <c r="J4" s="2">
        <f>$B$44+$B$45*A4</f>
        <v>5.2467488107686799</v>
      </c>
      <c r="K4" s="2">
        <f>J4*H4</f>
        <v>4.8910217457555092</v>
      </c>
    </row>
    <row r="5" spans="1:11" x14ac:dyDescent="0.25">
      <c r="A5">
        <v>2</v>
      </c>
      <c r="C5">
        <v>2</v>
      </c>
      <c r="D5">
        <v>4.0999999999999996</v>
      </c>
      <c r="H5" s="2">
        <f>VLOOKUP(C5,$M$18:$N$22,2,FALSE)</f>
        <v>0.83775920424985417</v>
      </c>
      <c r="I5" s="2">
        <f t="shared" ref="I5:I19" si="0">D5/H5</f>
        <v>4.8940077043632355</v>
      </c>
      <c r="J5" s="2">
        <f t="shared" ref="J5:J23" si="1">$B$44+$B$45*A5</f>
        <v>5.3938875266288564</v>
      </c>
      <c r="K5" s="2">
        <f t="shared" ref="K5:K23" si="2">J5*H5</f>
        <v>4.5187789221218049</v>
      </c>
    </row>
    <row r="6" spans="1:11" x14ac:dyDescent="0.25">
      <c r="A6">
        <v>3</v>
      </c>
      <c r="C6">
        <v>3</v>
      </c>
      <c r="D6">
        <v>6</v>
      </c>
      <c r="E6" s="1">
        <f>AVERAGE(D4:D7)</f>
        <v>5.35</v>
      </c>
      <c r="F6" s="1">
        <f>AVERAGE(E6:E7)</f>
        <v>5.4749999999999996</v>
      </c>
      <c r="G6" s="2">
        <f>D6/F6</f>
        <v>1.0958904109589043</v>
      </c>
      <c r="H6" s="2">
        <f>VLOOKUP(C6,$M$18:$N$22,2,FALSE)</f>
        <v>1.0933488421606843</v>
      </c>
      <c r="I6" s="2">
        <f t="shared" si="0"/>
        <v>5.4877270351727399</v>
      </c>
      <c r="J6" s="2">
        <f t="shared" si="1"/>
        <v>5.5410262424890329</v>
      </c>
      <c r="K6" s="2">
        <f t="shared" si="2"/>
        <v>6.0582746266073508</v>
      </c>
    </row>
    <row r="7" spans="1:11" x14ac:dyDescent="0.25">
      <c r="A7">
        <v>4</v>
      </c>
      <c r="C7">
        <v>4</v>
      </c>
      <c r="D7">
        <v>6.5</v>
      </c>
      <c r="E7" s="1">
        <f t="shared" ref="E7:E17" si="3">AVERAGE(D5:D8)</f>
        <v>5.6000000000000005</v>
      </c>
      <c r="F7" s="1">
        <f t="shared" ref="F7:F16" si="4">AVERAGE(E7:E8)</f>
        <v>5.7375000000000007</v>
      </c>
      <c r="G7" s="2">
        <f t="shared" ref="G7:G17" si="5">D7/F7</f>
        <v>1.1328976034858387</v>
      </c>
      <c r="H7" s="2">
        <f>VLOOKUP(C7,$M$18:$N$22,2,FALSE)</f>
        <v>1.1433051426610321</v>
      </c>
      <c r="I7" s="2">
        <f t="shared" si="0"/>
        <v>5.6852713745967334</v>
      </c>
      <c r="J7" s="2">
        <f t="shared" si="1"/>
        <v>5.6881649583492093</v>
      </c>
      <c r="K7" s="2">
        <f t="shared" si="2"/>
        <v>6.5033082491849266</v>
      </c>
    </row>
    <row r="8" spans="1:11" x14ac:dyDescent="0.25">
      <c r="A8">
        <v>5</v>
      </c>
      <c r="B8" t="s">
        <v>4</v>
      </c>
      <c r="C8">
        <v>1</v>
      </c>
      <c r="D8">
        <v>5.8</v>
      </c>
      <c r="E8" s="1">
        <f t="shared" si="3"/>
        <v>5.875</v>
      </c>
      <c r="F8" s="1">
        <f t="shared" si="4"/>
        <v>5.9749999999999996</v>
      </c>
      <c r="G8" s="2">
        <f t="shared" si="5"/>
        <v>0.97071129707112969</v>
      </c>
      <c r="H8" s="2">
        <f>VLOOKUP(C8,$M$18:$N$22,2,FALSE)</f>
        <v>0.93220047731596012</v>
      </c>
      <c r="I8" s="2">
        <f t="shared" si="0"/>
        <v>6.2218376209156858</v>
      </c>
      <c r="J8" s="2">
        <f t="shared" si="1"/>
        <v>5.8353036742093867</v>
      </c>
      <c r="K8" s="2">
        <f t="shared" si="2"/>
        <v>5.4396728703815658</v>
      </c>
    </row>
    <row r="9" spans="1:11" x14ac:dyDescent="0.25">
      <c r="A9">
        <v>6</v>
      </c>
      <c r="C9">
        <v>2</v>
      </c>
      <c r="D9">
        <v>5.2</v>
      </c>
      <c r="E9" s="1">
        <f t="shared" si="3"/>
        <v>6.0750000000000002</v>
      </c>
      <c r="F9" s="1">
        <f t="shared" si="4"/>
        <v>6.1875</v>
      </c>
      <c r="G9" s="2">
        <f t="shared" si="5"/>
        <v>0.84040404040404049</v>
      </c>
      <c r="H9" s="2">
        <f>VLOOKUP(C9,$M$18:$N$22,2,FALSE)</f>
        <v>0.83775920424985417</v>
      </c>
      <c r="I9" s="2">
        <f t="shared" si="0"/>
        <v>6.2070341616314213</v>
      </c>
      <c r="J9" s="2">
        <f t="shared" si="1"/>
        <v>5.9824423900695631</v>
      </c>
      <c r="K9" s="2">
        <f t="shared" si="2"/>
        <v>5.0118461761752728</v>
      </c>
    </row>
    <row r="10" spans="1:11" x14ac:dyDescent="0.25">
      <c r="A10">
        <v>7</v>
      </c>
      <c r="C10">
        <v>3</v>
      </c>
      <c r="D10">
        <v>6.8</v>
      </c>
      <c r="E10" s="1">
        <f t="shared" si="3"/>
        <v>6.3000000000000007</v>
      </c>
      <c r="F10" s="1">
        <f t="shared" si="4"/>
        <v>6.3250000000000002</v>
      </c>
      <c r="G10" s="2">
        <f t="shared" si="5"/>
        <v>1.075098814229249</v>
      </c>
      <c r="H10" s="2">
        <f>VLOOKUP(C10,$M$18:$N$22,2,FALSE)</f>
        <v>1.0933488421606843</v>
      </c>
      <c r="I10" s="2">
        <f t="shared" si="0"/>
        <v>6.2194239731957719</v>
      </c>
      <c r="J10" s="2">
        <f t="shared" si="1"/>
        <v>6.1295811059297396</v>
      </c>
      <c r="K10" s="2">
        <f t="shared" si="2"/>
        <v>6.7017704050982871</v>
      </c>
    </row>
    <row r="11" spans="1:11" x14ac:dyDescent="0.25">
      <c r="A11">
        <v>8</v>
      </c>
      <c r="C11">
        <v>4</v>
      </c>
      <c r="D11">
        <v>7.4</v>
      </c>
      <c r="E11" s="1">
        <f t="shared" si="3"/>
        <v>6.35</v>
      </c>
      <c r="F11" s="1">
        <f t="shared" si="4"/>
        <v>6.3999999999999995</v>
      </c>
      <c r="G11" s="2">
        <f t="shared" si="5"/>
        <v>1.1562500000000002</v>
      </c>
      <c r="H11" s="2">
        <f>VLOOKUP(C11,$M$18:$N$22,2,FALSE)</f>
        <v>1.1433051426610321</v>
      </c>
      <c r="I11" s="2">
        <f t="shared" si="0"/>
        <v>6.4724627956947423</v>
      </c>
      <c r="J11" s="2">
        <f t="shared" si="1"/>
        <v>6.2767198217899161</v>
      </c>
      <c r="K11" s="2">
        <f t="shared" si="2"/>
        <v>7.176206051294848</v>
      </c>
    </row>
    <row r="12" spans="1:11" x14ac:dyDescent="0.25">
      <c r="A12">
        <v>9</v>
      </c>
      <c r="B12" t="s">
        <v>5</v>
      </c>
      <c r="C12">
        <v>1</v>
      </c>
      <c r="D12">
        <v>6</v>
      </c>
      <c r="E12" s="1">
        <f t="shared" si="3"/>
        <v>6.4499999999999993</v>
      </c>
      <c r="F12" s="1">
        <f t="shared" si="4"/>
        <v>6.5374999999999996</v>
      </c>
      <c r="G12" s="2">
        <f t="shared" si="5"/>
        <v>0.91778202676864251</v>
      </c>
      <c r="H12" s="2">
        <f>VLOOKUP(C12,$M$18:$N$22,2,FALSE)</f>
        <v>0.93220047731596012</v>
      </c>
      <c r="I12" s="2">
        <f t="shared" si="0"/>
        <v>6.4363837457748474</v>
      </c>
      <c r="J12" s="2">
        <f t="shared" si="1"/>
        <v>6.4238585376500925</v>
      </c>
      <c r="K12" s="2">
        <f t="shared" si="2"/>
        <v>5.9883239950076215</v>
      </c>
    </row>
    <row r="13" spans="1:11" x14ac:dyDescent="0.25">
      <c r="A13">
        <v>10</v>
      </c>
      <c r="C13">
        <v>2</v>
      </c>
      <c r="D13">
        <v>5.6</v>
      </c>
      <c r="E13" s="1">
        <f t="shared" si="3"/>
        <v>6.625</v>
      </c>
      <c r="F13" s="1">
        <f t="shared" si="4"/>
        <v>6.6750000000000007</v>
      </c>
      <c r="G13" s="2">
        <f t="shared" si="5"/>
        <v>0.83895131086142305</v>
      </c>
      <c r="H13" s="2">
        <f>VLOOKUP(C13,$M$18:$N$22,2,FALSE)</f>
        <v>0.83775920424985417</v>
      </c>
      <c r="I13" s="2">
        <f t="shared" si="0"/>
        <v>6.6844983279107604</v>
      </c>
      <c r="J13" s="2">
        <f t="shared" si="1"/>
        <v>6.570997253510269</v>
      </c>
      <c r="K13" s="2">
        <f t="shared" si="2"/>
        <v>5.5049134302287399</v>
      </c>
    </row>
    <row r="14" spans="1:11" x14ac:dyDescent="0.25">
      <c r="A14">
        <v>11</v>
      </c>
      <c r="C14">
        <v>3</v>
      </c>
      <c r="D14">
        <v>7.5</v>
      </c>
      <c r="E14" s="1">
        <f t="shared" si="3"/>
        <v>6.7250000000000005</v>
      </c>
      <c r="F14" s="1">
        <f t="shared" si="4"/>
        <v>6.7625000000000002</v>
      </c>
      <c r="G14" s="2">
        <f t="shared" si="5"/>
        <v>1.1090573012939002</v>
      </c>
      <c r="H14" s="2">
        <f>VLOOKUP(C14,$M$18:$N$22,2,FALSE)</f>
        <v>1.0933488421606843</v>
      </c>
      <c r="I14" s="2">
        <f t="shared" si="0"/>
        <v>6.8596587939659246</v>
      </c>
      <c r="J14" s="2">
        <f t="shared" si="1"/>
        <v>6.7181359693704454</v>
      </c>
      <c r="K14" s="2">
        <f t="shared" si="2"/>
        <v>7.3452661835892226</v>
      </c>
    </row>
    <row r="15" spans="1:11" x14ac:dyDescent="0.25">
      <c r="A15">
        <v>12</v>
      </c>
      <c r="C15">
        <v>4</v>
      </c>
      <c r="D15">
        <v>7.8</v>
      </c>
      <c r="E15" s="1">
        <f t="shared" si="3"/>
        <v>6.8</v>
      </c>
      <c r="F15" s="1">
        <f t="shared" si="4"/>
        <v>6.8375000000000004</v>
      </c>
      <c r="G15" s="2">
        <f t="shared" si="5"/>
        <v>1.1407678244972577</v>
      </c>
      <c r="H15" s="2">
        <f>VLOOKUP(C15,$M$18:$N$22,2,FALSE)</f>
        <v>1.1433051426610321</v>
      </c>
      <c r="I15" s="2">
        <f t="shared" si="0"/>
        <v>6.8223256495160793</v>
      </c>
      <c r="J15" s="2">
        <f t="shared" si="1"/>
        <v>6.8652746852306219</v>
      </c>
      <c r="K15" s="2">
        <f t="shared" si="2"/>
        <v>7.8491038534047686</v>
      </c>
    </row>
    <row r="16" spans="1:11" x14ac:dyDescent="0.25">
      <c r="A16">
        <v>13</v>
      </c>
      <c r="B16" t="s">
        <v>6</v>
      </c>
      <c r="C16">
        <v>1</v>
      </c>
      <c r="D16">
        <v>6.3</v>
      </c>
      <c r="E16" s="1">
        <f t="shared" si="3"/>
        <v>6.875</v>
      </c>
      <c r="F16" s="1">
        <f t="shared" si="4"/>
        <v>6.9375</v>
      </c>
      <c r="G16" s="2">
        <f t="shared" si="5"/>
        <v>0.90810810810810805</v>
      </c>
      <c r="H16" s="2">
        <f>VLOOKUP(C16,$M$18:$N$22,2,FALSE)</f>
        <v>0.93220047731596012</v>
      </c>
      <c r="I16" s="2">
        <f t="shared" si="0"/>
        <v>6.7582029330635898</v>
      </c>
      <c r="J16" s="2">
        <f t="shared" si="1"/>
        <v>7.0124134010907984</v>
      </c>
      <c r="K16" s="2">
        <f t="shared" si="2"/>
        <v>6.5369751196336772</v>
      </c>
    </row>
    <row r="17" spans="1:15" x14ac:dyDescent="0.25">
      <c r="A17">
        <v>14</v>
      </c>
      <c r="C17">
        <v>2</v>
      </c>
      <c r="D17">
        <v>5.9</v>
      </c>
      <c r="E17" s="1">
        <f t="shared" si="3"/>
        <v>7</v>
      </c>
      <c r="F17" s="1">
        <f>AVERAGE(E17:E18)</f>
        <v>7.0750000000000002</v>
      </c>
      <c r="G17" s="2">
        <f t="shared" si="5"/>
        <v>0.83392226148409898</v>
      </c>
      <c r="H17" s="2">
        <f>VLOOKUP(C17,$M$18:$N$22,2,FALSE)</f>
        <v>0.83775920424985417</v>
      </c>
      <c r="I17" s="2">
        <f t="shared" si="0"/>
        <v>7.0425964526202662</v>
      </c>
      <c r="J17" s="2">
        <f t="shared" si="1"/>
        <v>7.1595521169509748</v>
      </c>
      <c r="K17" s="2">
        <f t="shared" si="2"/>
        <v>5.9979806842822079</v>
      </c>
    </row>
    <row r="18" spans="1:15" ht="18" x14ac:dyDescent="0.35">
      <c r="A18">
        <v>15</v>
      </c>
      <c r="C18">
        <v>3</v>
      </c>
      <c r="D18">
        <v>8</v>
      </c>
      <c r="E18" s="1">
        <f>AVERAGE(D16:D19)</f>
        <v>7.15</v>
      </c>
      <c r="H18" s="2">
        <f>VLOOKUP(C18,$M$18:$N$22,2,FALSE)</f>
        <v>1.0933488421606843</v>
      </c>
      <c r="I18" s="2">
        <f t="shared" si="0"/>
        <v>7.3169693802303195</v>
      </c>
      <c r="J18" s="2">
        <f t="shared" si="1"/>
        <v>7.3066908328111513</v>
      </c>
      <c r="K18" s="2">
        <f t="shared" si="2"/>
        <v>7.988761962080158</v>
      </c>
      <c r="M18" t="s">
        <v>1</v>
      </c>
      <c r="N18" t="s">
        <v>14</v>
      </c>
    </row>
    <row r="19" spans="1:15" x14ac:dyDescent="0.25">
      <c r="A19">
        <v>16</v>
      </c>
      <c r="C19">
        <v>4</v>
      </c>
      <c r="D19">
        <v>8.4</v>
      </c>
      <c r="E19" s="1"/>
      <c r="H19" s="2">
        <f>VLOOKUP(C19,$M$18:$N$22,2,FALSE)</f>
        <v>1.1433051426610321</v>
      </c>
      <c r="I19" s="2">
        <f t="shared" si="0"/>
        <v>7.3471199302480859</v>
      </c>
      <c r="J19" s="2">
        <f t="shared" si="1"/>
        <v>7.4538295486713277</v>
      </c>
      <c r="K19" s="2">
        <f t="shared" si="2"/>
        <v>8.5220016555146891</v>
      </c>
      <c r="M19">
        <v>1</v>
      </c>
      <c r="N19" s="2">
        <f>AVERAGEIF($C$6:$C$17,M19,$G$6:$G$17)</f>
        <v>0.93220047731596012</v>
      </c>
      <c r="O19" s="2">
        <f>AVERAGE(G8,G12,G16)</f>
        <v>0.93220047731596012</v>
      </c>
    </row>
    <row r="20" spans="1:15" x14ac:dyDescent="0.25">
      <c r="A20" s="10">
        <v>17</v>
      </c>
      <c r="B20" s="10" t="s">
        <v>43</v>
      </c>
      <c r="C20" s="10">
        <v>1</v>
      </c>
      <c r="D20" s="10"/>
      <c r="E20" s="10"/>
      <c r="F20" s="10"/>
      <c r="G20" s="10"/>
      <c r="H20" s="11">
        <f>VLOOKUP(C20,$M$18:$N$22,2,FALSE)</f>
        <v>0.93220047731596012</v>
      </c>
      <c r="I20" s="10"/>
      <c r="J20" s="11">
        <f t="shared" si="1"/>
        <v>7.6009682645315042</v>
      </c>
      <c r="K20" s="11">
        <f t="shared" si="2"/>
        <v>7.0856262442597329</v>
      </c>
      <c r="M20">
        <v>2</v>
      </c>
      <c r="N20" s="2">
        <f t="shared" ref="N20:N22" si="6">AVERAGEIF($C$6:$C$17,M20,$G$6:$G$17)</f>
        <v>0.83775920424985417</v>
      </c>
    </row>
    <row r="21" spans="1:15" x14ac:dyDescent="0.25">
      <c r="A21" s="10">
        <v>18</v>
      </c>
      <c r="B21" s="10"/>
      <c r="C21" s="10">
        <v>2</v>
      </c>
      <c r="D21" s="10"/>
      <c r="E21" s="10"/>
      <c r="F21" s="10"/>
      <c r="G21" s="10"/>
      <c r="H21" s="11">
        <f>VLOOKUP(C21,$M$18:$N$22,2,FALSE)</f>
        <v>0.83775920424985417</v>
      </c>
      <c r="I21" s="10"/>
      <c r="J21" s="11">
        <f t="shared" si="1"/>
        <v>7.7481069803916807</v>
      </c>
      <c r="K21" s="11">
        <f t="shared" si="2"/>
        <v>6.4910479383356749</v>
      </c>
      <c r="M21">
        <v>3</v>
      </c>
      <c r="N21" s="2">
        <f t="shared" si="6"/>
        <v>1.0933488421606843</v>
      </c>
    </row>
    <row r="22" spans="1:15" x14ac:dyDescent="0.25">
      <c r="A22" s="10">
        <v>19</v>
      </c>
      <c r="B22" s="10"/>
      <c r="C22" s="10">
        <v>3</v>
      </c>
      <c r="D22" s="10"/>
      <c r="E22" s="10"/>
      <c r="F22" s="10"/>
      <c r="G22" s="10"/>
      <c r="H22" s="11">
        <f>VLOOKUP(C22,$M$18:$N$22,2,FALSE)</f>
        <v>1.0933488421606843</v>
      </c>
      <c r="I22" s="10"/>
      <c r="J22" s="11">
        <f t="shared" si="1"/>
        <v>7.895245696251858</v>
      </c>
      <c r="K22" s="11">
        <f t="shared" si="2"/>
        <v>8.6322577405710952</v>
      </c>
      <c r="M22">
        <v>4</v>
      </c>
      <c r="N22" s="2">
        <f t="shared" si="6"/>
        <v>1.1433051426610321</v>
      </c>
    </row>
    <row r="23" spans="1:15" x14ac:dyDescent="0.25">
      <c r="A23" s="10">
        <v>20</v>
      </c>
      <c r="B23" s="10"/>
      <c r="C23" s="10">
        <v>4</v>
      </c>
      <c r="D23" s="10"/>
      <c r="E23" s="10"/>
      <c r="F23" s="10"/>
      <c r="G23" s="10"/>
      <c r="H23" s="11">
        <f>VLOOKUP(C23,$M$18:$N$22,2,FALSE)</f>
        <v>1.1433051426610321</v>
      </c>
      <c r="I23" s="10"/>
      <c r="J23" s="11">
        <f t="shared" si="1"/>
        <v>8.0423844121120354</v>
      </c>
      <c r="K23" s="11">
        <f t="shared" si="2"/>
        <v>9.1948994576246115</v>
      </c>
    </row>
    <row r="28" spans="1:15" x14ac:dyDescent="0.25">
      <c r="A28" t="s">
        <v>18</v>
      </c>
    </row>
    <row r="29" spans="1:15" ht="15.75" thickBot="1" x14ac:dyDescent="0.3"/>
    <row r="30" spans="1:15" x14ac:dyDescent="0.25">
      <c r="A30" s="7" t="s">
        <v>19</v>
      </c>
      <c r="B30" s="7"/>
    </row>
    <row r="31" spans="1:15" x14ac:dyDescent="0.25">
      <c r="A31" s="4" t="s">
        <v>20</v>
      </c>
      <c r="B31" s="4">
        <v>0.95957861566189495</v>
      </c>
    </row>
    <row r="32" spans="1:15" x14ac:dyDescent="0.25">
      <c r="A32" s="4" t="s">
        <v>21</v>
      </c>
      <c r="B32" s="4">
        <v>0.92079111963559879</v>
      </c>
    </row>
    <row r="33" spans="1:9" x14ac:dyDescent="0.25">
      <c r="A33" s="4" t="s">
        <v>22</v>
      </c>
      <c r="B33" s="4">
        <v>0.91513334246671296</v>
      </c>
    </row>
    <row r="34" spans="1:9" x14ac:dyDescent="0.25">
      <c r="A34" s="4" t="s">
        <v>23</v>
      </c>
      <c r="B34" s="4">
        <v>0.21267124735157453</v>
      </c>
    </row>
    <row r="35" spans="1:9" ht="15.75" thickBot="1" x14ac:dyDescent="0.3">
      <c r="A35" s="5" t="s">
        <v>24</v>
      </c>
      <c r="B35" s="5">
        <v>16</v>
      </c>
    </row>
    <row r="37" spans="1:9" ht="15.75" thickBot="1" x14ac:dyDescent="0.3">
      <c r="A37" t="s">
        <v>25</v>
      </c>
    </row>
    <row r="38" spans="1:9" x14ac:dyDescent="0.25">
      <c r="A38" s="6"/>
      <c r="B38" s="6" t="s">
        <v>30</v>
      </c>
      <c r="C38" s="6" t="s">
        <v>31</v>
      </c>
      <c r="D38" s="6" t="s">
        <v>32</v>
      </c>
      <c r="E38" s="6" t="s">
        <v>33</v>
      </c>
      <c r="F38" s="6" t="s">
        <v>34</v>
      </c>
    </row>
    <row r="39" spans="1:9" x14ac:dyDescent="0.25">
      <c r="A39" s="4" t="s">
        <v>26</v>
      </c>
      <c r="B39" s="4">
        <v>1</v>
      </c>
      <c r="C39" s="4">
        <v>7.3609325796938014</v>
      </c>
      <c r="D39" s="4">
        <v>7.3609325796938014</v>
      </c>
      <c r="E39" s="4">
        <v>162.74785877029026</v>
      </c>
      <c r="F39" s="4">
        <v>4.2477172966675832E-9</v>
      </c>
    </row>
    <row r="40" spans="1:9" x14ac:dyDescent="0.25">
      <c r="A40" s="4" t="s">
        <v>27</v>
      </c>
      <c r="B40" s="4">
        <v>14</v>
      </c>
      <c r="C40" s="4">
        <v>0.63320683230104424</v>
      </c>
      <c r="D40" s="4">
        <v>4.5229059450074591E-2</v>
      </c>
      <c r="E40" s="4"/>
      <c r="F40" s="4"/>
    </row>
    <row r="41" spans="1:9" ht="15.75" thickBot="1" x14ac:dyDescent="0.3">
      <c r="A41" s="5" t="s">
        <v>28</v>
      </c>
      <c r="B41" s="5">
        <v>15</v>
      </c>
      <c r="C41" s="5">
        <v>7.9941394119948459</v>
      </c>
      <c r="D41" s="5"/>
      <c r="E41" s="5"/>
      <c r="F41" s="5"/>
    </row>
    <row r="42" spans="1:9" ht="15.75" thickBot="1" x14ac:dyDescent="0.3"/>
    <row r="43" spans="1:9" x14ac:dyDescent="0.25">
      <c r="A43" s="6"/>
      <c r="B43" s="6" t="s">
        <v>35</v>
      </c>
      <c r="C43" s="6" t="s">
        <v>23</v>
      </c>
      <c r="D43" s="6" t="s">
        <v>36</v>
      </c>
      <c r="E43" s="6" t="s">
        <v>37</v>
      </c>
      <c r="F43" s="6" t="s">
        <v>38</v>
      </c>
      <c r="G43" s="6" t="s">
        <v>39</v>
      </c>
      <c r="H43" s="6" t="s">
        <v>40</v>
      </c>
      <c r="I43" s="6" t="s">
        <v>41</v>
      </c>
    </row>
    <row r="44" spans="1:9" x14ac:dyDescent="0.25">
      <c r="A44" s="4" t="s">
        <v>29</v>
      </c>
      <c r="B44" s="8">
        <v>5.0996100949085035</v>
      </c>
      <c r="C44" s="4">
        <v>0.11152574298685712</v>
      </c>
      <c r="D44" s="4">
        <v>45.72585627615566</v>
      </c>
      <c r="E44" s="4">
        <v>1.2098663553872412E-16</v>
      </c>
      <c r="F44" s="4">
        <v>4.8604111659901497</v>
      </c>
      <c r="G44" s="4">
        <v>5.3388090238268573</v>
      </c>
      <c r="H44" s="4">
        <v>4.8604111659901497</v>
      </c>
      <c r="I44" s="4">
        <v>5.3388090238268573</v>
      </c>
    </row>
    <row r="45" spans="1:9" ht="15.75" thickBot="1" x14ac:dyDescent="0.3">
      <c r="A45" s="5" t="s">
        <v>7</v>
      </c>
      <c r="B45" s="9">
        <v>0.14713871586017654</v>
      </c>
      <c r="C45" s="5">
        <v>1.1533717763210431E-2</v>
      </c>
      <c r="D45" s="5">
        <v>12.75726690048814</v>
      </c>
      <c r="E45" s="5">
        <v>4.2477172966675832E-9</v>
      </c>
      <c r="F45" s="5">
        <v>0.12240135153944171</v>
      </c>
      <c r="G45" s="5">
        <v>0.17187608018091138</v>
      </c>
      <c r="H45" s="5">
        <v>0.12240135153944171</v>
      </c>
      <c r="I45" s="5">
        <v>0.17187608018091138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V</dc:creator>
  <cp:lastModifiedBy>Y V</cp:lastModifiedBy>
  <dcterms:created xsi:type="dcterms:W3CDTF">2024-06-02T17:01:29Z</dcterms:created>
  <dcterms:modified xsi:type="dcterms:W3CDTF">2024-06-02T18:21:35Z</dcterms:modified>
</cp:coreProperties>
</file>