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4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000001_{41B30AA8-117C-5242-B6E8-FF71E8DC4EA6}" xr6:coauthVersionLast="47" xr6:coauthVersionMax="47" xr10:uidLastSave="{00000000-0000-0000-0000-000000000000}"/>
  <bookViews>
    <workbookView xWindow="-110" yWindow="-110" windowWidth="19420" windowHeight="10300" firstSheet="3" activeTab="4" xr2:uid="{00000000-000D-0000-FFFF-FFFF00000000}"/>
  </bookViews>
  <sheets>
    <sheet name="Base" sheetId="1" r:id="rId1"/>
    <sheet name="Feuil1" sheetId="5" r:id="rId2"/>
    <sheet name="données complémentaires " sheetId="2" r:id="rId3"/>
    <sheet name="calcul alpha bêta" sheetId="3" r:id="rId4"/>
    <sheet name="Résultat app 2" sheetId="4" r:id="rId5"/>
    <sheet name="Données fonds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C18" i="3"/>
  <c r="D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C34" i="3"/>
  <c r="D34" i="3"/>
  <c r="B35" i="3"/>
  <c r="B36" i="3"/>
  <c r="B37" i="3"/>
  <c r="B38" i="3"/>
  <c r="B39" i="3"/>
  <c r="B40" i="3"/>
  <c r="B41" i="3"/>
  <c r="B42" i="3"/>
  <c r="C42" i="3"/>
  <c r="D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C66" i="3"/>
  <c r="D66" i="3"/>
  <c r="B67" i="3"/>
  <c r="B68" i="3"/>
  <c r="B69" i="3"/>
  <c r="B70" i="3"/>
  <c r="B71" i="3"/>
  <c r="B72" i="3"/>
  <c r="B73" i="3"/>
  <c r="B74" i="3"/>
  <c r="C75" i="3"/>
  <c r="D75" i="3"/>
  <c r="B75" i="3"/>
  <c r="B76" i="3"/>
  <c r="B77" i="3"/>
  <c r="B78" i="3"/>
  <c r="B79" i="3"/>
  <c r="B80" i="3"/>
  <c r="B81" i="3"/>
  <c r="B82" i="3"/>
  <c r="C82" i="3"/>
  <c r="D82" i="3"/>
  <c r="B83" i="3"/>
  <c r="B84" i="3"/>
  <c r="B85" i="3"/>
  <c r="B86" i="3"/>
  <c r="B87" i="3"/>
  <c r="B88" i="3"/>
  <c r="B89" i="3"/>
  <c r="B90" i="3"/>
  <c r="C90" i="3"/>
  <c r="D90" i="3"/>
  <c r="B91" i="3"/>
  <c r="B92" i="3"/>
  <c r="B93" i="3"/>
  <c r="B94" i="3"/>
  <c r="B95" i="3"/>
  <c r="B96" i="3"/>
  <c r="B97" i="3"/>
  <c r="B98" i="3"/>
  <c r="C98" i="3"/>
  <c r="D98" i="3"/>
  <c r="B99" i="3"/>
  <c r="B100" i="3"/>
  <c r="B101" i="3"/>
  <c r="B102" i="3"/>
  <c r="B103" i="3"/>
  <c r="B104" i="3"/>
  <c r="B105" i="3"/>
  <c r="B2" i="3"/>
  <c r="C4" i="3"/>
  <c r="D4" i="3"/>
  <c r="C7" i="3"/>
  <c r="D7" i="3"/>
  <c r="C9" i="3"/>
  <c r="D9" i="3"/>
  <c r="C15" i="3"/>
  <c r="D15" i="3"/>
  <c r="C16" i="3"/>
  <c r="D16" i="3"/>
  <c r="C23" i="3"/>
  <c r="D23" i="3"/>
  <c r="C26" i="3"/>
  <c r="D26" i="3"/>
  <c r="C32" i="3"/>
  <c r="D32" i="3"/>
  <c r="C36" i="3"/>
  <c r="D36" i="3"/>
  <c r="C39" i="3"/>
  <c r="D39" i="3"/>
  <c r="C40" i="3"/>
  <c r="D40" i="3"/>
  <c r="C48" i="3"/>
  <c r="D48" i="3"/>
  <c r="C50" i="3"/>
  <c r="D50" i="3"/>
  <c r="C52" i="3"/>
  <c r="D52" i="3"/>
  <c r="C55" i="3"/>
  <c r="D55" i="3"/>
  <c r="C56" i="3"/>
  <c r="D56" i="3"/>
  <c r="C64" i="3"/>
  <c r="D64" i="3"/>
  <c r="C71" i="3"/>
  <c r="D71" i="3"/>
  <c r="C73" i="3"/>
  <c r="D73" i="3"/>
  <c r="C79" i="3"/>
  <c r="D79" i="3"/>
  <c r="C87" i="3"/>
  <c r="D87" i="3"/>
  <c r="C89" i="3"/>
  <c r="D89" i="3"/>
  <c r="C95" i="3"/>
  <c r="D95" i="3"/>
  <c r="C97" i="3"/>
  <c r="D97" i="3"/>
  <c r="C100" i="3"/>
  <c r="D100" i="3"/>
  <c r="C103" i="3"/>
  <c r="D103" i="3"/>
  <c r="C3" i="3"/>
  <c r="D3" i="3"/>
  <c r="C6" i="3"/>
  <c r="D6" i="3"/>
  <c r="C20" i="3"/>
  <c r="D20" i="3"/>
  <c r="C21" i="3"/>
  <c r="D21" i="3"/>
  <c r="C31" i="3"/>
  <c r="D31" i="3"/>
  <c r="C38" i="3"/>
  <c r="D38" i="3"/>
  <c r="C54" i="3"/>
  <c r="D54" i="3"/>
  <c r="C59" i="3"/>
  <c r="D59" i="3"/>
  <c r="C61" i="3"/>
  <c r="D61" i="3"/>
  <c r="C77" i="3"/>
  <c r="D77" i="3"/>
  <c r="C84" i="3"/>
  <c r="D84" i="3"/>
  <c r="C85" i="3"/>
  <c r="D85" i="3"/>
  <c r="C93" i="3"/>
  <c r="D93" i="3"/>
  <c r="C101" i="3"/>
  <c r="D101" i="3"/>
  <c r="C10" i="3"/>
  <c r="D10" i="3"/>
  <c r="C13" i="3"/>
  <c r="D13" i="3"/>
  <c r="C29" i="3"/>
  <c r="D29" i="3"/>
  <c r="C44" i="3"/>
  <c r="D44" i="3"/>
  <c r="C53" i="3"/>
  <c r="D53" i="3"/>
  <c r="C68" i="3"/>
  <c r="D68" i="3"/>
  <c r="C86" i="3"/>
  <c r="D86" i="3"/>
  <c r="C104" i="3"/>
  <c r="D104" i="3"/>
  <c r="C12" i="3"/>
  <c r="D12" i="3"/>
  <c r="C28" i="3"/>
  <c r="D28" i="3"/>
  <c r="C60" i="3"/>
  <c r="D60" i="3"/>
  <c r="C63" i="3"/>
  <c r="D63" i="3"/>
  <c r="C76" i="3"/>
  <c r="D76" i="3"/>
  <c r="C92" i="3"/>
  <c r="D92" i="3"/>
  <c r="C14" i="3"/>
  <c r="D14" i="3"/>
  <c r="C24" i="3"/>
  <c r="D24" i="3"/>
  <c r="C25" i="3"/>
  <c r="C30" i="3"/>
  <c r="D30" i="3"/>
  <c r="C37" i="3"/>
  <c r="D37" i="3"/>
  <c r="C45" i="3"/>
  <c r="D45" i="3"/>
  <c r="C46" i="3"/>
  <c r="D46" i="3"/>
  <c r="C49" i="3"/>
  <c r="D49" i="3"/>
  <c r="C57" i="3"/>
  <c r="D57" i="3"/>
  <c r="C62" i="3"/>
  <c r="D62" i="3"/>
  <c r="C69" i="3"/>
  <c r="D69" i="3"/>
  <c r="C70" i="3"/>
  <c r="D70" i="3"/>
  <c r="C81" i="3"/>
  <c r="D81" i="3"/>
  <c r="C88" i="3"/>
  <c r="D88" i="3"/>
  <c r="C94" i="3"/>
  <c r="D94" i="3"/>
  <c r="C102" i="3"/>
  <c r="D102" i="3"/>
  <c r="C105" i="3"/>
  <c r="D105" i="3"/>
  <c r="D25" i="3"/>
  <c r="E104" i="3"/>
  <c r="E105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2" i="3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3" i="3"/>
  <c r="C72" i="3"/>
  <c r="D72" i="3"/>
  <c r="C17" i="3"/>
  <c r="D17" i="3"/>
  <c r="C41" i="3"/>
  <c r="D41" i="3"/>
  <c r="C96" i="3"/>
  <c r="D96" i="3"/>
  <c r="C65" i="3"/>
  <c r="D65" i="3"/>
  <c r="C8" i="3"/>
  <c r="D8" i="3"/>
  <c r="C33" i="3"/>
  <c r="D33" i="3"/>
  <c r="C67" i="3"/>
  <c r="D67" i="3"/>
  <c r="C22" i="3"/>
  <c r="D22" i="3"/>
  <c r="C5" i="3"/>
  <c r="D5" i="3"/>
  <c r="C78" i="3"/>
  <c r="D78" i="3"/>
  <c r="C19" i="3"/>
  <c r="D19" i="3"/>
  <c r="C91" i="3"/>
  <c r="D91" i="3"/>
  <c r="C51" i="3"/>
  <c r="D51" i="3"/>
  <c r="C58" i="3"/>
  <c r="D58" i="3"/>
  <c r="C35" i="3"/>
  <c r="D35" i="3"/>
  <c r="C83" i="3"/>
  <c r="D83" i="3"/>
  <c r="C11" i="3"/>
  <c r="D11" i="3"/>
  <c r="C99" i="3"/>
  <c r="D99" i="3"/>
  <c r="C43" i="3"/>
  <c r="D43" i="3"/>
  <c r="C74" i="3"/>
  <c r="D74" i="3"/>
  <c r="C27" i="3"/>
  <c r="D27" i="3"/>
  <c r="C80" i="3"/>
  <c r="D80" i="3"/>
  <c r="C47" i="3"/>
  <c r="D47" i="3"/>
  <c r="L3" i="3"/>
  <c r="H2" i="3" a="1"/>
  <c r="H2" i="3"/>
  <c r="I12" i="3"/>
  <c r="I11" i="3"/>
  <c r="H11" i="3"/>
  <c r="H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<sst xmlns="http://schemas.openxmlformats.org/spreadsheetml/2006/main" count="1201" uniqueCount="461">
  <si>
    <t>Date de VL</t>
  </si>
  <si>
    <t>VL en €</t>
  </si>
  <si>
    <t>13/08/2024</t>
  </si>
  <si>
    <t>14/08/2024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</si>
  <si>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</si>
  <si>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</si>
  <si>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</si>
  <si>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</si>
  <si>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</si>
  <si>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</si>
  <si>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</si>
  <si>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</si>
  <si>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</si>
  <si>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</si>
  <si>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</si>
  <si>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</si>
  <si>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</si>
  <si>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</si>
  <si>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</si>
  <si>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</si>
  <si>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</si>
  <si>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</si>
  <si>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</si>
  <si>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</si>
  <si>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</si>
  <si>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</si>
  <si>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</si>
  <si>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14/10/2024</t>
  </si>
  <si>
    <t>15/10/2024</t>
  </si>
  <si>
    <t>16/10/2024</t>
  </si>
  <si>
    <t>17/10/2024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</si>
  <si>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</si>
  <si>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</si>
  <si>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</si>
  <si>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</si>
  <si>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</si>
  <si>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</si>
  <si>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</si>
  <si>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</si>
  <si>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</si>
  <si>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13/11/2024</t>
  </si>
  <si>
    <t>14/11/2024</t>
  </si>
  <si>
    <t>15/11/2024</t>
  </si>
  <si>
    <t>18/11/2024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</si>
  <si>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</si>
  <si>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</si>
  <si>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</si>
  <si>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</si>
  <si>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</si>
  <si>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</si>
  <si>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</si>
  <si>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</si>
  <si>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</si>
  <si>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</si>
  <si>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</si>
  <si>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</si>
  <si>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</si>
  <si>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</si>
  <si>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</si>
  <si>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</si>
  <si>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</si>
  <si>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27/12/2024</t>
  </si>
  <si>
    <t>30/12/2024</t>
  </si>
  <si>
    <t>31/12/2024</t>
  </si>
  <si>
    <t>29 hausman</t>
  </si>
  <si>
    <t>AMUNDI eng</t>
  </si>
  <si>
    <t>AMUNDI STRA</t>
  </si>
  <si>
    <t>axa France</t>
  </si>
  <si>
    <t>BNPP</t>
  </si>
  <si>
    <t>CMAM</t>
  </si>
  <si>
    <t>COVEA</t>
  </si>
  <si>
    <t>ETOILE MULT</t>
  </si>
  <si>
    <t>Generali</t>
  </si>
  <si>
    <t>LBPAM</t>
  </si>
  <si>
    <t>MIROVA</t>
  </si>
  <si>
    <t>PHITRUST</t>
  </si>
  <si>
    <t>QUADRIGE</t>
  </si>
  <si>
    <t>RCO</t>
  </si>
  <si>
    <t>SEL F ENV</t>
  </si>
  <si>
    <t>SEL F SOC</t>
  </si>
  <si>
    <t xml:space="preserve">SG Actions </t>
  </si>
  <si>
    <t>SG echiquier</t>
  </si>
  <si>
    <t>TOCQUEVILLE</t>
  </si>
  <si>
    <t>UNOFI</t>
  </si>
  <si>
    <t>1 526,36000</t>
  </si>
  <si>
    <t>1 398,54000</t>
  </si>
  <si>
    <t>115,37</t>
  </si>
  <si>
    <t>1 495,65000</t>
  </si>
  <si>
    <t>1 377,33000</t>
  </si>
  <si>
    <t>112,87</t>
  </si>
  <si>
    <t>1 473,38000</t>
  </si>
  <si>
    <t>1 357,04000</t>
  </si>
  <si>
    <t>111,4</t>
  </si>
  <si>
    <t>1 474,72000</t>
  </si>
  <si>
    <t>1 353,03000</t>
  </si>
  <si>
    <t>111,29</t>
  </si>
  <si>
    <t>1 503,59000</t>
  </si>
  <si>
    <t>1 377,24000</t>
  </si>
  <si>
    <t>113,23</t>
  </si>
  <si>
    <t>1 496,82000</t>
  </si>
  <si>
    <t>1 370,77000</t>
  </si>
  <si>
    <t>112,82</t>
  </si>
  <si>
    <t>1 502,70000</t>
  </si>
  <si>
    <t>1 378,55000</t>
  </si>
  <si>
    <t>113,51</t>
  </si>
  <si>
    <t>1 498,28000</t>
  </si>
  <si>
    <t>1 375,19000</t>
  </si>
  <si>
    <t>113,32</t>
  </si>
  <si>
    <t>1 505,04000</t>
  </si>
  <si>
    <t>1 381,37000</t>
  </si>
  <si>
    <t>113,75</t>
  </si>
  <si>
    <t>1 516,72000</t>
  </si>
  <si>
    <t>1 391,63000</t>
  </si>
  <si>
    <t>114,87</t>
  </si>
  <si>
    <t>1 538,38000</t>
  </si>
  <si>
    <t>1 411,34000</t>
  </si>
  <si>
    <t>116,67</t>
  </si>
  <si>
    <t>1 546,11000</t>
  </si>
  <si>
    <t>1 003,77000</t>
  </si>
  <si>
    <t>117,31</t>
  </si>
  <si>
    <t>1 542,07000</t>
  </si>
  <si>
    <t>1 416,88000</t>
  </si>
  <si>
    <t>1 001,26000</t>
  </si>
  <si>
    <t>117,28</t>
  </si>
  <si>
    <t>1 552,26000</t>
  </si>
  <si>
    <t>1 424,68000</t>
  </si>
  <si>
    <t>1 006,30000</t>
  </si>
  <si>
    <t>117,98</t>
  </si>
  <si>
    <t>1 553,18000</t>
  </si>
  <si>
    <t>1 426,20000</t>
  </si>
  <si>
    <t>1 006,51000</t>
  </si>
  <si>
    <t>118,14</t>
  </si>
  <si>
    <t>1 562,26000</t>
  </si>
  <si>
    <t>1 434,29000</t>
  </si>
  <si>
    <t>1 013,09000</t>
  </si>
  <si>
    <t>118,88</t>
  </si>
  <si>
    <t>1 562,32000</t>
  </si>
  <si>
    <t>1 436,36000</t>
  </si>
  <si>
    <t>1 013,95000</t>
  </si>
  <si>
    <t>118,95</t>
  </si>
  <si>
    <t>1 555,38000</t>
  </si>
  <si>
    <t>1 431,37000</t>
  </si>
  <si>
    <t>1 011,97000</t>
  </si>
  <si>
    <t>118,46</t>
  </si>
  <si>
    <t>1 558,65000</t>
  </si>
  <si>
    <t>1 434,39000</t>
  </si>
  <si>
    <t>1 013,72000</t>
  </si>
  <si>
    <t>118,78</t>
  </si>
  <si>
    <t>1 573,84000</t>
  </si>
  <si>
    <t>1 442,94000</t>
  </si>
  <si>
    <t>1 022,25000</t>
  </si>
  <si>
    <t>119,82</t>
  </si>
  <si>
    <t>1 573,74000</t>
  </si>
  <si>
    <t>1 445,11000</t>
  </si>
  <si>
    <t>1 022,23000</t>
  </si>
  <si>
    <t>120,01</t>
  </si>
  <si>
    <t>1 570,86000</t>
  </si>
  <si>
    <t>1 445,40000</t>
  </si>
  <si>
    <t>1 023,33000</t>
  </si>
  <si>
    <t>120,1</t>
  </si>
  <si>
    <t>1 559,19000</t>
  </si>
  <si>
    <t>1 435,07000</t>
  </si>
  <si>
    <t>1 013,98000</t>
  </si>
  <si>
    <t>119,54</t>
  </si>
  <si>
    <t>1 539,94000</t>
  </si>
  <si>
    <t>1 423,07000</t>
  </si>
  <si>
    <t>1 004,09000</t>
  </si>
  <si>
    <t>118,24</t>
  </si>
  <si>
    <t>1 525,73000</t>
  </si>
  <si>
    <t>1 413,07000</t>
  </si>
  <si>
    <t>116,91</t>
  </si>
  <si>
    <t>1 507,69000</t>
  </si>
  <si>
    <t>1 398,06000</t>
  </si>
  <si>
    <t>115,23</t>
  </si>
  <si>
    <t>1 524,56000</t>
  </si>
  <si>
    <t>1 412,80000</t>
  </si>
  <si>
    <t>116,25</t>
  </si>
  <si>
    <t>1 520,14000</t>
  </si>
  <si>
    <t>1 414,36000</t>
  </si>
  <si>
    <t>116,12</t>
  </si>
  <si>
    <t>1 517,71000</t>
  </si>
  <si>
    <t>1 412,18000</t>
  </si>
  <si>
    <t>115,98</t>
  </si>
  <si>
    <t>1 525,36000</t>
  </si>
  <si>
    <t>1 422,31000</t>
  </si>
  <si>
    <t>116,6</t>
  </si>
  <si>
    <t>1 531,26000</t>
  </si>
  <si>
    <t>1 429,19000</t>
  </si>
  <si>
    <t>1 001,35000</t>
  </si>
  <si>
    <t>117,25</t>
  </si>
  <si>
    <t>1 527,43000</t>
  </si>
  <si>
    <t>1 428,42000</t>
  </si>
  <si>
    <t>116,78</t>
  </si>
  <si>
    <t>1 536,69000</t>
  </si>
  <si>
    <t>1 435,81000</t>
  </si>
  <si>
    <t>1 004,52000</t>
  </si>
  <si>
    <t>117,63</t>
  </si>
  <si>
    <t>1 527,64000</t>
  </si>
  <si>
    <t>1 429,45000</t>
  </si>
  <si>
    <t>116,92</t>
  </si>
  <si>
    <t>1 564,98000</t>
  </si>
  <si>
    <t>1 461,41000</t>
  </si>
  <si>
    <t>1 019,57000</t>
  </si>
  <si>
    <t>119,53</t>
  </si>
  <si>
    <t>1 540,17000</t>
  </si>
  <si>
    <t>1 442,54000</t>
  </si>
  <si>
    <t>1 004,96000</t>
  </si>
  <si>
    <t>118,04</t>
  </si>
  <si>
    <t>1 540,61000</t>
  </si>
  <si>
    <t>1 006,34000</t>
  </si>
  <si>
    <t>118,17</t>
  </si>
  <si>
    <t>1 555,41000</t>
  </si>
  <si>
    <t>1 454,28000</t>
  </si>
  <si>
    <t>1 016,29000</t>
  </si>
  <si>
    <t>119,06</t>
  </si>
  <si>
    <t>1 551,62000</t>
  </si>
  <si>
    <t>1 449,53000</t>
  </si>
  <si>
    <t>1 013,46000</t>
  </si>
  <si>
    <t>118,99</t>
  </si>
  <si>
    <t>1 589,54000</t>
  </si>
  <si>
    <t>1 480,54000</t>
  </si>
  <si>
    <t>1 033,52000</t>
  </si>
  <si>
    <t>121,68</t>
  </si>
  <si>
    <t>1 598,05000</t>
  </si>
  <si>
    <t>1 484,32000</t>
  </si>
  <si>
    <t>1 004,33000</t>
  </si>
  <si>
    <t>1 039,79000</t>
  </si>
  <si>
    <t>122,27</t>
  </si>
  <si>
    <t>1 569,32000</t>
  </si>
  <si>
    <t>1 456,42000</t>
  </si>
  <si>
    <t>1 020,96000</t>
  </si>
  <si>
    <t>119,64</t>
  </si>
  <si>
    <t>1 553,43000</t>
  </si>
  <si>
    <t>1 448,22000</t>
  </si>
  <si>
    <t>1 014,13000</t>
  </si>
  <si>
    <t>118,56</t>
  </si>
  <si>
    <t>1 551,73000</t>
  </si>
  <si>
    <t>1 447,96000</t>
  </si>
  <si>
    <t>1 532,37000</t>
  </si>
  <si>
    <t>1 429,81000</t>
  </si>
  <si>
    <t>116,73</t>
  </si>
  <si>
    <t>1 547,19000</t>
  </si>
  <si>
    <t>1 442,40000</t>
  </si>
  <si>
    <t>1 011,17000</t>
  </si>
  <si>
    <t>117,72</t>
  </si>
  <si>
    <t>1 550,86000</t>
  </si>
  <si>
    <t>1 441,73000</t>
  </si>
  <si>
    <t>1 013,03000</t>
  </si>
  <si>
    <t>118,01</t>
  </si>
  <si>
    <t>1 542,29000</t>
  </si>
  <si>
    <t>1 434,76000</t>
  </si>
  <si>
    <t>1 007,17000</t>
  </si>
  <si>
    <t>117,61</t>
  </si>
  <si>
    <t>1 548,21000</t>
  </si>
  <si>
    <t>1 440,66000</t>
  </si>
  <si>
    <t>1 013,11000</t>
  </si>
  <si>
    <t>118,35</t>
  </si>
  <si>
    <t>1 543,23000</t>
  </si>
  <si>
    <t>1 436,07000</t>
  </si>
  <si>
    <t>117,85</t>
  </si>
  <si>
    <t>1 550,66000</t>
  </si>
  <si>
    <t>1 442,78000</t>
  </si>
  <si>
    <t>1 015,14000</t>
  </si>
  <si>
    <t>118,43</t>
  </si>
  <si>
    <t>1 554,37000</t>
  </si>
  <si>
    <t>1 447,85000</t>
  </si>
  <si>
    <t>1 018,95000</t>
  </si>
  <si>
    <t>1 538,52000</t>
  </si>
  <si>
    <t>1 438,49000</t>
  </si>
  <si>
    <t>1 008,23000</t>
  </si>
  <si>
    <t>118,2</t>
  </si>
  <si>
    <t>1 528,67000</t>
  </si>
  <si>
    <t>1 433,50000</t>
  </si>
  <si>
    <t>1 005,50000</t>
  </si>
  <si>
    <t>117,99</t>
  </si>
  <si>
    <t>1 548,66000</t>
  </si>
  <si>
    <t>1 448,49000</t>
  </si>
  <si>
    <t>1 015,41000</t>
  </si>
  <si>
    <t>119,2</t>
  </si>
  <si>
    <t>18/10/2024</t>
  </si>
  <si>
    <t>1 450,60000</t>
  </si>
  <si>
    <t>1 019,09000</t>
  </si>
  <si>
    <t>1 535,85000</t>
  </si>
  <si>
    <t>1 434,19000</t>
  </si>
  <si>
    <t>1 536,94000</t>
  </si>
  <si>
    <t>1 432,41000</t>
  </si>
  <si>
    <t>1 008,62000</t>
  </si>
  <si>
    <t>118,19</t>
  </si>
  <si>
    <t>1 526,96000</t>
  </si>
  <si>
    <t>1 424,56000</t>
  </si>
  <si>
    <t>1 004,19000</t>
  </si>
  <si>
    <t>117,74</t>
  </si>
  <si>
    <t>1 521,80000</t>
  </si>
  <si>
    <t>1 420,39000</t>
  </si>
  <si>
    <t>1 005,12000</t>
  </si>
  <si>
    <t>117,91</t>
  </si>
  <si>
    <t>1 517,49000</t>
  </si>
  <si>
    <t>1 418,20000</t>
  </si>
  <si>
    <t>1 004,18000</t>
  </si>
  <si>
    <t>117,6</t>
  </si>
  <si>
    <t>1 529,46000</t>
  </si>
  <si>
    <t>1 431,39000</t>
  </si>
  <si>
    <t>1 010,93000</t>
  </si>
  <si>
    <t>118,89</t>
  </si>
  <si>
    <t>1 522,85000</t>
  </si>
  <si>
    <t>1 421,58000</t>
  </si>
  <si>
    <t>1 005,29000</t>
  </si>
  <si>
    <t>118,1</t>
  </si>
  <si>
    <t>1 502,47000</t>
  </si>
  <si>
    <t>1 407,95000</t>
  </si>
  <si>
    <t>116,74</t>
  </si>
  <si>
    <t>1 491,86000</t>
  </si>
  <si>
    <t>1 387,42000</t>
  </si>
  <si>
    <t>115,17</t>
  </si>
  <si>
    <t>1 496,63000</t>
  </si>
  <si>
    <t>1 388,14000</t>
  </si>
  <si>
    <t>115,34</t>
  </si>
  <si>
    <t>1 502,86000</t>
  </si>
  <si>
    <t>1 396,33000</t>
  </si>
  <si>
    <t>115,93</t>
  </si>
  <si>
    <t>1 493,72000</t>
  </si>
  <si>
    <t>1 385,87000</t>
  </si>
  <si>
    <t>115,35</t>
  </si>
  <si>
    <t>1 510,89000</t>
  </si>
  <si>
    <t>1 397,43000</t>
  </si>
  <si>
    <t>115,76</t>
  </si>
  <si>
    <t>1 496,08000</t>
  </si>
  <si>
    <t>1 384,02000</t>
  </si>
  <si>
    <t>115,04</t>
  </si>
  <si>
    <t>1 472,17000</t>
  </si>
  <si>
    <t>1 363,71000</t>
  </si>
  <si>
    <t>113,46</t>
  </si>
  <si>
    <t>1 470,03000</t>
  </si>
  <si>
    <t>1 360,86000</t>
  </si>
  <si>
    <t>113,42</t>
  </si>
  <si>
    <t>1 486,06000</t>
  </si>
  <si>
    <t>1 376,75000</t>
  </si>
  <si>
    <t>114,78</t>
  </si>
  <si>
    <t>1 472,82000</t>
  </si>
  <si>
    <t>1 370,27000</t>
  </si>
  <si>
    <t>113,58</t>
  </si>
  <si>
    <t>1 470,64000</t>
  </si>
  <si>
    <t>1 370,71000</t>
  </si>
  <si>
    <t>113,55</t>
  </si>
  <si>
    <t>1 460,36000</t>
  </si>
  <si>
    <t>1 360,02000</t>
  </si>
  <si>
    <t>112,8</t>
  </si>
  <si>
    <t>1 455,25000</t>
  </si>
  <si>
    <t>1 352,66000</t>
  </si>
  <si>
    <t>112,25</t>
  </si>
  <si>
    <t>1 459,41000</t>
  </si>
  <si>
    <t>1 355,66000</t>
  </si>
  <si>
    <t>112,48</t>
  </si>
  <si>
    <t>1 468,75000</t>
  </si>
  <si>
    <t>1 361,80000</t>
  </si>
  <si>
    <t>113,39</t>
  </si>
  <si>
    <t>1 474,64000</t>
  </si>
  <si>
    <t>1 364,07000</t>
  </si>
  <si>
    <t>113,76</t>
  </si>
  <si>
    <t>1 464,53000</t>
  </si>
  <si>
    <t>1 355,51000</t>
  </si>
  <si>
    <t>112,86</t>
  </si>
  <si>
    <t>1 452,95000</t>
  </si>
  <si>
    <t>1 342,49000</t>
  </si>
  <si>
    <t>111,89</t>
  </si>
  <si>
    <t>1 457,58000</t>
  </si>
  <si>
    <t>1 349,36000</t>
  </si>
  <si>
    <t>112,28</t>
  </si>
  <si>
    <t>1 466,53000</t>
  </si>
  <si>
    <t>1 355,08000</t>
  </si>
  <si>
    <t>112,89</t>
  </si>
  <si>
    <t>1 462,46000</t>
  </si>
  <si>
    <t>1 352,23000</t>
  </si>
  <si>
    <t>112,77</t>
  </si>
  <si>
    <t>1 465,14000</t>
  </si>
  <si>
    <t>1 357,11000</t>
  </si>
  <si>
    <t>112,93</t>
  </si>
  <si>
    <t>1 367,94000</t>
  </si>
  <si>
    <t>1 486,96000</t>
  </si>
  <si>
    <t>1 375,30000</t>
  </si>
  <si>
    <t>114,58</t>
  </si>
  <si>
    <t>1 506,35000</t>
  </si>
  <si>
    <t>1 392,13000</t>
  </si>
  <si>
    <t>116,02</t>
  </si>
  <si>
    <t>1 516,95000</t>
  </si>
  <si>
    <t>1 399,34000</t>
  </si>
  <si>
    <t>116,34</t>
  </si>
  <si>
    <t>1 505,94000</t>
  </si>
  <si>
    <t>1 386,58000</t>
  </si>
  <si>
    <t>115,21</t>
  </si>
  <si>
    <t>1 508,50000</t>
  </si>
  <si>
    <t>1 391,22000</t>
  </si>
  <si>
    <t>116,09</t>
  </si>
  <si>
    <t>1 508,33000</t>
  </si>
  <si>
    <t>1 388,08000</t>
  </si>
  <si>
    <t>115,83</t>
  </si>
  <si>
    <t>1 507,95000</t>
  </si>
  <si>
    <t>1 386,18000</t>
  </si>
  <si>
    <t>115,67</t>
  </si>
  <si>
    <t>1 498,53000</t>
  </si>
  <si>
    <t>1 376,23000</t>
  </si>
  <si>
    <t>1 496,87000</t>
  </si>
  <si>
    <t>1 376,21000</t>
  </si>
  <si>
    <t>115,1</t>
  </si>
  <si>
    <t>1 504,53000</t>
  </si>
  <si>
    <t>1 378,06000</t>
  </si>
  <si>
    <t>115,41</t>
  </si>
  <si>
    <t>1 484,10000</t>
  </si>
  <si>
    <t>1 362,37000</t>
  </si>
  <si>
    <t>113,87</t>
  </si>
  <si>
    <t>1 482,23000</t>
  </si>
  <si>
    <t>1 358,93000</t>
  </si>
  <si>
    <t>113,73</t>
  </si>
  <si>
    <t>1 485,02000</t>
  </si>
  <si>
    <t>1 357,35000</t>
  </si>
  <si>
    <t>113,69</t>
  </si>
  <si>
    <t>1 486,53000</t>
  </si>
  <si>
    <t>1 359,45000</t>
  </si>
  <si>
    <t>113,85</t>
  </si>
  <si>
    <t>1 501,45000</t>
  </si>
  <si>
    <t>1 371,17000</t>
  </si>
  <si>
    <t>114,82</t>
  </si>
  <si>
    <t>1 490,85000</t>
  </si>
  <si>
    <t>1 363,24000</t>
  </si>
  <si>
    <t>114,1</t>
  </si>
  <si>
    <t>1 506,55000</t>
  </si>
  <si>
    <t>1 375,51000</t>
  </si>
  <si>
    <t>115,15</t>
  </si>
  <si>
    <t> </t>
  </si>
  <si>
    <t>CAC 40</t>
  </si>
  <si>
    <t>obl all 10 ans</t>
  </si>
  <si>
    <t>TEC10</t>
  </si>
  <si>
    <t>prime de marché</t>
  </si>
  <si>
    <t>ester</t>
  </si>
  <si>
    <t xml:space="preserve">date </t>
  </si>
  <si>
    <t>valeur liquidative</t>
  </si>
  <si>
    <t>ror fonds</t>
  </si>
  <si>
    <t>ror-tsr</t>
  </si>
  <si>
    <t>bêta</t>
  </si>
  <si>
    <t>alpha</t>
  </si>
  <si>
    <t>coefficients estimés</t>
  </si>
  <si>
    <t>écarts types estimés</t>
  </si>
  <si>
    <t>Taille</t>
  </si>
  <si>
    <t>Intervalle confiance à 95%</t>
  </si>
  <si>
    <t>Borne inférieur</t>
  </si>
  <si>
    <t>Borne supérieur</t>
  </si>
  <si>
    <t>Alpha</t>
  </si>
  <si>
    <t>nom du fonds</t>
  </si>
  <si>
    <t>nobs</t>
  </si>
  <si>
    <t>type</t>
  </si>
  <si>
    <t>SELECTION FRANCE SOCIAL (JANVIER 2022)</t>
  </si>
  <si>
    <t>social</t>
  </si>
  <si>
    <t>IC- 95%</t>
  </si>
  <si>
    <t>IC+ 95%</t>
  </si>
  <si>
    <t>ISR</t>
  </si>
  <si>
    <t>commentaire</t>
  </si>
  <si>
    <t>type de fonds : si ISR vert social ou neutre ….</t>
  </si>
  <si>
    <t>PHITRUST ACTIVE INVESTORS
France</t>
  </si>
  <si>
    <t>QUADRIGE RENDEMENT FRANCE MIDCAPS</t>
  </si>
  <si>
    <t>neutre</t>
  </si>
  <si>
    <t>UNOFI-FRANCE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</si>
</sst>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C]dd/mm/yyyy"/>
    <numFmt numFmtId="165" formatCode="#,##0.00000"/>
    <numFmt numFmtId="166" formatCode="0.000000"/>
    <numFmt numFmtId="167" formatCode="0.00000000"/>
    <numFmt numFmtId="168" formatCode="0.0000000000"/>
  </numFmts>
  <fonts count="13" x14ac:knownFonts="1">
    <font>
      <sz val="11"/>
      <color theme="1"/>
      <name val="Aptos Narrow"/>
      <family val="2"/>
      <scheme val="minor"/>
    </font>
    <font>
      <sz val="9"/>
      <color rgb="FF61646B"/>
      <name val="Roboto"/>
    </font>
    <font>
      <sz val="10"/>
      <color rgb="FF1A2E45"/>
      <name val="Aptos Narrow"/>
      <family val="2"/>
      <scheme val="minor"/>
    </font>
    <font>
      <b/>
      <sz val="9"/>
      <color rgb="FFFFFFFF"/>
      <name val="Roboto"/>
    </font>
    <font>
      <b/>
      <sz val="9"/>
      <color rgb="FF61646B"/>
      <name val="Roboto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1"/>
      <color theme="1"/>
      <name val="Aptos Narrow"/>
      <scheme val="minor"/>
    </font>
    <font>
      <sz val="11"/>
      <color rgb="FF000000"/>
      <name val="Aptos Narrow"/>
      <scheme val="minor"/>
    </font>
    <font>
      <b/>
      <sz val="9"/>
      <color rgb="FF61646B"/>
      <name val="Aptos Narrow"/>
      <scheme val="minor"/>
    </font>
    <font>
      <sz val="9"/>
      <color rgb="FF61646B"/>
      <name val="Aptos Narrow"/>
      <scheme val="minor"/>
    </font>
    <font>
      <b/>
      <sz val="11"/>
      <color rgb="FF00000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2F5"/>
        <bgColor indexed="64"/>
      </patternFill>
    </fill>
    <fill>
      <patternFill patternType="solid">
        <fgColor rgb="FF599BB3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1" fillId="2" borderId="0" xfId="0" applyNumberFormat="1" applyFont="1" applyFill="1" applyAlignment="1">
      <alignment horizontal="left" vertical="center"/>
    </xf>
    <xf numFmtId="4" fontId="2" fillId="3" borderId="0" xfId="0" applyNumberFormat="1" applyFont="1" applyFill="1" applyAlignment="1">
      <alignment vertical="center"/>
    </xf>
    <xf numFmtId="0" fontId="3" fillId="4" borderId="0" xfId="0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 vertic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5" borderId="5" xfId="0" applyFill="1" applyBorder="1"/>
    <xf numFmtId="0" fontId="0" fillId="5" borderId="6" xfId="0" applyFill="1" applyBorder="1"/>
    <xf numFmtId="0" fontId="0" fillId="6" borderId="7" xfId="0" applyFill="1" applyBorder="1"/>
    <xf numFmtId="0" fontId="0" fillId="6" borderId="2" xfId="0" applyFill="1" applyBorder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10" xfId="0" applyBorder="1"/>
    <xf numFmtId="0" fontId="5" fillId="0" borderId="0" xfId="0" applyFont="1"/>
    <xf numFmtId="0" fontId="6" fillId="0" borderId="0" xfId="0" applyFont="1"/>
    <xf numFmtId="14" fontId="4" fillId="7" borderId="0" xfId="0" applyNumberFormat="1" applyFont="1" applyFill="1"/>
    <xf numFmtId="0" fontId="1" fillId="7" borderId="0" xfId="0" applyFont="1" applyFill="1"/>
    <xf numFmtId="3" fontId="1" fillId="7" borderId="0" xfId="0" applyNumberFormat="1" applyFont="1" applyFill="1"/>
    <xf numFmtId="3" fontId="4" fillId="7" borderId="0" xfId="0" applyNumberFormat="1" applyFont="1" applyFill="1"/>
    <xf numFmtId="0" fontId="4" fillId="7" borderId="0" xfId="0" applyFont="1" applyFill="1"/>
    <xf numFmtId="0" fontId="7" fillId="0" borderId="0" xfId="0" applyFont="1"/>
    <xf numFmtId="14" fontId="1" fillId="7" borderId="0" xfId="0" applyNumberFormat="1" applyFont="1" applyFill="1"/>
    <xf numFmtId="3" fontId="0" fillId="0" borderId="0" xfId="0" applyNumberFormat="1"/>
    <xf numFmtId="0" fontId="8" fillId="0" borderId="0" xfId="0" applyFont="1"/>
    <xf numFmtId="0" fontId="9" fillId="0" borderId="0" xfId="0" applyFont="1"/>
    <xf numFmtId="14" fontId="10" fillId="7" borderId="0" xfId="0" applyNumberFormat="1" applyFont="1" applyFill="1"/>
    <xf numFmtId="0" fontId="11" fillId="7" borderId="0" xfId="0" applyFont="1" applyFill="1"/>
    <xf numFmtId="3" fontId="11" fillId="7" borderId="0" xfId="0" applyNumberFormat="1" applyFont="1" applyFill="1"/>
    <xf numFmtId="3" fontId="10" fillId="7" borderId="0" xfId="0" applyNumberFormat="1" applyFont="1" applyFill="1"/>
    <xf numFmtId="0" fontId="10" fillId="7" borderId="0" xfId="0" applyFont="1" applyFill="1"/>
    <xf numFmtId="0" fontId="1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16</xdr:row>
      <xdr:rowOff>104775</xdr:rowOff>
    </xdr:from>
    <xdr:to>
      <xdr:col>6</xdr:col>
      <xdr:colOff>628650</xdr:colOff>
      <xdr:row>24</xdr:row>
      <xdr:rowOff>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5D8BA49-59A9-CAC9-B8CD-36D0121B1F4A}"/>
            </a:ext>
          </a:extLst>
        </xdr:cNvPr>
        <xdr:cNvSpPr txBox="1"/>
      </xdr:nvSpPr>
      <xdr:spPr>
        <a:xfrm>
          <a:off x="295275" y="3152775"/>
          <a:ext cx="8705850" cy="1419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Notons que la rentabilité dont ont parlera le long de cette conclusion est le rendement nette du taux sans risque.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Les résultats de notre étude ont abouti à des rentabilité anormale négatif non significatif pour tout les 4 fonds qui nous ont sont confiés 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Au vu des résultats ci dessous nous pouvont conclure que nous somme en présence d'une efficience forte les acteurs n'arrivent pas à battre systématiquement le marché.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opLeftCell="A82" workbookViewId="0">
      <selection activeCell="E87" sqref="E87"/>
    </sheetView>
  </sheetViews>
  <sheetFormatPr defaultColWidth="8.609375" defaultRowHeight="15" x14ac:dyDescent="0.2"/>
  <cols>
    <col min="1" max="2" width="10.22265625" bestFit="1" customWidth="1"/>
    <col min="3" max="3" width="10.625" bestFit="1" customWidth="1"/>
    <col min="5" max="5" width="10.22265625" bestFit="1" customWidth="1"/>
  </cols>
  <sheetData>
    <row r="1" spans="1:5" x14ac:dyDescent="0.2">
      <c r="A1" s="3" t="s">
        <v>0</v>
      </c>
      <c r="B1" s="3" t="s">
        <v>0</v>
      </c>
      <c r="C1" s="3" t="s">
        <v>1</v>
      </c>
    </row>
    <row r="2" spans="1:5" x14ac:dyDescent="0.2">
      <c r="A2" s="1">
        <v>45505</v>
      </c>
      <c r="B2" s="4">
        <v>45505</v>
      </c>
      <c r="C2" s="5">
        <v>115.37</v>
      </c>
      <c r="E2" s="21">
        <v>45299</v>
      </c>
    </row>
    <row r="3" spans="1:5" x14ac:dyDescent="0.2">
      <c r="A3" s="1">
        <v>45506</v>
      </c>
      <c r="B3" s="4">
        <v>45506</v>
      </c>
      <c r="C3" s="5">
        <v>112.87</v>
      </c>
      <c r="E3" s="21">
        <v>45330</v>
      </c>
    </row>
    <row r="4" spans="1:5" x14ac:dyDescent="0.2">
      <c r="A4" s="1">
        <v>45509</v>
      </c>
      <c r="B4" s="4">
        <v>45509</v>
      </c>
      <c r="C4" s="5">
        <v>111.4</v>
      </c>
      <c r="E4" s="21">
        <v>45420</v>
      </c>
    </row>
    <row r="5" spans="1:5" x14ac:dyDescent="0.2">
      <c r="A5" s="1">
        <v>45510</v>
      </c>
      <c r="B5" s="4">
        <v>45510</v>
      </c>
      <c r="C5" s="5">
        <v>111.29</v>
      </c>
      <c r="E5" s="21">
        <v>45451</v>
      </c>
    </row>
    <row r="6" spans="1:5" x14ac:dyDescent="0.2">
      <c r="A6" s="1">
        <v>45511</v>
      </c>
      <c r="B6" s="4">
        <v>45511</v>
      </c>
      <c r="C6" s="5">
        <v>113.23</v>
      </c>
      <c r="E6" s="21">
        <v>45481</v>
      </c>
    </row>
    <row r="7" spans="1:5" x14ac:dyDescent="0.2">
      <c r="A7" s="1">
        <v>45512</v>
      </c>
      <c r="B7" s="4">
        <v>45512</v>
      </c>
      <c r="C7" s="5">
        <v>112.82</v>
      </c>
      <c r="E7" s="21">
        <v>45512</v>
      </c>
    </row>
    <row r="8" spans="1:5" x14ac:dyDescent="0.2">
      <c r="A8" s="1">
        <v>45513</v>
      </c>
      <c r="B8" s="4">
        <v>45513</v>
      </c>
      <c r="C8" s="5">
        <v>113.51</v>
      </c>
      <c r="E8" s="21">
        <v>45543</v>
      </c>
    </row>
    <row r="9" spans="1:5" x14ac:dyDescent="0.2">
      <c r="A9" s="1">
        <v>45516</v>
      </c>
      <c r="B9" s="4">
        <v>45516</v>
      </c>
      <c r="C9" s="5">
        <v>113.32</v>
      </c>
      <c r="E9" s="21">
        <v>45634</v>
      </c>
    </row>
    <row r="10" spans="1:5" x14ac:dyDescent="0.2">
      <c r="A10" s="1">
        <v>45517</v>
      </c>
      <c r="B10" s="4">
        <v>45517</v>
      </c>
      <c r="C10" s="5">
        <v>113.75</v>
      </c>
      <c r="E10" s="25" t="s">
        <v>2</v>
      </c>
    </row>
    <row r="11" spans="1:5" x14ac:dyDescent="0.2">
      <c r="A11" s="1">
        <v>45518</v>
      </c>
      <c r="B11" s="4">
        <v>45518</v>
      </c>
      <c r="C11" s="5">
        <v>114.87</v>
      </c>
      <c r="E11" s="25" t="s">
        <v>3</v>
      </c>
    </row>
    <row r="12" spans="1:5" x14ac:dyDescent="0.2">
      <c r="A12" s="1">
        <v>45520</v>
      </c>
      <c r="B12" s="4">
        <v>45520</v>
      </c>
      <c r="C12" s="5">
        <v>116.67</v>
      </c>
      <c r="E12" s="25" t="s">
        <v>4</v>
      </c>
    </row>
    <row r="13" spans="1:5" x14ac:dyDescent="0.2">
      <c r="A13" s="1">
        <v>45523</v>
      </c>
      <c r="B13" s="4">
        <v>45523</v>
      </c>
      <c r="C13" s="5">
        <v>117.31</v>
      </c>
      <c r="E13" s="25" t="s">
        <v>5</v>
      </c>
    </row>
    <row r="14" spans="1:5" x14ac:dyDescent="0.2">
      <c r="A14" s="1">
        <v>45524</v>
      </c>
      <c r="B14" s="4">
        <v>45524</v>
      </c>
      <c r="C14" s="5">
        <v>117.28</v>
      </c>
      <c r="E14" s="25" t="s">
        <v>6</v>
      </c>
    </row>
    <row r="15" spans="1:5" x14ac:dyDescent="0.2">
      <c r="A15" s="1">
        <v>45525</v>
      </c>
      <c r="B15" s="4">
        <v>45525</v>
      </c>
      <c r="C15" s="5">
        <v>117.98</v>
      </c>
      <c r="E15" s="25" t="s">
        <v>7</v>
      </c>
    </row>
    <row r="16" spans="1:5" x14ac:dyDescent="0.2">
      <c r="A16" s="1">
        <v>45526</v>
      </c>
      <c r="B16" s="4">
        <v>45526</v>
      </c>
      <c r="C16" s="5">
        <v>118.14</v>
      </c>
      <c r="E16" s="25" t="s">
        <v>8</v>
      </c>
    </row>
    <row r="17" spans="1:5" x14ac:dyDescent="0.2">
      <c r="A17" s="1">
        <v>45527</v>
      </c>
      <c r="B17" s="4">
        <v>45527</v>
      </c>
      <c r="C17" s="5">
        <v>118.88</v>
      </c>
      <c r="E17" s="25" t="s">
        <v>9</v>
      </c>
    </row>
    <row r="18" spans="1:5" x14ac:dyDescent="0.2">
      <c r="A18" s="1">
        <v>45530</v>
      </c>
      <c r="B18" s="4">
        <v>45530</v>
      </c>
      <c r="C18" s="5">
        <v>118.95</v>
      </c>
      <c r="E18" s="25" t="s">
        <v>10</v>
      </c>
    </row>
    <row r="19" spans="1:5" x14ac:dyDescent="0.2">
      <c r="A19" s="1">
        <v>45531</v>
      </c>
      <c r="B19" s="4">
        <v>45531</v>
      </c>
      <c r="C19" s="5">
        <v>118.46</v>
      </c>
      <c r="E19" s="25" t="s">
        <v>11</v>
      </c>
    </row>
    <row r="20" spans="1:5" x14ac:dyDescent="0.2">
      <c r="A20" s="1">
        <v>45532</v>
      </c>
      <c r="B20" s="4">
        <v>45532</v>
      </c>
      <c r="C20" s="5">
        <v>118.78</v>
      </c>
      <c r="E20" s="25" t="s">
        <v>12</v>
      </c>
    </row>
    <row r="21" spans="1:5" x14ac:dyDescent="0.2">
      <c r="A21" s="1">
        <v>45533</v>
      </c>
      <c r="B21" s="4">
        <v>45533</v>
      </c>
      <c r="C21" s="5">
        <v>119.82</v>
      </c>
      <c r="E21" s="25" t="s">
        <v>13</v>
      </c>
    </row>
    <row r="22" spans="1:5" x14ac:dyDescent="0.2">
      <c r="A22" s="1">
        <v>45534</v>
      </c>
      <c r="B22" s="4">
        <v>45534</v>
      </c>
      <c r="C22" s="5">
        <v>120.01</v>
      </c>
      <c r="E22" s="25" t="s">
        <v>14</v>
      </c>
    </row>
    <row r="23" spans="1:5" x14ac:dyDescent="0.2">
      <c r="A23" s="1">
        <v>45537</v>
      </c>
      <c r="B23" s="4">
        <v>45537</v>
      </c>
      <c r="C23" s="5">
        <v>120.1</v>
      </c>
      <c r="E23" s="21">
        <v>45331</v>
      </c>
    </row>
    <row r="24" spans="1:5" x14ac:dyDescent="0.2">
      <c r="A24" s="1">
        <v>45538</v>
      </c>
      <c r="B24" s="4">
        <v>45538</v>
      </c>
      <c r="C24" s="5">
        <v>119.54</v>
      </c>
      <c r="E24" s="21">
        <v>45360</v>
      </c>
    </row>
    <row r="25" spans="1:5" x14ac:dyDescent="0.2">
      <c r="A25" s="1">
        <v>45539</v>
      </c>
      <c r="B25" s="4">
        <v>45539</v>
      </c>
      <c r="C25" s="5">
        <v>118.24</v>
      </c>
      <c r="E25" s="21">
        <v>45391</v>
      </c>
    </row>
    <row r="26" spans="1:5" x14ac:dyDescent="0.2">
      <c r="A26" s="1">
        <v>45540</v>
      </c>
      <c r="B26" s="4">
        <v>45540</v>
      </c>
      <c r="C26" s="5">
        <v>116.91</v>
      </c>
      <c r="E26" s="21">
        <v>45421</v>
      </c>
    </row>
    <row r="27" spans="1:5" x14ac:dyDescent="0.2">
      <c r="A27" s="1">
        <v>45541</v>
      </c>
      <c r="B27" s="4">
        <v>45541</v>
      </c>
      <c r="C27" s="5">
        <v>115.23</v>
      </c>
      <c r="E27" s="21">
        <v>45452</v>
      </c>
    </row>
    <row r="28" spans="1:5" x14ac:dyDescent="0.2">
      <c r="A28" s="1">
        <v>45544</v>
      </c>
      <c r="B28" s="4">
        <v>45544</v>
      </c>
      <c r="C28" s="5">
        <v>116.25</v>
      </c>
      <c r="E28" s="21">
        <v>45544</v>
      </c>
    </row>
    <row r="29" spans="1:5" x14ac:dyDescent="0.2">
      <c r="A29" s="1">
        <v>45545</v>
      </c>
      <c r="B29" s="4">
        <v>45545</v>
      </c>
      <c r="C29" s="5">
        <v>116.12</v>
      </c>
      <c r="E29" s="21">
        <v>45574</v>
      </c>
    </row>
    <row r="30" spans="1:5" x14ac:dyDescent="0.2">
      <c r="A30" s="1">
        <v>45546</v>
      </c>
      <c r="B30" s="4">
        <v>45546</v>
      </c>
      <c r="C30" s="5">
        <v>115.98</v>
      </c>
      <c r="E30" s="21">
        <v>45605</v>
      </c>
    </row>
    <row r="31" spans="1:5" x14ac:dyDescent="0.2">
      <c r="A31" s="1">
        <v>45547</v>
      </c>
      <c r="B31" s="4">
        <v>45547</v>
      </c>
      <c r="C31" s="5">
        <v>116.6</v>
      </c>
      <c r="E31" s="21">
        <v>45635</v>
      </c>
    </row>
    <row r="32" spans="1:5" x14ac:dyDescent="0.2">
      <c r="A32" s="1">
        <v>45548</v>
      </c>
      <c r="B32" s="4">
        <v>45548</v>
      </c>
      <c r="C32" s="5">
        <v>117.25</v>
      </c>
      <c r="E32" s="25" t="s">
        <v>15</v>
      </c>
    </row>
    <row r="33" spans="1:5" x14ac:dyDescent="0.2">
      <c r="A33" s="1">
        <v>45551</v>
      </c>
      <c r="B33" s="4">
        <v>45551</v>
      </c>
      <c r="C33" s="5">
        <v>116.78</v>
      </c>
      <c r="E33" s="25" t="s">
        <v>16</v>
      </c>
    </row>
    <row r="34" spans="1:5" x14ac:dyDescent="0.2">
      <c r="A34" s="1">
        <v>45552</v>
      </c>
      <c r="B34" s="4">
        <v>45552</v>
      </c>
      <c r="C34" s="5">
        <v>117.63</v>
      </c>
      <c r="E34" s="25" t="s">
        <v>17</v>
      </c>
    </row>
    <row r="35" spans="1:5" x14ac:dyDescent="0.2">
      <c r="A35" s="1">
        <v>45553</v>
      </c>
      <c r="B35" s="4">
        <v>45553</v>
      </c>
      <c r="C35" s="5">
        <v>116.92</v>
      </c>
      <c r="E35" s="25" t="s">
        <v>18</v>
      </c>
    </row>
    <row r="36" spans="1:5" x14ac:dyDescent="0.2">
      <c r="A36" s="1">
        <v>45554</v>
      </c>
      <c r="B36" s="4">
        <v>45554</v>
      </c>
      <c r="C36" s="5">
        <v>119.53</v>
      </c>
      <c r="E36" s="25" t="s">
        <v>19</v>
      </c>
    </row>
    <row r="37" spans="1:5" x14ac:dyDescent="0.2">
      <c r="A37" s="1">
        <v>45555</v>
      </c>
      <c r="B37" s="4">
        <v>45555</v>
      </c>
      <c r="C37" s="5">
        <v>118.04</v>
      </c>
      <c r="E37" s="25" t="s">
        <v>20</v>
      </c>
    </row>
    <row r="38" spans="1:5" x14ac:dyDescent="0.2">
      <c r="A38" s="1">
        <v>45558</v>
      </c>
      <c r="B38" s="4">
        <v>45558</v>
      </c>
      <c r="C38" s="5">
        <v>118.17</v>
      </c>
      <c r="E38" s="25" t="s">
        <v>21</v>
      </c>
    </row>
    <row r="39" spans="1:5" x14ac:dyDescent="0.2">
      <c r="A39" s="1">
        <v>45559</v>
      </c>
      <c r="B39" s="4">
        <v>45559</v>
      </c>
      <c r="C39" s="5">
        <v>119.06</v>
      </c>
      <c r="E39" s="25" t="s">
        <v>22</v>
      </c>
    </row>
    <row r="40" spans="1:5" x14ac:dyDescent="0.2">
      <c r="A40" s="1">
        <v>45560</v>
      </c>
      <c r="B40" s="4">
        <v>45560</v>
      </c>
      <c r="C40" s="5">
        <v>118.99</v>
      </c>
      <c r="E40" s="25" t="s">
        <v>23</v>
      </c>
    </row>
    <row r="41" spans="1:5" x14ac:dyDescent="0.2">
      <c r="A41" s="1">
        <v>45561</v>
      </c>
      <c r="B41" s="4">
        <v>45561</v>
      </c>
      <c r="C41" s="5">
        <v>121.68</v>
      </c>
      <c r="E41" s="25" t="s">
        <v>24</v>
      </c>
    </row>
    <row r="42" spans="1:5" x14ac:dyDescent="0.2">
      <c r="A42" s="1">
        <v>45562</v>
      </c>
      <c r="B42" s="4">
        <v>45562</v>
      </c>
      <c r="C42" s="5">
        <v>122.27</v>
      </c>
      <c r="E42" s="25" t="s">
        <v>25</v>
      </c>
    </row>
    <row r="43" spans="1:5" x14ac:dyDescent="0.2">
      <c r="A43" s="1">
        <v>45565</v>
      </c>
      <c r="B43" s="4">
        <v>45565</v>
      </c>
      <c r="C43" s="5">
        <v>119.64</v>
      </c>
      <c r="E43" s="25" t="s">
        <v>26</v>
      </c>
    </row>
    <row r="44" spans="1:5" x14ac:dyDescent="0.2">
      <c r="A44" s="1">
        <v>45566</v>
      </c>
      <c r="B44" s="4">
        <v>45566</v>
      </c>
      <c r="C44" s="5">
        <v>118.56</v>
      </c>
      <c r="E44" s="21">
        <v>45301</v>
      </c>
    </row>
    <row r="45" spans="1:5" x14ac:dyDescent="0.2">
      <c r="A45" s="1">
        <v>45567</v>
      </c>
      <c r="B45" s="4">
        <v>45567</v>
      </c>
      <c r="C45" s="5">
        <v>118.56</v>
      </c>
      <c r="E45" s="21">
        <v>45332</v>
      </c>
    </row>
    <row r="46" spans="1:5" x14ac:dyDescent="0.2">
      <c r="A46" s="1">
        <v>45568</v>
      </c>
      <c r="B46" s="4">
        <v>45568</v>
      </c>
      <c r="C46" s="5">
        <v>116.73</v>
      </c>
      <c r="E46" s="21">
        <v>45361</v>
      </c>
    </row>
    <row r="47" spans="1:5" x14ac:dyDescent="0.2">
      <c r="A47" s="1">
        <v>45569</v>
      </c>
      <c r="B47" s="4">
        <v>45569</v>
      </c>
      <c r="C47" s="5">
        <v>117.72</v>
      </c>
      <c r="E47" s="21">
        <v>45392</v>
      </c>
    </row>
    <row r="48" spans="1:5" x14ac:dyDescent="0.2">
      <c r="A48" s="1">
        <v>45572</v>
      </c>
      <c r="B48" s="4">
        <v>45572</v>
      </c>
      <c r="C48" s="5">
        <v>118.01</v>
      </c>
      <c r="E48" s="21">
        <v>45483</v>
      </c>
    </row>
    <row r="49" spans="1:5" x14ac:dyDescent="0.2">
      <c r="A49" s="1">
        <v>45573</v>
      </c>
      <c r="B49" s="4">
        <v>45573</v>
      </c>
      <c r="C49" s="5">
        <v>117.61</v>
      </c>
      <c r="E49" s="21">
        <v>45514</v>
      </c>
    </row>
    <row r="50" spans="1:5" x14ac:dyDescent="0.2">
      <c r="A50" s="1">
        <v>45574</v>
      </c>
      <c r="B50" s="4">
        <v>45574</v>
      </c>
      <c r="C50" s="5">
        <v>118.35</v>
      </c>
      <c r="E50" s="21">
        <v>45545</v>
      </c>
    </row>
    <row r="51" spans="1:5" x14ac:dyDescent="0.2">
      <c r="A51" s="1">
        <v>45575</v>
      </c>
      <c r="B51" s="4">
        <v>45575</v>
      </c>
      <c r="C51" s="5">
        <v>117.85</v>
      </c>
      <c r="E51" s="21">
        <v>45575</v>
      </c>
    </row>
    <row r="52" spans="1:5" x14ac:dyDescent="0.2">
      <c r="A52" s="1">
        <v>45576</v>
      </c>
      <c r="B52" s="4">
        <v>45576</v>
      </c>
      <c r="C52" s="5">
        <v>118.43</v>
      </c>
      <c r="E52" s="21">
        <v>45606</v>
      </c>
    </row>
    <row r="53" spans="1:5" x14ac:dyDescent="0.2">
      <c r="A53" s="1">
        <v>45579</v>
      </c>
      <c r="B53" s="4">
        <v>45579</v>
      </c>
      <c r="C53" s="5">
        <v>118.88</v>
      </c>
      <c r="E53" s="25" t="s">
        <v>27</v>
      </c>
    </row>
    <row r="54" spans="1:5" x14ac:dyDescent="0.2">
      <c r="A54" s="1">
        <v>45580</v>
      </c>
      <c r="B54" s="4">
        <v>45580</v>
      </c>
      <c r="C54" s="5">
        <v>118.2</v>
      </c>
      <c r="E54" s="25" t="s">
        <v>28</v>
      </c>
    </row>
    <row r="55" spans="1:5" x14ac:dyDescent="0.2">
      <c r="A55" s="1">
        <v>45581</v>
      </c>
      <c r="B55" s="4">
        <v>45581</v>
      </c>
      <c r="C55" s="5">
        <v>117.99</v>
      </c>
      <c r="E55" s="25" t="s">
        <v>29</v>
      </c>
    </row>
    <row r="56" spans="1:5" x14ac:dyDescent="0.2">
      <c r="A56" s="1">
        <v>45582</v>
      </c>
      <c r="B56" s="4">
        <v>45582</v>
      </c>
      <c r="C56" s="5">
        <v>119.2</v>
      </c>
      <c r="E56" s="25" t="s">
        <v>30</v>
      </c>
    </row>
    <row r="57" spans="1:5" x14ac:dyDescent="0.2">
      <c r="A57" s="1">
        <v>45586</v>
      </c>
      <c r="B57" s="4">
        <v>45586</v>
      </c>
      <c r="C57" s="5">
        <v>118.35</v>
      </c>
      <c r="E57" s="25" t="s">
        <v>31</v>
      </c>
    </row>
    <row r="58" spans="1:5" x14ac:dyDescent="0.2">
      <c r="A58" s="1">
        <v>45587</v>
      </c>
      <c r="B58" s="4">
        <v>45587</v>
      </c>
      <c r="C58" s="5">
        <v>118.19</v>
      </c>
      <c r="E58" s="25" t="s">
        <v>32</v>
      </c>
    </row>
    <row r="59" spans="1:5" x14ac:dyDescent="0.2">
      <c r="A59" s="1">
        <v>45588</v>
      </c>
      <c r="B59" s="4">
        <v>45588</v>
      </c>
      <c r="C59" s="5">
        <v>117.74</v>
      </c>
      <c r="E59" s="25" t="s">
        <v>33</v>
      </c>
    </row>
    <row r="60" spans="1:5" x14ac:dyDescent="0.2">
      <c r="A60" s="1">
        <v>45589</v>
      </c>
      <c r="B60" s="4">
        <v>45589</v>
      </c>
      <c r="C60" s="5">
        <v>117.91</v>
      </c>
      <c r="E60" s="25" t="s">
        <v>34</v>
      </c>
    </row>
    <row r="61" spans="1:5" x14ac:dyDescent="0.2">
      <c r="A61" s="1">
        <v>45590</v>
      </c>
      <c r="B61" s="4">
        <v>45590</v>
      </c>
      <c r="C61" s="5">
        <v>117.6</v>
      </c>
      <c r="E61" s="25" t="s">
        <v>35</v>
      </c>
    </row>
    <row r="62" spans="1:5" x14ac:dyDescent="0.2">
      <c r="A62" s="1">
        <v>45593</v>
      </c>
      <c r="B62" s="4">
        <v>45593</v>
      </c>
      <c r="C62" s="5">
        <v>118.89</v>
      </c>
      <c r="E62" s="25" t="s">
        <v>36</v>
      </c>
    </row>
    <row r="63" spans="1:5" x14ac:dyDescent="0.2">
      <c r="A63" s="1">
        <v>45594</v>
      </c>
      <c r="B63" s="4">
        <v>45594</v>
      </c>
      <c r="C63" s="5">
        <v>118.1</v>
      </c>
      <c r="E63" s="25" t="s">
        <v>37</v>
      </c>
    </row>
    <row r="64" spans="1:5" x14ac:dyDescent="0.2">
      <c r="A64" s="1">
        <v>45595</v>
      </c>
      <c r="B64" s="4">
        <v>45595</v>
      </c>
      <c r="C64" s="5">
        <v>116.74</v>
      </c>
      <c r="E64" s="25" t="s">
        <v>38</v>
      </c>
    </row>
    <row r="65" spans="1:5" x14ac:dyDescent="0.2">
      <c r="A65" s="1">
        <v>45596</v>
      </c>
      <c r="B65" s="4">
        <v>45596</v>
      </c>
      <c r="C65" s="5">
        <v>115.17</v>
      </c>
      <c r="E65" s="25" t="s">
        <v>39</v>
      </c>
    </row>
    <row r="66" spans="1:5" x14ac:dyDescent="0.2">
      <c r="A66" s="1">
        <v>45600</v>
      </c>
      <c r="B66" s="4">
        <v>45600</v>
      </c>
      <c r="C66" s="5">
        <v>115.34</v>
      </c>
      <c r="E66" s="21">
        <v>45393</v>
      </c>
    </row>
    <row r="67" spans="1:5" x14ac:dyDescent="0.2">
      <c r="A67" s="1">
        <v>45601</v>
      </c>
      <c r="B67" s="4">
        <v>45601</v>
      </c>
      <c r="C67" s="5">
        <v>115.93</v>
      </c>
      <c r="E67" s="21">
        <v>45423</v>
      </c>
    </row>
    <row r="68" spans="1:5" x14ac:dyDescent="0.2">
      <c r="A68" s="1">
        <v>45602</v>
      </c>
      <c r="B68" s="4">
        <v>45602</v>
      </c>
      <c r="C68" s="5">
        <v>115.35</v>
      </c>
      <c r="E68" s="21">
        <v>45454</v>
      </c>
    </row>
    <row r="69" spans="1:5" x14ac:dyDescent="0.2">
      <c r="A69" s="1">
        <v>45603</v>
      </c>
      <c r="B69" s="4">
        <v>45603</v>
      </c>
      <c r="C69" s="5">
        <v>115.76</v>
      </c>
      <c r="E69" s="21">
        <v>45484</v>
      </c>
    </row>
    <row r="70" spans="1:5" x14ac:dyDescent="0.2">
      <c r="A70" s="1">
        <v>45604</v>
      </c>
      <c r="B70" s="4">
        <v>45604</v>
      </c>
      <c r="C70" s="5">
        <v>115.04</v>
      </c>
      <c r="E70" s="21">
        <v>45515</v>
      </c>
    </row>
    <row r="71" spans="1:5" x14ac:dyDescent="0.2">
      <c r="A71" s="1">
        <v>45608</v>
      </c>
      <c r="B71" s="4">
        <v>45608</v>
      </c>
      <c r="C71" s="5">
        <v>113.46</v>
      </c>
      <c r="E71" s="21">
        <v>45637</v>
      </c>
    </row>
    <row r="72" spans="1:5" x14ac:dyDescent="0.2">
      <c r="A72" s="1">
        <v>45609</v>
      </c>
      <c r="B72" s="4">
        <v>45609</v>
      </c>
      <c r="C72" s="5">
        <v>113.42</v>
      </c>
      <c r="E72" s="25" t="s">
        <v>40</v>
      </c>
    </row>
    <row r="73" spans="1:5" x14ac:dyDescent="0.2">
      <c r="A73" s="1">
        <v>45610</v>
      </c>
      <c r="B73" s="4">
        <v>45610</v>
      </c>
      <c r="C73" s="5">
        <v>114.78</v>
      </c>
      <c r="E73" s="25" t="s">
        <v>41</v>
      </c>
    </row>
    <row r="74" spans="1:5" x14ac:dyDescent="0.2">
      <c r="A74" s="1">
        <v>45611</v>
      </c>
      <c r="B74" s="4">
        <v>45611</v>
      </c>
      <c r="C74" s="5">
        <v>113.58</v>
      </c>
      <c r="E74" s="25" t="s">
        <v>42</v>
      </c>
    </row>
    <row r="75" spans="1:5" x14ac:dyDescent="0.2">
      <c r="A75" s="1">
        <v>45614</v>
      </c>
      <c r="B75" s="4">
        <v>45614</v>
      </c>
      <c r="C75" s="5">
        <v>113.55</v>
      </c>
      <c r="E75" s="25" t="s">
        <v>43</v>
      </c>
    </row>
    <row r="76" spans="1:5" x14ac:dyDescent="0.2">
      <c r="A76" s="1">
        <v>45615</v>
      </c>
      <c r="B76" s="4">
        <v>45615</v>
      </c>
      <c r="C76" s="5">
        <v>112.8</v>
      </c>
      <c r="E76" s="25" t="s">
        <v>44</v>
      </c>
    </row>
    <row r="77" spans="1:5" x14ac:dyDescent="0.2">
      <c r="A77" s="1">
        <v>45616</v>
      </c>
      <c r="B77" s="4">
        <v>45616</v>
      </c>
      <c r="C77" s="5">
        <v>112.25</v>
      </c>
      <c r="E77" s="25" t="s">
        <v>45</v>
      </c>
    </row>
    <row r="78" spans="1:5" x14ac:dyDescent="0.2">
      <c r="A78" s="1">
        <v>45617</v>
      </c>
      <c r="B78" s="4">
        <v>45617</v>
      </c>
      <c r="C78" s="5">
        <v>112.48</v>
      </c>
      <c r="E78" s="25" t="s">
        <v>46</v>
      </c>
    </row>
    <row r="79" spans="1:5" x14ac:dyDescent="0.2">
      <c r="A79" s="1">
        <v>45618</v>
      </c>
      <c r="B79" s="4">
        <v>45618</v>
      </c>
      <c r="C79" s="5">
        <v>113.39</v>
      </c>
      <c r="E79" s="25" t="s">
        <v>47</v>
      </c>
    </row>
    <row r="80" spans="1:5" x14ac:dyDescent="0.2">
      <c r="A80" s="1">
        <v>45621</v>
      </c>
      <c r="B80" s="4">
        <v>45621</v>
      </c>
      <c r="C80" s="5">
        <v>113.76</v>
      </c>
      <c r="E80" s="25" t="s">
        <v>48</v>
      </c>
    </row>
    <row r="81" spans="1:5" x14ac:dyDescent="0.2">
      <c r="A81" s="1">
        <v>45622</v>
      </c>
      <c r="B81" s="4">
        <v>45622</v>
      </c>
      <c r="C81" s="5">
        <v>112.86</v>
      </c>
      <c r="E81" s="25" t="s">
        <v>49</v>
      </c>
    </row>
    <row r="82" spans="1:5" x14ac:dyDescent="0.2">
      <c r="A82" s="1">
        <v>45623</v>
      </c>
      <c r="B82" s="4">
        <v>45623</v>
      </c>
      <c r="C82" s="5">
        <v>111.89</v>
      </c>
      <c r="E82" s="25" t="s">
        <v>50</v>
      </c>
    </row>
    <row r="83" spans="1:5" x14ac:dyDescent="0.2">
      <c r="A83" s="1">
        <v>45624</v>
      </c>
      <c r="B83" s="4">
        <v>45624</v>
      </c>
      <c r="C83" s="5">
        <v>112.28</v>
      </c>
      <c r="E83" s="25" t="s">
        <v>51</v>
      </c>
    </row>
    <row r="84" spans="1:5" x14ac:dyDescent="0.2">
      <c r="A84" s="1">
        <v>45625</v>
      </c>
      <c r="B84" s="4">
        <v>45625</v>
      </c>
      <c r="C84" s="5">
        <v>112.89</v>
      </c>
      <c r="E84" s="25" t="s">
        <v>52</v>
      </c>
    </row>
    <row r="85" spans="1:5" x14ac:dyDescent="0.2">
      <c r="A85" s="1">
        <v>45628</v>
      </c>
      <c r="B85" s="4">
        <v>45628</v>
      </c>
      <c r="C85" s="5">
        <v>112.77</v>
      </c>
      <c r="E85" s="21">
        <v>45334</v>
      </c>
    </row>
    <row r="86" spans="1:5" x14ac:dyDescent="0.2">
      <c r="A86" s="1">
        <v>45629</v>
      </c>
      <c r="B86" s="4">
        <v>45629</v>
      </c>
      <c r="C86" s="5">
        <v>112.93</v>
      </c>
      <c r="E86" s="21">
        <v>45363</v>
      </c>
    </row>
    <row r="87" spans="1:5" x14ac:dyDescent="0.2">
      <c r="A87" s="1">
        <v>45631</v>
      </c>
      <c r="B87" s="4">
        <v>45631</v>
      </c>
      <c r="C87" s="5">
        <v>114.58</v>
      </c>
      <c r="E87" s="21"/>
    </row>
    <row r="88" spans="1:5" x14ac:dyDescent="0.2">
      <c r="A88" s="1">
        <v>45632</v>
      </c>
      <c r="B88" s="4">
        <v>45632</v>
      </c>
      <c r="C88" s="5">
        <v>116.02</v>
      </c>
      <c r="E88" s="21">
        <v>45424</v>
      </c>
    </row>
    <row r="89" spans="1:5" x14ac:dyDescent="0.2">
      <c r="A89" s="1">
        <v>45635</v>
      </c>
      <c r="B89" s="4">
        <v>45635</v>
      </c>
      <c r="C89" s="5">
        <v>116.34</v>
      </c>
      <c r="E89" s="21">
        <v>45455</v>
      </c>
    </row>
    <row r="90" spans="1:5" x14ac:dyDescent="0.2">
      <c r="A90" s="1">
        <v>45636</v>
      </c>
      <c r="B90" s="4">
        <v>45636</v>
      </c>
      <c r="C90" s="5">
        <v>115.21</v>
      </c>
      <c r="E90" s="21">
        <v>45547</v>
      </c>
    </row>
    <row r="91" spans="1:5" x14ac:dyDescent="0.2">
      <c r="A91" s="1">
        <v>45637</v>
      </c>
      <c r="B91" s="4">
        <v>45637</v>
      </c>
      <c r="C91" s="5">
        <v>116.09</v>
      </c>
      <c r="E91" s="21">
        <v>45577</v>
      </c>
    </row>
    <row r="92" spans="1:5" x14ac:dyDescent="0.2">
      <c r="A92" s="1">
        <v>45638</v>
      </c>
      <c r="B92" s="4">
        <v>45638</v>
      </c>
      <c r="C92" s="5">
        <v>115.83</v>
      </c>
      <c r="E92" s="21">
        <v>45608</v>
      </c>
    </row>
    <row r="93" spans="1:5" x14ac:dyDescent="0.2">
      <c r="A93" s="1">
        <v>45639</v>
      </c>
      <c r="B93" s="4">
        <v>45639</v>
      </c>
      <c r="C93" s="5">
        <v>115.67</v>
      </c>
      <c r="E93" s="21">
        <v>45638</v>
      </c>
    </row>
    <row r="94" spans="1:5" x14ac:dyDescent="0.2">
      <c r="A94" s="1">
        <v>45642</v>
      </c>
      <c r="B94" s="4">
        <v>45642</v>
      </c>
      <c r="C94" s="5">
        <v>115.04</v>
      </c>
      <c r="E94" s="25" t="s">
        <v>53</v>
      </c>
    </row>
    <row r="95" spans="1:5" x14ac:dyDescent="0.2">
      <c r="A95" s="1">
        <v>45643</v>
      </c>
      <c r="B95" s="4">
        <v>45643</v>
      </c>
      <c r="C95" s="5">
        <v>115.1</v>
      </c>
      <c r="E95" s="25" t="s">
        <v>54</v>
      </c>
    </row>
    <row r="96" spans="1:5" x14ac:dyDescent="0.2">
      <c r="A96" s="1">
        <v>45644</v>
      </c>
      <c r="B96" s="4">
        <v>45644</v>
      </c>
      <c r="C96" s="5">
        <v>115.41</v>
      </c>
      <c r="E96" s="25" t="s">
        <v>55</v>
      </c>
    </row>
    <row r="97" spans="1:5" x14ac:dyDescent="0.2">
      <c r="A97" s="1">
        <v>45645</v>
      </c>
      <c r="B97" s="4">
        <v>45645</v>
      </c>
      <c r="C97" s="5">
        <v>113.87</v>
      </c>
      <c r="E97" s="25" t="s">
        <v>56</v>
      </c>
    </row>
    <row r="98" spans="1:5" x14ac:dyDescent="0.2">
      <c r="A98" s="1">
        <v>45646</v>
      </c>
      <c r="B98" s="4">
        <v>45646</v>
      </c>
      <c r="C98" s="5">
        <v>113.73</v>
      </c>
      <c r="E98" s="25" t="s">
        <v>57</v>
      </c>
    </row>
    <row r="99" spans="1:5" x14ac:dyDescent="0.2">
      <c r="A99" s="1">
        <v>45649</v>
      </c>
      <c r="B99" s="4">
        <v>45649</v>
      </c>
      <c r="C99" s="5">
        <v>113.69</v>
      </c>
      <c r="E99" s="25" t="s">
        <v>58</v>
      </c>
    </row>
    <row r="100" spans="1:5" x14ac:dyDescent="0.2">
      <c r="A100" s="1">
        <v>45650</v>
      </c>
      <c r="B100" s="4">
        <v>45650</v>
      </c>
      <c r="C100" s="5">
        <v>113.85</v>
      </c>
      <c r="E100" s="25" t="s">
        <v>59</v>
      </c>
    </row>
    <row r="101" spans="1:5" x14ac:dyDescent="0.2">
      <c r="A101" s="1">
        <v>45653</v>
      </c>
      <c r="B101" s="4">
        <v>45653</v>
      </c>
      <c r="C101" s="5">
        <v>114.82</v>
      </c>
      <c r="E101" s="25" t="s">
        <v>60</v>
      </c>
    </row>
    <row r="102" spans="1:5" x14ac:dyDescent="0.2">
      <c r="A102" s="1">
        <v>45656</v>
      </c>
      <c r="B102" s="4">
        <v>45656</v>
      </c>
      <c r="C102" s="5">
        <v>114.1</v>
      </c>
      <c r="E102" s="25" t="s">
        <v>61</v>
      </c>
    </row>
    <row r="103" spans="1:5" x14ac:dyDescent="0.2">
      <c r="A103" s="1">
        <v>45657</v>
      </c>
      <c r="B103" s="4">
        <v>45657</v>
      </c>
      <c r="C103" s="5">
        <v>115.15</v>
      </c>
      <c r="E103" s="25" t="s">
        <v>62</v>
      </c>
    </row>
    <row r="104" spans="1:5" x14ac:dyDescent="0.2">
      <c r="E104" s="2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3715-22D4-4766-8696-C2151670C652}">
  <dimension ref="A1:U134"/>
  <sheetViews>
    <sheetView workbookViewId="0">
      <selection activeCell="D1" sqref="D1:D1048576"/>
    </sheetView>
  </sheetViews>
  <sheetFormatPr defaultColWidth="8.609375" defaultRowHeight="15" x14ac:dyDescent="0.2"/>
  <cols>
    <col min="1" max="1" width="13.44921875" customWidth="1"/>
    <col min="4" max="4" width="13.44921875" customWidth="1"/>
    <col min="6" max="6" width="13.046875" customWidth="1"/>
    <col min="9" max="9" width="21.38671875" customWidth="1"/>
    <col min="10" max="10" width="13.5859375" customWidth="1"/>
    <col min="11" max="11" width="11.8359375" customWidth="1"/>
    <col min="12" max="12" width="13.98828125" customWidth="1"/>
    <col min="13" max="13" width="19.63671875" customWidth="1"/>
    <col min="14" max="14" width="16.27734375" customWidth="1"/>
    <col min="15" max="15" width="13.71875" customWidth="1"/>
    <col min="18" max="18" width="13.71875" customWidth="1"/>
    <col min="21" max="21" width="17.890625" customWidth="1"/>
  </cols>
  <sheetData>
    <row r="1" spans="1:21" x14ac:dyDescent="0.2">
      <c r="A1" s="19"/>
      <c r="B1" s="20" t="s">
        <v>64</v>
      </c>
      <c r="C1" s="20" t="s">
        <v>65</v>
      </c>
      <c r="D1" s="20" t="s">
        <v>66</v>
      </c>
      <c r="E1" s="20" t="s">
        <v>67</v>
      </c>
      <c r="F1" s="20" t="s">
        <v>68</v>
      </c>
      <c r="G1" s="20" t="s">
        <v>69</v>
      </c>
      <c r="H1" s="20" t="s">
        <v>70</v>
      </c>
      <c r="I1" s="20" t="s">
        <v>71</v>
      </c>
      <c r="J1" s="20" t="s">
        <v>72</v>
      </c>
      <c r="K1" s="20" t="s">
        <v>73</v>
      </c>
      <c r="L1" s="20" t="s">
        <v>74</v>
      </c>
      <c r="M1" s="20" t="s">
        <v>75</v>
      </c>
      <c r="N1" s="20" t="s">
        <v>76</v>
      </c>
      <c r="O1" s="20" t="s">
        <v>77</v>
      </c>
      <c r="P1" s="20" t="s">
        <v>78</v>
      </c>
      <c r="Q1" s="20" t="s">
        <v>79</v>
      </c>
      <c r="R1" s="20" t="s">
        <v>80</v>
      </c>
      <c r="S1" s="20" t="s">
        <v>81</v>
      </c>
      <c r="T1" s="20" t="s">
        <v>82</v>
      </c>
      <c r="U1" s="20" t="s">
        <v>83</v>
      </c>
    </row>
    <row r="2" spans="1:21" x14ac:dyDescent="0.2">
      <c r="A2" s="21">
        <v>45299</v>
      </c>
      <c r="B2" s="22" t="s">
        <v>84</v>
      </c>
      <c r="C2" s="23">
        <v>8472000</v>
      </c>
      <c r="D2" s="23">
        <v>44357000</v>
      </c>
      <c r="E2" s="22" t="s">
        <v>85</v>
      </c>
      <c r="F2" s="23">
        <v>16389000</v>
      </c>
      <c r="G2" s="23">
        <v>6758000</v>
      </c>
      <c r="H2" s="23">
        <v>7077000</v>
      </c>
      <c r="I2" s="23">
        <v>17073000</v>
      </c>
      <c r="J2" s="23">
        <v>48869000</v>
      </c>
      <c r="K2" s="23">
        <v>20966000</v>
      </c>
      <c r="L2" s="23">
        <v>25373000</v>
      </c>
      <c r="M2" s="23">
        <v>34882000</v>
      </c>
      <c r="N2" s="23">
        <v>19787000</v>
      </c>
      <c r="O2" s="23">
        <v>95766000</v>
      </c>
      <c r="P2" s="23">
        <v>9925490</v>
      </c>
      <c r="Q2" s="23">
        <v>9459980</v>
      </c>
      <c r="R2" s="23">
        <v>97081000</v>
      </c>
      <c r="S2" s="20" t="s">
        <v>86</v>
      </c>
      <c r="T2" s="23">
        <v>6969000</v>
      </c>
      <c r="U2" s="24">
        <v>71230000</v>
      </c>
    </row>
    <row r="3" spans="1:21" x14ac:dyDescent="0.2">
      <c r="A3" s="21">
        <v>45330</v>
      </c>
      <c r="B3" s="22" t="s">
        <v>87</v>
      </c>
      <c r="C3" s="23">
        <v>8289000</v>
      </c>
      <c r="D3" s="23">
        <v>43499000</v>
      </c>
      <c r="E3" s="22" t="s">
        <v>88</v>
      </c>
      <c r="F3" s="23">
        <v>16085000</v>
      </c>
      <c r="G3" s="23">
        <v>6649000</v>
      </c>
      <c r="H3" s="23">
        <v>6956000</v>
      </c>
      <c r="I3" s="23">
        <v>17073000</v>
      </c>
      <c r="J3" s="23">
        <v>47843000</v>
      </c>
      <c r="K3" s="23">
        <v>20598000</v>
      </c>
      <c r="L3" s="23">
        <v>24766000</v>
      </c>
      <c r="M3" s="23">
        <v>34295000</v>
      </c>
      <c r="N3" s="23">
        <v>19270000</v>
      </c>
      <c r="O3" s="23">
        <v>94299000</v>
      </c>
      <c r="P3" s="23">
        <v>9638000</v>
      </c>
      <c r="Q3" s="23">
        <v>9406460</v>
      </c>
      <c r="R3" s="23">
        <v>97081000</v>
      </c>
      <c r="S3" s="20" t="s">
        <v>89</v>
      </c>
      <c r="T3" s="23">
        <v>6846000</v>
      </c>
      <c r="U3" s="24">
        <v>70100000</v>
      </c>
    </row>
    <row r="4" spans="1:21" x14ac:dyDescent="0.2">
      <c r="A4" s="21">
        <v>45420</v>
      </c>
      <c r="B4" s="22" t="s">
        <v>90</v>
      </c>
      <c r="C4" s="23">
        <v>8164000</v>
      </c>
      <c r="D4" s="23">
        <v>42790000</v>
      </c>
      <c r="E4" s="22" t="s">
        <v>91</v>
      </c>
      <c r="F4" s="23">
        <v>15709000</v>
      </c>
      <c r="G4" s="23">
        <v>6557000</v>
      </c>
      <c r="H4" s="23">
        <v>6851000</v>
      </c>
      <c r="I4" s="23">
        <v>16777000</v>
      </c>
      <c r="J4" s="23">
        <v>46708000</v>
      </c>
      <c r="K4" s="23">
        <v>20275000</v>
      </c>
      <c r="L4" s="23">
        <v>24306000</v>
      </c>
      <c r="M4" s="23">
        <v>33851000</v>
      </c>
      <c r="N4" s="23">
        <v>18862000</v>
      </c>
      <c r="O4" s="23">
        <v>92667000</v>
      </c>
      <c r="P4" s="23">
        <v>9400850</v>
      </c>
      <c r="Q4" s="23">
        <v>9364010</v>
      </c>
      <c r="R4" s="23">
        <v>95635000</v>
      </c>
      <c r="S4" s="20" t="s">
        <v>92</v>
      </c>
      <c r="T4" s="23">
        <v>6738000</v>
      </c>
      <c r="U4" s="24">
        <v>69107000</v>
      </c>
    </row>
    <row r="5" spans="1:21" x14ac:dyDescent="0.2">
      <c r="A5" s="21">
        <v>45451</v>
      </c>
      <c r="B5" s="22" t="s">
        <v>93</v>
      </c>
      <c r="C5" s="23">
        <v>8140000</v>
      </c>
      <c r="D5" s="23">
        <v>42758000</v>
      </c>
      <c r="E5" s="22" t="s">
        <v>94</v>
      </c>
      <c r="F5" s="23">
        <v>15762000</v>
      </c>
      <c r="G5" s="23">
        <v>6546000</v>
      </c>
      <c r="H5" s="23">
        <v>6854000</v>
      </c>
      <c r="I5" s="23">
        <v>16748000</v>
      </c>
      <c r="J5" s="23">
        <v>46985000</v>
      </c>
      <c r="K5" s="23">
        <v>20253000</v>
      </c>
      <c r="L5" s="23">
        <v>24436000</v>
      </c>
      <c r="M5" s="23">
        <v>33765000</v>
      </c>
      <c r="N5" s="23">
        <v>18793000</v>
      </c>
      <c r="O5" s="23">
        <v>92439000</v>
      </c>
      <c r="P5" s="23">
        <v>9396130</v>
      </c>
      <c r="Q5" s="23">
        <v>9332150</v>
      </c>
      <c r="R5" s="23">
        <v>95569000</v>
      </c>
      <c r="S5" s="20" t="s">
        <v>95</v>
      </c>
      <c r="T5" s="23">
        <v>6731000</v>
      </c>
      <c r="U5" s="24">
        <v>68922000</v>
      </c>
    </row>
    <row r="6" spans="1:21" x14ac:dyDescent="0.2">
      <c r="A6" s="21">
        <v>45481</v>
      </c>
      <c r="B6" s="22" t="s">
        <v>96</v>
      </c>
      <c r="C6" s="23">
        <v>8301000</v>
      </c>
      <c r="D6" s="23">
        <v>43512000</v>
      </c>
      <c r="E6" s="22" t="s">
        <v>97</v>
      </c>
      <c r="F6" s="23">
        <v>15989000</v>
      </c>
      <c r="G6" s="23">
        <v>6661000</v>
      </c>
      <c r="H6" s="23">
        <v>6961000</v>
      </c>
      <c r="I6" s="23">
        <v>17054000</v>
      </c>
      <c r="J6" s="23">
        <v>47695000</v>
      </c>
      <c r="K6" s="23">
        <v>20644000</v>
      </c>
      <c r="L6" s="23">
        <v>24652000</v>
      </c>
      <c r="M6" s="23">
        <v>34363000</v>
      </c>
      <c r="N6" s="23">
        <v>19136000</v>
      </c>
      <c r="O6" s="23">
        <v>94092000</v>
      </c>
      <c r="P6" s="23">
        <v>9574140</v>
      </c>
      <c r="Q6" s="23">
        <v>9395400</v>
      </c>
      <c r="R6" s="23">
        <v>97293000</v>
      </c>
      <c r="S6" s="20" t="s">
        <v>98</v>
      </c>
      <c r="T6" s="23">
        <v>6861000</v>
      </c>
      <c r="U6" s="24">
        <v>70204000</v>
      </c>
    </row>
    <row r="7" spans="1:21" x14ac:dyDescent="0.2">
      <c r="A7" s="21">
        <v>45512</v>
      </c>
      <c r="B7" s="22" t="s">
        <v>99</v>
      </c>
      <c r="C7" s="23">
        <v>8267000</v>
      </c>
      <c r="D7" s="23">
        <v>43408000</v>
      </c>
      <c r="E7" s="22" t="s">
        <v>100</v>
      </c>
      <c r="F7" s="23">
        <v>15835000</v>
      </c>
      <c r="G7" s="23">
        <v>6636000</v>
      </c>
      <c r="H7" s="23">
        <v>6924000</v>
      </c>
      <c r="I7" s="23">
        <v>16997000</v>
      </c>
      <c r="J7" s="23">
        <v>47284000</v>
      </c>
      <c r="K7" s="23">
        <v>20549000</v>
      </c>
      <c r="L7" s="23">
        <v>24569000</v>
      </c>
      <c r="M7" s="23">
        <v>34243000</v>
      </c>
      <c r="N7" s="23">
        <v>18888000</v>
      </c>
      <c r="O7" s="23">
        <v>93850000</v>
      </c>
      <c r="P7" s="23">
        <v>9454290</v>
      </c>
      <c r="Q7" s="23">
        <v>9385220</v>
      </c>
      <c r="R7" s="23">
        <v>97029000</v>
      </c>
      <c r="S7" s="20" t="s">
        <v>101</v>
      </c>
      <c r="T7" s="23">
        <v>6829000</v>
      </c>
      <c r="U7" s="24">
        <v>70025000</v>
      </c>
    </row>
    <row r="8" spans="1:21" x14ac:dyDescent="0.2">
      <c r="A8" s="21">
        <v>45543</v>
      </c>
      <c r="B8" s="22" t="s">
        <v>102</v>
      </c>
      <c r="C8" s="23">
        <v>8291000</v>
      </c>
      <c r="D8" s="23">
        <v>43547000</v>
      </c>
      <c r="E8" s="22" t="s">
        <v>103</v>
      </c>
      <c r="F8" s="23">
        <v>15995000</v>
      </c>
      <c r="G8" s="23">
        <v>6655000</v>
      </c>
      <c r="H8" s="23">
        <v>6965000</v>
      </c>
      <c r="I8" s="23">
        <v>17074000</v>
      </c>
      <c r="J8" s="23">
        <v>47706000</v>
      </c>
      <c r="K8" s="23">
        <v>20616000</v>
      </c>
      <c r="L8" s="23">
        <v>24690000</v>
      </c>
      <c r="M8" s="23">
        <v>34349000</v>
      </c>
      <c r="N8" s="23">
        <v>19059000</v>
      </c>
      <c r="O8" s="23">
        <v>94128000</v>
      </c>
      <c r="P8" s="23">
        <v>9562050</v>
      </c>
      <c r="Q8" s="23">
        <v>9409110</v>
      </c>
      <c r="R8" s="23">
        <v>97320000</v>
      </c>
      <c r="S8" s="20" t="s">
        <v>104</v>
      </c>
      <c r="T8" s="23">
        <v>6851000</v>
      </c>
      <c r="U8" s="24">
        <v>70237000</v>
      </c>
    </row>
    <row r="9" spans="1:21" x14ac:dyDescent="0.2">
      <c r="A9" s="21">
        <v>45634</v>
      </c>
      <c r="B9" s="22" t="s">
        <v>105</v>
      </c>
      <c r="C9" s="23">
        <v>8269000</v>
      </c>
      <c r="D9" s="23">
        <v>43496000</v>
      </c>
      <c r="E9" s="22" t="s">
        <v>106</v>
      </c>
      <c r="F9" s="23">
        <v>15977000</v>
      </c>
      <c r="G9" s="23">
        <v>6633000</v>
      </c>
      <c r="H9" s="23">
        <v>6951000</v>
      </c>
      <c r="I9" s="23">
        <v>17034000</v>
      </c>
      <c r="J9" s="23">
        <v>47711000</v>
      </c>
      <c r="K9" s="23">
        <v>20579000</v>
      </c>
      <c r="L9" s="23">
        <v>24616000</v>
      </c>
      <c r="M9" s="23">
        <v>34240000</v>
      </c>
      <c r="N9" s="23">
        <v>18992000</v>
      </c>
      <c r="O9" s="23">
        <v>93926000</v>
      </c>
      <c r="P9" s="23">
        <v>9523240</v>
      </c>
      <c r="Q9" s="23">
        <v>9393470</v>
      </c>
      <c r="R9" s="23">
        <v>97202000</v>
      </c>
      <c r="S9" s="20" t="s">
        <v>107</v>
      </c>
      <c r="T9" s="23">
        <v>6839000</v>
      </c>
      <c r="U9" s="24">
        <v>70047000</v>
      </c>
    </row>
    <row r="10" spans="1:21" x14ac:dyDescent="0.2">
      <c r="A10" s="25" t="s">
        <v>2</v>
      </c>
      <c r="B10" s="22" t="s">
        <v>108</v>
      </c>
      <c r="C10" s="23">
        <v>8311000</v>
      </c>
      <c r="D10" s="23">
        <v>43679000</v>
      </c>
      <c r="E10" s="22" t="s">
        <v>109</v>
      </c>
      <c r="F10" s="23">
        <v>16094000</v>
      </c>
      <c r="G10" s="23">
        <v>6671000</v>
      </c>
      <c r="H10" s="23">
        <v>6979000</v>
      </c>
      <c r="I10" s="23">
        <v>17100000</v>
      </c>
      <c r="J10" s="23">
        <v>47933000</v>
      </c>
      <c r="K10" s="23">
        <v>20675000</v>
      </c>
      <c r="L10" s="23">
        <v>24761000</v>
      </c>
      <c r="M10" s="23">
        <v>34389000</v>
      </c>
      <c r="N10" s="23">
        <v>18984000</v>
      </c>
      <c r="O10" s="23">
        <v>94081000</v>
      </c>
      <c r="P10" s="23">
        <v>9585850</v>
      </c>
      <c r="Q10" s="23">
        <v>9428890</v>
      </c>
      <c r="R10" s="23">
        <v>97570000</v>
      </c>
      <c r="S10" s="20" t="s">
        <v>110</v>
      </c>
      <c r="T10" s="23">
        <v>6871000</v>
      </c>
      <c r="U10" s="24">
        <v>70279000</v>
      </c>
    </row>
    <row r="11" spans="1:21" x14ac:dyDescent="0.2">
      <c r="A11" s="25" t="s">
        <v>3</v>
      </c>
      <c r="B11" s="22" t="s">
        <v>111</v>
      </c>
      <c r="C11" s="23">
        <v>8377000</v>
      </c>
      <c r="D11" s="23">
        <v>43997000</v>
      </c>
      <c r="E11" s="22" t="s">
        <v>112</v>
      </c>
      <c r="F11" s="23">
        <v>16181000</v>
      </c>
      <c r="G11" s="23">
        <v>6720000</v>
      </c>
      <c r="H11" s="23">
        <v>7027000</v>
      </c>
      <c r="I11" s="23">
        <v>17201000</v>
      </c>
      <c r="J11" s="23">
        <v>48219000</v>
      </c>
      <c r="K11" s="23">
        <v>20837000</v>
      </c>
      <c r="L11" s="23">
        <v>24896000</v>
      </c>
      <c r="M11" s="23">
        <v>34655000</v>
      </c>
      <c r="N11" s="23">
        <v>19069000</v>
      </c>
      <c r="O11" s="23">
        <v>94625000</v>
      </c>
      <c r="P11" s="23">
        <v>9670450</v>
      </c>
      <c r="Q11" s="23">
        <v>9474710</v>
      </c>
      <c r="R11" s="23">
        <v>98273000</v>
      </c>
      <c r="S11" s="20" t="s">
        <v>113</v>
      </c>
      <c r="T11" s="23">
        <v>6925000</v>
      </c>
      <c r="U11" s="24">
        <v>70822000</v>
      </c>
    </row>
    <row r="12" spans="1:21" x14ac:dyDescent="0.2">
      <c r="A12" s="25" t="s">
        <v>4</v>
      </c>
      <c r="B12" s="22" t="s">
        <v>114</v>
      </c>
      <c r="C12" s="23">
        <v>8506000</v>
      </c>
      <c r="D12" s="23">
        <v>44660000</v>
      </c>
      <c r="E12" s="22" t="s">
        <v>115</v>
      </c>
      <c r="F12" s="23">
        <v>16322000</v>
      </c>
      <c r="G12" s="23">
        <v>6820000</v>
      </c>
      <c r="H12" s="23">
        <v>7122000</v>
      </c>
      <c r="I12" s="23">
        <v>17447000</v>
      </c>
      <c r="J12" s="23">
        <v>48558000</v>
      </c>
      <c r="K12" s="23">
        <v>21144000</v>
      </c>
      <c r="L12" s="23">
        <v>25259000</v>
      </c>
      <c r="M12" s="23">
        <v>35202000</v>
      </c>
      <c r="N12" s="23">
        <v>19322000</v>
      </c>
      <c r="O12" s="23">
        <v>95980000</v>
      </c>
      <c r="P12" s="23">
        <v>9803720</v>
      </c>
      <c r="Q12" s="23">
        <v>9544780</v>
      </c>
      <c r="R12" s="23">
        <v>99720000</v>
      </c>
      <c r="S12" s="20" t="s">
        <v>116</v>
      </c>
      <c r="T12" s="23">
        <v>7026000</v>
      </c>
      <c r="U12" s="24">
        <v>71917000</v>
      </c>
    </row>
    <row r="13" spans="1:21" x14ac:dyDescent="0.2">
      <c r="A13" s="25" t="s">
        <v>5</v>
      </c>
      <c r="B13" s="22" t="s">
        <v>117</v>
      </c>
      <c r="C13" s="23">
        <v>8560000</v>
      </c>
      <c r="D13" s="23">
        <v>44942000</v>
      </c>
      <c r="E13" s="22" t="s">
        <v>115</v>
      </c>
      <c r="F13" s="23">
        <v>16407000</v>
      </c>
      <c r="G13" s="23">
        <v>6858000</v>
      </c>
      <c r="H13" s="23">
        <v>7164000</v>
      </c>
      <c r="I13" s="23">
        <v>17566000</v>
      </c>
      <c r="J13" s="23">
        <v>48846000</v>
      </c>
      <c r="K13" s="23">
        <v>21267000</v>
      </c>
      <c r="L13" s="23">
        <v>25387000</v>
      </c>
      <c r="M13" s="23">
        <v>35393000</v>
      </c>
      <c r="N13" s="23">
        <v>19433000</v>
      </c>
      <c r="O13" s="23">
        <v>96688000</v>
      </c>
      <c r="P13" s="23">
        <v>9883320</v>
      </c>
      <c r="Q13" s="23">
        <v>9563020</v>
      </c>
      <c r="R13" s="22" t="s">
        <v>118</v>
      </c>
      <c r="S13" s="20" t="s">
        <v>119</v>
      </c>
      <c r="T13" s="23">
        <v>7067000</v>
      </c>
      <c r="U13" s="24">
        <v>72401000</v>
      </c>
    </row>
    <row r="14" spans="1:21" x14ac:dyDescent="0.2">
      <c r="A14" s="25" t="s">
        <v>6</v>
      </c>
      <c r="B14" s="22" t="s">
        <v>120</v>
      </c>
      <c r="C14" s="23">
        <v>8548000</v>
      </c>
      <c r="D14" s="23">
        <v>44850000</v>
      </c>
      <c r="E14" s="22" t="s">
        <v>121</v>
      </c>
      <c r="F14" s="23">
        <v>16356000</v>
      </c>
      <c r="G14" s="23">
        <v>6848000</v>
      </c>
      <c r="H14" s="23">
        <v>7140000</v>
      </c>
      <c r="I14" s="23">
        <v>17505000</v>
      </c>
      <c r="J14" s="23">
        <v>48589000</v>
      </c>
      <c r="K14" s="23">
        <v>21229000</v>
      </c>
      <c r="L14" s="23">
        <v>25220000</v>
      </c>
      <c r="M14" s="23">
        <v>35345000</v>
      </c>
      <c r="N14" s="23">
        <v>19287000</v>
      </c>
      <c r="O14" s="23">
        <v>96323000</v>
      </c>
      <c r="P14" s="23">
        <v>9844270</v>
      </c>
      <c r="Q14" s="23">
        <v>9564590</v>
      </c>
      <c r="R14" s="22" t="s">
        <v>122</v>
      </c>
      <c r="S14" s="20" t="s">
        <v>123</v>
      </c>
      <c r="T14" s="23">
        <v>7054000</v>
      </c>
      <c r="U14" s="24">
        <v>72239000</v>
      </c>
    </row>
    <row r="15" spans="1:21" x14ac:dyDescent="0.2">
      <c r="A15" s="25" t="s">
        <v>7</v>
      </c>
      <c r="B15" s="22" t="s">
        <v>124</v>
      </c>
      <c r="C15" s="23">
        <v>8598000</v>
      </c>
      <c r="D15" s="23">
        <v>45086000</v>
      </c>
      <c r="E15" s="22" t="s">
        <v>125</v>
      </c>
      <c r="F15" s="23">
        <v>16397000</v>
      </c>
      <c r="G15" s="23">
        <v>6883000</v>
      </c>
      <c r="H15" s="23">
        <v>7185000</v>
      </c>
      <c r="I15" s="23">
        <v>17593000</v>
      </c>
      <c r="J15" s="23">
        <v>48875000</v>
      </c>
      <c r="K15" s="23">
        <v>21335000</v>
      </c>
      <c r="L15" s="23">
        <v>25307000</v>
      </c>
      <c r="M15" s="23">
        <v>35526000</v>
      </c>
      <c r="N15" s="23">
        <v>19485000</v>
      </c>
      <c r="O15" s="23">
        <v>96809000</v>
      </c>
      <c r="P15" s="23">
        <v>9899300</v>
      </c>
      <c r="Q15" s="23">
        <v>9600700</v>
      </c>
      <c r="R15" s="22" t="s">
        <v>126</v>
      </c>
      <c r="S15" s="20" t="s">
        <v>127</v>
      </c>
      <c r="T15" s="23">
        <v>7090000</v>
      </c>
      <c r="U15" s="24">
        <v>72615000</v>
      </c>
    </row>
    <row r="16" spans="1:21" x14ac:dyDescent="0.2">
      <c r="A16" s="25" t="s">
        <v>8</v>
      </c>
      <c r="B16" s="22" t="s">
        <v>128</v>
      </c>
      <c r="C16" s="23">
        <v>8607000</v>
      </c>
      <c r="D16" s="23">
        <v>45117000</v>
      </c>
      <c r="E16" s="22" t="s">
        <v>129</v>
      </c>
      <c r="F16" s="23">
        <v>16511000</v>
      </c>
      <c r="G16" s="23">
        <v>6891000</v>
      </c>
      <c r="H16" s="23">
        <v>7191000</v>
      </c>
      <c r="I16" s="23">
        <v>17601000</v>
      </c>
      <c r="J16" s="23">
        <v>48938000</v>
      </c>
      <c r="K16" s="23">
        <v>21335000</v>
      </c>
      <c r="L16" s="23">
        <v>25312000</v>
      </c>
      <c r="M16" s="23">
        <v>35543000</v>
      </c>
      <c r="N16" s="23">
        <v>19458000</v>
      </c>
      <c r="O16" s="23">
        <v>96772000</v>
      </c>
      <c r="P16" s="23">
        <v>9925510</v>
      </c>
      <c r="Q16" s="23">
        <v>9600560</v>
      </c>
      <c r="R16" s="22" t="s">
        <v>130</v>
      </c>
      <c r="S16" s="20" t="s">
        <v>131</v>
      </c>
      <c r="T16" s="23">
        <v>7089000</v>
      </c>
      <c r="U16" s="24">
        <v>72605000</v>
      </c>
    </row>
    <row r="17" spans="1:21" x14ac:dyDescent="0.2">
      <c r="A17" s="25" t="s">
        <v>9</v>
      </c>
      <c r="B17" s="22" t="s">
        <v>132</v>
      </c>
      <c r="C17" s="23">
        <v>8671000</v>
      </c>
      <c r="D17" s="23">
        <v>45414000</v>
      </c>
      <c r="E17" s="22" t="s">
        <v>133</v>
      </c>
      <c r="F17" s="23">
        <v>16606000</v>
      </c>
      <c r="G17" s="23">
        <v>6932000</v>
      </c>
      <c r="H17" s="23">
        <v>7225000</v>
      </c>
      <c r="I17" s="23">
        <v>17720000</v>
      </c>
      <c r="J17" s="23">
        <v>49240000</v>
      </c>
      <c r="K17" s="23">
        <v>21478000</v>
      </c>
      <c r="L17" s="23">
        <v>25409000</v>
      </c>
      <c r="M17" s="23">
        <v>35780000</v>
      </c>
      <c r="N17" s="23">
        <v>19630000</v>
      </c>
      <c r="O17" s="23">
        <v>97615000</v>
      </c>
      <c r="P17" s="23">
        <v>10025080</v>
      </c>
      <c r="Q17" s="23">
        <v>9628930</v>
      </c>
      <c r="R17" s="22" t="s">
        <v>134</v>
      </c>
      <c r="S17" s="20" t="s">
        <v>135</v>
      </c>
      <c r="T17" s="23">
        <v>7137000</v>
      </c>
      <c r="U17" s="24">
        <v>73101000</v>
      </c>
    </row>
    <row r="18" spans="1:21" x14ac:dyDescent="0.2">
      <c r="A18" s="25" t="s">
        <v>10</v>
      </c>
      <c r="B18" s="22" t="s">
        <v>136</v>
      </c>
      <c r="C18" s="23">
        <v>8686000</v>
      </c>
      <c r="D18" s="23">
        <v>45449000</v>
      </c>
      <c r="E18" s="22" t="s">
        <v>137</v>
      </c>
      <c r="F18" s="23">
        <v>16635000</v>
      </c>
      <c r="G18" s="23">
        <v>6935000</v>
      </c>
      <c r="H18" s="23">
        <v>7235000</v>
      </c>
      <c r="I18" s="23">
        <v>17752000</v>
      </c>
      <c r="J18" s="23">
        <v>49267000</v>
      </c>
      <c r="K18" s="23">
        <v>21491000</v>
      </c>
      <c r="L18" s="23">
        <v>25391000</v>
      </c>
      <c r="M18" s="23">
        <v>35825000</v>
      </c>
      <c r="N18" s="23">
        <v>19594000</v>
      </c>
      <c r="O18" s="23">
        <v>97907000</v>
      </c>
      <c r="P18" s="23">
        <v>10065710</v>
      </c>
      <c r="Q18" s="23">
        <v>9630110</v>
      </c>
      <c r="R18" s="22" t="s">
        <v>138</v>
      </c>
      <c r="S18" s="20" t="s">
        <v>139</v>
      </c>
      <c r="T18" s="23">
        <v>7141000</v>
      </c>
      <c r="U18" s="24">
        <v>73214000</v>
      </c>
    </row>
    <row r="19" spans="1:21" x14ac:dyDescent="0.2">
      <c r="A19" s="25" t="s">
        <v>11</v>
      </c>
      <c r="B19" s="22" t="s">
        <v>140</v>
      </c>
      <c r="C19" s="23">
        <v>8656000</v>
      </c>
      <c r="D19" s="23">
        <v>45375000</v>
      </c>
      <c r="E19" s="22" t="s">
        <v>141</v>
      </c>
      <c r="F19" s="23">
        <v>16604000</v>
      </c>
      <c r="G19" s="23">
        <v>6914000</v>
      </c>
      <c r="H19" s="23">
        <v>7209000</v>
      </c>
      <c r="I19" s="23">
        <v>17718000</v>
      </c>
      <c r="J19" s="23">
        <v>49191000</v>
      </c>
      <c r="K19" s="23">
        <v>21410000</v>
      </c>
      <c r="L19" s="23">
        <v>25317000</v>
      </c>
      <c r="M19" s="23">
        <v>35707000</v>
      </c>
      <c r="N19" s="23">
        <v>19549000</v>
      </c>
      <c r="O19" s="23">
        <v>97927000</v>
      </c>
      <c r="P19" s="23">
        <v>10048480</v>
      </c>
      <c r="Q19" s="23">
        <v>9595260</v>
      </c>
      <c r="R19" s="22" t="s">
        <v>142</v>
      </c>
      <c r="S19" s="20" t="s">
        <v>143</v>
      </c>
      <c r="T19" s="23">
        <v>7114000</v>
      </c>
      <c r="U19" s="24">
        <v>72979000</v>
      </c>
    </row>
    <row r="20" spans="1:21" x14ac:dyDescent="0.2">
      <c r="A20" s="25" t="s">
        <v>12</v>
      </c>
      <c r="B20" s="22" t="s">
        <v>144</v>
      </c>
      <c r="C20" s="23">
        <v>8669000</v>
      </c>
      <c r="D20" s="23">
        <v>45453000</v>
      </c>
      <c r="E20" s="22" t="s">
        <v>145</v>
      </c>
      <c r="F20" s="23">
        <v>16650000</v>
      </c>
      <c r="G20" s="23">
        <v>6923000</v>
      </c>
      <c r="H20" s="23">
        <v>7210000</v>
      </c>
      <c r="I20" s="23">
        <v>17729000</v>
      </c>
      <c r="J20" s="23">
        <v>49140000</v>
      </c>
      <c r="K20" s="23">
        <v>21450000</v>
      </c>
      <c r="L20" s="23">
        <v>25376000</v>
      </c>
      <c r="M20" s="23">
        <v>35787000</v>
      </c>
      <c r="N20" s="23">
        <v>19452000</v>
      </c>
      <c r="O20" s="23">
        <v>98072000</v>
      </c>
      <c r="P20" s="23">
        <v>10044620</v>
      </c>
      <c r="Q20" s="23">
        <v>9608030</v>
      </c>
      <c r="R20" s="22" t="s">
        <v>146</v>
      </c>
      <c r="S20" s="20" t="s">
        <v>147</v>
      </c>
      <c r="T20" s="23">
        <v>7127000</v>
      </c>
      <c r="U20" s="24">
        <v>73088000</v>
      </c>
    </row>
    <row r="21" spans="1:21" x14ac:dyDescent="0.2">
      <c r="A21" s="25" t="s">
        <v>13</v>
      </c>
      <c r="B21" s="22" t="s">
        <v>148</v>
      </c>
      <c r="C21" s="23">
        <v>8752000</v>
      </c>
      <c r="D21" s="23">
        <v>45819000</v>
      </c>
      <c r="E21" s="22" t="s">
        <v>149</v>
      </c>
      <c r="F21" s="23">
        <v>16675000</v>
      </c>
      <c r="G21" s="23">
        <v>6976000</v>
      </c>
      <c r="H21" s="23">
        <v>7273000</v>
      </c>
      <c r="I21" s="23">
        <v>17836000</v>
      </c>
      <c r="J21" s="23">
        <v>49456000</v>
      </c>
      <c r="K21" s="23">
        <v>21608000</v>
      </c>
      <c r="L21" s="23">
        <v>25621000</v>
      </c>
      <c r="M21" s="23">
        <v>36065000</v>
      </c>
      <c r="N21" s="23">
        <v>19621000</v>
      </c>
      <c r="O21" s="23">
        <v>98594000</v>
      </c>
      <c r="P21" s="23">
        <v>10088180</v>
      </c>
      <c r="Q21" s="23">
        <v>9642670</v>
      </c>
      <c r="R21" s="22" t="s">
        <v>150</v>
      </c>
      <c r="S21" s="20" t="s">
        <v>151</v>
      </c>
      <c r="T21" s="23">
        <v>7179000</v>
      </c>
      <c r="U21" s="24">
        <v>73684000</v>
      </c>
    </row>
    <row r="22" spans="1:21" x14ac:dyDescent="0.2">
      <c r="A22" s="25" t="s">
        <v>14</v>
      </c>
      <c r="B22" s="22" t="s">
        <v>152</v>
      </c>
      <c r="C22" s="23">
        <v>8745000</v>
      </c>
      <c r="D22" s="23">
        <v>45817000</v>
      </c>
      <c r="E22" s="22" t="s">
        <v>153</v>
      </c>
      <c r="F22" s="23">
        <v>16793000</v>
      </c>
      <c r="G22" s="23">
        <v>6977000</v>
      </c>
      <c r="H22" s="23">
        <v>7275000</v>
      </c>
      <c r="I22" s="23">
        <v>17854000</v>
      </c>
      <c r="J22" s="23">
        <v>49751000</v>
      </c>
      <c r="K22" s="23">
        <v>21609000</v>
      </c>
      <c r="L22" s="23">
        <v>25735000</v>
      </c>
      <c r="M22" s="23">
        <v>36029000</v>
      </c>
      <c r="N22" s="23">
        <v>19722000</v>
      </c>
      <c r="O22" s="23">
        <v>98610000</v>
      </c>
      <c r="P22" s="23">
        <v>10159890</v>
      </c>
      <c r="Q22" s="23">
        <v>9634580</v>
      </c>
      <c r="R22" s="22" t="s">
        <v>154</v>
      </c>
      <c r="S22" s="20" t="s">
        <v>155</v>
      </c>
      <c r="T22" s="23">
        <v>7180000</v>
      </c>
      <c r="U22" s="24">
        <v>73592000</v>
      </c>
    </row>
    <row r="23" spans="1:21" x14ac:dyDescent="0.2">
      <c r="A23" s="21">
        <v>45331</v>
      </c>
      <c r="B23" s="22" t="s">
        <v>156</v>
      </c>
      <c r="C23" s="23">
        <v>8760000</v>
      </c>
      <c r="D23" s="23">
        <v>45871000</v>
      </c>
      <c r="E23" s="22" t="s">
        <v>157</v>
      </c>
      <c r="F23" s="23">
        <v>16779000</v>
      </c>
      <c r="G23" s="23">
        <v>6983000</v>
      </c>
      <c r="H23" s="23">
        <v>7268000</v>
      </c>
      <c r="I23" s="23">
        <v>17875000</v>
      </c>
      <c r="J23" s="23">
        <v>49524000</v>
      </c>
      <c r="K23" s="23">
        <v>21632000</v>
      </c>
      <c r="L23" s="23">
        <v>25637000</v>
      </c>
      <c r="M23" s="23">
        <v>36103000</v>
      </c>
      <c r="N23" s="23">
        <v>19519000</v>
      </c>
      <c r="O23" s="23">
        <v>98991000</v>
      </c>
      <c r="P23" s="23">
        <v>10161530</v>
      </c>
      <c r="Q23" s="23">
        <v>9628000</v>
      </c>
      <c r="R23" s="22" t="s">
        <v>158</v>
      </c>
      <c r="S23" s="20" t="s">
        <v>159</v>
      </c>
      <c r="T23" s="23">
        <v>7187000</v>
      </c>
      <c r="U23" s="24">
        <v>73733000</v>
      </c>
    </row>
    <row r="24" spans="1:21" x14ac:dyDescent="0.2">
      <c r="A24" s="21">
        <v>45360</v>
      </c>
      <c r="B24" s="22" t="s">
        <v>160</v>
      </c>
      <c r="C24" s="23">
        <v>8665000</v>
      </c>
      <c r="D24" s="23">
        <v>45447000</v>
      </c>
      <c r="E24" s="22" t="s">
        <v>161</v>
      </c>
      <c r="F24" s="23">
        <v>16716000</v>
      </c>
      <c r="G24" s="23">
        <v>6933000</v>
      </c>
      <c r="H24" s="23">
        <v>7197000</v>
      </c>
      <c r="I24" s="23">
        <v>17712000</v>
      </c>
      <c r="J24" s="23">
        <v>49036000</v>
      </c>
      <c r="K24" s="23">
        <v>21458000</v>
      </c>
      <c r="L24" s="23">
        <v>25466000</v>
      </c>
      <c r="M24" s="23">
        <v>35839000</v>
      </c>
      <c r="N24" s="23">
        <v>19403000</v>
      </c>
      <c r="O24" s="23">
        <v>97820000</v>
      </c>
      <c r="P24" s="23">
        <v>10109820</v>
      </c>
      <c r="Q24" s="23">
        <v>9609250</v>
      </c>
      <c r="R24" s="22" t="s">
        <v>162</v>
      </c>
      <c r="S24" s="20" t="s">
        <v>163</v>
      </c>
      <c r="T24" s="23">
        <v>7129000</v>
      </c>
      <c r="U24" s="24">
        <v>73050000</v>
      </c>
    </row>
    <row r="25" spans="1:21" x14ac:dyDescent="0.2">
      <c r="A25" s="21">
        <v>45391</v>
      </c>
      <c r="B25" s="22" t="s">
        <v>164</v>
      </c>
      <c r="C25" s="23">
        <v>8565000</v>
      </c>
      <c r="D25" s="23">
        <v>45021000</v>
      </c>
      <c r="E25" s="22" t="s">
        <v>165</v>
      </c>
      <c r="F25" s="23">
        <v>16702000</v>
      </c>
      <c r="G25" s="23">
        <v>6872000</v>
      </c>
      <c r="H25" s="23">
        <v>7124000</v>
      </c>
      <c r="I25" s="23">
        <v>17575000</v>
      </c>
      <c r="J25" s="23">
        <v>48645000</v>
      </c>
      <c r="K25" s="23">
        <v>21266000</v>
      </c>
      <c r="L25" s="23">
        <v>25210000</v>
      </c>
      <c r="M25" s="23">
        <v>35513000</v>
      </c>
      <c r="N25" s="23">
        <v>19170000</v>
      </c>
      <c r="O25" s="23">
        <v>97192000</v>
      </c>
      <c r="P25" s="23">
        <v>10042490</v>
      </c>
      <c r="Q25" s="23">
        <v>9570870</v>
      </c>
      <c r="R25" s="22" t="s">
        <v>166</v>
      </c>
      <c r="S25" s="20" t="s">
        <v>167</v>
      </c>
      <c r="T25" s="23">
        <v>7065000</v>
      </c>
      <c r="U25" s="24">
        <v>72336000</v>
      </c>
    </row>
    <row r="26" spans="1:21" x14ac:dyDescent="0.2">
      <c r="A26" s="21">
        <v>45421</v>
      </c>
      <c r="B26" s="22" t="s">
        <v>168</v>
      </c>
      <c r="C26" s="23">
        <v>8510000</v>
      </c>
      <c r="D26" s="23">
        <v>44755000</v>
      </c>
      <c r="E26" s="22" t="s">
        <v>169</v>
      </c>
      <c r="F26" s="23">
        <v>16793000</v>
      </c>
      <c r="G26" s="23">
        <v>6813000</v>
      </c>
      <c r="H26" s="23">
        <v>7052000</v>
      </c>
      <c r="I26" s="23">
        <v>17575000</v>
      </c>
      <c r="J26" s="23">
        <v>48767000</v>
      </c>
      <c r="K26" s="23">
        <v>21088000</v>
      </c>
      <c r="L26" s="23">
        <v>25068000</v>
      </c>
      <c r="M26" s="23">
        <v>35142000</v>
      </c>
      <c r="N26" s="23">
        <v>19267000</v>
      </c>
      <c r="O26" s="23">
        <v>97397000</v>
      </c>
      <c r="P26" s="23">
        <v>10030960</v>
      </c>
      <c r="Q26" s="23">
        <v>9537280</v>
      </c>
      <c r="R26" s="22" t="s">
        <v>166</v>
      </c>
      <c r="S26" s="20" t="s">
        <v>170</v>
      </c>
      <c r="T26" s="23">
        <v>7005000</v>
      </c>
      <c r="U26" s="24">
        <v>71669000</v>
      </c>
    </row>
    <row r="27" spans="1:21" x14ac:dyDescent="0.2">
      <c r="A27" s="21">
        <v>45452</v>
      </c>
      <c r="B27" s="22" t="s">
        <v>171</v>
      </c>
      <c r="C27" s="23">
        <v>8404000</v>
      </c>
      <c r="D27" s="23">
        <v>44246000</v>
      </c>
      <c r="E27" s="22" t="s">
        <v>172</v>
      </c>
      <c r="F27" s="23">
        <v>16500000</v>
      </c>
      <c r="G27" s="23">
        <v>6725000</v>
      </c>
      <c r="H27" s="23">
        <v>6962000</v>
      </c>
      <c r="I27" s="23">
        <v>17332000</v>
      </c>
      <c r="J27" s="23">
        <v>47725000</v>
      </c>
      <c r="K27" s="23">
        <v>20833000</v>
      </c>
      <c r="L27" s="23">
        <v>24661000</v>
      </c>
      <c r="M27" s="23">
        <v>34761000</v>
      </c>
      <c r="N27" s="23">
        <v>18964000</v>
      </c>
      <c r="O27" s="23">
        <v>96432000</v>
      </c>
      <c r="P27" s="23">
        <v>9852910</v>
      </c>
      <c r="Q27" s="23">
        <v>9488370</v>
      </c>
      <c r="R27" s="23">
        <v>98593000</v>
      </c>
      <c r="S27" s="20" t="s">
        <v>173</v>
      </c>
      <c r="T27" s="23">
        <v>6921000</v>
      </c>
      <c r="U27" s="24">
        <v>70919000</v>
      </c>
    </row>
    <row r="28" spans="1:21" x14ac:dyDescent="0.2">
      <c r="A28" s="21">
        <v>45544</v>
      </c>
      <c r="B28" s="22" t="s">
        <v>174</v>
      </c>
      <c r="C28" s="23">
        <v>8473000</v>
      </c>
      <c r="D28" s="23">
        <v>44630000</v>
      </c>
      <c r="E28" s="22" t="s">
        <v>175</v>
      </c>
      <c r="F28" s="23">
        <v>16613000</v>
      </c>
      <c r="G28" s="23">
        <v>6778000</v>
      </c>
      <c r="H28" s="23">
        <v>7024000</v>
      </c>
      <c r="I28" s="23">
        <v>17474000</v>
      </c>
      <c r="J28" s="23">
        <v>47933000</v>
      </c>
      <c r="K28" s="23">
        <v>21041000</v>
      </c>
      <c r="L28" s="23">
        <v>24803000</v>
      </c>
      <c r="M28" s="23">
        <v>35111000</v>
      </c>
      <c r="N28" s="23">
        <v>19130000</v>
      </c>
      <c r="O28" s="23">
        <v>97127000</v>
      </c>
      <c r="P28" s="23">
        <v>9871190</v>
      </c>
      <c r="Q28" s="23">
        <v>9541970</v>
      </c>
      <c r="R28" s="23">
        <v>99428000</v>
      </c>
      <c r="S28" s="20" t="s">
        <v>176</v>
      </c>
      <c r="T28" s="23">
        <v>6990000</v>
      </c>
      <c r="U28" s="24">
        <v>71594000</v>
      </c>
    </row>
    <row r="29" spans="1:21" x14ac:dyDescent="0.2">
      <c r="A29" s="21">
        <v>45574</v>
      </c>
      <c r="B29" s="22" t="s">
        <v>177</v>
      </c>
      <c r="C29" s="23">
        <v>8437000</v>
      </c>
      <c r="D29" s="23">
        <v>44315000</v>
      </c>
      <c r="E29" s="22" t="s">
        <v>178</v>
      </c>
      <c r="F29" s="23">
        <v>16578000</v>
      </c>
      <c r="G29" s="23">
        <v>6774000</v>
      </c>
      <c r="H29" s="23">
        <v>7000000</v>
      </c>
      <c r="I29" s="23">
        <v>17403000</v>
      </c>
      <c r="J29" s="23">
        <v>47780000</v>
      </c>
      <c r="K29" s="23">
        <v>20994000</v>
      </c>
      <c r="L29" s="23">
        <v>24744000</v>
      </c>
      <c r="M29" s="23">
        <v>35078000</v>
      </c>
      <c r="N29" s="23">
        <v>18913000</v>
      </c>
      <c r="O29" s="23">
        <v>96489000</v>
      </c>
      <c r="P29" s="23">
        <v>9875500</v>
      </c>
      <c r="Q29" s="23">
        <v>9549320</v>
      </c>
      <c r="R29" s="23">
        <v>99025000</v>
      </c>
      <c r="S29" s="20" t="s">
        <v>179</v>
      </c>
      <c r="T29" s="23">
        <v>6974000</v>
      </c>
      <c r="U29" s="24">
        <v>71424000</v>
      </c>
    </row>
    <row r="30" spans="1:21" x14ac:dyDescent="0.2">
      <c r="A30" s="21">
        <v>45605</v>
      </c>
      <c r="B30" s="22" t="s">
        <v>180</v>
      </c>
      <c r="C30" s="23">
        <v>8416000</v>
      </c>
      <c r="D30" s="23">
        <v>44248000</v>
      </c>
      <c r="E30" s="22" t="s">
        <v>181</v>
      </c>
      <c r="F30" s="23">
        <v>16530000</v>
      </c>
      <c r="G30" s="23">
        <v>6761000</v>
      </c>
      <c r="H30" s="23">
        <v>6993000</v>
      </c>
      <c r="I30" s="23">
        <v>17353000</v>
      </c>
      <c r="J30" s="23">
        <v>47534000</v>
      </c>
      <c r="K30" s="23">
        <v>20956000</v>
      </c>
      <c r="L30" s="23">
        <v>24789000</v>
      </c>
      <c r="M30" s="23">
        <v>35025000</v>
      </c>
      <c r="N30" s="23">
        <v>18857000</v>
      </c>
      <c r="O30" s="23">
        <v>96143000</v>
      </c>
      <c r="P30" s="23">
        <v>9823400</v>
      </c>
      <c r="Q30" s="23">
        <v>9557920</v>
      </c>
      <c r="R30" s="23">
        <v>98938000</v>
      </c>
      <c r="S30" s="20" t="s">
        <v>182</v>
      </c>
      <c r="T30" s="23">
        <v>6961000</v>
      </c>
      <c r="U30" s="24">
        <v>71317000</v>
      </c>
    </row>
    <row r="31" spans="1:21" x14ac:dyDescent="0.2">
      <c r="A31" s="21">
        <v>45635</v>
      </c>
      <c r="B31" s="22" t="s">
        <v>183</v>
      </c>
      <c r="C31" s="23">
        <v>8462000</v>
      </c>
      <c r="D31" s="23">
        <v>44549000</v>
      </c>
      <c r="E31" s="22" t="s">
        <v>184</v>
      </c>
      <c r="F31" s="23">
        <v>16652000</v>
      </c>
      <c r="G31" s="23">
        <v>6794000</v>
      </c>
      <c r="H31" s="23">
        <v>7026000</v>
      </c>
      <c r="I31" s="23">
        <v>17453000</v>
      </c>
      <c r="J31" s="23">
        <v>47900000</v>
      </c>
      <c r="K31" s="23">
        <v>21086000</v>
      </c>
      <c r="L31" s="23">
        <v>25002000</v>
      </c>
      <c r="M31" s="23">
        <v>35216000</v>
      </c>
      <c r="N31" s="23">
        <v>18936000</v>
      </c>
      <c r="O31" s="23">
        <v>96543000</v>
      </c>
      <c r="P31" s="23">
        <v>9938230</v>
      </c>
      <c r="Q31" s="23">
        <v>9562640</v>
      </c>
      <c r="R31" s="23">
        <v>99578000</v>
      </c>
      <c r="S31" s="20" t="s">
        <v>185</v>
      </c>
      <c r="T31" s="23">
        <v>7004000</v>
      </c>
      <c r="U31" s="24">
        <v>71684000</v>
      </c>
    </row>
    <row r="32" spans="1:21" x14ac:dyDescent="0.2">
      <c r="A32" s="25" t="s">
        <v>15</v>
      </c>
      <c r="B32" s="22" t="s">
        <v>186</v>
      </c>
      <c r="C32" s="23">
        <v>8510000</v>
      </c>
      <c r="D32" s="23">
        <v>44797000</v>
      </c>
      <c r="E32" s="22" t="s">
        <v>187</v>
      </c>
      <c r="F32" s="23">
        <v>16788000</v>
      </c>
      <c r="G32" s="23">
        <v>6826000</v>
      </c>
      <c r="H32" s="23">
        <v>7063000</v>
      </c>
      <c r="I32" s="23">
        <v>17538000</v>
      </c>
      <c r="J32" s="23">
        <v>48573000</v>
      </c>
      <c r="K32" s="23">
        <v>21178000</v>
      </c>
      <c r="L32" s="23">
        <v>25150000</v>
      </c>
      <c r="M32" s="23">
        <v>35376000</v>
      </c>
      <c r="N32" s="23">
        <v>19038000</v>
      </c>
      <c r="O32" s="23">
        <v>97159000</v>
      </c>
      <c r="P32" s="23">
        <v>10026430</v>
      </c>
      <c r="Q32" s="23">
        <v>9593670</v>
      </c>
      <c r="R32" s="22" t="s">
        <v>188</v>
      </c>
      <c r="S32" s="20" t="s">
        <v>189</v>
      </c>
      <c r="T32" s="23">
        <v>7035000</v>
      </c>
      <c r="U32" s="24">
        <v>71970000</v>
      </c>
    </row>
    <row r="33" spans="1:21" x14ac:dyDescent="0.2">
      <c r="A33" s="25" t="s">
        <v>16</v>
      </c>
      <c r="B33" s="22" t="s">
        <v>190</v>
      </c>
      <c r="C33" s="23">
        <v>8490000</v>
      </c>
      <c r="D33" s="23">
        <v>44717000</v>
      </c>
      <c r="E33" s="22" t="s">
        <v>191</v>
      </c>
      <c r="F33" s="23">
        <v>16824000</v>
      </c>
      <c r="G33" s="23">
        <v>6804000</v>
      </c>
      <c r="H33" s="23">
        <v>7039000</v>
      </c>
      <c r="I33" s="23">
        <v>17510000</v>
      </c>
      <c r="J33" s="23">
        <v>48384000</v>
      </c>
      <c r="K33" s="23">
        <v>21140000</v>
      </c>
      <c r="L33" s="23">
        <v>24992000</v>
      </c>
      <c r="M33" s="23">
        <v>35287000</v>
      </c>
      <c r="N33" s="23">
        <v>18822000</v>
      </c>
      <c r="O33" s="23">
        <v>97120000</v>
      </c>
      <c r="P33" s="23">
        <v>9951530</v>
      </c>
      <c r="Q33" s="23">
        <v>9591740</v>
      </c>
      <c r="R33" s="23">
        <v>99901000</v>
      </c>
      <c r="S33" s="20" t="s">
        <v>192</v>
      </c>
      <c r="T33" s="23">
        <v>7022000</v>
      </c>
      <c r="U33" s="24">
        <v>71809000</v>
      </c>
    </row>
    <row r="34" spans="1:21" x14ac:dyDescent="0.2">
      <c r="A34" s="25" t="s">
        <v>17</v>
      </c>
      <c r="B34" s="22" t="s">
        <v>193</v>
      </c>
      <c r="C34" s="23">
        <v>8545000</v>
      </c>
      <c r="D34" s="23">
        <v>44995000</v>
      </c>
      <c r="E34" s="22" t="s">
        <v>194</v>
      </c>
      <c r="F34" s="23">
        <v>16949000</v>
      </c>
      <c r="G34" s="23">
        <v>6833000</v>
      </c>
      <c r="H34" s="23">
        <v>7063000</v>
      </c>
      <c r="I34" s="23">
        <v>17616000</v>
      </c>
      <c r="J34" s="23">
        <v>48762000</v>
      </c>
      <c r="K34" s="23">
        <v>21268000</v>
      </c>
      <c r="L34" s="23">
        <v>25118000</v>
      </c>
      <c r="M34" s="23">
        <v>35478000</v>
      </c>
      <c r="N34" s="23">
        <v>18961000</v>
      </c>
      <c r="O34" s="23">
        <v>97666000</v>
      </c>
      <c r="P34" s="23">
        <v>10084900</v>
      </c>
      <c r="Q34" s="23">
        <v>9603120</v>
      </c>
      <c r="R34" s="22" t="s">
        <v>195</v>
      </c>
      <c r="S34" s="20" t="s">
        <v>196</v>
      </c>
      <c r="T34" s="23">
        <v>7064000</v>
      </c>
      <c r="U34" s="24">
        <v>72162000</v>
      </c>
    </row>
    <row r="35" spans="1:21" x14ac:dyDescent="0.2">
      <c r="A35" s="25" t="s">
        <v>18</v>
      </c>
      <c r="B35" s="22" t="s">
        <v>197</v>
      </c>
      <c r="C35" s="23">
        <v>8503000</v>
      </c>
      <c r="D35" s="23">
        <v>44909000</v>
      </c>
      <c r="E35" s="22" t="s">
        <v>198</v>
      </c>
      <c r="F35" s="23">
        <v>16941000</v>
      </c>
      <c r="G35" s="23">
        <v>6799000</v>
      </c>
      <c r="H35" s="23">
        <v>7028000</v>
      </c>
      <c r="I35" s="23">
        <v>17543000</v>
      </c>
      <c r="J35" s="23">
        <v>48660000</v>
      </c>
      <c r="K35" s="23">
        <v>21149000</v>
      </c>
      <c r="L35" s="23">
        <v>24960000</v>
      </c>
      <c r="M35" s="23">
        <v>35268000</v>
      </c>
      <c r="N35" s="23">
        <v>18854000</v>
      </c>
      <c r="O35" s="23">
        <v>97481000</v>
      </c>
      <c r="P35" s="23">
        <v>10066320</v>
      </c>
      <c r="Q35" s="23">
        <v>9566400</v>
      </c>
      <c r="R35" s="23">
        <v>99940000</v>
      </c>
      <c r="S35" s="20" t="s">
        <v>199</v>
      </c>
      <c r="T35" s="23">
        <v>7024000</v>
      </c>
      <c r="U35" s="24">
        <v>71755000</v>
      </c>
    </row>
    <row r="36" spans="1:21" x14ac:dyDescent="0.2">
      <c r="A36" s="25" t="s">
        <v>19</v>
      </c>
      <c r="B36" s="22" t="s">
        <v>200</v>
      </c>
      <c r="C36" s="23">
        <v>8686000</v>
      </c>
      <c r="D36" s="23">
        <v>45776000</v>
      </c>
      <c r="E36" s="22" t="s">
        <v>201</v>
      </c>
      <c r="F36" s="23">
        <v>17210000</v>
      </c>
      <c r="G36" s="23">
        <v>6941000</v>
      </c>
      <c r="H36" s="23">
        <v>7193000</v>
      </c>
      <c r="I36" s="23">
        <v>17896000</v>
      </c>
      <c r="J36" s="23">
        <v>49821000</v>
      </c>
      <c r="K36" s="23">
        <v>21610000</v>
      </c>
      <c r="L36" s="23">
        <v>25409000</v>
      </c>
      <c r="M36" s="23">
        <v>36038000</v>
      </c>
      <c r="N36" s="23">
        <v>19354000</v>
      </c>
      <c r="O36" s="23">
        <v>99146000</v>
      </c>
      <c r="P36" s="23">
        <v>10311770</v>
      </c>
      <c r="Q36" s="23">
        <v>9690790</v>
      </c>
      <c r="R36" s="22" t="s">
        <v>202</v>
      </c>
      <c r="S36" s="20" t="s">
        <v>203</v>
      </c>
      <c r="T36" s="23">
        <v>7178000</v>
      </c>
      <c r="U36" s="24">
        <v>73367000</v>
      </c>
    </row>
    <row r="37" spans="1:21" x14ac:dyDescent="0.2">
      <c r="A37" s="25" t="s">
        <v>20</v>
      </c>
      <c r="B37" s="22" t="s">
        <v>204</v>
      </c>
      <c r="C37" s="23">
        <v>8554000</v>
      </c>
      <c r="D37" s="23">
        <v>45139000</v>
      </c>
      <c r="E37" s="22" t="s">
        <v>205</v>
      </c>
      <c r="F37" s="23">
        <v>16995000</v>
      </c>
      <c r="G37" s="23">
        <v>6838000</v>
      </c>
      <c r="H37" s="23">
        <v>7104000</v>
      </c>
      <c r="I37" s="23">
        <v>17644000</v>
      </c>
      <c r="J37" s="23">
        <v>49174000</v>
      </c>
      <c r="K37" s="23">
        <v>21306000</v>
      </c>
      <c r="L37" s="23">
        <v>25008000</v>
      </c>
      <c r="M37" s="23">
        <v>35481000</v>
      </c>
      <c r="N37" s="23">
        <v>19053000</v>
      </c>
      <c r="O37" s="23">
        <v>97890000</v>
      </c>
      <c r="P37" s="23">
        <v>10139810</v>
      </c>
      <c r="Q37" s="23">
        <v>9607860</v>
      </c>
      <c r="R37" s="22" t="s">
        <v>206</v>
      </c>
      <c r="S37" s="20" t="s">
        <v>207</v>
      </c>
      <c r="T37" s="23">
        <v>7076000</v>
      </c>
      <c r="U37" s="24">
        <v>72267000</v>
      </c>
    </row>
    <row r="38" spans="1:21" x14ac:dyDescent="0.2">
      <c r="A38" s="25" t="s">
        <v>21</v>
      </c>
      <c r="B38" s="22" t="s">
        <v>208</v>
      </c>
      <c r="C38" s="23">
        <v>8558000</v>
      </c>
      <c r="D38" s="23">
        <v>45139000</v>
      </c>
      <c r="E38" s="22" t="s">
        <v>205</v>
      </c>
      <c r="F38" s="23">
        <v>16993000</v>
      </c>
      <c r="G38" s="23">
        <v>6837000</v>
      </c>
      <c r="H38" s="23">
        <v>7131000</v>
      </c>
      <c r="I38" s="23">
        <v>17598000</v>
      </c>
      <c r="J38" s="23">
        <v>49088000</v>
      </c>
      <c r="K38" s="23">
        <v>21305000</v>
      </c>
      <c r="L38" s="23">
        <v>24967000</v>
      </c>
      <c r="M38" s="23">
        <v>35550000</v>
      </c>
      <c r="N38" s="23">
        <v>18951000</v>
      </c>
      <c r="O38" s="23">
        <v>97366000</v>
      </c>
      <c r="P38" s="23">
        <v>10104530</v>
      </c>
      <c r="Q38" s="23">
        <v>9612130</v>
      </c>
      <c r="R38" s="22" t="s">
        <v>209</v>
      </c>
      <c r="S38" s="20" t="s">
        <v>210</v>
      </c>
      <c r="T38" s="23">
        <v>7076000</v>
      </c>
      <c r="U38" s="24">
        <v>72311000</v>
      </c>
    </row>
    <row r="39" spans="1:21" x14ac:dyDescent="0.2">
      <c r="A39" s="25" t="s">
        <v>22</v>
      </c>
      <c r="B39" s="22" t="s">
        <v>211</v>
      </c>
      <c r="C39" s="23">
        <v>8558000</v>
      </c>
      <c r="D39" s="23">
        <v>45139000</v>
      </c>
      <c r="E39" s="22" t="s">
        <v>212</v>
      </c>
      <c r="F39" s="23">
        <v>16976000</v>
      </c>
      <c r="G39" s="23">
        <v>6912000</v>
      </c>
      <c r="H39" s="23">
        <v>7200000</v>
      </c>
      <c r="I39" s="23">
        <v>17786000</v>
      </c>
      <c r="J39" s="23">
        <v>49255000</v>
      </c>
      <c r="K39" s="23">
        <v>21305000</v>
      </c>
      <c r="L39" s="23">
        <v>25082000</v>
      </c>
      <c r="M39" s="23">
        <v>35550000</v>
      </c>
      <c r="N39" s="23">
        <v>18951000</v>
      </c>
      <c r="O39" s="23">
        <v>97366000</v>
      </c>
      <c r="P39" s="23">
        <v>10236200</v>
      </c>
      <c r="Q39" s="23">
        <v>9612130</v>
      </c>
      <c r="R39" s="22" t="s">
        <v>213</v>
      </c>
      <c r="S39" s="20" t="s">
        <v>214</v>
      </c>
      <c r="T39" s="23">
        <v>7076000</v>
      </c>
      <c r="U39" s="24">
        <v>72311000</v>
      </c>
    </row>
    <row r="40" spans="1:21" x14ac:dyDescent="0.2">
      <c r="A40" s="25" t="s">
        <v>23</v>
      </c>
      <c r="B40" s="22" t="s">
        <v>215</v>
      </c>
      <c r="C40" s="23">
        <v>8633000</v>
      </c>
      <c r="D40" s="23">
        <v>45559000</v>
      </c>
      <c r="E40" s="22" t="s">
        <v>216</v>
      </c>
      <c r="F40" s="23">
        <v>16959000</v>
      </c>
      <c r="G40" s="23">
        <v>6885000</v>
      </c>
      <c r="H40" s="23">
        <v>7182000</v>
      </c>
      <c r="I40" s="23">
        <v>17720000</v>
      </c>
      <c r="J40" s="23">
        <v>49288000</v>
      </c>
      <c r="K40" s="23">
        <v>21415000</v>
      </c>
      <c r="L40" s="23">
        <v>25163000</v>
      </c>
      <c r="M40" s="23">
        <v>35834000</v>
      </c>
      <c r="N40" s="23">
        <v>18967000</v>
      </c>
      <c r="O40" s="23">
        <v>97996000</v>
      </c>
      <c r="P40" s="23">
        <v>10240310</v>
      </c>
      <c r="Q40" s="23">
        <v>9678910</v>
      </c>
      <c r="R40" s="22" t="s">
        <v>217</v>
      </c>
      <c r="S40" s="20" t="s">
        <v>218</v>
      </c>
      <c r="T40" s="23">
        <v>7112000</v>
      </c>
      <c r="U40" s="24">
        <v>72311000</v>
      </c>
    </row>
    <row r="41" spans="1:21" x14ac:dyDescent="0.2">
      <c r="A41" s="25" t="s">
        <v>24</v>
      </c>
      <c r="B41" s="22" t="s">
        <v>219</v>
      </c>
      <c r="C41" s="23">
        <v>8825000</v>
      </c>
      <c r="D41" s="23">
        <v>46429000</v>
      </c>
      <c r="E41" s="22" t="s">
        <v>220</v>
      </c>
      <c r="F41" s="23">
        <v>17104000</v>
      </c>
      <c r="G41" s="23">
        <v>7038000</v>
      </c>
      <c r="H41" s="23">
        <v>7326000</v>
      </c>
      <c r="I41" s="23">
        <v>18070000</v>
      </c>
      <c r="J41" s="23">
        <v>50061000</v>
      </c>
      <c r="K41" s="23">
        <v>21824000</v>
      </c>
      <c r="L41" s="23">
        <v>25696000</v>
      </c>
      <c r="M41" s="23">
        <v>36592000</v>
      </c>
      <c r="N41" s="23">
        <v>19611000</v>
      </c>
      <c r="O41" s="23">
        <v>99603000</v>
      </c>
      <c r="P41" s="23">
        <v>10506100</v>
      </c>
      <c r="Q41" s="23">
        <v>9797760</v>
      </c>
      <c r="R41" s="22" t="s">
        <v>221</v>
      </c>
      <c r="S41" s="20" t="s">
        <v>222</v>
      </c>
      <c r="T41" s="23">
        <v>7248000</v>
      </c>
      <c r="U41" s="24">
        <v>72920000</v>
      </c>
    </row>
    <row r="42" spans="1:21" x14ac:dyDescent="0.2">
      <c r="A42" s="25" t="s">
        <v>25</v>
      </c>
      <c r="B42" s="22" t="s">
        <v>223</v>
      </c>
      <c r="C42" s="23">
        <v>8870000</v>
      </c>
      <c r="D42" s="23">
        <v>46720000</v>
      </c>
      <c r="E42" s="22" t="s">
        <v>224</v>
      </c>
      <c r="F42" s="23">
        <v>17144000</v>
      </c>
      <c r="G42" s="23">
        <v>7081000</v>
      </c>
      <c r="H42" s="23">
        <v>7351000</v>
      </c>
      <c r="I42" s="23">
        <v>18207000</v>
      </c>
      <c r="J42" s="23">
        <v>50519000</v>
      </c>
      <c r="K42" s="23">
        <v>21898000</v>
      </c>
      <c r="L42" s="23">
        <v>25779000</v>
      </c>
      <c r="M42" s="23">
        <v>36755000</v>
      </c>
      <c r="N42" s="23">
        <v>20007000</v>
      </c>
      <c r="O42" s="22" t="s">
        <v>225</v>
      </c>
      <c r="P42" s="23">
        <v>10651300</v>
      </c>
      <c r="Q42" s="23">
        <v>9840220</v>
      </c>
      <c r="R42" s="22" t="s">
        <v>226</v>
      </c>
      <c r="S42" s="20" t="s">
        <v>227</v>
      </c>
      <c r="T42" s="23">
        <v>7272000</v>
      </c>
      <c r="U42" s="24">
        <v>74605000</v>
      </c>
    </row>
    <row r="43" spans="1:21" x14ac:dyDescent="0.2">
      <c r="A43" s="25" t="s">
        <v>26</v>
      </c>
      <c r="B43" s="22" t="s">
        <v>228</v>
      </c>
      <c r="C43" s="23">
        <v>8697000</v>
      </c>
      <c r="D43" s="23">
        <v>45911000</v>
      </c>
      <c r="E43" s="22" t="s">
        <v>229</v>
      </c>
      <c r="F43" s="23">
        <v>16813000</v>
      </c>
      <c r="G43" s="23">
        <v>6942000</v>
      </c>
      <c r="H43" s="23">
        <v>7228000</v>
      </c>
      <c r="I43" s="23">
        <v>17844000</v>
      </c>
      <c r="J43" s="23">
        <v>49396000</v>
      </c>
      <c r="K43" s="23">
        <v>21479000</v>
      </c>
      <c r="L43" s="23">
        <v>25368000</v>
      </c>
      <c r="M43" s="23">
        <v>36108000</v>
      </c>
      <c r="N43" s="23">
        <v>19512000</v>
      </c>
      <c r="O43" s="23">
        <v>98383000</v>
      </c>
      <c r="P43" s="23">
        <v>10367210</v>
      </c>
      <c r="Q43" s="23">
        <v>9738460</v>
      </c>
      <c r="R43" s="22" t="s">
        <v>230</v>
      </c>
      <c r="S43" s="20" t="s">
        <v>231</v>
      </c>
      <c r="T43" s="23">
        <v>7133000</v>
      </c>
      <c r="U43" s="24">
        <v>75083000</v>
      </c>
    </row>
    <row r="44" spans="1:21" x14ac:dyDescent="0.2">
      <c r="A44" s="21">
        <v>45301</v>
      </c>
      <c r="B44" s="22" t="s">
        <v>232</v>
      </c>
      <c r="C44" s="23">
        <v>8625000</v>
      </c>
      <c r="D44" s="23">
        <v>45587000</v>
      </c>
      <c r="E44" s="22" t="s">
        <v>233</v>
      </c>
      <c r="F44" s="23">
        <v>16807000</v>
      </c>
      <c r="G44" s="23">
        <v>6886000</v>
      </c>
      <c r="H44" s="23">
        <v>7171000</v>
      </c>
      <c r="I44" s="23">
        <v>17844000</v>
      </c>
      <c r="J44" s="23">
        <v>49116000</v>
      </c>
      <c r="K44" s="23">
        <v>21333000</v>
      </c>
      <c r="L44" s="23">
        <v>25227000</v>
      </c>
      <c r="M44" s="23">
        <v>35766000</v>
      </c>
      <c r="N44" s="23">
        <v>19312000</v>
      </c>
      <c r="O44" s="23">
        <v>97909000</v>
      </c>
      <c r="P44" s="23">
        <v>10250590</v>
      </c>
      <c r="Q44" s="23">
        <v>9709700</v>
      </c>
      <c r="R44" s="22" t="s">
        <v>234</v>
      </c>
      <c r="S44" s="20" t="s">
        <v>235</v>
      </c>
      <c r="T44" s="23">
        <v>7084000</v>
      </c>
      <c r="U44" s="24">
        <v>73580000</v>
      </c>
    </row>
    <row r="45" spans="1:21" x14ac:dyDescent="0.2">
      <c r="A45" s="21">
        <v>45332</v>
      </c>
      <c r="B45" s="22" t="s">
        <v>236</v>
      </c>
      <c r="C45" s="23">
        <v>8622000</v>
      </c>
      <c r="D45" s="23">
        <v>45558000</v>
      </c>
      <c r="E45" s="22" t="s">
        <v>237</v>
      </c>
      <c r="F45" s="23">
        <v>16799000</v>
      </c>
      <c r="G45" s="23">
        <v>6880000</v>
      </c>
      <c r="H45" s="23">
        <v>7169000</v>
      </c>
      <c r="I45" s="23">
        <v>17844000</v>
      </c>
      <c r="J45" s="23">
        <v>49099000</v>
      </c>
      <c r="K45" s="23">
        <v>21356000</v>
      </c>
      <c r="L45" s="23">
        <v>25198000</v>
      </c>
      <c r="M45" s="23">
        <v>35766000</v>
      </c>
      <c r="N45" s="23">
        <v>19232000</v>
      </c>
      <c r="O45" s="23">
        <v>97628000</v>
      </c>
      <c r="P45" s="23">
        <v>10170160</v>
      </c>
      <c r="Q45" s="23">
        <v>9677730</v>
      </c>
      <c r="R45" s="22" t="s">
        <v>234</v>
      </c>
      <c r="S45" s="20" t="s">
        <v>235</v>
      </c>
      <c r="T45" s="23">
        <v>7092000</v>
      </c>
      <c r="U45" s="24">
        <v>72997000</v>
      </c>
    </row>
    <row r="46" spans="1:21" x14ac:dyDescent="0.2">
      <c r="A46" s="21">
        <v>45361</v>
      </c>
      <c r="B46" s="22" t="s">
        <v>238</v>
      </c>
      <c r="C46" s="23">
        <v>8527000</v>
      </c>
      <c r="D46" s="23">
        <v>45061000</v>
      </c>
      <c r="E46" s="22" t="s">
        <v>239</v>
      </c>
      <c r="F46" s="23">
        <v>16632000</v>
      </c>
      <c r="G46" s="23">
        <v>6786000</v>
      </c>
      <c r="H46" s="23">
        <v>7101000</v>
      </c>
      <c r="I46" s="23">
        <v>17844000</v>
      </c>
      <c r="J46" s="23">
        <v>48581000</v>
      </c>
      <c r="K46" s="23">
        <v>21103000</v>
      </c>
      <c r="L46" s="23">
        <v>24997000</v>
      </c>
      <c r="M46" s="23">
        <v>35275000</v>
      </c>
      <c r="N46" s="23">
        <v>19036000</v>
      </c>
      <c r="O46" s="23">
        <v>96490000</v>
      </c>
      <c r="P46" s="23">
        <v>10005540</v>
      </c>
      <c r="Q46" s="23">
        <v>9604840</v>
      </c>
      <c r="R46" s="22" t="s">
        <v>234</v>
      </c>
      <c r="S46" s="20" t="s">
        <v>240</v>
      </c>
      <c r="T46" s="23">
        <v>7007000</v>
      </c>
      <c r="U46" s="24">
        <v>73040000</v>
      </c>
    </row>
    <row r="47" spans="1:21" x14ac:dyDescent="0.2">
      <c r="A47" s="21">
        <v>45392</v>
      </c>
      <c r="B47" s="22" t="s">
        <v>241</v>
      </c>
      <c r="C47" s="23">
        <v>8613000</v>
      </c>
      <c r="D47" s="23">
        <v>45446000</v>
      </c>
      <c r="E47" s="22" t="s">
        <v>242</v>
      </c>
      <c r="F47" s="23">
        <v>16855000</v>
      </c>
      <c r="G47" s="23">
        <v>6855000</v>
      </c>
      <c r="H47" s="23">
        <v>7155000</v>
      </c>
      <c r="I47" s="23">
        <v>17637000</v>
      </c>
      <c r="J47" s="23">
        <v>49451000</v>
      </c>
      <c r="K47" s="23">
        <v>21313000</v>
      </c>
      <c r="L47" s="23">
        <v>25168000</v>
      </c>
      <c r="M47" s="23">
        <v>35561000</v>
      </c>
      <c r="N47" s="23">
        <v>19333000</v>
      </c>
      <c r="O47" s="23">
        <v>97463000</v>
      </c>
      <c r="P47" s="23">
        <v>10265380</v>
      </c>
      <c r="Q47" s="23">
        <v>9629460</v>
      </c>
      <c r="R47" s="22" t="s">
        <v>243</v>
      </c>
      <c r="S47" s="20" t="s">
        <v>244</v>
      </c>
      <c r="T47" s="23">
        <v>7077000</v>
      </c>
      <c r="U47" s="24">
        <v>72088000</v>
      </c>
    </row>
    <row r="48" spans="1:21" x14ac:dyDescent="0.2">
      <c r="A48" s="21">
        <v>45483</v>
      </c>
      <c r="B48" s="22" t="s">
        <v>245</v>
      </c>
      <c r="C48" s="23">
        <v>8635000</v>
      </c>
      <c r="D48" s="23">
        <v>45511000</v>
      </c>
      <c r="E48" s="22" t="s">
        <v>246</v>
      </c>
      <c r="F48" s="23">
        <v>16754000</v>
      </c>
      <c r="G48" s="23">
        <v>6868000</v>
      </c>
      <c r="H48" s="23">
        <v>7166000</v>
      </c>
      <c r="I48" s="23">
        <v>17682000</v>
      </c>
      <c r="J48" s="23">
        <v>49097000</v>
      </c>
      <c r="K48" s="23">
        <v>21366000</v>
      </c>
      <c r="L48" s="23">
        <v>25126000</v>
      </c>
      <c r="M48" s="23">
        <v>35674000</v>
      </c>
      <c r="N48" s="23">
        <v>19238000</v>
      </c>
      <c r="O48" s="23">
        <v>97783000</v>
      </c>
      <c r="P48" s="23">
        <v>10216740</v>
      </c>
      <c r="Q48" s="23">
        <v>9631670</v>
      </c>
      <c r="R48" s="22" t="s">
        <v>247</v>
      </c>
      <c r="S48" s="20" t="s">
        <v>248</v>
      </c>
      <c r="T48" s="23">
        <v>7094000</v>
      </c>
      <c r="U48" s="24">
        <v>72694000</v>
      </c>
    </row>
    <row r="49" spans="1:21" x14ac:dyDescent="0.2">
      <c r="A49" s="21">
        <v>45514</v>
      </c>
      <c r="B49" s="22" t="s">
        <v>249</v>
      </c>
      <c r="C49" s="23">
        <v>8580000</v>
      </c>
      <c r="D49" s="23">
        <v>45269000</v>
      </c>
      <c r="E49" s="22" t="s">
        <v>250</v>
      </c>
      <c r="F49" s="23">
        <v>16730000</v>
      </c>
      <c r="G49" s="23">
        <v>6841000</v>
      </c>
      <c r="H49" s="23">
        <v>7115000</v>
      </c>
      <c r="I49" s="23">
        <v>17568000</v>
      </c>
      <c r="J49" s="23">
        <v>48791000</v>
      </c>
      <c r="K49" s="23">
        <v>21249000</v>
      </c>
      <c r="L49" s="23">
        <v>25096000</v>
      </c>
      <c r="M49" s="23">
        <v>35481000</v>
      </c>
      <c r="N49" s="23">
        <v>18977000</v>
      </c>
      <c r="O49" s="23">
        <v>96940000</v>
      </c>
      <c r="P49" s="23">
        <v>10090120</v>
      </c>
      <c r="Q49" s="23">
        <v>9601950</v>
      </c>
      <c r="R49" s="22" t="s">
        <v>251</v>
      </c>
      <c r="S49" s="20" t="s">
        <v>252</v>
      </c>
      <c r="T49" s="23">
        <v>7055000</v>
      </c>
      <c r="U49" s="24">
        <v>73006000</v>
      </c>
    </row>
    <row r="50" spans="1:21" x14ac:dyDescent="0.2">
      <c r="A50" s="21">
        <v>45545</v>
      </c>
      <c r="B50" s="22" t="s">
        <v>253</v>
      </c>
      <c r="C50" s="23">
        <v>8633000</v>
      </c>
      <c r="D50" s="23">
        <v>45547000</v>
      </c>
      <c r="E50" s="22" t="s">
        <v>254</v>
      </c>
      <c r="F50" s="23">
        <v>16865000</v>
      </c>
      <c r="G50" s="23">
        <v>6876000</v>
      </c>
      <c r="H50" s="23">
        <v>7137000</v>
      </c>
      <c r="I50" s="23">
        <v>17671000</v>
      </c>
      <c r="J50" s="23">
        <v>49185000</v>
      </c>
      <c r="K50" s="23">
        <v>21357000</v>
      </c>
      <c r="L50" s="23">
        <v>25218000</v>
      </c>
      <c r="M50" s="23">
        <v>35653000</v>
      </c>
      <c r="N50" s="23">
        <v>19095000</v>
      </c>
      <c r="O50" s="23">
        <v>97611000</v>
      </c>
      <c r="P50" s="23">
        <v>10209230</v>
      </c>
      <c r="Q50" s="23">
        <v>9617490</v>
      </c>
      <c r="R50" s="22" t="s">
        <v>255</v>
      </c>
      <c r="S50" s="20" t="s">
        <v>256</v>
      </c>
      <c r="T50" s="23">
        <v>7091000</v>
      </c>
      <c r="U50" s="24">
        <v>72473000</v>
      </c>
    </row>
    <row r="51" spans="1:21" x14ac:dyDescent="0.2">
      <c r="A51" s="21">
        <v>45575</v>
      </c>
      <c r="B51" s="22" t="s">
        <v>257</v>
      </c>
      <c r="C51" s="23">
        <v>8606000</v>
      </c>
      <c r="D51" s="23">
        <v>45405000</v>
      </c>
      <c r="E51" s="22" t="s">
        <v>258</v>
      </c>
      <c r="F51" s="23">
        <v>16773000</v>
      </c>
      <c r="G51" s="23">
        <v>6854000</v>
      </c>
      <c r="H51" s="23">
        <v>7114000</v>
      </c>
      <c r="I51" s="23">
        <v>17671000</v>
      </c>
      <c r="J51" s="23">
        <v>48774000</v>
      </c>
      <c r="K51" s="23">
        <v>21299000</v>
      </c>
      <c r="L51" s="23">
        <v>25084000</v>
      </c>
      <c r="M51" s="23">
        <v>35557000</v>
      </c>
      <c r="N51" s="23">
        <v>18970000</v>
      </c>
      <c r="O51" s="23">
        <v>97419000</v>
      </c>
      <c r="P51" s="23">
        <v>10142870</v>
      </c>
      <c r="Q51" s="23">
        <v>9602900</v>
      </c>
      <c r="R51" s="22" t="s">
        <v>255</v>
      </c>
      <c r="S51" s="20" t="s">
        <v>259</v>
      </c>
      <c r="T51" s="23">
        <v>7072000</v>
      </c>
      <c r="U51" s="24">
        <v>72843000</v>
      </c>
    </row>
    <row r="52" spans="1:21" x14ac:dyDescent="0.2">
      <c r="A52" s="21">
        <v>45606</v>
      </c>
      <c r="B52" s="22" t="s">
        <v>260</v>
      </c>
      <c r="C52" s="23">
        <v>8642000</v>
      </c>
      <c r="D52" s="23">
        <v>45644000</v>
      </c>
      <c r="E52" s="22" t="s">
        <v>261</v>
      </c>
      <c r="F52" s="23">
        <v>16929000</v>
      </c>
      <c r="G52" s="23">
        <v>6886000</v>
      </c>
      <c r="H52" s="23">
        <v>7135000</v>
      </c>
      <c r="I52" s="23">
        <v>17693000</v>
      </c>
      <c r="J52" s="23">
        <v>48964000</v>
      </c>
      <c r="K52" s="23">
        <v>21425000</v>
      </c>
      <c r="L52" s="23">
        <v>25185000</v>
      </c>
      <c r="M52" s="23">
        <v>35773000</v>
      </c>
      <c r="N52" s="23">
        <v>18973000</v>
      </c>
      <c r="O52" s="23">
        <v>97622000</v>
      </c>
      <c r="P52" s="23">
        <v>10227140</v>
      </c>
      <c r="Q52" s="23">
        <v>9645020</v>
      </c>
      <c r="R52" s="22" t="s">
        <v>262</v>
      </c>
      <c r="S52" s="20" t="s">
        <v>263</v>
      </c>
      <c r="T52" s="23">
        <v>7114000</v>
      </c>
      <c r="U52" s="24">
        <v>72653000</v>
      </c>
    </row>
    <row r="53" spans="1:21" x14ac:dyDescent="0.2">
      <c r="A53" s="25" t="s">
        <v>27</v>
      </c>
      <c r="B53" s="22" t="s">
        <v>264</v>
      </c>
      <c r="C53" s="23">
        <v>8657000</v>
      </c>
      <c r="D53" s="23">
        <v>45817000</v>
      </c>
      <c r="E53" s="22" t="s">
        <v>265</v>
      </c>
      <c r="F53" s="23">
        <v>16922000</v>
      </c>
      <c r="G53" s="23">
        <v>6913000</v>
      </c>
      <c r="H53" s="23">
        <v>7160000</v>
      </c>
      <c r="I53" s="23">
        <v>17739000</v>
      </c>
      <c r="J53" s="23">
        <v>48890000</v>
      </c>
      <c r="K53" s="23">
        <v>21514000</v>
      </c>
      <c r="L53" s="23">
        <v>25231000</v>
      </c>
      <c r="M53" s="23">
        <v>35903000</v>
      </c>
      <c r="N53" s="23">
        <v>18969000</v>
      </c>
      <c r="O53" s="23">
        <v>97805000</v>
      </c>
      <c r="P53" s="23">
        <v>10208420</v>
      </c>
      <c r="Q53" s="23">
        <v>9661540</v>
      </c>
      <c r="R53" s="22" t="s">
        <v>266</v>
      </c>
      <c r="S53" s="20" t="s">
        <v>135</v>
      </c>
      <c r="T53" s="23">
        <v>7143000</v>
      </c>
      <c r="U53" s="24">
        <v>72979000</v>
      </c>
    </row>
    <row r="54" spans="1:21" x14ac:dyDescent="0.2">
      <c r="A54" s="25" t="s">
        <v>28</v>
      </c>
      <c r="B54" s="22" t="s">
        <v>267</v>
      </c>
      <c r="C54" s="23">
        <v>8568000</v>
      </c>
      <c r="D54" s="23">
        <v>45400000</v>
      </c>
      <c r="E54" s="22" t="s">
        <v>268</v>
      </c>
      <c r="F54" s="23">
        <v>16970000</v>
      </c>
      <c r="G54" s="23">
        <v>6861000</v>
      </c>
      <c r="H54" s="23">
        <v>7085000</v>
      </c>
      <c r="I54" s="23">
        <v>17596000</v>
      </c>
      <c r="J54" s="23">
        <v>48832000</v>
      </c>
      <c r="K54" s="23">
        <v>21318000</v>
      </c>
      <c r="L54" s="23">
        <v>24931000</v>
      </c>
      <c r="M54" s="23">
        <v>35562000</v>
      </c>
      <c r="N54" s="23">
        <v>18836000</v>
      </c>
      <c r="O54" s="23">
        <v>97129000</v>
      </c>
      <c r="P54" s="23">
        <v>10205610</v>
      </c>
      <c r="Q54" s="23">
        <v>9637880</v>
      </c>
      <c r="R54" s="22" t="s">
        <v>269</v>
      </c>
      <c r="S54" s="20" t="s">
        <v>270</v>
      </c>
      <c r="T54" s="23">
        <v>7078000</v>
      </c>
      <c r="U54" s="24">
        <v>73197000</v>
      </c>
    </row>
    <row r="55" spans="1:21" x14ac:dyDescent="0.2">
      <c r="A55" s="25" t="s">
        <v>29</v>
      </c>
      <c r="B55" s="22" t="s">
        <v>271</v>
      </c>
      <c r="C55" s="23">
        <v>8554000</v>
      </c>
      <c r="D55" s="23">
        <v>45270000</v>
      </c>
      <c r="E55" s="22" t="s">
        <v>272</v>
      </c>
      <c r="F55" s="23">
        <v>17033000</v>
      </c>
      <c r="G55" s="23">
        <v>6841000</v>
      </c>
      <c r="H55" s="23">
        <v>7051000</v>
      </c>
      <c r="I55" s="23">
        <v>17553000</v>
      </c>
      <c r="J55" s="23">
        <v>48615000</v>
      </c>
      <c r="K55" s="23">
        <v>21261000</v>
      </c>
      <c r="L55" s="23">
        <v>24866000</v>
      </c>
      <c r="M55" s="23">
        <v>35462000</v>
      </c>
      <c r="N55" s="23">
        <v>18735000</v>
      </c>
      <c r="O55" s="23">
        <v>97154000</v>
      </c>
      <c r="P55" s="23">
        <v>10171590</v>
      </c>
      <c r="Q55" s="23">
        <v>9640640</v>
      </c>
      <c r="R55" s="22" t="s">
        <v>273</v>
      </c>
      <c r="S55" s="20" t="s">
        <v>274</v>
      </c>
      <c r="T55" s="23">
        <v>7058000</v>
      </c>
      <c r="U55" s="24">
        <v>72451000</v>
      </c>
    </row>
    <row r="56" spans="1:21" x14ac:dyDescent="0.2">
      <c r="A56" s="25" t="s">
        <v>30</v>
      </c>
      <c r="B56" s="22" t="s">
        <v>275</v>
      </c>
      <c r="C56" s="23">
        <v>8644000</v>
      </c>
      <c r="D56" s="23">
        <v>45694000</v>
      </c>
      <c r="E56" s="22" t="s">
        <v>276</v>
      </c>
      <c r="F56" s="23">
        <v>17064000</v>
      </c>
      <c r="G56" s="23">
        <v>6912000</v>
      </c>
      <c r="H56" s="23">
        <v>7119000</v>
      </c>
      <c r="I56" s="23">
        <v>17731000</v>
      </c>
      <c r="J56" s="23">
        <v>48841000</v>
      </c>
      <c r="K56" s="23">
        <v>21496000</v>
      </c>
      <c r="L56" s="23">
        <v>24951000</v>
      </c>
      <c r="M56" s="23">
        <v>35900000</v>
      </c>
      <c r="N56" s="23">
        <v>18923000</v>
      </c>
      <c r="O56" s="23">
        <v>97930000</v>
      </c>
      <c r="P56" s="23">
        <v>10280710</v>
      </c>
      <c r="Q56" s="23">
        <v>9710290</v>
      </c>
      <c r="R56" s="22" t="s">
        <v>277</v>
      </c>
      <c r="S56" s="20" t="s">
        <v>278</v>
      </c>
      <c r="T56" s="23">
        <v>7137000</v>
      </c>
      <c r="U56" s="24">
        <v>72164000</v>
      </c>
    </row>
    <row r="57" spans="1:21" x14ac:dyDescent="0.2">
      <c r="A57" s="25" t="s">
        <v>279</v>
      </c>
      <c r="B57" s="22" t="s">
        <v>275</v>
      </c>
      <c r="C57" s="23">
        <v>8668000</v>
      </c>
      <c r="D57" s="23">
        <v>45837000</v>
      </c>
      <c r="E57" s="22" t="s">
        <v>280</v>
      </c>
      <c r="F57" s="23">
        <v>17081000</v>
      </c>
      <c r="G57" s="23">
        <v>6935000</v>
      </c>
      <c r="H57" s="23">
        <v>7132000</v>
      </c>
      <c r="I57" s="23">
        <v>17786000</v>
      </c>
      <c r="J57" s="23">
        <v>48984000</v>
      </c>
      <c r="K57" s="23">
        <v>21557000</v>
      </c>
      <c r="L57" s="23">
        <v>25118000</v>
      </c>
      <c r="M57" s="23">
        <v>36011000</v>
      </c>
      <c r="N57" s="23">
        <v>19019000</v>
      </c>
      <c r="O57" s="23">
        <v>98276000</v>
      </c>
      <c r="P57" s="23">
        <v>10318220</v>
      </c>
      <c r="Q57" s="23">
        <v>9738910</v>
      </c>
      <c r="R57" s="22" t="s">
        <v>281</v>
      </c>
      <c r="S57" s="20" t="s">
        <v>278</v>
      </c>
      <c r="T57" s="23">
        <v>7157000</v>
      </c>
      <c r="U57" s="24">
        <v>73033000</v>
      </c>
    </row>
    <row r="58" spans="1:21" x14ac:dyDescent="0.2">
      <c r="A58" s="25" t="s">
        <v>31</v>
      </c>
      <c r="B58" s="22" t="s">
        <v>282</v>
      </c>
      <c r="C58" s="23">
        <v>8575000</v>
      </c>
      <c r="D58" s="23">
        <v>45419000</v>
      </c>
      <c r="E58" s="22" t="s">
        <v>283</v>
      </c>
      <c r="F58" s="23">
        <v>16884000</v>
      </c>
      <c r="G58" s="23">
        <v>6865000</v>
      </c>
      <c r="H58" s="23">
        <v>7061000</v>
      </c>
      <c r="I58" s="23">
        <v>17786000</v>
      </c>
      <c r="J58" s="23">
        <v>48464000</v>
      </c>
      <c r="K58" s="23">
        <v>21346000</v>
      </c>
      <c r="L58" s="23">
        <v>24900000</v>
      </c>
      <c r="M58" s="23">
        <v>35658000</v>
      </c>
      <c r="N58" s="23">
        <v>18846000</v>
      </c>
      <c r="O58" s="23">
        <v>97386000</v>
      </c>
      <c r="P58" s="23">
        <v>10151030</v>
      </c>
      <c r="Q58" s="23">
        <v>9629890</v>
      </c>
      <c r="R58" s="22" t="s">
        <v>281</v>
      </c>
      <c r="S58" s="20" t="s">
        <v>256</v>
      </c>
      <c r="T58" s="23">
        <v>7086000</v>
      </c>
      <c r="U58" s="24">
        <v>73325000</v>
      </c>
    </row>
    <row r="59" spans="1:21" x14ac:dyDescent="0.2">
      <c r="A59" s="25" t="s">
        <v>32</v>
      </c>
      <c r="B59" s="22" t="s">
        <v>284</v>
      </c>
      <c r="C59" s="23">
        <v>8583000</v>
      </c>
      <c r="D59" s="23">
        <v>45375000</v>
      </c>
      <c r="E59" s="22" t="s">
        <v>285</v>
      </c>
      <c r="F59" s="23">
        <v>16855000</v>
      </c>
      <c r="G59" s="23">
        <v>6867000</v>
      </c>
      <c r="H59" s="23">
        <v>7069000</v>
      </c>
      <c r="I59" s="23">
        <v>17606000</v>
      </c>
      <c r="J59" s="23">
        <v>48528000</v>
      </c>
      <c r="K59" s="23">
        <v>21344000</v>
      </c>
      <c r="L59" s="23">
        <v>24829000</v>
      </c>
      <c r="M59" s="23">
        <v>35642000</v>
      </c>
      <c r="N59" s="23">
        <v>18912000</v>
      </c>
      <c r="O59" s="23">
        <v>97382000</v>
      </c>
      <c r="P59" s="23">
        <v>10180050</v>
      </c>
      <c r="Q59" s="23">
        <v>9600640</v>
      </c>
      <c r="R59" s="22" t="s">
        <v>286</v>
      </c>
      <c r="S59" s="20" t="s">
        <v>287</v>
      </c>
      <c r="T59" s="23">
        <v>7086000</v>
      </c>
      <c r="U59" s="24">
        <v>72567000</v>
      </c>
    </row>
    <row r="60" spans="1:21" x14ac:dyDescent="0.2">
      <c r="A60" s="25" t="s">
        <v>33</v>
      </c>
      <c r="B60" s="22" t="s">
        <v>288</v>
      </c>
      <c r="C60" s="23">
        <v>8528000</v>
      </c>
      <c r="D60" s="23">
        <v>45178000</v>
      </c>
      <c r="E60" s="22" t="s">
        <v>289</v>
      </c>
      <c r="F60" s="23">
        <v>16792000</v>
      </c>
      <c r="G60" s="23">
        <v>6830000</v>
      </c>
      <c r="H60" s="23">
        <v>7042000</v>
      </c>
      <c r="I60" s="23">
        <v>17520000</v>
      </c>
      <c r="J60" s="23">
        <v>48227000</v>
      </c>
      <c r="K60" s="23">
        <v>21249000</v>
      </c>
      <c r="L60" s="23">
        <v>24701000</v>
      </c>
      <c r="M60" s="23">
        <v>35444000</v>
      </c>
      <c r="N60" s="23">
        <v>18865000</v>
      </c>
      <c r="O60" s="23">
        <v>96850000</v>
      </c>
      <c r="P60" s="23">
        <v>10135510</v>
      </c>
      <c r="Q60" s="23">
        <v>9571020</v>
      </c>
      <c r="R60" s="22" t="s">
        <v>290</v>
      </c>
      <c r="S60" s="20" t="s">
        <v>291</v>
      </c>
      <c r="T60" s="23">
        <v>7054000</v>
      </c>
      <c r="U60" s="24">
        <v>72544000</v>
      </c>
    </row>
    <row r="61" spans="1:21" x14ac:dyDescent="0.2">
      <c r="A61" s="25" t="s">
        <v>34</v>
      </c>
      <c r="B61" s="22" t="s">
        <v>292</v>
      </c>
      <c r="C61" s="23">
        <v>8559000</v>
      </c>
      <c r="D61" s="23">
        <v>45258000</v>
      </c>
      <c r="E61" s="22" t="s">
        <v>293</v>
      </c>
      <c r="F61" s="23">
        <v>16827000</v>
      </c>
      <c r="G61" s="23">
        <v>6817000</v>
      </c>
      <c r="H61" s="23">
        <v>7031000</v>
      </c>
      <c r="I61" s="23">
        <v>17521000</v>
      </c>
      <c r="J61" s="23">
        <v>48114000</v>
      </c>
      <c r="K61" s="23">
        <v>21236000</v>
      </c>
      <c r="L61" s="23">
        <v>24567000</v>
      </c>
      <c r="M61" s="23">
        <v>35500000</v>
      </c>
      <c r="N61" s="23">
        <v>18749000</v>
      </c>
      <c r="O61" s="23">
        <v>97065000</v>
      </c>
      <c r="P61" s="23">
        <v>10154300</v>
      </c>
      <c r="Q61" s="23">
        <v>9606700</v>
      </c>
      <c r="R61" s="22" t="s">
        <v>294</v>
      </c>
      <c r="S61" s="20" t="s">
        <v>295</v>
      </c>
      <c r="T61" s="23">
        <v>7049000</v>
      </c>
      <c r="U61" s="24">
        <v>72179000</v>
      </c>
    </row>
    <row r="62" spans="1:21" x14ac:dyDescent="0.2">
      <c r="A62" s="25" t="s">
        <v>35</v>
      </c>
      <c r="B62" s="22" t="s">
        <v>296</v>
      </c>
      <c r="C62" s="23">
        <v>8549000</v>
      </c>
      <c r="D62" s="23">
        <v>45231000</v>
      </c>
      <c r="E62" s="22" t="s">
        <v>297</v>
      </c>
      <c r="F62" s="23">
        <v>16762000</v>
      </c>
      <c r="G62" s="23">
        <v>6804000</v>
      </c>
      <c r="H62" s="23">
        <v>7017000</v>
      </c>
      <c r="I62" s="23">
        <v>17505000</v>
      </c>
      <c r="J62" s="23">
        <v>47698000</v>
      </c>
      <c r="K62" s="23">
        <v>21198000</v>
      </c>
      <c r="L62" s="23">
        <v>24476000</v>
      </c>
      <c r="M62" s="23">
        <v>35458000</v>
      </c>
      <c r="N62" s="23">
        <v>18559000</v>
      </c>
      <c r="O62" s="23">
        <v>97042000</v>
      </c>
      <c r="P62" s="23">
        <v>10079150</v>
      </c>
      <c r="Q62" s="23">
        <v>9560350</v>
      </c>
      <c r="R62" s="22" t="s">
        <v>298</v>
      </c>
      <c r="S62" s="20" t="s">
        <v>299</v>
      </c>
      <c r="T62" s="23">
        <v>7037000</v>
      </c>
      <c r="U62" s="24">
        <v>72226000</v>
      </c>
    </row>
    <row r="63" spans="1:21" x14ac:dyDescent="0.2">
      <c r="A63" s="25" t="s">
        <v>36</v>
      </c>
      <c r="B63" s="22" t="s">
        <v>300</v>
      </c>
      <c r="C63" s="23">
        <v>8618000</v>
      </c>
      <c r="D63" s="23">
        <v>45520000</v>
      </c>
      <c r="E63" s="22" t="s">
        <v>301</v>
      </c>
      <c r="F63" s="23">
        <v>16928000</v>
      </c>
      <c r="G63" s="23">
        <v>6862000</v>
      </c>
      <c r="H63" s="23">
        <v>7057000</v>
      </c>
      <c r="I63" s="23">
        <v>17647000</v>
      </c>
      <c r="J63" s="23">
        <v>47956000</v>
      </c>
      <c r="K63" s="23">
        <v>21397000</v>
      </c>
      <c r="L63" s="23">
        <v>24647000</v>
      </c>
      <c r="M63" s="23">
        <v>35745000</v>
      </c>
      <c r="N63" s="23">
        <v>18626000</v>
      </c>
      <c r="O63" s="23">
        <v>97786000</v>
      </c>
      <c r="P63" s="23">
        <v>10224410</v>
      </c>
      <c r="Q63" s="23">
        <v>9652480</v>
      </c>
      <c r="R63" s="22" t="s">
        <v>302</v>
      </c>
      <c r="S63" s="20" t="s">
        <v>303</v>
      </c>
      <c r="T63" s="23">
        <v>7102000</v>
      </c>
      <c r="U63" s="24">
        <v>72155000</v>
      </c>
    </row>
    <row r="64" spans="1:21" x14ac:dyDescent="0.2">
      <c r="A64" s="25" t="s">
        <v>37</v>
      </c>
      <c r="B64" s="22" t="s">
        <v>304</v>
      </c>
      <c r="C64" s="23">
        <v>8562000</v>
      </c>
      <c r="D64" s="23">
        <v>45262000</v>
      </c>
      <c r="E64" s="22" t="s">
        <v>305</v>
      </c>
      <c r="F64" s="23">
        <v>16821000</v>
      </c>
      <c r="G64" s="23">
        <v>6822000</v>
      </c>
      <c r="H64" s="23">
        <v>7021000</v>
      </c>
      <c r="I64" s="23">
        <v>17552000</v>
      </c>
      <c r="J64" s="23">
        <v>47923000</v>
      </c>
      <c r="K64" s="23">
        <v>21276000</v>
      </c>
      <c r="L64" s="23">
        <v>24536000</v>
      </c>
      <c r="M64" s="23">
        <v>35539000</v>
      </c>
      <c r="N64" s="23">
        <v>18647000</v>
      </c>
      <c r="O64" s="23">
        <v>97380000</v>
      </c>
      <c r="P64" s="23">
        <v>10137610</v>
      </c>
      <c r="Q64" s="23">
        <v>9602500</v>
      </c>
      <c r="R64" s="22" t="s">
        <v>306</v>
      </c>
      <c r="S64" s="20" t="s">
        <v>307</v>
      </c>
      <c r="T64" s="23">
        <v>7062000</v>
      </c>
      <c r="U64" s="24">
        <v>72717000</v>
      </c>
    </row>
    <row r="65" spans="1:21" x14ac:dyDescent="0.2">
      <c r="A65" s="25" t="s">
        <v>38</v>
      </c>
      <c r="B65" s="22" t="s">
        <v>308</v>
      </c>
      <c r="C65" s="23">
        <v>8459000</v>
      </c>
      <c r="D65" s="23">
        <v>44768000</v>
      </c>
      <c r="E65" s="22" t="s">
        <v>309</v>
      </c>
      <c r="F65" s="23">
        <v>16633000</v>
      </c>
      <c r="G65" s="23">
        <v>6745000</v>
      </c>
      <c r="H65" s="23">
        <v>6948000</v>
      </c>
      <c r="I65" s="23">
        <v>17353000</v>
      </c>
      <c r="J65" s="23">
        <v>47151000</v>
      </c>
      <c r="K65" s="23">
        <v>21045000</v>
      </c>
      <c r="L65" s="23">
        <v>24223000</v>
      </c>
      <c r="M65" s="23">
        <v>35176000</v>
      </c>
      <c r="N65" s="23">
        <v>18283000</v>
      </c>
      <c r="O65" s="23">
        <v>96164000</v>
      </c>
      <c r="P65" s="23">
        <v>9929580</v>
      </c>
      <c r="Q65" s="23">
        <v>9480100</v>
      </c>
      <c r="R65" s="23">
        <v>99398000</v>
      </c>
      <c r="S65" s="20" t="s">
        <v>310</v>
      </c>
      <c r="T65" s="23">
        <v>6985000</v>
      </c>
      <c r="U65" s="24">
        <v>72273000</v>
      </c>
    </row>
    <row r="66" spans="1:21" x14ac:dyDescent="0.2">
      <c r="A66" s="25" t="s">
        <v>39</v>
      </c>
      <c r="B66" s="22" t="s">
        <v>311</v>
      </c>
      <c r="C66" s="23">
        <v>8397000</v>
      </c>
      <c r="D66" s="23">
        <v>44356000</v>
      </c>
      <c r="E66" s="22" t="s">
        <v>312</v>
      </c>
      <c r="F66" s="23">
        <v>16528000</v>
      </c>
      <c r="G66" s="23">
        <v>6675000</v>
      </c>
      <c r="H66" s="23">
        <v>6893000</v>
      </c>
      <c r="I66" s="23">
        <v>17219000</v>
      </c>
      <c r="J66" s="23">
        <v>47317000</v>
      </c>
      <c r="K66" s="23">
        <v>20806000</v>
      </c>
      <c r="L66" s="23">
        <v>24069000</v>
      </c>
      <c r="M66" s="23">
        <v>34763000</v>
      </c>
      <c r="N66" s="23">
        <v>18419000</v>
      </c>
      <c r="O66" s="23">
        <v>95722000</v>
      </c>
      <c r="P66" s="23">
        <v>9875220</v>
      </c>
      <c r="Q66" s="23">
        <v>9503270</v>
      </c>
      <c r="R66" s="23">
        <v>98382000</v>
      </c>
      <c r="S66" s="20" t="s">
        <v>313</v>
      </c>
      <c r="T66" s="23">
        <v>6906000</v>
      </c>
      <c r="U66" s="24">
        <v>71455000</v>
      </c>
    </row>
    <row r="67" spans="1:21" x14ac:dyDescent="0.2">
      <c r="A67" s="21">
        <v>45393</v>
      </c>
      <c r="B67" s="22" t="s">
        <v>314</v>
      </c>
      <c r="C67" s="23">
        <v>8415000</v>
      </c>
      <c r="D67" s="23">
        <v>44510000</v>
      </c>
      <c r="E67" s="22" t="s">
        <v>315</v>
      </c>
      <c r="F67" s="23">
        <v>16594000</v>
      </c>
      <c r="G67" s="23">
        <v>6687000</v>
      </c>
      <c r="H67" s="23">
        <v>6907000</v>
      </c>
      <c r="I67" s="23">
        <v>17270000</v>
      </c>
      <c r="J67" s="23">
        <v>47453000</v>
      </c>
      <c r="K67" s="23">
        <v>20856000</v>
      </c>
      <c r="L67" s="23">
        <v>24057000</v>
      </c>
      <c r="M67" s="23">
        <v>34849000</v>
      </c>
      <c r="N67" s="23">
        <v>18290000</v>
      </c>
      <c r="O67" s="23">
        <v>96139000</v>
      </c>
      <c r="P67" s="23">
        <v>9858070</v>
      </c>
      <c r="Q67" s="23">
        <v>9520830</v>
      </c>
      <c r="R67" s="23">
        <v>98701000</v>
      </c>
      <c r="S67" s="20" t="s">
        <v>316</v>
      </c>
      <c r="T67" s="23">
        <v>6922000</v>
      </c>
      <c r="U67" s="24">
        <v>70703000</v>
      </c>
    </row>
    <row r="68" spans="1:21" x14ac:dyDescent="0.2">
      <c r="A68" s="21">
        <v>45423</v>
      </c>
      <c r="B68" s="22" t="s">
        <v>317</v>
      </c>
      <c r="C68" s="23">
        <v>8460000</v>
      </c>
      <c r="D68" s="23">
        <v>44730000</v>
      </c>
      <c r="E68" s="22" t="s">
        <v>318</v>
      </c>
      <c r="F68" s="23">
        <v>16679000</v>
      </c>
      <c r="G68" s="23">
        <v>6721000</v>
      </c>
      <c r="H68" s="23">
        <v>6945000</v>
      </c>
      <c r="I68" s="23">
        <v>17270000</v>
      </c>
      <c r="J68" s="23">
        <v>47626000</v>
      </c>
      <c r="K68" s="23">
        <v>20969000</v>
      </c>
      <c r="L68" s="23">
        <v>24074000</v>
      </c>
      <c r="M68" s="23">
        <v>35054000</v>
      </c>
      <c r="N68" s="23">
        <v>18366000</v>
      </c>
      <c r="O68" s="23">
        <v>96350000</v>
      </c>
      <c r="P68" s="23">
        <v>9863820</v>
      </c>
      <c r="Q68" s="23">
        <v>9537370</v>
      </c>
      <c r="R68" s="23">
        <v>98701000</v>
      </c>
      <c r="S68" s="20" t="s">
        <v>319</v>
      </c>
      <c r="T68" s="23">
        <v>6959000</v>
      </c>
      <c r="U68" s="24">
        <v>70895000</v>
      </c>
    </row>
    <row r="69" spans="1:21" x14ac:dyDescent="0.2">
      <c r="A69" s="21">
        <v>45454</v>
      </c>
      <c r="B69" s="22" t="s">
        <v>320</v>
      </c>
      <c r="C69" s="23">
        <v>8424000</v>
      </c>
      <c r="D69" s="23">
        <v>44429000</v>
      </c>
      <c r="E69" s="22" t="s">
        <v>321</v>
      </c>
      <c r="F69" s="23">
        <v>16476000</v>
      </c>
      <c r="G69" s="23">
        <v>6681000</v>
      </c>
      <c r="H69" s="23">
        <v>6914000</v>
      </c>
      <c r="I69" s="23">
        <v>17242000</v>
      </c>
      <c r="J69" s="23">
        <v>47313000</v>
      </c>
      <c r="K69" s="23">
        <v>20856000</v>
      </c>
      <c r="L69" s="23">
        <v>23883000</v>
      </c>
      <c r="M69" s="23">
        <v>34863000</v>
      </c>
      <c r="N69" s="23">
        <v>18259000</v>
      </c>
      <c r="O69" s="23">
        <v>95609000</v>
      </c>
      <c r="P69" s="23">
        <v>9717070</v>
      </c>
      <c r="Q69" s="23">
        <v>9531880</v>
      </c>
      <c r="R69" s="23">
        <v>98584000</v>
      </c>
      <c r="S69" s="20" t="s">
        <v>322</v>
      </c>
      <c r="T69" s="23">
        <v>6921000</v>
      </c>
      <c r="U69" s="24">
        <v>71229000</v>
      </c>
    </row>
    <row r="70" spans="1:21" x14ac:dyDescent="0.2">
      <c r="A70" s="21">
        <v>45484</v>
      </c>
      <c r="B70" s="22" t="s">
        <v>323</v>
      </c>
      <c r="C70" s="23">
        <v>8487000</v>
      </c>
      <c r="D70" s="23">
        <v>44711000</v>
      </c>
      <c r="E70" s="22" t="s">
        <v>324</v>
      </c>
      <c r="F70" s="23">
        <v>16603000</v>
      </c>
      <c r="G70" s="23">
        <v>6740000</v>
      </c>
      <c r="H70" s="23">
        <v>6988000</v>
      </c>
      <c r="I70" s="23">
        <v>17242000</v>
      </c>
      <c r="J70" s="23">
        <v>48104000</v>
      </c>
      <c r="K70" s="23">
        <v>20937000</v>
      </c>
      <c r="L70" s="23">
        <v>24062000</v>
      </c>
      <c r="M70" s="23">
        <v>35037000</v>
      </c>
      <c r="N70" s="23">
        <v>18686000</v>
      </c>
      <c r="O70" s="23">
        <v>96343000</v>
      </c>
      <c r="P70" s="23">
        <v>9856550</v>
      </c>
      <c r="Q70" s="23">
        <v>9564130</v>
      </c>
      <c r="R70" s="23">
        <v>98584000</v>
      </c>
      <c r="S70" s="20" t="s">
        <v>325</v>
      </c>
      <c r="T70" s="23">
        <v>6948000</v>
      </c>
      <c r="U70" s="24">
        <v>70870000</v>
      </c>
    </row>
    <row r="71" spans="1:21" x14ac:dyDescent="0.2">
      <c r="A71" s="21">
        <v>45515</v>
      </c>
      <c r="B71" s="22" t="s">
        <v>326</v>
      </c>
      <c r="C71" s="23">
        <v>8400000</v>
      </c>
      <c r="D71" s="23">
        <v>44351000</v>
      </c>
      <c r="E71" s="22" t="s">
        <v>327</v>
      </c>
      <c r="F71" s="23">
        <v>16606000</v>
      </c>
      <c r="G71" s="23">
        <v>6680000</v>
      </c>
      <c r="H71" s="23">
        <v>6928000</v>
      </c>
      <c r="I71" s="23">
        <v>17218000</v>
      </c>
      <c r="J71" s="23">
        <v>47900000</v>
      </c>
      <c r="K71" s="23">
        <v>20757000</v>
      </c>
      <c r="L71" s="23">
        <v>23884000</v>
      </c>
      <c r="M71" s="23">
        <v>34670000</v>
      </c>
      <c r="N71" s="23">
        <v>18497000</v>
      </c>
      <c r="O71" s="23">
        <v>95560000</v>
      </c>
      <c r="P71" s="23">
        <v>9755570</v>
      </c>
      <c r="Q71" s="23">
        <v>9519380</v>
      </c>
      <c r="R71" s="23">
        <v>98358000</v>
      </c>
      <c r="S71" s="20" t="s">
        <v>328</v>
      </c>
      <c r="T71" s="23">
        <v>6888000</v>
      </c>
      <c r="U71" s="24">
        <v>71413000</v>
      </c>
    </row>
    <row r="72" spans="1:21" x14ac:dyDescent="0.2">
      <c r="A72" s="21">
        <v>45637</v>
      </c>
      <c r="B72" s="22" t="s">
        <v>329</v>
      </c>
      <c r="C72" s="23">
        <v>8255000</v>
      </c>
      <c r="D72" s="23">
        <v>43766000</v>
      </c>
      <c r="E72" s="22" t="s">
        <v>330</v>
      </c>
      <c r="F72" s="23">
        <v>16295000</v>
      </c>
      <c r="G72" s="23">
        <v>6585000</v>
      </c>
      <c r="H72" s="23">
        <v>6818000</v>
      </c>
      <c r="I72" s="23">
        <v>16963000</v>
      </c>
      <c r="J72" s="23">
        <v>46987000</v>
      </c>
      <c r="K72" s="23">
        <v>20448000</v>
      </c>
      <c r="L72" s="23">
        <v>23728000</v>
      </c>
      <c r="M72" s="23">
        <v>34178000</v>
      </c>
      <c r="N72" s="23">
        <v>18184000</v>
      </c>
      <c r="O72" s="23">
        <v>94083000</v>
      </c>
      <c r="P72" s="23">
        <v>9481810</v>
      </c>
      <c r="Q72" s="23">
        <v>9432410</v>
      </c>
      <c r="R72" s="23">
        <v>97020000</v>
      </c>
      <c r="S72" s="20" t="s">
        <v>331</v>
      </c>
      <c r="T72" s="23">
        <v>6785000</v>
      </c>
      <c r="U72" s="24">
        <v>70573000</v>
      </c>
    </row>
    <row r="73" spans="1:21" x14ac:dyDescent="0.2">
      <c r="A73" s="25" t="s">
        <v>40</v>
      </c>
      <c r="B73" s="22" t="s">
        <v>332</v>
      </c>
      <c r="C73" s="23">
        <v>8241000</v>
      </c>
      <c r="D73" s="23">
        <v>43668000</v>
      </c>
      <c r="E73" s="22" t="s">
        <v>333</v>
      </c>
      <c r="F73" s="23">
        <v>16225000</v>
      </c>
      <c r="G73" s="23">
        <v>6570000</v>
      </c>
      <c r="H73" s="23">
        <v>6799000</v>
      </c>
      <c r="I73" s="23">
        <v>16909000</v>
      </c>
      <c r="J73" s="23">
        <v>46809000</v>
      </c>
      <c r="K73" s="23">
        <v>20465000</v>
      </c>
      <c r="L73" s="23">
        <v>23655000</v>
      </c>
      <c r="M73" s="23">
        <v>34171000</v>
      </c>
      <c r="N73" s="23">
        <v>18033000</v>
      </c>
      <c r="O73" s="23">
        <v>93535000</v>
      </c>
      <c r="P73" s="23">
        <v>9463910</v>
      </c>
      <c r="Q73" s="23">
        <v>9400190</v>
      </c>
      <c r="R73" s="23">
        <v>96827000</v>
      </c>
      <c r="S73" s="20" t="s">
        <v>334</v>
      </c>
      <c r="T73" s="23">
        <v>6791000</v>
      </c>
      <c r="U73" s="24">
        <v>69505000</v>
      </c>
    </row>
    <row r="74" spans="1:21" x14ac:dyDescent="0.2">
      <c r="A74" s="25" t="s">
        <v>41</v>
      </c>
      <c r="B74" s="22" t="s">
        <v>335</v>
      </c>
      <c r="C74" s="23">
        <v>8364000</v>
      </c>
      <c r="D74" s="23">
        <v>44287000</v>
      </c>
      <c r="E74" s="22" t="s">
        <v>336</v>
      </c>
      <c r="F74" s="23">
        <v>16478000</v>
      </c>
      <c r="G74" s="23">
        <v>6648000</v>
      </c>
      <c r="H74" s="23">
        <v>6856000</v>
      </c>
      <c r="I74" s="23">
        <v>17133000</v>
      </c>
      <c r="J74" s="23">
        <v>47375000</v>
      </c>
      <c r="K74" s="23">
        <v>20713000</v>
      </c>
      <c r="L74" s="23">
        <v>23858000</v>
      </c>
      <c r="M74" s="23">
        <v>34597000</v>
      </c>
      <c r="N74" s="23">
        <v>18174000</v>
      </c>
      <c r="O74" s="23">
        <v>95049000</v>
      </c>
      <c r="P74" s="23">
        <v>9578040</v>
      </c>
      <c r="Q74" s="23">
        <v>9461920</v>
      </c>
      <c r="R74" s="23">
        <v>98072000</v>
      </c>
      <c r="S74" s="20" t="s">
        <v>337</v>
      </c>
      <c r="T74" s="23">
        <v>6873000</v>
      </c>
      <c r="U74" s="24">
        <v>69380000</v>
      </c>
    </row>
    <row r="75" spans="1:21" x14ac:dyDescent="0.2">
      <c r="A75" s="25" t="s">
        <v>42</v>
      </c>
      <c r="B75" s="22" t="s">
        <v>338</v>
      </c>
      <c r="C75" s="23">
        <v>8297000</v>
      </c>
      <c r="D75" s="23">
        <v>43994000</v>
      </c>
      <c r="E75" s="22" t="s">
        <v>339</v>
      </c>
      <c r="F75" s="23">
        <v>16477000</v>
      </c>
      <c r="G75" s="23">
        <v>6610000</v>
      </c>
      <c r="H75" s="23">
        <v>6792000</v>
      </c>
      <c r="I75" s="23">
        <v>17039000</v>
      </c>
      <c r="J75" s="23">
        <v>47081000</v>
      </c>
      <c r="K75" s="23">
        <v>20604000</v>
      </c>
      <c r="L75" s="23">
        <v>23603000</v>
      </c>
      <c r="M75" s="23">
        <v>34372000</v>
      </c>
      <c r="N75" s="23">
        <v>18025000</v>
      </c>
      <c r="O75" s="23">
        <v>94879000</v>
      </c>
      <c r="P75" s="23">
        <v>9676140</v>
      </c>
      <c r="Q75" s="23">
        <v>9402900</v>
      </c>
      <c r="R75" s="23">
        <v>97346000</v>
      </c>
      <c r="S75" s="20" t="s">
        <v>340</v>
      </c>
      <c r="T75" s="23">
        <v>6837000</v>
      </c>
      <c r="U75" s="24">
        <v>70292000</v>
      </c>
    </row>
    <row r="76" spans="1:21" x14ac:dyDescent="0.2">
      <c r="A76" s="25" t="s">
        <v>43</v>
      </c>
      <c r="B76" s="22" t="s">
        <v>341</v>
      </c>
      <c r="C76" s="23">
        <v>8302000</v>
      </c>
      <c r="D76" s="23">
        <v>44000000</v>
      </c>
      <c r="E76" s="22" t="s">
        <v>342</v>
      </c>
      <c r="F76" s="23">
        <v>16469000</v>
      </c>
      <c r="G76" s="23">
        <v>6617000</v>
      </c>
      <c r="H76" s="23">
        <v>6789000</v>
      </c>
      <c r="I76" s="23">
        <v>17042000</v>
      </c>
      <c r="J76" s="23">
        <v>46988000</v>
      </c>
      <c r="K76" s="23">
        <v>20647000</v>
      </c>
      <c r="L76" s="23">
        <v>23558000</v>
      </c>
      <c r="M76" s="23">
        <v>34403000</v>
      </c>
      <c r="N76" s="23">
        <v>17972000</v>
      </c>
      <c r="O76" s="23">
        <v>94900000</v>
      </c>
      <c r="P76" s="23">
        <v>9663670</v>
      </c>
      <c r="Q76" s="23">
        <v>9447680</v>
      </c>
      <c r="R76" s="23">
        <v>97392000</v>
      </c>
      <c r="S76" s="20" t="s">
        <v>343</v>
      </c>
      <c r="T76" s="23">
        <v>6851000</v>
      </c>
      <c r="U76" s="24">
        <v>69887000</v>
      </c>
    </row>
    <row r="77" spans="1:21" x14ac:dyDescent="0.2">
      <c r="A77" s="25" t="s">
        <v>44</v>
      </c>
      <c r="B77" s="22" t="s">
        <v>344</v>
      </c>
      <c r="C77" s="23">
        <v>8228000</v>
      </c>
      <c r="D77" s="23">
        <v>43706000</v>
      </c>
      <c r="E77" s="22" t="s">
        <v>345</v>
      </c>
      <c r="F77" s="23">
        <v>16294000</v>
      </c>
      <c r="G77" s="23">
        <v>6578000</v>
      </c>
      <c r="H77" s="23">
        <v>6741000</v>
      </c>
      <c r="I77" s="23">
        <v>16911000</v>
      </c>
      <c r="J77" s="23">
        <v>46634000</v>
      </c>
      <c r="K77" s="23">
        <v>20501000</v>
      </c>
      <c r="L77" s="23">
        <v>23460000</v>
      </c>
      <c r="M77" s="23">
        <v>34187000</v>
      </c>
      <c r="N77" s="23">
        <v>17764000</v>
      </c>
      <c r="O77" s="23">
        <v>94033000</v>
      </c>
      <c r="P77" s="23">
        <v>9575690</v>
      </c>
      <c r="Q77" s="23">
        <v>9431250</v>
      </c>
      <c r="R77" s="23">
        <v>96702000</v>
      </c>
      <c r="S77" s="20" t="s">
        <v>346</v>
      </c>
      <c r="T77" s="23">
        <v>6802000</v>
      </c>
      <c r="U77" s="24">
        <v>69960000</v>
      </c>
    </row>
    <row r="78" spans="1:21" x14ac:dyDescent="0.2">
      <c r="A78" s="25" t="s">
        <v>45</v>
      </c>
      <c r="B78" s="22" t="s">
        <v>347</v>
      </c>
      <c r="C78" s="23">
        <v>8198000</v>
      </c>
      <c r="D78" s="23">
        <v>43519000</v>
      </c>
      <c r="E78" s="22" t="s">
        <v>348</v>
      </c>
      <c r="F78" s="23">
        <v>16234000</v>
      </c>
      <c r="G78" s="23">
        <v>6548000</v>
      </c>
      <c r="H78" s="23">
        <v>6711000</v>
      </c>
      <c r="I78" s="23">
        <v>16836000</v>
      </c>
      <c r="J78" s="23">
        <v>46303000</v>
      </c>
      <c r="K78" s="23">
        <v>20433000</v>
      </c>
      <c r="L78" s="23">
        <v>23350000</v>
      </c>
      <c r="M78" s="23">
        <v>34027000</v>
      </c>
      <c r="N78" s="23">
        <v>17656000</v>
      </c>
      <c r="O78" s="23">
        <v>93644000</v>
      </c>
      <c r="P78" s="23">
        <v>9493420</v>
      </c>
      <c r="Q78" s="23">
        <v>9401800</v>
      </c>
      <c r="R78" s="23">
        <v>96274000</v>
      </c>
      <c r="S78" s="20" t="s">
        <v>349</v>
      </c>
      <c r="T78" s="23">
        <v>6780000</v>
      </c>
      <c r="U78" s="24">
        <v>69496000</v>
      </c>
    </row>
    <row r="79" spans="1:21" x14ac:dyDescent="0.2">
      <c r="A79" s="25" t="s">
        <v>46</v>
      </c>
      <c r="B79" s="22" t="s">
        <v>350</v>
      </c>
      <c r="C79" s="23">
        <v>8215000</v>
      </c>
      <c r="D79" s="23">
        <v>43608000</v>
      </c>
      <c r="E79" s="22" t="s">
        <v>351</v>
      </c>
      <c r="F79" s="23">
        <v>16200000</v>
      </c>
      <c r="G79" s="23">
        <v>6562000</v>
      </c>
      <c r="H79" s="23">
        <v>6715000</v>
      </c>
      <c r="I79" s="23">
        <v>16847000</v>
      </c>
      <c r="J79" s="23">
        <v>46221000</v>
      </c>
      <c r="K79" s="23">
        <v>20474000</v>
      </c>
      <c r="L79" s="23">
        <v>23429000</v>
      </c>
      <c r="M79" s="23">
        <v>34122000</v>
      </c>
      <c r="N79" s="23">
        <v>17554000</v>
      </c>
      <c r="O79" s="23">
        <v>93473000</v>
      </c>
      <c r="P79" s="23">
        <v>9414360</v>
      </c>
      <c r="Q79" s="23">
        <v>9416040</v>
      </c>
      <c r="R79" s="23">
        <v>96506000</v>
      </c>
      <c r="S79" s="20" t="s">
        <v>352</v>
      </c>
      <c r="T79" s="23">
        <v>6793000</v>
      </c>
      <c r="U79" s="24">
        <v>69188000</v>
      </c>
    </row>
    <row r="80" spans="1:21" x14ac:dyDescent="0.2">
      <c r="A80" s="25" t="s">
        <v>47</v>
      </c>
      <c r="B80" s="22" t="s">
        <v>353</v>
      </c>
      <c r="C80" s="23">
        <v>8272000</v>
      </c>
      <c r="D80" s="23">
        <v>43904000</v>
      </c>
      <c r="E80" s="22" t="s">
        <v>354</v>
      </c>
      <c r="F80" s="23">
        <v>16315000</v>
      </c>
      <c r="G80" s="23">
        <v>6596000</v>
      </c>
      <c r="H80" s="23">
        <v>6765000</v>
      </c>
      <c r="I80" s="23">
        <v>16935000</v>
      </c>
      <c r="J80" s="23">
        <v>46408000</v>
      </c>
      <c r="K80" s="23">
        <v>20565000</v>
      </c>
      <c r="L80" s="23">
        <v>23629000</v>
      </c>
      <c r="M80" s="23">
        <v>34318000</v>
      </c>
      <c r="N80" s="23">
        <v>17732000</v>
      </c>
      <c r="O80" s="23">
        <v>93756000</v>
      </c>
      <c r="P80" s="23">
        <v>9460680</v>
      </c>
      <c r="Q80" s="23">
        <v>9458660</v>
      </c>
      <c r="R80" s="23">
        <v>97215000</v>
      </c>
      <c r="S80" s="20" t="s">
        <v>355</v>
      </c>
      <c r="T80" s="23">
        <v>6823000</v>
      </c>
      <c r="U80" s="24">
        <v>69319000</v>
      </c>
    </row>
    <row r="81" spans="1:21" x14ac:dyDescent="0.2">
      <c r="A81" s="25" t="s">
        <v>48</v>
      </c>
      <c r="B81" s="22" t="s">
        <v>356</v>
      </c>
      <c r="C81" s="23">
        <v>8283000</v>
      </c>
      <c r="D81" s="23">
        <v>44019000</v>
      </c>
      <c r="E81" s="22" t="s">
        <v>357</v>
      </c>
      <c r="F81" s="23">
        <v>16322000</v>
      </c>
      <c r="G81" s="23">
        <v>6599000</v>
      </c>
      <c r="H81" s="23">
        <v>6767000</v>
      </c>
      <c r="I81" s="23">
        <v>16949000</v>
      </c>
      <c r="J81" s="23">
        <v>46657000</v>
      </c>
      <c r="K81" s="23">
        <v>20567000</v>
      </c>
      <c r="L81" s="23">
        <v>23859000</v>
      </c>
      <c r="M81" s="23">
        <v>34317000</v>
      </c>
      <c r="N81" s="23">
        <v>18090000</v>
      </c>
      <c r="O81" s="23">
        <v>93736000</v>
      </c>
      <c r="P81" s="23">
        <v>9529520</v>
      </c>
      <c r="Q81" s="23">
        <v>9455560</v>
      </c>
      <c r="R81" s="23">
        <v>97396000</v>
      </c>
      <c r="S81" s="20" t="s">
        <v>358</v>
      </c>
      <c r="T81" s="23">
        <v>6823000</v>
      </c>
      <c r="U81" s="24">
        <v>69714000</v>
      </c>
    </row>
    <row r="82" spans="1:21" x14ac:dyDescent="0.2">
      <c r="A82" s="25" t="s">
        <v>49</v>
      </c>
      <c r="B82" s="22" t="s">
        <v>359</v>
      </c>
      <c r="C82" s="23">
        <v>8218000</v>
      </c>
      <c r="D82" s="23">
        <v>43698000</v>
      </c>
      <c r="E82" s="22" t="s">
        <v>360</v>
      </c>
      <c r="F82" s="23">
        <v>16153000</v>
      </c>
      <c r="G82" s="23">
        <v>6545000</v>
      </c>
      <c r="H82" s="23">
        <v>6719000</v>
      </c>
      <c r="I82" s="23">
        <v>16799000</v>
      </c>
      <c r="J82" s="23">
        <v>46166000</v>
      </c>
      <c r="K82" s="23">
        <v>20401000</v>
      </c>
      <c r="L82" s="23">
        <v>23720000</v>
      </c>
      <c r="M82" s="23">
        <v>34056000</v>
      </c>
      <c r="N82" s="23">
        <v>17917000</v>
      </c>
      <c r="O82" s="23">
        <v>92576000</v>
      </c>
      <c r="P82" s="23">
        <v>9386650</v>
      </c>
      <c r="Q82" s="23">
        <v>9413930</v>
      </c>
      <c r="R82" s="23">
        <v>96598000</v>
      </c>
      <c r="S82" s="20" t="s">
        <v>361</v>
      </c>
      <c r="T82" s="23">
        <v>6768000</v>
      </c>
      <c r="U82" s="24">
        <v>69747000</v>
      </c>
    </row>
    <row r="83" spans="1:21" x14ac:dyDescent="0.2">
      <c r="A83" s="25" t="s">
        <v>50</v>
      </c>
      <c r="B83" s="22" t="s">
        <v>362</v>
      </c>
      <c r="C83" s="23">
        <v>8155000</v>
      </c>
      <c r="D83" s="23">
        <v>43434000</v>
      </c>
      <c r="E83" s="22" t="s">
        <v>363</v>
      </c>
      <c r="F83" s="23">
        <v>16104000</v>
      </c>
      <c r="G83" s="23">
        <v>6495000</v>
      </c>
      <c r="H83" s="23">
        <v>6691000</v>
      </c>
      <c r="I83" s="23">
        <v>16679000</v>
      </c>
      <c r="J83" s="23">
        <v>45896000</v>
      </c>
      <c r="K83" s="23">
        <v>20255000</v>
      </c>
      <c r="L83" s="23">
        <v>23532000</v>
      </c>
      <c r="M83" s="23">
        <v>33806000</v>
      </c>
      <c r="N83" s="23">
        <v>17708000</v>
      </c>
      <c r="O83" s="23">
        <v>91978000</v>
      </c>
      <c r="P83" s="23">
        <v>9303410</v>
      </c>
      <c r="Q83" s="23">
        <v>9365820</v>
      </c>
      <c r="R83" s="23">
        <v>96135000</v>
      </c>
      <c r="S83" s="20" t="s">
        <v>364</v>
      </c>
      <c r="T83" s="23">
        <v>6720000</v>
      </c>
      <c r="U83" s="24">
        <v>69140000</v>
      </c>
    </row>
    <row r="84" spans="1:21" x14ac:dyDescent="0.2">
      <c r="A84" s="25" t="s">
        <v>51</v>
      </c>
      <c r="B84" s="22" t="s">
        <v>365</v>
      </c>
      <c r="C84" s="23">
        <v>8190000</v>
      </c>
      <c r="D84" s="23">
        <v>43626000</v>
      </c>
      <c r="E84" s="22" t="s">
        <v>366</v>
      </c>
      <c r="F84" s="23">
        <v>16187000</v>
      </c>
      <c r="G84" s="23">
        <v>6526000</v>
      </c>
      <c r="H84" s="23">
        <v>6726000</v>
      </c>
      <c r="I84" s="23">
        <v>16772000</v>
      </c>
      <c r="J84" s="23">
        <v>46115000</v>
      </c>
      <c r="K84" s="23">
        <v>20349000</v>
      </c>
      <c r="L84" s="23">
        <v>23636000</v>
      </c>
      <c r="M84" s="23">
        <v>33962000</v>
      </c>
      <c r="N84" s="23">
        <v>17904000</v>
      </c>
      <c r="O84" s="23">
        <v>92579000</v>
      </c>
      <c r="P84" s="23">
        <v>9382410</v>
      </c>
      <c r="Q84" s="23">
        <v>9408720</v>
      </c>
      <c r="R84" s="23">
        <v>96422000</v>
      </c>
      <c r="S84" s="20" t="s">
        <v>367</v>
      </c>
      <c r="T84" s="23">
        <v>6751000</v>
      </c>
      <c r="U84" s="24">
        <v>68639000</v>
      </c>
    </row>
    <row r="85" spans="1:21" x14ac:dyDescent="0.2">
      <c r="A85" s="25" t="s">
        <v>52</v>
      </c>
      <c r="B85" s="22" t="s">
        <v>368</v>
      </c>
      <c r="C85" s="23">
        <v>8246000</v>
      </c>
      <c r="D85" s="23">
        <v>43887000</v>
      </c>
      <c r="E85" s="22" t="s">
        <v>369</v>
      </c>
      <c r="F85" s="23">
        <v>16187000</v>
      </c>
      <c r="G85" s="23">
        <v>6569000</v>
      </c>
      <c r="H85" s="23">
        <v>6750000</v>
      </c>
      <c r="I85" s="23">
        <v>16874000</v>
      </c>
      <c r="J85" s="23">
        <v>46066000</v>
      </c>
      <c r="K85" s="23">
        <v>20470000</v>
      </c>
      <c r="L85" s="23">
        <v>23716000</v>
      </c>
      <c r="M85" s="23">
        <v>34227000</v>
      </c>
      <c r="N85" s="23">
        <v>17876000</v>
      </c>
      <c r="O85" s="23">
        <v>93088000</v>
      </c>
      <c r="P85" s="23">
        <v>9400600</v>
      </c>
      <c r="Q85" s="23">
        <v>9436830</v>
      </c>
      <c r="R85" s="23">
        <v>97029000</v>
      </c>
      <c r="S85" s="20" t="s">
        <v>370</v>
      </c>
      <c r="T85" s="23">
        <v>6791000</v>
      </c>
      <c r="U85" s="24">
        <v>68989000</v>
      </c>
    </row>
    <row r="86" spans="1:21" x14ac:dyDescent="0.2">
      <c r="A86" s="21">
        <v>45334</v>
      </c>
      <c r="B86" s="22" t="s">
        <v>371</v>
      </c>
      <c r="C86" s="23">
        <v>8239000</v>
      </c>
      <c r="D86" s="23">
        <v>43917000</v>
      </c>
      <c r="E86" s="22" t="s">
        <v>372</v>
      </c>
      <c r="F86" s="23">
        <v>15894000</v>
      </c>
      <c r="G86" s="23">
        <v>6565000</v>
      </c>
      <c r="H86" s="23">
        <v>6743000</v>
      </c>
      <c r="I86" s="23">
        <v>16831000</v>
      </c>
      <c r="J86" s="23">
        <v>45326000</v>
      </c>
      <c r="K86" s="23">
        <v>20431000</v>
      </c>
      <c r="L86" s="23">
        <v>23608000</v>
      </c>
      <c r="M86" s="23">
        <v>34316000</v>
      </c>
      <c r="N86" s="23">
        <v>17573000</v>
      </c>
      <c r="O86" s="23">
        <v>92389000</v>
      </c>
      <c r="P86" s="23">
        <v>9413420</v>
      </c>
      <c r="Q86" s="23">
        <v>9451540</v>
      </c>
      <c r="R86" s="23">
        <v>97048000</v>
      </c>
      <c r="S86" s="20" t="s">
        <v>373</v>
      </c>
      <c r="T86" s="23">
        <v>6778000</v>
      </c>
      <c r="U86" s="24">
        <v>69514000</v>
      </c>
    </row>
    <row r="87" spans="1:21" x14ac:dyDescent="0.2">
      <c r="A87" s="21">
        <v>45363</v>
      </c>
      <c r="B87" s="22" t="s">
        <v>374</v>
      </c>
      <c r="C87" s="23">
        <v>8258000</v>
      </c>
      <c r="D87" s="23">
        <v>44066000</v>
      </c>
      <c r="E87" s="22" t="s">
        <v>375</v>
      </c>
      <c r="F87" s="23">
        <v>15869000</v>
      </c>
      <c r="G87" s="23">
        <v>6578000</v>
      </c>
      <c r="H87" s="23">
        <v>6760000</v>
      </c>
      <c r="I87" s="23">
        <v>16867000</v>
      </c>
      <c r="J87" s="23">
        <v>45280000</v>
      </c>
      <c r="K87" s="23">
        <v>20477000</v>
      </c>
      <c r="L87" s="23">
        <v>23641000</v>
      </c>
      <c r="M87" s="23">
        <v>34411000</v>
      </c>
      <c r="N87" s="23">
        <v>17478000</v>
      </c>
      <c r="O87" s="23">
        <v>92437000</v>
      </c>
      <c r="P87" s="23">
        <v>9284450</v>
      </c>
      <c r="Q87" s="23">
        <v>9468370</v>
      </c>
      <c r="R87" s="23">
        <v>97365000</v>
      </c>
      <c r="S87" s="20" t="s">
        <v>376</v>
      </c>
      <c r="T87" s="23">
        <v>6793000</v>
      </c>
      <c r="U87" s="24">
        <v>69544000</v>
      </c>
    </row>
    <row r="88" spans="1:21" x14ac:dyDescent="0.2">
      <c r="A88" s="21">
        <v>45394</v>
      </c>
      <c r="B88" s="22" t="s">
        <v>374</v>
      </c>
      <c r="C88" s="23">
        <v>8331000</v>
      </c>
      <c r="D88" s="23">
        <v>44371000</v>
      </c>
      <c r="E88" s="22" t="s">
        <v>377</v>
      </c>
      <c r="F88" s="23">
        <v>16048000</v>
      </c>
      <c r="G88" s="23">
        <v>6623000</v>
      </c>
      <c r="H88" s="23">
        <v>6806000</v>
      </c>
      <c r="I88" s="23">
        <v>16867000</v>
      </c>
      <c r="J88" s="23">
        <v>45822000</v>
      </c>
      <c r="K88" s="23">
        <v>20626000</v>
      </c>
      <c r="L88" s="23">
        <v>23775000</v>
      </c>
      <c r="M88" s="23">
        <v>34659000</v>
      </c>
      <c r="N88" s="23">
        <v>17656000</v>
      </c>
      <c r="O88" s="23">
        <v>93056000</v>
      </c>
      <c r="P88" s="23">
        <v>9411430</v>
      </c>
      <c r="Q88" s="23">
        <v>9470160</v>
      </c>
      <c r="R88" s="23">
        <v>97998000</v>
      </c>
      <c r="S88" s="20" t="s">
        <v>376</v>
      </c>
      <c r="T88" s="23">
        <v>6842000</v>
      </c>
      <c r="U88" s="24">
        <v>69743000</v>
      </c>
    </row>
    <row r="89" spans="1:21" x14ac:dyDescent="0.2">
      <c r="A89" s="21">
        <v>45424</v>
      </c>
      <c r="B89" s="22" t="s">
        <v>378</v>
      </c>
      <c r="C89" s="23">
        <v>8354000</v>
      </c>
      <c r="D89" s="23">
        <v>44566000</v>
      </c>
      <c r="E89" s="22" t="s">
        <v>379</v>
      </c>
      <c r="F89" s="23">
        <v>16247000</v>
      </c>
      <c r="G89" s="23">
        <v>6657000</v>
      </c>
      <c r="H89" s="23">
        <v>6819000</v>
      </c>
      <c r="I89" s="23">
        <v>16867000</v>
      </c>
      <c r="J89" s="23">
        <v>46227000</v>
      </c>
      <c r="K89" s="23">
        <v>20707000</v>
      </c>
      <c r="L89" s="23">
        <v>23916000</v>
      </c>
      <c r="M89" s="23">
        <v>34743000</v>
      </c>
      <c r="N89" s="23">
        <v>17956000</v>
      </c>
      <c r="O89" s="23">
        <v>94246000</v>
      </c>
      <c r="P89" s="23">
        <v>9595760</v>
      </c>
      <c r="Q89" s="23">
        <v>9530620</v>
      </c>
      <c r="R89" s="23">
        <v>97998000</v>
      </c>
      <c r="S89" s="20" t="s">
        <v>380</v>
      </c>
      <c r="T89" s="23">
        <v>6869000</v>
      </c>
      <c r="U89" s="24">
        <v>70195000</v>
      </c>
    </row>
    <row r="90" spans="1:21" x14ac:dyDescent="0.2">
      <c r="A90" s="21">
        <v>45455</v>
      </c>
      <c r="B90" s="22" t="s">
        <v>381</v>
      </c>
      <c r="C90" s="23">
        <v>8468000</v>
      </c>
      <c r="D90" s="23">
        <v>44969000</v>
      </c>
      <c r="E90" s="22" t="s">
        <v>382</v>
      </c>
      <c r="F90" s="23">
        <v>16358000</v>
      </c>
      <c r="G90" s="23">
        <v>6736000</v>
      </c>
      <c r="H90" s="23">
        <v>6895000</v>
      </c>
      <c r="I90" s="23">
        <v>17298000</v>
      </c>
      <c r="J90" s="23">
        <v>46857000</v>
      </c>
      <c r="K90" s="23">
        <v>20936000</v>
      </c>
      <c r="L90" s="23">
        <v>24149000</v>
      </c>
      <c r="M90" s="23">
        <v>35185000</v>
      </c>
      <c r="N90" s="23">
        <v>18213000</v>
      </c>
      <c r="O90" s="23">
        <v>95208000</v>
      </c>
      <c r="P90" s="23">
        <v>9822780</v>
      </c>
      <c r="Q90" s="23">
        <v>9609800</v>
      </c>
      <c r="R90" s="23">
        <v>99383000</v>
      </c>
      <c r="S90" s="20" t="s">
        <v>383</v>
      </c>
      <c r="T90" s="23">
        <v>6945000</v>
      </c>
      <c r="U90" s="24">
        <v>70463000</v>
      </c>
    </row>
    <row r="91" spans="1:21" x14ac:dyDescent="0.2">
      <c r="A91" s="21">
        <v>45547</v>
      </c>
      <c r="B91" s="22" t="s">
        <v>384</v>
      </c>
      <c r="C91" s="23">
        <v>8526000</v>
      </c>
      <c r="D91" s="23">
        <v>45147000</v>
      </c>
      <c r="E91" s="22" t="s">
        <v>385</v>
      </c>
      <c r="F91" s="23">
        <v>16365000</v>
      </c>
      <c r="G91" s="23">
        <v>6765000</v>
      </c>
      <c r="H91" s="23">
        <v>6930000</v>
      </c>
      <c r="I91" s="23">
        <v>17419000</v>
      </c>
      <c r="J91" s="23">
        <v>47168000</v>
      </c>
      <c r="K91" s="23">
        <v>21025000</v>
      </c>
      <c r="L91" s="23">
        <v>24236000</v>
      </c>
      <c r="M91" s="23">
        <v>35381000</v>
      </c>
      <c r="N91" s="23">
        <v>18517000</v>
      </c>
      <c r="O91" s="23">
        <v>96073000</v>
      </c>
      <c r="P91" s="23">
        <v>9869680</v>
      </c>
      <c r="Q91" s="23">
        <v>9632910</v>
      </c>
      <c r="R91" s="23">
        <v>99825000</v>
      </c>
      <c r="S91" s="20" t="s">
        <v>386</v>
      </c>
      <c r="T91" s="23">
        <v>6974000</v>
      </c>
      <c r="U91" s="24">
        <v>71362000</v>
      </c>
    </row>
    <row r="92" spans="1:21" x14ac:dyDescent="0.2">
      <c r="A92" s="21">
        <v>45577</v>
      </c>
      <c r="B92" s="22" t="s">
        <v>387</v>
      </c>
      <c r="C92" s="23">
        <v>8440000</v>
      </c>
      <c r="D92" s="23">
        <v>44807000</v>
      </c>
      <c r="E92" s="22" t="s">
        <v>388</v>
      </c>
      <c r="F92" s="23">
        <v>16414000</v>
      </c>
      <c r="G92" s="23">
        <v>6707000</v>
      </c>
      <c r="H92" s="23">
        <v>6875000</v>
      </c>
      <c r="I92" s="23">
        <v>17272000</v>
      </c>
      <c r="J92" s="23">
        <v>47274000</v>
      </c>
      <c r="K92" s="23">
        <v>20838000</v>
      </c>
      <c r="L92" s="23">
        <v>24175000</v>
      </c>
      <c r="M92" s="23">
        <v>34964000</v>
      </c>
      <c r="N92" s="23">
        <v>18575000</v>
      </c>
      <c r="O92" s="23">
        <v>95532000</v>
      </c>
      <c r="P92" s="23">
        <v>9834260</v>
      </c>
      <c r="Q92" s="23">
        <v>9572500</v>
      </c>
      <c r="R92" s="23">
        <v>99041000</v>
      </c>
      <c r="S92" s="20" t="s">
        <v>389</v>
      </c>
      <c r="T92" s="23">
        <v>6911000</v>
      </c>
      <c r="U92" s="24">
        <v>71851000</v>
      </c>
    </row>
    <row r="93" spans="1:21" x14ac:dyDescent="0.2">
      <c r="A93" s="21">
        <v>45608</v>
      </c>
      <c r="B93" s="22" t="s">
        <v>390</v>
      </c>
      <c r="C93" s="23">
        <v>8482000</v>
      </c>
      <c r="D93" s="23">
        <v>44948000</v>
      </c>
      <c r="E93" s="22" t="s">
        <v>391</v>
      </c>
      <c r="F93" s="23">
        <v>16420000</v>
      </c>
      <c r="G93" s="23">
        <v>6735000</v>
      </c>
      <c r="H93" s="23">
        <v>6901000</v>
      </c>
      <c r="I93" s="23">
        <v>17318000</v>
      </c>
      <c r="J93" s="23">
        <v>47264000</v>
      </c>
      <c r="K93" s="23">
        <v>20919000</v>
      </c>
      <c r="L93" s="23">
        <v>24195000</v>
      </c>
      <c r="M93" s="23">
        <v>35133000</v>
      </c>
      <c r="N93" s="23">
        <v>18517000</v>
      </c>
      <c r="O93" s="23">
        <v>95353000</v>
      </c>
      <c r="P93" s="23">
        <v>9824700</v>
      </c>
      <c r="Q93" s="23">
        <v>9560010</v>
      </c>
      <c r="R93" s="23">
        <v>99317000</v>
      </c>
      <c r="S93" s="20" t="s">
        <v>392</v>
      </c>
      <c r="T93" s="23">
        <v>6938000</v>
      </c>
      <c r="U93" s="24">
        <v>71047000</v>
      </c>
    </row>
    <row r="94" spans="1:21" x14ac:dyDescent="0.2">
      <c r="A94" s="21">
        <v>45638</v>
      </c>
      <c r="B94" s="22" t="s">
        <v>393</v>
      </c>
      <c r="C94" s="23">
        <v>8486000</v>
      </c>
      <c r="D94" s="23">
        <v>44911000</v>
      </c>
      <c r="E94" s="22" t="s">
        <v>394</v>
      </c>
      <c r="F94" s="23">
        <v>16305000</v>
      </c>
      <c r="G94" s="23">
        <v>6719000</v>
      </c>
      <c r="H94" s="23">
        <v>6895000</v>
      </c>
      <c r="I94" s="23">
        <v>17323000</v>
      </c>
      <c r="J94" s="23">
        <v>46982000</v>
      </c>
      <c r="K94" s="23">
        <v>20879000</v>
      </c>
      <c r="L94" s="23">
        <v>24058000</v>
      </c>
      <c r="M94" s="23">
        <v>35087000</v>
      </c>
      <c r="N94" s="23">
        <v>18440000</v>
      </c>
      <c r="O94" s="23">
        <v>95566000</v>
      </c>
      <c r="P94" s="23">
        <v>9848250</v>
      </c>
      <c r="Q94" s="23">
        <v>9557250</v>
      </c>
      <c r="R94" s="23">
        <v>99187000</v>
      </c>
      <c r="S94" s="20" t="s">
        <v>395</v>
      </c>
      <c r="T94" s="23">
        <v>6925000</v>
      </c>
      <c r="U94" s="24">
        <v>71302000</v>
      </c>
    </row>
    <row r="95" spans="1:21" x14ac:dyDescent="0.2">
      <c r="A95" s="25" t="s">
        <v>53</v>
      </c>
      <c r="B95" s="22" t="s">
        <v>396</v>
      </c>
      <c r="C95" s="23">
        <v>8468000</v>
      </c>
      <c r="D95" s="23">
        <v>44818000</v>
      </c>
      <c r="E95" s="22" t="s">
        <v>397</v>
      </c>
      <c r="F95" s="23">
        <v>16235000</v>
      </c>
      <c r="G95" s="23">
        <v>6712000</v>
      </c>
      <c r="H95" s="23">
        <v>6876000</v>
      </c>
      <c r="I95" s="23">
        <v>17295000</v>
      </c>
      <c r="J95" s="23">
        <v>46889000</v>
      </c>
      <c r="K95" s="23">
        <v>20848000</v>
      </c>
      <c r="L95" s="23">
        <v>24030000</v>
      </c>
      <c r="M95" s="23">
        <v>35042000</v>
      </c>
      <c r="N95" s="23">
        <v>18485000</v>
      </c>
      <c r="O95" s="23">
        <v>95413000</v>
      </c>
      <c r="P95" s="23">
        <v>9791020</v>
      </c>
      <c r="Q95" s="23">
        <v>9546340</v>
      </c>
      <c r="R95" s="23">
        <v>98998000</v>
      </c>
      <c r="S95" s="20" t="s">
        <v>398</v>
      </c>
      <c r="T95" s="23">
        <v>6914000</v>
      </c>
      <c r="U95" s="24">
        <v>71266000</v>
      </c>
    </row>
    <row r="96" spans="1:21" x14ac:dyDescent="0.2">
      <c r="A96" s="25" t="s">
        <v>54</v>
      </c>
      <c r="B96" s="22" t="s">
        <v>399</v>
      </c>
      <c r="C96" s="23">
        <v>8409000</v>
      </c>
      <c r="D96" s="23">
        <v>44558000</v>
      </c>
      <c r="E96" s="22" t="s">
        <v>400</v>
      </c>
      <c r="F96" s="23">
        <v>16108000</v>
      </c>
      <c r="G96" s="23">
        <v>6675000</v>
      </c>
      <c r="H96" s="23">
        <v>6825000</v>
      </c>
      <c r="I96" s="23">
        <v>17171000</v>
      </c>
      <c r="J96" s="23">
        <v>46325000</v>
      </c>
      <c r="K96" s="23">
        <v>20711000</v>
      </c>
      <c r="L96" s="23">
        <v>23916000</v>
      </c>
      <c r="M96" s="23">
        <v>34819000</v>
      </c>
      <c r="N96" s="23">
        <v>18316000</v>
      </c>
      <c r="O96" s="23">
        <v>94589000</v>
      </c>
      <c r="P96" s="23">
        <v>9696140</v>
      </c>
      <c r="Q96" s="23">
        <v>9494120</v>
      </c>
      <c r="R96" s="23">
        <v>98368000</v>
      </c>
      <c r="S96" s="20" t="s">
        <v>328</v>
      </c>
      <c r="T96" s="23">
        <v>6869000</v>
      </c>
      <c r="U96" s="24">
        <v>71161000</v>
      </c>
    </row>
    <row r="97" spans="1:21" x14ac:dyDescent="0.2">
      <c r="A97" s="25" t="s">
        <v>55</v>
      </c>
      <c r="B97" s="22" t="s">
        <v>401</v>
      </c>
      <c r="C97" s="23">
        <v>8425000</v>
      </c>
      <c r="D97" s="23">
        <v>44557000</v>
      </c>
      <c r="E97" s="22" t="s">
        <v>402</v>
      </c>
      <c r="F97" s="23">
        <v>16055000</v>
      </c>
      <c r="G97" s="23">
        <v>6683000</v>
      </c>
      <c r="H97" s="23">
        <v>6825000</v>
      </c>
      <c r="I97" s="23">
        <v>17171000</v>
      </c>
      <c r="J97" s="23">
        <v>46251000</v>
      </c>
      <c r="K97" s="23">
        <v>20714000</v>
      </c>
      <c r="L97" s="23">
        <v>23876000</v>
      </c>
      <c r="M97" s="23">
        <v>34841000</v>
      </c>
      <c r="N97" s="23">
        <v>18188000</v>
      </c>
      <c r="O97" s="23">
        <v>94385000</v>
      </c>
      <c r="P97" s="23">
        <v>9665570</v>
      </c>
      <c r="Q97" s="23">
        <v>9488000</v>
      </c>
      <c r="R97" s="23">
        <v>98404000</v>
      </c>
      <c r="S97" s="20" t="s">
        <v>403</v>
      </c>
      <c r="T97" s="23">
        <v>6870000</v>
      </c>
      <c r="U97" s="24">
        <v>70642000</v>
      </c>
    </row>
    <row r="98" spans="1:21" x14ac:dyDescent="0.2">
      <c r="A98" s="25" t="s">
        <v>56</v>
      </c>
      <c r="B98" s="22" t="s">
        <v>404</v>
      </c>
      <c r="C98" s="23">
        <v>8446000</v>
      </c>
      <c r="D98" s="23">
        <v>44649000</v>
      </c>
      <c r="E98" s="22" t="s">
        <v>405</v>
      </c>
      <c r="F98" s="23">
        <v>16089000</v>
      </c>
      <c r="G98" s="23">
        <v>6698000</v>
      </c>
      <c r="H98" s="23">
        <v>6844000</v>
      </c>
      <c r="I98" s="23">
        <v>17206000</v>
      </c>
      <c r="J98" s="23">
        <v>46455000</v>
      </c>
      <c r="K98" s="23">
        <v>20767000</v>
      </c>
      <c r="L98" s="23">
        <v>23958000</v>
      </c>
      <c r="M98" s="23">
        <v>34971000</v>
      </c>
      <c r="N98" s="23">
        <v>18242000</v>
      </c>
      <c r="O98" s="23">
        <v>94497000</v>
      </c>
      <c r="P98" s="23">
        <v>9668070</v>
      </c>
      <c r="Q98" s="23">
        <v>9499650</v>
      </c>
      <c r="R98" s="23">
        <v>98602000</v>
      </c>
      <c r="S98" s="20" t="s">
        <v>406</v>
      </c>
      <c r="T98" s="23">
        <v>6887000</v>
      </c>
      <c r="U98" s="24">
        <v>70694000</v>
      </c>
    </row>
    <row r="99" spans="1:21" x14ac:dyDescent="0.2">
      <c r="A99" s="25" t="s">
        <v>57</v>
      </c>
      <c r="B99" s="22" t="s">
        <v>407</v>
      </c>
      <c r="C99" s="23">
        <v>8340000</v>
      </c>
      <c r="D99" s="23">
        <v>44083000</v>
      </c>
      <c r="E99" s="22" t="s">
        <v>408</v>
      </c>
      <c r="F99" s="23">
        <v>15889000</v>
      </c>
      <c r="G99" s="23">
        <v>6622000</v>
      </c>
      <c r="H99" s="23">
        <v>6764000</v>
      </c>
      <c r="I99" s="23">
        <v>17006000</v>
      </c>
      <c r="J99" s="23">
        <v>45933000</v>
      </c>
      <c r="K99" s="23">
        <v>20523000</v>
      </c>
      <c r="L99" s="23">
        <v>23691000</v>
      </c>
      <c r="M99" s="23">
        <v>34513000</v>
      </c>
      <c r="N99" s="23">
        <v>17948000</v>
      </c>
      <c r="O99" s="23">
        <v>93481000</v>
      </c>
      <c r="P99" s="23">
        <v>9507190</v>
      </c>
      <c r="Q99" s="23">
        <v>9413400</v>
      </c>
      <c r="R99" s="23">
        <v>97421000</v>
      </c>
      <c r="S99" s="20" t="s">
        <v>409</v>
      </c>
      <c r="T99" s="23">
        <v>6806000</v>
      </c>
      <c r="U99" s="24">
        <v>70877000</v>
      </c>
    </row>
    <row r="100" spans="1:21" x14ac:dyDescent="0.2">
      <c r="A100" s="25" t="s">
        <v>58</v>
      </c>
      <c r="B100" s="22" t="s">
        <v>410</v>
      </c>
      <c r="C100" s="23">
        <v>8319000</v>
      </c>
      <c r="D100" s="23">
        <v>43984000</v>
      </c>
      <c r="E100" s="22" t="s">
        <v>411</v>
      </c>
      <c r="F100" s="23">
        <v>15926000</v>
      </c>
      <c r="G100" s="23">
        <v>6608000</v>
      </c>
      <c r="H100" s="23">
        <v>6743000</v>
      </c>
      <c r="I100" s="23">
        <v>16960000</v>
      </c>
      <c r="J100" s="23">
        <v>45960000</v>
      </c>
      <c r="K100" s="23">
        <v>20480000</v>
      </c>
      <c r="L100" s="23">
        <v>23526000</v>
      </c>
      <c r="M100" s="23">
        <v>34432000</v>
      </c>
      <c r="N100" s="23">
        <v>17933000</v>
      </c>
      <c r="O100" s="23">
        <v>93240000</v>
      </c>
      <c r="P100" s="23">
        <v>9508720</v>
      </c>
      <c r="Q100" s="23">
        <v>9397920</v>
      </c>
      <c r="R100" s="23">
        <v>97129000</v>
      </c>
      <c r="S100" s="20" t="s">
        <v>412</v>
      </c>
      <c r="T100" s="23">
        <v>6792000</v>
      </c>
      <c r="U100" s="24">
        <v>70018000</v>
      </c>
    </row>
    <row r="101" spans="1:21" x14ac:dyDescent="0.2">
      <c r="A101" s="25" t="s">
        <v>59</v>
      </c>
      <c r="B101" s="22" t="s">
        <v>413</v>
      </c>
      <c r="C101" s="23">
        <v>8305000</v>
      </c>
      <c r="D101" s="23">
        <v>43965000</v>
      </c>
      <c r="E101" s="22" t="s">
        <v>414</v>
      </c>
      <c r="F101" s="23">
        <v>15902000</v>
      </c>
      <c r="G101" s="23">
        <v>6603000</v>
      </c>
      <c r="H101" s="23">
        <v>6737000</v>
      </c>
      <c r="I101" s="23">
        <v>16958000</v>
      </c>
      <c r="J101" s="23">
        <v>45986000</v>
      </c>
      <c r="K101" s="23">
        <v>20464000</v>
      </c>
      <c r="L101" s="23">
        <v>23648000</v>
      </c>
      <c r="M101" s="23">
        <v>34403000</v>
      </c>
      <c r="N101" s="23">
        <v>17990000</v>
      </c>
      <c r="O101" s="23">
        <v>93238000</v>
      </c>
      <c r="P101" s="23">
        <v>9496160</v>
      </c>
      <c r="Q101" s="23">
        <v>9385720</v>
      </c>
      <c r="R101" s="23">
        <v>97129000</v>
      </c>
      <c r="S101" s="20" t="s">
        <v>415</v>
      </c>
      <c r="T101" s="23">
        <v>6786000</v>
      </c>
      <c r="U101" s="24">
        <v>69825000</v>
      </c>
    </row>
    <row r="102" spans="1:21" x14ac:dyDescent="0.2">
      <c r="A102" s="25" t="s">
        <v>60</v>
      </c>
      <c r="B102" s="22" t="s">
        <v>416</v>
      </c>
      <c r="C102" s="23">
        <v>8319000</v>
      </c>
      <c r="D102" s="23">
        <v>44019000</v>
      </c>
      <c r="E102" s="22" t="s">
        <v>417</v>
      </c>
      <c r="F102" s="23">
        <v>15923000</v>
      </c>
      <c r="G102" s="23">
        <v>6613000</v>
      </c>
      <c r="H102" s="23">
        <v>6759000</v>
      </c>
      <c r="I102" s="23">
        <v>16981000</v>
      </c>
      <c r="J102" s="23">
        <v>46194000</v>
      </c>
      <c r="K102" s="23">
        <v>20499000</v>
      </c>
      <c r="L102" s="23">
        <v>23719000</v>
      </c>
      <c r="M102" s="23">
        <v>34452000</v>
      </c>
      <c r="N102" s="23">
        <v>18067000</v>
      </c>
      <c r="O102" s="23">
        <v>93358000</v>
      </c>
      <c r="P102" s="23">
        <v>9539650</v>
      </c>
      <c r="Q102" s="23">
        <v>9394810</v>
      </c>
      <c r="R102" s="23">
        <v>97253000</v>
      </c>
      <c r="S102" s="20" t="s">
        <v>418</v>
      </c>
      <c r="T102" s="23">
        <v>6798000</v>
      </c>
      <c r="U102" s="24">
        <v>69789000</v>
      </c>
    </row>
    <row r="103" spans="1:21" x14ac:dyDescent="0.2">
      <c r="A103" s="25" t="s">
        <v>61</v>
      </c>
      <c r="B103" s="22" t="s">
        <v>419</v>
      </c>
      <c r="C103" s="23">
        <v>8392000</v>
      </c>
      <c r="D103" s="23">
        <v>44398000</v>
      </c>
      <c r="E103" s="22" t="s">
        <v>420</v>
      </c>
      <c r="F103" s="23">
        <v>15923000</v>
      </c>
      <c r="G103" s="23">
        <v>6673000</v>
      </c>
      <c r="H103" s="23">
        <v>6817000</v>
      </c>
      <c r="I103" s="23">
        <v>17145000</v>
      </c>
      <c r="J103" s="23">
        <v>46532000</v>
      </c>
      <c r="K103" s="23">
        <v>20680000</v>
      </c>
      <c r="L103" s="23">
        <v>23864000</v>
      </c>
      <c r="M103" s="23">
        <v>34771000</v>
      </c>
      <c r="N103" s="23">
        <v>18318000</v>
      </c>
      <c r="O103" s="23">
        <v>94374000</v>
      </c>
      <c r="P103" s="23">
        <v>9655290</v>
      </c>
      <c r="Q103" s="23">
        <v>9430230</v>
      </c>
      <c r="R103" s="23">
        <v>98112000</v>
      </c>
      <c r="S103" s="20" t="s">
        <v>421</v>
      </c>
      <c r="T103" s="23">
        <v>6858000</v>
      </c>
      <c r="U103" s="24">
        <v>69886000</v>
      </c>
    </row>
    <row r="104" spans="1:21" x14ac:dyDescent="0.2">
      <c r="A104" s="25" t="s">
        <v>62</v>
      </c>
      <c r="B104" s="22" t="s">
        <v>422</v>
      </c>
      <c r="C104" s="23">
        <v>8338000</v>
      </c>
      <c r="D104" s="23">
        <v>44182000</v>
      </c>
      <c r="E104" s="22" t="s">
        <v>423</v>
      </c>
      <c r="F104" s="23">
        <v>15982000</v>
      </c>
      <c r="G104" s="23">
        <v>6636000</v>
      </c>
      <c r="H104" s="23">
        <v>6774000</v>
      </c>
      <c r="I104" s="23">
        <v>17058000</v>
      </c>
      <c r="J104" s="23">
        <v>46379000</v>
      </c>
      <c r="K104" s="23">
        <v>20567000</v>
      </c>
      <c r="L104" s="23">
        <v>23713000</v>
      </c>
      <c r="M104" s="23">
        <v>34566000</v>
      </c>
      <c r="N104" s="23">
        <v>18201000</v>
      </c>
      <c r="O104" s="23">
        <v>94022000</v>
      </c>
      <c r="P104" s="23">
        <v>9612630</v>
      </c>
      <c r="Q104" s="23">
        <v>9449840</v>
      </c>
      <c r="R104" s="23">
        <v>97602000</v>
      </c>
      <c r="S104" s="20" t="s">
        <v>424</v>
      </c>
      <c r="T104" s="23">
        <v>6819000</v>
      </c>
      <c r="U104" s="24">
        <v>70568000</v>
      </c>
    </row>
    <row r="105" spans="1:21" x14ac:dyDescent="0.2">
      <c r="A105" s="25" t="s">
        <v>63</v>
      </c>
      <c r="B105" s="22" t="s">
        <v>425</v>
      </c>
      <c r="C105" s="23">
        <v>8338000</v>
      </c>
      <c r="D105" s="23">
        <v>44182000</v>
      </c>
      <c r="E105" s="22" t="s">
        <v>426</v>
      </c>
      <c r="F105" s="23">
        <v>16120000</v>
      </c>
      <c r="G105" s="23">
        <v>6694000</v>
      </c>
      <c r="H105" s="23">
        <v>6847000</v>
      </c>
      <c r="I105" s="23">
        <v>17199000</v>
      </c>
      <c r="J105" s="23">
        <v>46965000</v>
      </c>
      <c r="K105" s="23">
        <v>20567000</v>
      </c>
      <c r="L105" s="23">
        <v>23927000</v>
      </c>
      <c r="M105" s="23">
        <v>34566000</v>
      </c>
      <c r="N105" s="23">
        <v>18201000</v>
      </c>
      <c r="O105" s="23">
        <v>94022000</v>
      </c>
      <c r="P105" s="23">
        <v>9612630</v>
      </c>
      <c r="Q105" s="23">
        <v>9449840</v>
      </c>
      <c r="R105" s="23">
        <v>98369000</v>
      </c>
      <c r="S105" s="20" t="s">
        <v>427</v>
      </c>
      <c r="T105" s="23">
        <v>6819000</v>
      </c>
      <c r="U105" s="24">
        <v>70166000</v>
      </c>
    </row>
    <row r="106" spans="1:21" x14ac:dyDescent="0.2">
      <c r="A106" s="25" t="s">
        <v>428</v>
      </c>
      <c r="B106" s="20"/>
      <c r="C106" s="22" t="s">
        <v>428</v>
      </c>
      <c r="D106" s="22" t="s">
        <v>428</v>
      </c>
      <c r="E106" s="22" t="s">
        <v>428</v>
      </c>
      <c r="F106" s="22" t="s">
        <v>428</v>
      </c>
      <c r="G106" s="22" t="s">
        <v>428</v>
      </c>
      <c r="H106" s="20"/>
      <c r="I106" s="20"/>
      <c r="J106" s="20"/>
      <c r="K106" s="20"/>
      <c r="L106" s="22" t="s">
        <v>428</v>
      </c>
      <c r="M106" s="20"/>
      <c r="N106" s="20"/>
      <c r="O106" s="20"/>
      <c r="P106" s="20"/>
      <c r="Q106" s="20"/>
      <c r="R106" s="22" t="s">
        <v>428</v>
      </c>
      <c r="S106" s="20"/>
      <c r="T106" s="20"/>
      <c r="U106" s="20"/>
    </row>
    <row r="107" spans="1:21" x14ac:dyDescent="0.2">
      <c r="A107" s="26"/>
      <c r="B107" s="20"/>
      <c r="C107" s="20"/>
      <c r="D107" s="22" t="s">
        <v>428</v>
      </c>
      <c r="E107" s="22" t="s">
        <v>428</v>
      </c>
      <c r="F107" s="22" t="s">
        <v>428</v>
      </c>
      <c r="G107" s="22" t="s">
        <v>428</v>
      </c>
      <c r="H107" s="20"/>
      <c r="I107" s="20"/>
      <c r="J107" s="20"/>
      <c r="K107" s="20"/>
      <c r="L107" s="22" t="s">
        <v>428</v>
      </c>
      <c r="M107" s="20"/>
      <c r="N107" s="20"/>
      <c r="O107" s="20"/>
      <c r="P107" s="20"/>
      <c r="Q107" s="20"/>
      <c r="R107" s="22" t="s">
        <v>428</v>
      </c>
      <c r="S107" s="20"/>
      <c r="T107" s="20"/>
      <c r="U107" s="20"/>
    </row>
    <row r="108" spans="1:21" x14ac:dyDescent="0.2">
      <c r="A108" s="26"/>
      <c r="B108" s="20"/>
      <c r="C108" s="20"/>
      <c r="D108" s="22" t="s">
        <v>428</v>
      </c>
      <c r="E108" s="22" t="s">
        <v>428</v>
      </c>
      <c r="F108" s="22" t="s">
        <v>428</v>
      </c>
      <c r="G108" s="22" t="s">
        <v>428</v>
      </c>
      <c r="H108" s="20"/>
      <c r="I108" s="20"/>
      <c r="J108" s="20"/>
      <c r="K108" s="20"/>
      <c r="L108" s="22" t="s">
        <v>428</v>
      </c>
      <c r="M108" s="20"/>
      <c r="N108" s="20"/>
      <c r="O108" s="20"/>
      <c r="P108" s="20"/>
      <c r="Q108" s="20"/>
      <c r="R108" s="22" t="s">
        <v>428</v>
      </c>
      <c r="S108" s="20"/>
      <c r="T108" s="20"/>
      <c r="U108" s="20"/>
    </row>
    <row r="109" spans="1:21" x14ac:dyDescent="0.2">
      <c r="A109" s="26"/>
      <c r="B109" s="20"/>
      <c r="C109" s="20"/>
      <c r="D109" s="20"/>
      <c r="E109" s="22" t="s">
        <v>428</v>
      </c>
      <c r="F109" s="22" t="s">
        <v>428</v>
      </c>
      <c r="G109" s="22" t="s">
        <v>428</v>
      </c>
      <c r="H109" s="20"/>
      <c r="I109" s="20"/>
      <c r="J109" s="20"/>
      <c r="K109" s="20"/>
      <c r="L109" s="22" t="s">
        <v>428</v>
      </c>
      <c r="M109" s="22" t="s">
        <v>428</v>
      </c>
      <c r="N109" s="20"/>
      <c r="O109" s="20"/>
      <c r="P109" s="20"/>
      <c r="Q109" s="20"/>
      <c r="R109" s="22" t="s">
        <v>428</v>
      </c>
      <c r="S109" s="20"/>
      <c r="T109" s="20"/>
      <c r="U109" s="20"/>
    </row>
    <row r="110" spans="1:21" x14ac:dyDescent="0.2">
      <c r="A110" s="26"/>
      <c r="B110" s="20"/>
      <c r="C110" s="20"/>
      <c r="D110" s="20"/>
      <c r="E110" s="22" t="s">
        <v>428</v>
      </c>
      <c r="F110" s="22" t="s">
        <v>428</v>
      </c>
      <c r="G110" s="22" t="s">
        <v>428</v>
      </c>
      <c r="H110" s="20"/>
      <c r="I110" s="20"/>
      <c r="J110" s="20"/>
      <c r="K110" s="20"/>
      <c r="L110" s="22" t="s">
        <v>428</v>
      </c>
      <c r="M110" s="22" t="s">
        <v>428</v>
      </c>
      <c r="N110" s="22" t="s">
        <v>428</v>
      </c>
      <c r="O110" s="20"/>
      <c r="P110" s="20"/>
      <c r="Q110" s="20"/>
      <c r="R110" s="22" t="s">
        <v>428</v>
      </c>
      <c r="S110" s="20"/>
      <c r="T110" s="20"/>
      <c r="U110" s="20"/>
    </row>
    <row r="111" spans="1:21" x14ac:dyDescent="0.2">
      <c r="A111" s="26"/>
      <c r="B111" s="20"/>
      <c r="C111" s="20"/>
      <c r="D111" s="20"/>
      <c r="E111" s="20"/>
      <c r="F111" s="22" t="s">
        <v>428</v>
      </c>
      <c r="G111" s="22" t="s">
        <v>428</v>
      </c>
      <c r="H111" s="20"/>
      <c r="I111" s="20"/>
      <c r="J111" s="20"/>
      <c r="K111" s="20"/>
      <c r="L111" s="22" t="s">
        <v>428</v>
      </c>
      <c r="M111" s="22" t="s">
        <v>428</v>
      </c>
      <c r="N111" s="22" t="s">
        <v>428</v>
      </c>
      <c r="O111" s="20"/>
      <c r="P111" s="20"/>
      <c r="Q111" s="20"/>
      <c r="R111" s="22" t="s">
        <v>428</v>
      </c>
      <c r="S111" s="20"/>
      <c r="T111" s="20"/>
      <c r="U111" s="20"/>
    </row>
    <row r="112" spans="1:21" x14ac:dyDescent="0.2">
      <c r="A112" s="2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2" t="s">
        <v>428</v>
      </c>
      <c r="M112" s="22" t="s">
        <v>428</v>
      </c>
      <c r="N112" s="22" t="s">
        <v>428</v>
      </c>
      <c r="O112" s="20"/>
      <c r="P112" s="20"/>
      <c r="Q112" s="20"/>
      <c r="R112" s="22" t="s">
        <v>428</v>
      </c>
      <c r="S112" s="20"/>
      <c r="T112" s="20"/>
      <c r="U112" s="20"/>
    </row>
    <row r="113" spans="1:21" x14ac:dyDescent="0.2">
      <c r="A113" s="2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2" t="s">
        <v>428</v>
      </c>
      <c r="M113" s="22" t="s">
        <v>428</v>
      </c>
      <c r="N113" s="22" t="s">
        <v>428</v>
      </c>
      <c r="O113" s="20"/>
      <c r="P113" s="20"/>
      <c r="Q113" s="20"/>
      <c r="R113" s="22" t="s">
        <v>428</v>
      </c>
      <c r="S113" s="20"/>
      <c r="T113" s="20"/>
      <c r="U113" s="20"/>
    </row>
    <row r="114" spans="1:21" x14ac:dyDescent="0.2">
      <c r="A114" s="2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2" t="s">
        <v>428</v>
      </c>
      <c r="M114" s="22" t="s">
        <v>428</v>
      </c>
      <c r="N114" s="22" t="s">
        <v>428</v>
      </c>
      <c r="O114" s="20"/>
      <c r="P114" s="20"/>
      <c r="Q114" s="20"/>
      <c r="R114" s="22" t="s">
        <v>428</v>
      </c>
      <c r="S114" s="20"/>
      <c r="T114" s="20"/>
      <c r="U114" s="20"/>
    </row>
    <row r="115" spans="1:21" x14ac:dyDescent="0.2">
      <c r="A115" s="2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2" t="s">
        <v>428</v>
      </c>
      <c r="M115" s="22" t="s">
        <v>428</v>
      </c>
      <c r="N115" s="22" t="s">
        <v>428</v>
      </c>
      <c r="O115" s="20"/>
      <c r="P115" s="20"/>
      <c r="Q115" s="20"/>
      <c r="R115" s="22" t="s">
        <v>428</v>
      </c>
      <c r="S115" s="20"/>
      <c r="T115" s="20"/>
      <c r="U115" s="20"/>
    </row>
    <row r="116" spans="1:21" x14ac:dyDescent="0.2">
      <c r="A116" s="2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2" t="s">
        <v>428</v>
      </c>
      <c r="M116" s="22" t="s">
        <v>428</v>
      </c>
      <c r="N116" s="22" t="s">
        <v>428</v>
      </c>
      <c r="O116" s="20"/>
      <c r="P116" s="20"/>
      <c r="Q116" s="20"/>
      <c r="R116" s="20"/>
      <c r="S116" s="20"/>
      <c r="T116" s="20"/>
      <c r="U116" s="20"/>
    </row>
    <row r="117" spans="1:21" x14ac:dyDescent="0.2">
      <c r="A117" s="2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2" t="s">
        <v>428</v>
      </c>
      <c r="M117" s="22" t="s">
        <v>428</v>
      </c>
      <c r="N117" s="22" t="s">
        <v>428</v>
      </c>
      <c r="O117" s="20"/>
      <c r="P117" s="20"/>
      <c r="Q117" s="20"/>
      <c r="R117" s="20"/>
      <c r="S117" s="20"/>
      <c r="T117" s="20"/>
      <c r="U117" s="20"/>
    </row>
    <row r="118" spans="1:21" x14ac:dyDescent="0.2">
      <c r="A118" s="2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2" t="s">
        <v>428</v>
      </c>
      <c r="M118" s="22" t="s">
        <v>428</v>
      </c>
      <c r="N118" s="22" t="s">
        <v>428</v>
      </c>
      <c r="O118" s="20"/>
      <c r="P118" s="20"/>
      <c r="Q118" s="20"/>
      <c r="R118" s="20"/>
      <c r="S118" s="20"/>
      <c r="T118" s="20"/>
      <c r="U118" s="20"/>
    </row>
    <row r="119" spans="1:21" x14ac:dyDescent="0.2">
      <c r="A119" s="26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2" t="s">
        <v>428</v>
      </c>
      <c r="M119" s="22" t="s">
        <v>428</v>
      </c>
      <c r="N119" s="22" t="s">
        <v>428</v>
      </c>
      <c r="O119" s="20"/>
      <c r="P119" s="20"/>
      <c r="Q119" s="20"/>
      <c r="R119" s="20"/>
      <c r="S119" s="20"/>
      <c r="T119" s="20"/>
      <c r="U119" s="20"/>
    </row>
    <row r="120" spans="1:21" x14ac:dyDescent="0.2">
      <c r="A120" s="26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2" t="s">
        <v>428</v>
      </c>
      <c r="M120" s="22" t="s">
        <v>428</v>
      </c>
      <c r="N120" s="22" t="s">
        <v>428</v>
      </c>
      <c r="O120" s="20"/>
      <c r="P120" s="20"/>
      <c r="Q120" s="20"/>
      <c r="R120" s="22" t="s">
        <v>428</v>
      </c>
      <c r="S120" s="20"/>
      <c r="T120" s="20"/>
      <c r="U120" s="20"/>
    </row>
    <row r="121" spans="1:21" x14ac:dyDescent="0.2">
      <c r="A121" s="26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2" t="s">
        <v>428</v>
      </c>
      <c r="M121" s="22" t="s">
        <v>428</v>
      </c>
      <c r="N121" s="22" t="s">
        <v>428</v>
      </c>
      <c r="O121" s="20"/>
      <c r="P121" s="20"/>
      <c r="Q121" s="20"/>
      <c r="R121" s="22" t="s">
        <v>428</v>
      </c>
      <c r="S121" s="20"/>
      <c r="T121" s="20"/>
      <c r="U121" s="20"/>
    </row>
    <row r="122" spans="1:21" x14ac:dyDescent="0.2">
      <c r="A122" s="26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2" t="s">
        <v>428</v>
      </c>
      <c r="M122" s="22" t="s">
        <v>428</v>
      </c>
      <c r="N122" s="22" t="s">
        <v>428</v>
      </c>
      <c r="O122" s="20"/>
      <c r="P122" s="20"/>
      <c r="Q122" s="20"/>
      <c r="R122" s="22" t="s">
        <v>428</v>
      </c>
      <c r="S122" s="20"/>
      <c r="T122" s="20"/>
      <c r="U122" s="20"/>
    </row>
    <row r="123" spans="1:21" x14ac:dyDescent="0.2">
      <c r="A123" s="26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2" t="s">
        <v>428</v>
      </c>
      <c r="N123" s="22" t="s">
        <v>428</v>
      </c>
      <c r="O123" s="20"/>
      <c r="P123" s="20"/>
      <c r="Q123" s="20"/>
      <c r="R123" s="22" t="s">
        <v>428</v>
      </c>
      <c r="S123" s="20"/>
      <c r="T123" s="20"/>
      <c r="U123" s="20"/>
    </row>
    <row r="124" spans="1:21" x14ac:dyDescent="0.2">
      <c r="A124" s="26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2" t="s">
        <v>428</v>
      </c>
      <c r="O124" s="20"/>
      <c r="P124" s="20"/>
      <c r="Q124" s="20"/>
      <c r="R124" s="22" t="s">
        <v>428</v>
      </c>
      <c r="S124" s="20"/>
      <c r="T124" s="20"/>
      <c r="U124" s="20"/>
    </row>
    <row r="125" spans="1:21" x14ac:dyDescent="0.2">
      <c r="A125" s="26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2" t="s">
        <v>428</v>
      </c>
      <c r="S125" s="20"/>
      <c r="T125" s="20"/>
      <c r="U125" s="20"/>
    </row>
    <row r="126" spans="1:21" x14ac:dyDescent="0.2">
      <c r="A126" s="26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2" t="s">
        <v>428</v>
      </c>
      <c r="S126" s="20"/>
      <c r="T126" s="20"/>
      <c r="U126" s="20"/>
    </row>
    <row r="127" spans="1:21" x14ac:dyDescent="0.2">
      <c r="A127" s="26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2" t="s">
        <v>428</v>
      </c>
      <c r="S127" s="20"/>
      <c r="T127" s="20"/>
      <c r="U127" s="20"/>
    </row>
    <row r="128" spans="1:21" x14ac:dyDescent="0.2">
      <c r="A128" s="26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2" t="s">
        <v>428</v>
      </c>
      <c r="S128" s="20"/>
      <c r="T128" s="20"/>
      <c r="U128" s="20"/>
    </row>
    <row r="129" spans="1:21" x14ac:dyDescent="0.2">
      <c r="A129" s="26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2" t="s">
        <v>428</v>
      </c>
      <c r="S129" s="20"/>
      <c r="T129" s="20"/>
      <c r="U129" s="20"/>
    </row>
    <row r="130" spans="1:21" x14ac:dyDescent="0.2">
      <c r="A130" s="26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2" t="s">
        <v>428</v>
      </c>
      <c r="S130" s="20"/>
      <c r="T130" s="20"/>
      <c r="U130" s="20"/>
    </row>
    <row r="131" spans="1:21" x14ac:dyDescent="0.2">
      <c r="A131" s="26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2" t="s">
        <v>428</v>
      </c>
      <c r="S131" s="20"/>
      <c r="T131" s="20"/>
      <c r="U131" s="20"/>
    </row>
    <row r="132" spans="1:21" x14ac:dyDescent="0.2">
      <c r="A132" s="26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2" t="s">
        <v>428</v>
      </c>
      <c r="S132" s="20"/>
      <c r="T132" s="20"/>
      <c r="U132" s="20"/>
    </row>
    <row r="133" spans="1:21" x14ac:dyDescent="0.2">
      <c r="A133" s="26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2" t="s">
        <v>428</v>
      </c>
      <c r="S133" s="20"/>
      <c r="T133" s="20"/>
      <c r="U133" s="20"/>
    </row>
    <row r="134" spans="1:21" x14ac:dyDescent="0.2">
      <c r="A134" s="26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2" t="s">
        <v>428</v>
      </c>
      <c r="S134" s="20"/>
      <c r="T134" s="20"/>
      <c r="U134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2911-AF9A-4DB2-8462-77AB472E9B80}">
  <dimension ref="A1:H106"/>
  <sheetViews>
    <sheetView workbookViewId="0"/>
  </sheetViews>
  <sheetFormatPr defaultColWidth="11.43359375" defaultRowHeight="15" x14ac:dyDescent="0.2"/>
  <cols>
    <col min="1" max="1" width="10.22265625" bestFit="1" customWidth="1"/>
    <col min="2" max="21" width="9.14453125"/>
  </cols>
  <sheetData>
    <row r="1" spans="1:8" x14ac:dyDescent="0.2">
      <c r="B1" t="s">
        <v>429</v>
      </c>
      <c r="C1" t="s">
        <v>430</v>
      </c>
      <c r="D1" t="s">
        <v>431</v>
      </c>
      <c r="F1" t="s">
        <v>432</v>
      </c>
      <c r="H1" t="s">
        <v>433</v>
      </c>
    </row>
    <row r="2" spans="1:8" x14ac:dyDescent="0.2">
      <c r="A2" s="1">
        <v>45505</v>
      </c>
      <c r="B2">
        <v>7370.45</v>
      </c>
      <c r="C2">
        <v>2.2480000000000002</v>
      </c>
      <c r="D2">
        <v>2.99</v>
      </c>
      <c r="H2">
        <v>3.6640000000000001</v>
      </c>
    </row>
    <row r="3" spans="1:8" x14ac:dyDescent="0.2">
      <c r="A3" s="1">
        <v>45506</v>
      </c>
      <c r="B3">
        <v>7251.8</v>
      </c>
      <c r="C3">
        <v>2.16</v>
      </c>
      <c r="D3">
        <v>2.96</v>
      </c>
      <c r="F3">
        <f>B3/B2-1-H3/100/360</f>
        <v>-1.6199845059965433E-2</v>
      </c>
      <c r="H3">
        <v>3.6640000000000001</v>
      </c>
    </row>
    <row r="4" spans="1:8" x14ac:dyDescent="0.2">
      <c r="A4" s="1">
        <v>45509</v>
      </c>
      <c r="B4">
        <v>7148.99</v>
      </c>
      <c r="C4">
        <v>2.1819999999999999</v>
      </c>
      <c r="D4">
        <v>2.9</v>
      </c>
      <c r="F4">
        <f t="shared" ref="F4:F68" si="0">B4/B3-1-H4/100/360</f>
        <v>-1.427894758389494E-2</v>
      </c>
      <c r="H4">
        <v>3.6640000000000001</v>
      </c>
    </row>
    <row r="5" spans="1:8" x14ac:dyDescent="0.2">
      <c r="A5" s="1">
        <v>45510</v>
      </c>
      <c r="B5">
        <v>7130.04</v>
      </c>
      <c r="C5">
        <v>2.181</v>
      </c>
      <c r="D5">
        <v>2.94</v>
      </c>
      <c r="F5">
        <f t="shared" si="0"/>
        <v>-2.7524740882978065E-3</v>
      </c>
      <c r="H5">
        <v>3.6629999999999998</v>
      </c>
    </row>
    <row r="6" spans="1:8" x14ac:dyDescent="0.2">
      <c r="A6" s="1">
        <v>45511</v>
      </c>
      <c r="B6">
        <v>7266.01</v>
      </c>
      <c r="C6">
        <v>2.2719999999999998</v>
      </c>
      <c r="D6">
        <v>2.99</v>
      </c>
      <c r="F6">
        <f t="shared" si="0"/>
        <v>1.8968269242528823E-2</v>
      </c>
      <c r="H6">
        <v>3.6629999999999998</v>
      </c>
    </row>
    <row r="7" spans="1:8" x14ac:dyDescent="0.2">
      <c r="A7" s="1">
        <v>45512</v>
      </c>
      <c r="B7">
        <v>7247.45</v>
      </c>
      <c r="C7">
        <v>2.2690000000000001</v>
      </c>
      <c r="D7">
        <v>2.96</v>
      </c>
      <c r="F7">
        <f t="shared" si="0"/>
        <v>-2.6561648256364081E-3</v>
      </c>
      <c r="H7">
        <v>3.665</v>
      </c>
    </row>
    <row r="8" spans="1:8" x14ac:dyDescent="0.2">
      <c r="A8" s="1">
        <v>45513</v>
      </c>
      <c r="B8">
        <v>7269.71</v>
      </c>
      <c r="C8">
        <v>2.222</v>
      </c>
      <c r="D8">
        <v>2.95</v>
      </c>
      <c r="F8">
        <f t="shared" si="0"/>
        <v>2.9696195663839195E-3</v>
      </c>
      <c r="H8">
        <v>3.665</v>
      </c>
    </row>
    <row r="9" spans="1:8" x14ac:dyDescent="0.2">
      <c r="A9" s="1">
        <v>45516</v>
      </c>
      <c r="B9">
        <v>7250.67</v>
      </c>
      <c r="C9">
        <v>2.2250000000000001</v>
      </c>
      <c r="D9">
        <v>2.95</v>
      </c>
      <c r="F9">
        <f t="shared" si="0"/>
        <v>-2.7208643713282571E-3</v>
      </c>
      <c r="H9">
        <v>3.6640000000000001</v>
      </c>
    </row>
    <row r="10" spans="1:8" x14ac:dyDescent="0.2">
      <c r="A10" s="1">
        <v>45517</v>
      </c>
      <c r="B10">
        <v>7275.87</v>
      </c>
      <c r="C10">
        <v>2.1819999999999999</v>
      </c>
      <c r="D10">
        <v>2.94</v>
      </c>
      <c r="F10">
        <f t="shared" si="0"/>
        <v>3.3737631032718434E-3</v>
      </c>
      <c r="H10">
        <v>3.6640000000000001</v>
      </c>
    </row>
    <row r="11" spans="1:8" x14ac:dyDescent="0.2">
      <c r="A11" s="1">
        <v>45518</v>
      </c>
      <c r="B11">
        <v>7333.36</v>
      </c>
      <c r="C11">
        <v>2.262</v>
      </c>
      <c r="D11">
        <v>2.9</v>
      </c>
      <c r="F11">
        <f t="shared" si="0"/>
        <v>7.7997383591241094E-3</v>
      </c>
      <c r="H11">
        <v>3.6619999999999999</v>
      </c>
    </row>
    <row r="12" spans="1:8" x14ac:dyDescent="0.2">
      <c r="A12" s="1">
        <v>45520</v>
      </c>
      <c r="B12">
        <v>7449.7</v>
      </c>
      <c r="C12">
        <v>2.258</v>
      </c>
      <c r="D12">
        <v>2.94</v>
      </c>
      <c r="F12">
        <f t="shared" si="0"/>
        <v>1.5762765543276758E-2</v>
      </c>
      <c r="H12">
        <v>3.6619999999999999</v>
      </c>
    </row>
    <row r="13" spans="1:8" x14ac:dyDescent="0.2">
      <c r="A13" s="1">
        <v>45523</v>
      </c>
      <c r="B13">
        <v>7502.01</v>
      </c>
      <c r="C13">
        <v>2.254</v>
      </c>
      <c r="D13">
        <v>2.92</v>
      </c>
      <c r="F13">
        <f t="shared" si="0"/>
        <v>6.9199814876959925E-3</v>
      </c>
      <c r="H13">
        <v>3.6640000000000001</v>
      </c>
    </row>
    <row r="14" spans="1:8" x14ac:dyDescent="0.2">
      <c r="A14" s="1">
        <v>45524</v>
      </c>
      <c r="B14">
        <v>7485.73</v>
      </c>
      <c r="C14">
        <v>2.2149999999999999</v>
      </c>
      <c r="D14">
        <v>2.94</v>
      </c>
      <c r="F14">
        <f t="shared" si="0"/>
        <v>-2.2718628616420706E-3</v>
      </c>
      <c r="H14">
        <v>3.6640000000000001</v>
      </c>
    </row>
    <row r="15" spans="1:8" x14ac:dyDescent="0.2">
      <c r="A15" s="1">
        <v>45525</v>
      </c>
      <c r="B15">
        <v>7524.72</v>
      </c>
      <c r="C15">
        <v>2.2010000000000001</v>
      </c>
      <c r="D15">
        <v>2.91</v>
      </c>
      <c r="F15">
        <f t="shared" si="0"/>
        <v>5.1068268522243112E-3</v>
      </c>
      <c r="H15">
        <v>3.6629999999999998</v>
      </c>
    </row>
    <row r="16" spans="1:8" x14ac:dyDescent="0.2">
      <c r="A16" s="1">
        <v>45526</v>
      </c>
      <c r="B16">
        <v>7524.11</v>
      </c>
      <c r="C16">
        <v>2.2450000000000001</v>
      </c>
      <c r="D16">
        <v>2.91</v>
      </c>
      <c r="F16">
        <f t="shared" si="0"/>
        <v>-1.8284391711589291E-4</v>
      </c>
      <c r="H16">
        <v>3.6640000000000001</v>
      </c>
    </row>
    <row r="17" spans="1:8" x14ac:dyDescent="0.2">
      <c r="A17" s="1">
        <v>45527</v>
      </c>
      <c r="B17">
        <v>7577.04</v>
      </c>
      <c r="C17">
        <v>2.2250000000000001</v>
      </c>
      <c r="D17">
        <v>2.94</v>
      </c>
      <c r="F17">
        <f t="shared" si="0"/>
        <v>6.9329412786954597E-3</v>
      </c>
      <c r="H17">
        <v>3.6640000000000001</v>
      </c>
    </row>
    <row r="18" spans="1:8" x14ac:dyDescent="0.2">
      <c r="A18" s="1">
        <v>45530</v>
      </c>
      <c r="B18">
        <v>7590.37</v>
      </c>
      <c r="C18">
        <v>2.2490000000000001</v>
      </c>
      <c r="D18">
        <v>2.92</v>
      </c>
      <c r="F18">
        <f t="shared" si="0"/>
        <v>1.657456636540545E-3</v>
      </c>
      <c r="H18">
        <v>3.665</v>
      </c>
    </row>
    <row r="19" spans="1:8" x14ac:dyDescent="0.2">
      <c r="A19" s="1">
        <v>45531</v>
      </c>
      <c r="B19">
        <v>7565.78</v>
      </c>
      <c r="C19">
        <v>2.2789999999999999</v>
      </c>
      <c r="D19">
        <v>2.96</v>
      </c>
      <c r="F19">
        <f t="shared" si="0"/>
        <v>-3.3414368251774565E-3</v>
      </c>
      <c r="H19">
        <v>3.665</v>
      </c>
    </row>
    <row r="20" spans="1:8" x14ac:dyDescent="0.2">
      <c r="A20" s="1">
        <v>45532</v>
      </c>
      <c r="B20">
        <v>7577.67</v>
      </c>
      <c r="C20">
        <v>2.254</v>
      </c>
      <c r="D20">
        <v>2.97</v>
      </c>
      <c r="F20">
        <f t="shared" si="0"/>
        <v>1.469716460607252E-3</v>
      </c>
      <c r="H20">
        <v>3.6659999999999999</v>
      </c>
    </row>
    <row r="21" spans="1:8" x14ac:dyDescent="0.2">
      <c r="A21" s="1">
        <v>45533</v>
      </c>
      <c r="B21">
        <v>7640.95</v>
      </c>
      <c r="C21">
        <v>2.282</v>
      </c>
      <c r="D21">
        <v>2.93</v>
      </c>
      <c r="F21">
        <f t="shared" si="0"/>
        <v>8.2490741331658693E-3</v>
      </c>
      <c r="H21">
        <v>3.6640000000000001</v>
      </c>
    </row>
    <row r="22" spans="1:8" x14ac:dyDescent="0.2">
      <c r="A22" s="1">
        <v>45534</v>
      </c>
      <c r="B22">
        <v>7630.95</v>
      </c>
      <c r="C22">
        <v>2.29</v>
      </c>
      <c r="D22">
        <v>2.96</v>
      </c>
      <c r="F22">
        <f t="shared" si="0"/>
        <v>-1.4105155656182415E-3</v>
      </c>
      <c r="H22">
        <v>3.6640000000000001</v>
      </c>
    </row>
    <row r="23" spans="1:8" x14ac:dyDescent="0.2">
      <c r="A23" s="1">
        <v>45537</v>
      </c>
      <c r="B23">
        <v>7646.42</v>
      </c>
      <c r="C23">
        <v>2.3380000000000001</v>
      </c>
      <c r="D23">
        <v>3.03</v>
      </c>
      <c r="F23">
        <f t="shared" si="0"/>
        <v>1.9254927455515166E-3</v>
      </c>
      <c r="H23">
        <v>3.6640000000000001</v>
      </c>
    </row>
    <row r="24" spans="1:8" x14ac:dyDescent="0.2">
      <c r="A24" s="1">
        <v>45538</v>
      </c>
      <c r="B24">
        <v>7575.1</v>
      </c>
      <c r="C24">
        <v>2.274</v>
      </c>
      <c r="D24">
        <v>3.02</v>
      </c>
      <c r="F24">
        <f t="shared" si="0"/>
        <v>-9.4289907218017988E-3</v>
      </c>
      <c r="H24">
        <v>3.6629999999999998</v>
      </c>
    </row>
    <row r="25" spans="1:8" x14ac:dyDescent="0.2">
      <c r="A25" s="1">
        <v>45539</v>
      </c>
      <c r="B25">
        <v>7500.97</v>
      </c>
      <c r="C25">
        <v>2.2170000000000001</v>
      </c>
      <c r="D25">
        <v>2.95</v>
      </c>
      <c r="F25">
        <f t="shared" si="0"/>
        <v>-9.8877594256181357E-3</v>
      </c>
      <c r="H25">
        <v>3.6629999999999998</v>
      </c>
    </row>
    <row r="26" spans="1:8" x14ac:dyDescent="0.2">
      <c r="A26" s="1">
        <v>45540</v>
      </c>
      <c r="B26">
        <v>7431.96</v>
      </c>
      <c r="C26">
        <v>2.2080000000000002</v>
      </c>
      <c r="D26">
        <v>2.93</v>
      </c>
      <c r="F26">
        <f t="shared" si="0"/>
        <v>-9.3018656703362616E-3</v>
      </c>
      <c r="H26">
        <v>3.6619999999999999</v>
      </c>
    </row>
    <row r="27" spans="1:8" x14ac:dyDescent="0.2">
      <c r="A27" s="1">
        <v>45541</v>
      </c>
      <c r="B27">
        <v>7352.3</v>
      </c>
      <c r="C27">
        <v>2.1709999999999998</v>
      </c>
      <c r="D27">
        <v>2.85</v>
      </c>
      <c r="F27">
        <f t="shared" si="0"/>
        <v>-1.0820294442740085E-2</v>
      </c>
      <c r="H27">
        <v>3.6619999999999999</v>
      </c>
    </row>
    <row r="28" spans="1:8" x14ac:dyDescent="0.2">
      <c r="A28" s="1">
        <v>45544</v>
      </c>
      <c r="B28">
        <v>7425.26</v>
      </c>
      <c r="C28">
        <v>2.1709999999999998</v>
      </c>
      <c r="D28">
        <v>2.93</v>
      </c>
      <c r="F28">
        <f t="shared" si="0"/>
        <v>9.8216753226880848E-3</v>
      </c>
      <c r="H28">
        <v>3.6629999999999998</v>
      </c>
    </row>
    <row r="29" spans="1:8" x14ac:dyDescent="0.2">
      <c r="A29" s="1">
        <v>45545</v>
      </c>
      <c r="B29">
        <v>7407.55</v>
      </c>
      <c r="C29">
        <v>2.1480000000000001</v>
      </c>
      <c r="D29">
        <v>2.88</v>
      </c>
      <c r="F29">
        <f t="shared" si="0"/>
        <v>-2.4868794442514325E-3</v>
      </c>
      <c r="H29">
        <v>3.6640000000000001</v>
      </c>
    </row>
    <row r="30" spans="1:8" x14ac:dyDescent="0.2">
      <c r="A30" s="1">
        <v>45546</v>
      </c>
      <c r="B30">
        <v>7396.83</v>
      </c>
      <c r="C30">
        <v>2.0979999999999999</v>
      </c>
      <c r="D30">
        <v>2.8</v>
      </c>
      <c r="F30">
        <f t="shared" si="0"/>
        <v>-1.5489499197141258E-3</v>
      </c>
      <c r="H30">
        <v>3.6640000000000001</v>
      </c>
    </row>
    <row r="31" spans="1:8" x14ac:dyDescent="0.2">
      <c r="A31" s="1">
        <v>45547</v>
      </c>
      <c r="B31">
        <v>7435.07</v>
      </c>
      <c r="C31">
        <v>2.1560000000000001</v>
      </c>
      <c r="D31">
        <v>2.82</v>
      </c>
      <c r="F31">
        <f t="shared" si="0"/>
        <v>5.0680044127010332E-3</v>
      </c>
      <c r="H31">
        <v>3.6640000000000001</v>
      </c>
    </row>
    <row r="32" spans="1:8" x14ac:dyDescent="0.2">
      <c r="A32" s="1">
        <v>45548</v>
      </c>
      <c r="B32">
        <v>7465.25</v>
      </c>
      <c r="C32">
        <v>2.149</v>
      </c>
      <c r="D32">
        <v>2.82</v>
      </c>
      <c r="F32">
        <f t="shared" si="0"/>
        <v>3.9573635618464836E-3</v>
      </c>
      <c r="H32">
        <v>3.6640000000000001</v>
      </c>
    </row>
    <row r="33" spans="1:8" x14ac:dyDescent="0.2">
      <c r="A33" s="1">
        <v>45551</v>
      </c>
      <c r="B33">
        <v>7449.44</v>
      </c>
      <c r="C33">
        <v>2.12</v>
      </c>
      <c r="D33">
        <v>2.82</v>
      </c>
      <c r="F33">
        <f t="shared" si="0"/>
        <v>-2.2195347536177576E-3</v>
      </c>
      <c r="H33">
        <v>3.6619999999999999</v>
      </c>
    </row>
    <row r="34" spans="1:8" x14ac:dyDescent="0.2">
      <c r="A34" s="1">
        <v>45552</v>
      </c>
      <c r="B34">
        <v>7487.42</v>
      </c>
      <c r="C34">
        <v>2.1469999999999998</v>
      </c>
      <c r="D34">
        <v>2.81</v>
      </c>
      <c r="F34">
        <f t="shared" si="0"/>
        <v>4.9965642547926134E-3</v>
      </c>
      <c r="H34">
        <v>3.665</v>
      </c>
    </row>
    <row r="35" spans="1:8" x14ac:dyDescent="0.2">
      <c r="A35" s="1">
        <v>45553</v>
      </c>
      <c r="B35">
        <v>7444.9</v>
      </c>
      <c r="C35">
        <v>2.1909999999999998</v>
      </c>
      <c r="D35">
        <v>2.87</v>
      </c>
      <c r="F35">
        <f t="shared" si="0"/>
        <v>-5.7737475611685744E-3</v>
      </c>
      <c r="H35">
        <v>3.4159999999999999</v>
      </c>
    </row>
    <row r="36" spans="1:8" x14ac:dyDescent="0.2">
      <c r="A36" s="1">
        <v>45554</v>
      </c>
      <c r="B36">
        <v>7615.41</v>
      </c>
      <c r="C36">
        <v>2.1920000000000002</v>
      </c>
      <c r="D36">
        <v>2.92</v>
      </c>
      <c r="F36">
        <f t="shared" si="0"/>
        <v>2.2808093502487182E-2</v>
      </c>
      <c r="H36">
        <v>3.4140000000000001</v>
      </c>
    </row>
    <row r="37" spans="1:8" x14ac:dyDescent="0.2">
      <c r="A37" s="1">
        <v>45555</v>
      </c>
      <c r="B37">
        <v>7500.26</v>
      </c>
      <c r="C37">
        <v>2.2210000000000001</v>
      </c>
      <c r="D37">
        <v>2.9</v>
      </c>
      <c r="F37">
        <f t="shared" si="0"/>
        <v>-1.5215490001851474E-2</v>
      </c>
      <c r="H37">
        <v>3.4140000000000001</v>
      </c>
    </row>
    <row r="38" spans="1:8" x14ac:dyDescent="0.2">
      <c r="A38" s="1">
        <v>45558</v>
      </c>
      <c r="B38">
        <v>7508.08</v>
      </c>
      <c r="C38">
        <v>2.1749999999999998</v>
      </c>
      <c r="D38">
        <v>2.92</v>
      </c>
      <c r="F38">
        <f t="shared" si="0"/>
        <v>9.4779718880848524E-4</v>
      </c>
      <c r="H38">
        <v>3.4140000000000001</v>
      </c>
    </row>
    <row r="39" spans="1:8" x14ac:dyDescent="0.2">
      <c r="A39" s="1">
        <v>45559</v>
      </c>
      <c r="B39">
        <v>7604.01</v>
      </c>
      <c r="C39">
        <v>2.1360000000000001</v>
      </c>
      <c r="D39">
        <v>2.96</v>
      </c>
      <c r="F39">
        <f t="shared" si="0"/>
        <v>1.2682040573474006E-2</v>
      </c>
      <c r="H39">
        <v>3.415</v>
      </c>
    </row>
    <row r="40" spans="1:8" x14ac:dyDescent="0.2">
      <c r="A40" s="1">
        <v>45560</v>
      </c>
      <c r="B40">
        <v>7565.62</v>
      </c>
      <c r="C40">
        <v>2.1890000000000001</v>
      </c>
      <c r="D40">
        <v>2.89</v>
      </c>
      <c r="F40">
        <f t="shared" si="0"/>
        <v>-5.1435408501566918E-3</v>
      </c>
      <c r="H40">
        <v>3.4159999999999999</v>
      </c>
    </row>
    <row r="41" spans="1:8" x14ac:dyDescent="0.2">
      <c r="A41" s="1">
        <v>45561</v>
      </c>
      <c r="B41">
        <v>7742.09</v>
      </c>
      <c r="C41">
        <v>2.1720000000000002</v>
      </c>
      <c r="D41">
        <v>2.94</v>
      </c>
      <c r="F41">
        <f t="shared" si="0"/>
        <v>2.3230391809336847E-2</v>
      </c>
      <c r="H41">
        <v>3.415</v>
      </c>
    </row>
    <row r="42" spans="1:8" x14ac:dyDescent="0.2">
      <c r="A42" s="1">
        <v>45562</v>
      </c>
      <c r="B42">
        <v>7791.79</v>
      </c>
      <c r="C42">
        <v>2.14</v>
      </c>
      <c r="D42">
        <v>2.9</v>
      </c>
      <c r="F42">
        <f t="shared" si="0"/>
        <v>6.3245941005951704E-3</v>
      </c>
      <c r="H42">
        <v>3.415</v>
      </c>
    </row>
    <row r="43" spans="1:8" x14ac:dyDescent="0.2">
      <c r="A43" s="1">
        <v>45565</v>
      </c>
      <c r="B43">
        <v>7635.75</v>
      </c>
      <c r="C43">
        <v>2.1320000000000001</v>
      </c>
      <c r="D43">
        <v>2.96</v>
      </c>
      <c r="F43">
        <f t="shared" si="0"/>
        <v>-2.0120929294024693E-2</v>
      </c>
      <c r="H43">
        <v>3.41</v>
      </c>
    </row>
    <row r="44" spans="1:8" x14ac:dyDescent="0.2">
      <c r="A44" s="1">
        <v>45566</v>
      </c>
      <c r="B44">
        <v>7574.07</v>
      </c>
      <c r="C44">
        <v>2.0430000000000001</v>
      </c>
      <c r="D44">
        <v>2.81</v>
      </c>
      <c r="F44">
        <f t="shared" si="0"/>
        <v>-8.1726808543146848E-3</v>
      </c>
      <c r="H44">
        <v>3.4159999999999999</v>
      </c>
    </row>
    <row r="45" spans="1:8" x14ac:dyDescent="0.2">
      <c r="A45" s="1">
        <v>45567</v>
      </c>
      <c r="B45">
        <v>7577.59</v>
      </c>
      <c r="C45">
        <v>2.1019999999999999</v>
      </c>
      <c r="D45">
        <v>2.86</v>
      </c>
      <c r="F45">
        <f t="shared" si="0"/>
        <v>3.700213040456856E-4</v>
      </c>
      <c r="H45">
        <v>3.41</v>
      </c>
    </row>
    <row r="46" spans="1:8" x14ac:dyDescent="0.2">
      <c r="A46" s="1">
        <v>45568</v>
      </c>
      <c r="B46">
        <v>7477.78</v>
      </c>
      <c r="C46">
        <v>2.137</v>
      </c>
      <c r="D46">
        <v>2.91</v>
      </c>
      <c r="F46">
        <f t="shared" si="0"/>
        <v>-1.3266372909863934E-2</v>
      </c>
      <c r="H46">
        <v>3.407</v>
      </c>
    </row>
    <row r="47" spans="1:8" x14ac:dyDescent="0.2">
      <c r="A47" s="1">
        <v>45569</v>
      </c>
      <c r="B47">
        <v>7541.36</v>
      </c>
      <c r="C47">
        <v>2.2120000000000002</v>
      </c>
      <c r="D47">
        <v>2.94</v>
      </c>
      <c r="F47">
        <f t="shared" si="0"/>
        <v>8.4080790317743823E-3</v>
      </c>
      <c r="H47">
        <v>3.4</v>
      </c>
    </row>
    <row r="48" spans="1:8" x14ac:dyDescent="0.2">
      <c r="A48" s="1">
        <v>45572</v>
      </c>
      <c r="B48">
        <v>7576.02</v>
      </c>
      <c r="C48">
        <v>2.25</v>
      </c>
      <c r="D48">
        <v>3.01</v>
      </c>
      <c r="F48">
        <f t="shared" si="0"/>
        <v>4.5011824360004721E-3</v>
      </c>
      <c r="H48">
        <v>3.4129999999999998</v>
      </c>
    </row>
    <row r="49" spans="1:8" x14ac:dyDescent="0.2">
      <c r="A49" s="1">
        <v>45573</v>
      </c>
      <c r="B49">
        <v>7521.32</v>
      </c>
      <c r="C49">
        <v>2.2469999999999999</v>
      </c>
      <c r="D49">
        <v>3.02</v>
      </c>
      <c r="F49">
        <f t="shared" si="0"/>
        <v>-7.3149832273410988E-3</v>
      </c>
      <c r="H49">
        <v>3.4140000000000001</v>
      </c>
    </row>
    <row r="50" spans="1:8" x14ac:dyDescent="0.2">
      <c r="A50" s="1">
        <v>45574</v>
      </c>
      <c r="B50">
        <v>7560.09</v>
      </c>
      <c r="C50">
        <v>2.2570000000000001</v>
      </c>
      <c r="D50">
        <v>3</v>
      </c>
      <c r="F50">
        <f t="shared" si="0"/>
        <v>5.0598191843689404E-3</v>
      </c>
      <c r="H50">
        <v>3.415</v>
      </c>
    </row>
    <row r="51" spans="1:8" x14ac:dyDescent="0.2">
      <c r="A51" s="1">
        <v>45575</v>
      </c>
      <c r="B51">
        <v>7541.59</v>
      </c>
      <c r="C51">
        <v>2.2530000000000001</v>
      </c>
      <c r="D51">
        <v>3.02</v>
      </c>
      <c r="F51">
        <f t="shared" si="0"/>
        <v>-2.5418941487469044E-3</v>
      </c>
      <c r="H51">
        <v>3.4140000000000001</v>
      </c>
    </row>
    <row r="52" spans="1:8" x14ac:dyDescent="0.2">
      <c r="A52" s="1">
        <v>45576</v>
      </c>
      <c r="B52">
        <v>7577.89</v>
      </c>
      <c r="C52">
        <v>2.274</v>
      </c>
      <c r="D52">
        <v>3.03</v>
      </c>
      <c r="F52">
        <f t="shared" si="0"/>
        <v>4.7184752660468952E-3</v>
      </c>
      <c r="H52">
        <v>3.4140000000000001</v>
      </c>
    </row>
    <row r="53" spans="1:8" x14ac:dyDescent="0.2">
      <c r="A53" s="1">
        <v>45579</v>
      </c>
      <c r="B53">
        <v>7602.06</v>
      </c>
      <c r="C53">
        <v>2.2759999999999998</v>
      </c>
      <c r="D53">
        <v>3.03</v>
      </c>
      <c r="F53">
        <f t="shared" si="0"/>
        <v>3.0947366521037684E-3</v>
      </c>
      <c r="H53">
        <v>3.4129999999999998</v>
      </c>
    </row>
    <row r="54" spans="1:8" x14ac:dyDescent="0.2">
      <c r="A54" s="1">
        <v>45580</v>
      </c>
      <c r="B54">
        <v>7521.97</v>
      </c>
      <c r="C54">
        <v>2.2280000000000002</v>
      </c>
      <c r="D54">
        <v>2.98</v>
      </c>
      <c r="F54">
        <f t="shared" si="0"/>
        <v>-1.0630107828886771E-2</v>
      </c>
      <c r="H54">
        <v>3.4129999999999998</v>
      </c>
    </row>
    <row r="55" spans="1:8" x14ac:dyDescent="0.2">
      <c r="A55" s="1">
        <v>45581</v>
      </c>
      <c r="B55">
        <v>7492</v>
      </c>
      <c r="C55">
        <v>2.177</v>
      </c>
      <c r="D55">
        <v>2.92</v>
      </c>
      <c r="F55">
        <f t="shared" si="0"/>
        <v>-4.079161906832063E-3</v>
      </c>
      <c r="H55">
        <v>3.4140000000000001</v>
      </c>
    </row>
    <row r="56" spans="1:8" x14ac:dyDescent="0.2">
      <c r="A56" s="1">
        <v>45582</v>
      </c>
      <c r="B56">
        <v>7583.73</v>
      </c>
      <c r="C56">
        <v>2.202</v>
      </c>
      <c r="D56">
        <v>2.94</v>
      </c>
      <c r="F56">
        <f t="shared" si="0"/>
        <v>1.2148865530640107E-2</v>
      </c>
      <c r="H56">
        <v>3.415</v>
      </c>
    </row>
    <row r="57" spans="1:8" x14ac:dyDescent="0.2">
      <c r="A57" s="1" t="s">
        <v>279</v>
      </c>
      <c r="B57">
        <v>7583.73</v>
      </c>
      <c r="C57">
        <v>2.202</v>
      </c>
      <c r="D57">
        <v>2.94</v>
      </c>
      <c r="F57">
        <f t="shared" si="0"/>
        <v>-9.4861111111111114E-5</v>
      </c>
      <c r="H57">
        <v>3.415</v>
      </c>
    </row>
    <row r="58" spans="1:8" x14ac:dyDescent="0.2">
      <c r="A58" s="1">
        <v>45586</v>
      </c>
      <c r="B58">
        <v>7536.23</v>
      </c>
      <c r="C58">
        <v>2.278</v>
      </c>
      <c r="D58">
        <v>2.94</v>
      </c>
      <c r="F58">
        <f>B58/B56-1-H58/100/360</f>
        <v>-6.3582697503954295E-3</v>
      </c>
      <c r="H58">
        <v>3.415</v>
      </c>
    </row>
    <row r="59" spans="1:8" x14ac:dyDescent="0.2">
      <c r="A59" s="1">
        <v>45587</v>
      </c>
      <c r="B59">
        <v>7535.1</v>
      </c>
      <c r="C59">
        <v>2.3170000000000002</v>
      </c>
      <c r="D59">
        <v>3.05</v>
      </c>
      <c r="F59">
        <f t="shared" si="0"/>
        <v>-2.4483123406662263E-4</v>
      </c>
      <c r="H59">
        <v>3.4159999999999999</v>
      </c>
    </row>
    <row r="60" spans="1:8" x14ac:dyDescent="0.2">
      <c r="A60" s="1">
        <v>45588</v>
      </c>
      <c r="B60">
        <v>7497.48</v>
      </c>
      <c r="C60">
        <v>2.3130000000000002</v>
      </c>
      <c r="D60">
        <v>3.04</v>
      </c>
      <c r="F60">
        <f t="shared" si="0"/>
        <v>-5.0805789151217706E-3</v>
      </c>
      <c r="H60">
        <v>3.1659999999999999</v>
      </c>
    </row>
    <row r="61" spans="1:8" x14ac:dyDescent="0.2">
      <c r="A61" s="1">
        <v>45589</v>
      </c>
      <c r="B61">
        <v>7503.28</v>
      </c>
      <c r="C61">
        <v>2.2570000000000001</v>
      </c>
      <c r="D61">
        <v>3</v>
      </c>
      <c r="F61">
        <f t="shared" si="0"/>
        <v>6.8564881622450332E-4</v>
      </c>
      <c r="H61">
        <v>3.1659999999999999</v>
      </c>
    </row>
    <row r="62" spans="1:8" x14ac:dyDescent="0.2">
      <c r="A62" s="1">
        <v>45590</v>
      </c>
      <c r="B62">
        <v>7497.54</v>
      </c>
      <c r="C62">
        <v>2.2909999999999999</v>
      </c>
      <c r="D62">
        <v>3</v>
      </c>
      <c r="F62">
        <f t="shared" si="0"/>
        <v>-8.5291544053615193E-4</v>
      </c>
      <c r="H62">
        <v>3.165</v>
      </c>
    </row>
    <row r="63" spans="1:8" x14ac:dyDescent="0.2">
      <c r="A63" s="1">
        <v>45593</v>
      </c>
      <c r="B63">
        <v>7556.94</v>
      </c>
      <c r="C63">
        <v>2.2850000000000001</v>
      </c>
      <c r="D63">
        <v>3.03</v>
      </c>
      <c r="F63">
        <f t="shared" si="0"/>
        <v>7.8347097234558998E-3</v>
      </c>
      <c r="H63">
        <v>3.1640000000000001</v>
      </c>
    </row>
    <row r="64" spans="1:8" x14ac:dyDescent="0.2">
      <c r="A64" s="1">
        <v>45594</v>
      </c>
      <c r="B64">
        <v>7511.11</v>
      </c>
      <c r="C64">
        <v>2.3325</v>
      </c>
      <c r="D64">
        <v>3.05</v>
      </c>
      <c r="F64">
        <f t="shared" si="0"/>
        <v>-6.1525129298366527E-3</v>
      </c>
      <c r="H64">
        <v>3.1640000000000001</v>
      </c>
    </row>
    <row r="65" spans="1:8" x14ac:dyDescent="0.2">
      <c r="A65" s="1">
        <v>45595</v>
      </c>
      <c r="B65">
        <v>7428.36</v>
      </c>
      <c r="C65">
        <v>2.3734999999999999</v>
      </c>
      <c r="D65">
        <v>3.06</v>
      </c>
      <c r="F65">
        <f t="shared" si="0"/>
        <v>-1.1104930130721925E-2</v>
      </c>
      <c r="H65">
        <v>3.165</v>
      </c>
    </row>
    <row r="66" spans="1:8" x14ac:dyDescent="0.2">
      <c r="A66" s="1">
        <v>45596</v>
      </c>
      <c r="B66">
        <v>7350.37</v>
      </c>
      <c r="C66">
        <v>2.3915000000000002</v>
      </c>
      <c r="D66">
        <v>3.14</v>
      </c>
      <c r="F66">
        <f t="shared" si="0"/>
        <v>-1.0586591551387673E-2</v>
      </c>
      <c r="H66">
        <v>3.1549999999999998</v>
      </c>
    </row>
    <row r="67" spans="1:8" x14ac:dyDescent="0.2">
      <c r="A67" s="1">
        <v>45600</v>
      </c>
      <c r="B67">
        <v>7371.71</v>
      </c>
      <c r="C67">
        <v>2.3889999999999998</v>
      </c>
      <c r="D67">
        <v>3.16</v>
      </c>
      <c r="F67">
        <f t="shared" si="0"/>
        <v>2.8153940991707854E-3</v>
      </c>
      <c r="H67">
        <v>3.1629999999999998</v>
      </c>
    </row>
    <row r="68" spans="1:8" x14ac:dyDescent="0.2">
      <c r="A68" s="1">
        <v>45601</v>
      </c>
      <c r="B68">
        <v>7407.15</v>
      </c>
      <c r="C68">
        <v>2.4300000000000002</v>
      </c>
      <c r="D68">
        <v>3.16</v>
      </c>
      <c r="F68">
        <f t="shared" si="0"/>
        <v>4.7197072821109388E-3</v>
      </c>
      <c r="H68">
        <v>3.1629999999999998</v>
      </c>
    </row>
    <row r="69" spans="1:8" x14ac:dyDescent="0.2">
      <c r="A69" s="1">
        <v>45602</v>
      </c>
      <c r="B69">
        <v>7369.61</v>
      </c>
      <c r="C69">
        <v>2.3919999999999999</v>
      </c>
      <c r="D69">
        <v>3.12</v>
      </c>
      <c r="F69">
        <f t="shared" ref="F69:F105" si="1">B69/B68-1-H69/100/360</f>
        <v>-5.1559094489783035E-3</v>
      </c>
      <c r="H69">
        <v>3.1619999999999999</v>
      </c>
    </row>
    <row r="70" spans="1:8" x14ac:dyDescent="0.2">
      <c r="A70" s="1">
        <v>45603</v>
      </c>
      <c r="B70">
        <v>7425.6</v>
      </c>
      <c r="C70">
        <v>2.4390000000000001</v>
      </c>
      <c r="D70">
        <v>3.26</v>
      </c>
      <c r="F70">
        <f t="shared" si="1"/>
        <v>7.5095558485382165E-3</v>
      </c>
      <c r="H70">
        <v>3.1629999999999998</v>
      </c>
    </row>
    <row r="71" spans="1:8" x14ac:dyDescent="0.2">
      <c r="A71" s="1">
        <v>45604</v>
      </c>
      <c r="B71">
        <v>7338.67</v>
      </c>
      <c r="C71">
        <v>2.3639999999999999</v>
      </c>
      <c r="D71">
        <v>3.15</v>
      </c>
      <c r="F71">
        <f t="shared" si="1"/>
        <v>-1.1794631437190331E-2</v>
      </c>
      <c r="H71">
        <v>3.1619999999999999</v>
      </c>
    </row>
    <row r="72" spans="1:8" x14ac:dyDescent="0.2">
      <c r="A72" s="1">
        <v>45608</v>
      </c>
      <c r="B72">
        <v>7226.98</v>
      </c>
      <c r="C72">
        <v>2.3525</v>
      </c>
      <c r="D72">
        <v>3.07</v>
      </c>
      <c r="F72">
        <f t="shared" si="1"/>
        <v>-1.5307240099401955E-2</v>
      </c>
      <c r="H72">
        <v>3.1629999999999998</v>
      </c>
    </row>
    <row r="73" spans="1:8" x14ac:dyDescent="0.2">
      <c r="A73" s="1">
        <v>45609</v>
      </c>
      <c r="B73">
        <v>7216.83</v>
      </c>
      <c r="C73">
        <v>2.3855</v>
      </c>
      <c r="D73">
        <v>3.14</v>
      </c>
      <c r="F73">
        <f t="shared" si="1"/>
        <v>-1.4923482896344058E-3</v>
      </c>
      <c r="H73">
        <v>3.1640000000000001</v>
      </c>
    </row>
    <row r="74" spans="1:8" x14ac:dyDescent="0.2">
      <c r="A74" s="1">
        <v>45610</v>
      </c>
      <c r="B74">
        <v>7311.8</v>
      </c>
      <c r="C74">
        <v>2.3420000000000001</v>
      </c>
      <c r="D74">
        <v>3.14</v>
      </c>
      <c r="F74">
        <f t="shared" si="1"/>
        <v>1.3071600739174981E-2</v>
      </c>
      <c r="H74">
        <v>3.165</v>
      </c>
    </row>
    <row r="75" spans="1:8" x14ac:dyDescent="0.2">
      <c r="A75" s="1">
        <v>45611</v>
      </c>
      <c r="B75">
        <v>7269.63</v>
      </c>
      <c r="C75">
        <v>2.3485</v>
      </c>
      <c r="D75">
        <v>3.06</v>
      </c>
      <c r="F75">
        <f t="shared" si="1"/>
        <v>-5.8553063655096063E-3</v>
      </c>
      <c r="H75">
        <v>3.165</v>
      </c>
    </row>
    <row r="76" spans="1:8" x14ac:dyDescent="0.2">
      <c r="A76" s="1">
        <v>45614</v>
      </c>
      <c r="B76">
        <v>7278.23</v>
      </c>
      <c r="C76">
        <v>2.3715000000000002</v>
      </c>
      <c r="D76">
        <v>3.12</v>
      </c>
      <c r="F76">
        <f t="shared" si="1"/>
        <v>1.0950871450815178E-3</v>
      </c>
      <c r="H76">
        <v>3.165</v>
      </c>
    </row>
    <row r="77" spans="1:8" x14ac:dyDescent="0.2">
      <c r="A77" s="1">
        <v>45615</v>
      </c>
      <c r="B77">
        <v>7229.64</v>
      </c>
      <c r="C77">
        <v>2.3374999999999999</v>
      </c>
      <c r="D77">
        <v>3.04</v>
      </c>
      <c r="F77">
        <f t="shared" si="1"/>
        <v>-6.7640181601692061E-3</v>
      </c>
      <c r="H77">
        <v>3.1659999999999999</v>
      </c>
    </row>
    <row r="78" spans="1:8" x14ac:dyDescent="0.2">
      <c r="A78" s="1">
        <v>45616</v>
      </c>
      <c r="B78">
        <v>7198.45</v>
      </c>
      <c r="C78">
        <v>2.3410000000000002</v>
      </c>
      <c r="D78">
        <v>3.09</v>
      </c>
      <c r="F78">
        <f t="shared" si="1"/>
        <v>-4.4021566076135506E-3</v>
      </c>
      <c r="H78">
        <v>3.1669999999999998</v>
      </c>
    </row>
    <row r="79" spans="1:8" x14ac:dyDescent="0.2">
      <c r="A79" s="1">
        <v>45617</v>
      </c>
      <c r="B79">
        <v>7213.32</v>
      </c>
      <c r="C79">
        <v>2.3115000000000001</v>
      </c>
      <c r="D79">
        <v>3.1</v>
      </c>
      <c r="F79">
        <f t="shared" si="1"/>
        <v>1.9777502597009377E-3</v>
      </c>
      <c r="H79">
        <v>3.1669999999999998</v>
      </c>
    </row>
    <row r="80" spans="1:8" x14ac:dyDescent="0.2">
      <c r="A80" s="1">
        <v>45618</v>
      </c>
      <c r="B80">
        <v>7255.01</v>
      </c>
      <c r="C80">
        <v>2.2519999999999998</v>
      </c>
      <c r="D80">
        <v>3.04</v>
      </c>
      <c r="F80">
        <f t="shared" si="1"/>
        <v>5.6916133222981828E-3</v>
      </c>
      <c r="H80">
        <v>3.1669999999999998</v>
      </c>
    </row>
    <row r="81" spans="1:8" x14ac:dyDescent="0.2">
      <c r="A81" s="1">
        <v>45621</v>
      </c>
      <c r="B81">
        <v>7257.47</v>
      </c>
      <c r="C81">
        <v>2.2035</v>
      </c>
      <c r="D81">
        <v>3.07</v>
      </c>
      <c r="F81">
        <f t="shared" si="1"/>
        <v>2.5110380937532942E-4</v>
      </c>
      <c r="H81">
        <v>3.1669999999999998</v>
      </c>
    </row>
    <row r="82" spans="1:8" x14ac:dyDescent="0.2">
      <c r="A82" s="1">
        <v>45622</v>
      </c>
      <c r="B82">
        <v>7194.51</v>
      </c>
      <c r="C82">
        <v>2.198</v>
      </c>
      <c r="D82">
        <v>3.02</v>
      </c>
      <c r="F82">
        <f t="shared" si="1"/>
        <v>-8.7631161507844349E-3</v>
      </c>
      <c r="H82">
        <v>3.165</v>
      </c>
    </row>
    <row r="83" spans="1:8" x14ac:dyDescent="0.2">
      <c r="A83" s="1">
        <v>45623</v>
      </c>
      <c r="B83">
        <v>7143.03</v>
      </c>
      <c r="C83">
        <v>2.1659999999999999</v>
      </c>
      <c r="D83">
        <v>3.02</v>
      </c>
      <c r="F83">
        <f t="shared" si="1"/>
        <v>-7.2433727018936037E-3</v>
      </c>
      <c r="H83">
        <v>3.165</v>
      </c>
    </row>
    <row r="84" spans="1:8" x14ac:dyDescent="0.2">
      <c r="A84" s="1">
        <v>45624</v>
      </c>
      <c r="B84">
        <v>7179.25</v>
      </c>
      <c r="C84">
        <v>2.1244999999999998</v>
      </c>
      <c r="D84">
        <v>3</v>
      </c>
      <c r="F84">
        <f t="shared" si="1"/>
        <v>4.9827884007207484E-3</v>
      </c>
      <c r="H84">
        <v>3.1640000000000001</v>
      </c>
    </row>
    <row r="85" spans="1:8" x14ac:dyDescent="0.2">
      <c r="A85" s="1">
        <v>45625</v>
      </c>
      <c r="B85">
        <v>7235.11</v>
      </c>
      <c r="C85">
        <v>2.0870000000000002</v>
      </c>
      <c r="D85">
        <v>2.94</v>
      </c>
      <c r="F85">
        <f t="shared" si="1"/>
        <v>7.6928681539776261E-3</v>
      </c>
      <c r="H85">
        <v>3.1640000000000001</v>
      </c>
    </row>
    <row r="86" spans="1:8" x14ac:dyDescent="0.2">
      <c r="A86" s="1">
        <v>45628</v>
      </c>
      <c r="B86">
        <v>7236.89</v>
      </c>
      <c r="C86">
        <v>2.0335000000000001</v>
      </c>
      <c r="D86">
        <v>2.9</v>
      </c>
      <c r="F86">
        <f t="shared" si="1"/>
        <v>1.5810585406902255E-4</v>
      </c>
      <c r="H86">
        <v>3.165</v>
      </c>
    </row>
    <row r="87" spans="1:8" x14ac:dyDescent="0.2">
      <c r="A87" s="1">
        <v>45629</v>
      </c>
      <c r="B87">
        <v>7255.42</v>
      </c>
      <c r="C87">
        <v>2.0550000000000002</v>
      </c>
      <c r="D87">
        <v>2.91</v>
      </c>
      <c r="F87">
        <f t="shared" si="1"/>
        <v>2.4726032562176741E-3</v>
      </c>
      <c r="H87">
        <v>3.1640000000000001</v>
      </c>
    </row>
    <row r="88" spans="1:8" x14ac:dyDescent="0.2">
      <c r="A88" s="27">
        <v>45394</v>
      </c>
      <c r="B88">
        <v>7255.42</v>
      </c>
      <c r="C88">
        <v>2.0550000000000002</v>
      </c>
      <c r="D88">
        <v>2.91</v>
      </c>
      <c r="F88">
        <f t="shared" si="1"/>
        <v>-8.7888888888888896E-5</v>
      </c>
      <c r="H88">
        <v>3.1640000000000001</v>
      </c>
    </row>
    <row r="89" spans="1:8" x14ac:dyDescent="0.2">
      <c r="A89" s="1">
        <v>45631</v>
      </c>
      <c r="B89">
        <v>7303.28</v>
      </c>
      <c r="C89">
        <v>2.1040000000000001</v>
      </c>
      <c r="D89">
        <v>2.9</v>
      </c>
      <c r="F89">
        <f>B89/B87-1-H89/100/360</f>
        <v>6.5085312302158513E-3</v>
      </c>
      <c r="H89">
        <v>3.165</v>
      </c>
    </row>
    <row r="90" spans="1:8" x14ac:dyDescent="0.2">
      <c r="A90" s="1">
        <v>45632</v>
      </c>
      <c r="B90">
        <v>7330.54</v>
      </c>
      <c r="C90">
        <v>2.1124999999999998</v>
      </c>
      <c r="D90">
        <v>2.85</v>
      </c>
      <c r="F90">
        <f t="shared" si="1"/>
        <v>3.6446528089662741E-3</v>
      </c>
      <c r="H90">
        <v>3.165</v>
      </c>
    </row>
    <row r="91" spans="1:8" x14ac:dyDescent="0.2">
      <c r="A91" s="1">
        <v>45635</v>
      </c>
      <c r="B91">
        <v>7480.14</v>
      </c>
      <c r="C91">
        <v>2.1175000000000002</v>
      </c>
      <c r="D91">
        <v>2.86</v>
      </c>
      <c r="F91">
        <f t="shared" si="1"/>
        <v>2.0319884617564954E-2</v>
      </c>
      <c r="H91">
        <v>3.1640000000000001</v>
      </c>
    </row>
    <row r="92" spans="1:8" x14ac:dyDescent="0.2">
      <c r="A92" s="1">
        <v>45636</v>
      </c>
      <c r="B92">
        <v>7394.78</v>
      </c>
      <c r="C92">
        <v>2.1160000000000001</v>
      </c>
      <c r="D92">
        <v>2.86</v>
      </c>
      <c r="F92">
        <f t="shared" si="1"/>
        <v>-1.1499412231812136E-2</v>
      </c>
      <c r="H92">
        <v>3.1629999999999998</v>
      </c>
    </row>
    <row r="93" spans="1:8" x14ac:dyDescent="0.2">
      <c r="A93" s="1">
        <v>45637</v>
      </c>
      <c r="B93">
        <v>7423.4</v>
      </c>
      <c r="C93">
        <v>2.1305000000000001</v>
      </c>
      <c r="D93">
        <v>2.89</v>
      </c>
      <c r="F93">
        <f t="shared" si="1"/>
        <v>3.7824088075943934E-3</v>
      </c>
      <c r="H93">
        <v>3.1640000000000001</v>
      </c>
    </row>
    <row r="94" spans="1:8" x14ac:dyDescent="0.2">
      <c r="A94" s="1">
        <v>45638</v>
      </c>
      <c r="B94">
        <v>7420.94</v>
      </c>
      <c r="C94">
        <v>2.1890000000000001</v>
      </c>
      <c r="D94">
        <v>2.93</v>
      </c>
      <c r="F94">
        <f t="shared" si="1"/>
        <v>-4.1927342966530264E-4</v>
      </c>
      <c r="H94">
        <v>3.1640000000000001</v>
      </c>
    </row>
    <row r="95" spans="1:8" x14ac:dyDescent="0.2">
      <c r="A95" s="1">
        <v>45639</v>
      </c>
      <c r="B95">
        <v>7409.57</v>
      </c>
      <c r="C95">
        <v>2.2469999999999999</v>
      </c>
      <c r="D95">
        <v>3</v>
      </c>
      <c r="F95">
        <f t="shared" si="1"/>
        <v>-1.6200398023850108E-3</v>
      </c>
      <c r="H95">
        <v>3.1640000000000001</v>
      </c>
    </row>
    <row r="96" spans="1:8" x14ac:dyDescent="0.2">
      <c r="A96" s="1">
        <v>45642</v>
      </c>
      <c r="B96">
        <v>7357.08</v>
      </c>
      <c r="C96">
        <v>2.2429999999999999</v>
      </c>
      <c r="D96">
        <v>3.04</v>
      </c>
      <c r="F96">
        <f t="shared" si="1"/>
        <v>-7.1719984689844543E-3</v>
      </c>
      <c r="H96">
        <v>3.165</v>
      </c>
    </row>
    <row r="97" spans="1:8" x14ac:dyDescent="0.2">
      <c r="A97" s="1">
        <v>45643</v>
      </c>
      <c r="B97">
        <v>7365.7</v>
      </c>
      <c r="C97">
        <v>2.2315</v>
      </c>
      <c r="D97">
        <v>3.04</v>
      </c>
      <c r="F97">
        <f t="shared" si="1"/>
        <v>1.0837716068512456E-3</v>
      </c>
      <c r="H97">
        <v>3.1640000000000001</v>
      </c>
    </row>
    <row r="98" spans="1:8" x14ac:dyDescent="0.2">
      <c r="A98" s="1">
        <v>45644</v>
      </c>
      <c r="B98">
        <v>7384.62</v>
      </c>
      <c r="C98">
        <v>2.2410000000000001</v>
      </c>
      <c r="D98">
        <v>3.05</v>
      </c>
      <c r="F98">
        <f t="shared" si="1"/>
        <v>2.487635078434045E-3</v>
      </c>
      <c r="H98">
        <v>2.9169999999999998</v>
      </c>
    </row>
    <row r="99" spans="1:8" x14ac:dyDescent="0.2">
      <c r="A99" s="1">
        <v>45645</v>
      </c>
      <c r="B99">
        <v>7294.37</v>
      </c>
      <c r="C99">
        <v>2.3045</v>
      </c>
      <c r="D99">
        <v>3.1</v>
      </c>
      <c r="F99">
        <f t="shared" si="1"/>
        <v>-1.2302429861658406E-2</v>
      </c>
      <c r="H99">
        <v>2.919</v>
      </c>
    </row>
    <row r="100" spans="1:8" x14ac:dyDescent="0.2">
      <c r="A100" s="1">
        <v>45646</v>
      </c>
      <c r="B100">
        <v>7274.48</v>
      </c>
      <c r="C100">
        <v>2.2865000000000002</v>
      </c>
      <c r="D100">
        <v>3.11</v>
      </c>
      <c r="F100">
        <f t="shared" si="1"/>
        <v>-2.8077327238145958E-3</v>
      </c>
      <c r="H100">
        <v>2.915</v>
      </c>
    </row>
    <row r="101" spans="1:8" x14ac:dyDescent="0.2">
      <c r="A101" s="1">
        <v>45649</v>
      </c>
      <c r="B101">
        <v>7272.32</v>
      </c>
      <c r="C101">
        <v>2.327</v>
      </c>
      <c r="D101">
        <v>3.12</v>
      </c>
      <c r="F101">
        <f t="shared" si="1"/>
        <v>-3.7778955135698048E-4</v>
      </c>
      <c r="H101">
        <v>2.911</v>
      </c>
    </row>
    <row r="102" spans="1:8" x14ac:dyDescent="0.2">
      <c r="A102" s="1">
        <v>45650</v>
      </c>
      <c r="B102">
        <v>7282.69</v>
      </c>
      <c r="C102">
        <v>2.3205</v>
      </c>
      <c r="D102">
        <v>3.12</v>
      </c>
      <c r="F102">
        <f t="shared" si="1"/>
        <v>1.3450937423607446E-3</v>
      </c>
      <c r="H102">
        <v>2.911</v>
      </c>
    </row>
    <row r="103" spans="1:8" x14ac:dyDescent="0.2">
      <c r="A103" s="1">
        <v>45653</v>
      </c>
      <c r="B103">
        <v>7355.37</v>
      </c>
      <c r="C103">
        <v>2.3895</v>
      </c>
      <c r="D103">
        <v>3.12</v>
      </c>
      <c r="F103">
        <f t="shared" si="1"/>
        <v>9.8988566596881801E-3</v>
      </c>
      <c r="H103">
        <v>2.915</v>
      </c>
    </row>
    <row r="104" spans="1:8" x14ac:dyDescent="0.2">
      <c r="A104" s="1">
        <v>45656</v>
      </c>
      <c r="B104">
        <v>7313.56</v>
      </c>
      <c r="C104">
        <v>2.359</v>
      </c>
      <c r="D104">
        <v>3.21</v>
      </c>
      <c r="F104">
        <f t="shared" si="1"/>
        <v>-5.7652545900704587E-3</v>
      </c>
      <c r="H104">
        <v>2.915</v>
      </c>
    </row>
    <row r="105" spans="1:8" x14ac:dyDescent="0.2">
      <c r="A105" s="1">
        <v>45657</v>
      </c>
      <c r="B105">
        <v>7380.74</v>
      </c>
      <c r="C105">
        <v>2.3620000000000001</v>
      </c>
      <c r="D105">
        <v>3.21</v>
      </c>
      <c r="F105">
        <f t="shared" si="1"/>
        <v>9.1049825719469474E-3</v>
      </c>
      <c r="H105">
        <v>2.9049999999999998</v>
      </c>
    </row>
    <row r="106" spans="1:8" x14ac:dyDescent="0.2">
      <c r="A106" s="1"/>
      <c r="B10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4D90-BE62-4E24-BDAA-80F0A13A7AAA}">
  <dimension ref="A1:L105"/>
  <sheetViews>
    <sheetView workbookViewId="0">
      <selection activeCell="H3" sqref="H3"/>
    </sheetView>
  </sheetViews>
  <sheetFormatPr defaultColWidth="11.43359375" defaultRowHeight="15" x14ac:dyDescent="0.2"/>
  <cols>
    <col min="1" max="1" width="10.22265625" bestFit="1" customWidth="1"/>
    <col min="2" max="2" width="15.19921875" customWidth="1"/>
    <col min="5" max="5" width="15.73828125" bestFit="1" customWidth="1"/>
    <col min="6" max="6" width="15.73828125" customWidth="1"/>
    <col min="7" max="7" width="18.83203125" bestFit="1" customWidth="1"/>
    <col min="8" max="8" width="13.98828125" customWidth="1"/>
    <col min="9" max="9" width="14.796875" bestFit="1" customWidth="1"/>
  </cols>
  <sheetData>
    <row r="1" spans="1:12" x14ac:dyDescent="0.2">
      <c r="A1" t="s">
        <v>434</v>
      </c>
      <c r="B1" t="s">
        <v>435</v>
      </c>
      <c r="C1" t="s">
        <v>436</v>
      </c>
      <c r="D1" t="s">
        <v>437</v>
      </c>
      <c r="E1" t="s">
        <v>432</v>
      </c>
      <c r="G1" s="8"/>
      <c r="H1" s="13" t="s">
        <v>438</v>
      </c>
      <c r="I1" s="14" t="s">
        <v>439</v>
      </c>
    </row>
    <row r="2" spans="1:12" x14ac:dyDescent="0.2">
      <c r="A2" s="4">
        <f>'données complémentaires '!A2</f>
        <v>45505</v>
      </c>
      <c r="B2" s="28">
        <f>'Données fonds'!U2</f>
        <v>71230000</v>
      </c>
      <c r="G2" s="11" t="s">
        <v>440</v>
      </c>
      <c r="H2" s="9" cm="1">
        <f t="array" ref="H2:I6">LINEST(D3:D105,E3:E105,TRUE,TRUE)</f>
        <v>0.43615663510095271</v>
      </c>
      <c r="I2" s="7">
        <v>-1.8741993274126311E-4</v>
      </c>
    </row>
    <row r="3" spans="1:12" x14ac:dyDescent="0.2">
      <c r="A3" s="4">
        <f>'données complémentaires '!A3</f>
        <v>45506</v>
      </c>
      <c r="B3" s="28">
        <f>'Données fonds'!U3</f>
        <v>70100000</v>
      </c>
      <c r="C3">
        <f>(B3-B2)/B2</f>
        <v>-1.5864102204127473E-2</v>
      </c>
      <c r="D3">
        <f>C3-'données complémentaires '!H3/36000</f>
        <v>-1.596587998190525E-2</v>
      </c>
      <c r="E3">
        <f>'données complémentaires '!F3</f>
        <v>-1.6199845059965433E-2</v>
      </c>
      <c r="G3" s="12" t="s">
        <v>441</v>
      </c>
      <c r="H3" s="10">
        <v>8.5855280208432971E-2</v>
      </c>
      <c r="I3" s="6">
        <v>7.1370766700060921E-4</v>
      </c>
      <c r="K3" t="s">
        <v>442</v>
      </c>
      <c r="L3">
        <f>COUNT(D3:D105)</f>
        <v>103</v>
      </c>
    </row>
    <row r="4" spans="1:12" x14ac:dyDescent="0.2">
      <c r="A4" s="4">
        <f>'données complémentaires '!A4</f>
        <v>45509</v>
      </c>
      <c r="B4" s="28">
        <f>'Données fonds'!U4</f>
        <v>69107000</v>
      </c>
      <c r="C4">
        <f t="shared" ref="C4:C67" si="0">(B4-B3)/B3</f>
        <v>-1.4165477888730385E-2</v>
      </c>
      <c r="D4">
        <f>C4-'données complémentaires '!H4/36000</f>
        <v>-1.4267255666508162E-2</v>
      </c>
      <c r="E4">
        <f>'données complémentaires '!F4</f>
        <v>-1.427894758389494E-2</v>
      </c>
      <c r="H4">
        <v>0.20351901256988067</v>
      </c>
      <c r="I4">
        <v>7.2432341762278963E-3</v>
      </c>
    </row>
    <row r="5" spans="1:12" x14ac:dyDescent="0.2">
      <c r="A5" s="4">
        <f>'données complémentaires '!A5</f>
        <v>45510</v>
      </c>
      <c r="B5" s="28">
        <f>'Données fonds'!U5</f>
        <v>68922000</v>
      </c>
      <c r="C5">
        <f t="shared" si="0"/>
        <v>-2.6770081178462382E-3</v>
      </c>
      <c r="D5">
        <f>C5-'données complémentaires '!H5/36000</f>
        <v>-2.7787581178462381E-3</v>
      </c>
      <c r="E5">
        <f>'données complémentaires '!F5</f>
        <v>-2.7524740882978065E-3</v>
      </c>
      <c r="H5">
        <v>25.807797792990524</v>
      </c>
      <c r="I5">
        <v>101</v>
      </c>
    </row>
    <row r="6" spans="1:12" x14ac:dyDescent="0.2">
      <c r="A6" s="4">
        <f>'données complémentaires '!A6</f>
        <v>45511</v>
      </c>
      <c r="B6" s="28">
        <f>'Données fonds'!U6</f>
        <v>70204000</v>
      </c>
      <c r="C6">
        <f t="shared" si="0"/>
        <v>1.8600737065088069E-2</v>
      </c>
      <c r="D6">
        <f>C6-'données complémentaires '!H6/36000</f>
        <v>1.8498987065088068E-2</v>
      </c>
      <c r="E6">
        <f>'données complémentaires '!F6</f>
        <v>1.8968269242528823E-2</v>
      </c>
      <c r="H6">
        <v>1.3539916932101036E-3</v>
      </c>
      <c r="I6">
        <v>5.2989085744992561E-3</v>
      </c>
    </row>
    <row r="7" spans="1:12" x14ac:dyDescent="0.2">
      <c r="A7" s="4">
        <f>'données complémentaires '!A7</f>
        <v>45512</v>
      </c>
      <c r="B7" s="28">
        <f>'Données fonds'!U7</f>
        <v>70025000</v>
      </c>
      <c r="C7">
        <f t="shared" si="0"/>
        <v>-2.5497122671072872E-3</v>
      </c>
      <c r="D7">
        <f>C7-'données complémentaires '!H7/36000</f>
        <v>-2.6515178226628427E-3</v>
      </c>
      <c r="E7">
        <f>'données complémentaires '!F7</f>
        <v>-2.6561648256364081E-3</v>
      </c>
    </row>
    <row r="8" spans="1:12" x14ac:dyDescent="0.2">
      <c r="A8" s="4">
        <f>'données complémentaires '!A8</f>
        <v>45513</v>
      </c>
      <c r="B8" s="28">
        <f>'Données fonds'!U8</f>
        <v>70237000</v>
      </c>
      <c r="C8">
        <f t="shared" si="0"/>
        <v>3.0274901820778292E-3</v>
      </c>
      <c r="D8">
        <f>C8-'données complémentaires '!H8/36000</f>
        <v>2.9256846265222737E-3</v>
      </c>
      <c r="E8">
        <f>'données complémentaires '!F8</f>
        <v>2.9696195663839195E-3</v>
      </c>
    </row>
    <row r="9" spans="1:12" x14ac:dyDescent="0.2">
      <c r="A9" s="4">
        <f>'données complémentaires '!A9</f>
        <v>45516</v>
      </c>
      <c r="B9" s="28">
        <f>'Données fonds'!U9</f>
        <v>70047000</v>
      </c>
      <c r="C9">
        <f t="shared" si="0"/>
        <v>-2.7051269274029357E-3</v>
      </c>
      <c r="D9">
        <f>C9-'données complémentaires '!H9/36000</f>
        <v>-2.8069047051807136E-3</v>
      </c>
      <c r="E9">
        <f>'données complémentaires '!F9</f>
        <v>-2.7208643713282571E-3</v>
      </c>
      <c r="G9" s="38" t="s">
        <v>443</v>
      </c>
      <c r="H9" s="38"/>
      <c r="I9" s="38"/>
      <c r="J9" s="38"/>
    </row>
    <row r="10" spans="1:12" x14ac:dyDescent="0.2">
      <c r="A10" s="4">
        <f>'données complémentaires '!A10</f>
        <v>45517</v>
      </c>
      <c r="B10" s="28">
        <f>'Données fonds'!U10</f>
        <v>70279000</v>
      </c>
      <c r="C10">
        <f t="shared" si="0"/>
        <v>3.312061901294845E-3</v>
      </c>
      <c r="D10">
        <f>C10-'données complémentaires '!H10/36000</f>
        <v>3.2102841235170671E-3</v>
      </c>
      <c r="E10">
        <f>'données complémentaires '!F10</f>
        <v>3.3737631032718434E-3</v>
      </c>
      <c r="G10" s="6"/>
      <c r="H10" s="6" t="s">
        <v>444</v>
      </c>
      <c r="I10" s="6" t="s">
        <v>445</v>
      </c>
    </row>
    <row r="11" spans="1:12" x14ac:dyDescent="0.2">
      <c r="A11" s="4">
        <f>'données complémentaires '!A11</f>
        <v>45518</v>
      </c>
      <c r="B11" s="28">
        <f>'Données fonds'!U11</f>
        <v>70822000</v>
      </c>
      <c r="C11">
        <f t="shared" si="0"/>
        <v>7.7263478421719144E-3</v>
      </c>
      <c r="D11">
        <f>C11-'données complémentaires '!H11/36000</f>
        <v>7.6246256199496926E-3</v>
      </c>
      <c r="E11">
        <f>'données complémentaires '!F11</f>
        <v>7.7997383591241094E-3</v>
      </c>
      <c r="G11" s="6" t="s">
        <v>446</v>
      </c>
      <c r="H11" s="6">
        <f>I2-1.96*I3</f>
        <v>-1.5862869600624572E-3</v>
      </c>
      <c r="I11" s="6">
        <f>I2+1.96*I3</f>
        <v>1.2114470945799307E-3</v>
      </c>
    </row>
    <row r="12" spans="1:12" x14ac:dyDescent="0.2">
      <c r="A12" s="4">
        <f>'données complémentaires '!A12</f>
        <v>45520</v>
      </c>
      <c r="B12" s="28">
        <f>'Données fonds'!U12</f>
        <v>71917000</v>
      </c>
      <c r="C12">
        <f t="shared" si="0"/>
        <v>1.5461297336985683E-2</v>
      </c>
      <c r="D12">
        <f>C12-'données complémentaires '!H12/36000</f>
        <v>1.5359575114763461E-2</v>
      </c>
      <c r="E12">
        <f>'données complémentaires '!F12</f>
        <v>1.5762765543276758E-2</v>
      </c>
      <c r="G12" s="6" t="s">
        <v>438</v>
      </c>
      <c r="H12" s="6">
        <f>H2-1.96*H3</f>
        <v>0.26788028589242407</v>
      </c>
      <c r="I12" s="6">
        <f>H2+1.96*H3</f>
        <v>0.60443298430948134</v>
      </c>
    </row>
    <row r="13" spans="1:12" x14ac:dyDescent="0.2">
      <c r="A13" s="4">
        <f>'données complémentaires '!A13</f>
        <v>45523</v>
      </c>
      <c r="B13" s="28">
        <f>'Données fonds'!U13</f>
        <v>72401000</v>
      </c>
      <c r="C13">
        <f t="shared" si="0"/>
        <v>6.729980394065381E-3</v>
      </c>
      <c r="D13">
        <f>C13-'données complémentaires '!H13/36000</f>
        <v>6.6282026162876031E-3</v>
      </c>
      <c r="E13">
        <f>'données complémentaires '!F13</f>
        <v>6.9199814876959925E-3</v>
      </c>
    </row>
    <row r="14" spans="1:12" x14ac:dyDescent="0.2">
      <c r="A14" s="4">
        <f>'données complémentaires '!A14</f>
        <v>45524</v>
      </c>
      <c r="B14" s="28">
        <f>'Données fonds'!U14</f>
        <v>72239000</v>
      </c>
      <c r="C14">
        <f t="shared" si="0"/>
        <v>-2.2375381555503377E-3</v>
      </c>
      <c r="D14">
        <f>C14-'données complémentaires '!H14/36000</f>
        <v>-2.3393159333281155E-3</v>
      </c>
      <c r="E14">
        <f>'données complémentaires '!F14</f>
        <v>-2.2718628616420706E-3</v>
      </c>
    </row>
    <row r="15" spans="1:12" x14ac:dyDescent="0.2">
      <c r="A15" s="4">
        <f>'données complémentaires '!A15</f>
        <v>45525</v>
      </c>
      <c r="B15" s="28">
        <f>'Données fonds'!U15</f>
        <v>72615000</v>
      </c>
      <c r="C15">
        <f t="shared" si="0"/>
        <v>5.2049446974625898E-3</v>
      </c>
      <c r="D15">
        <f>C15-'données complémentaires '!H15/36000</f>
        <v>5.1031946974625896E-3</v>
      </c>
      <c r="E15">
        <f>'données complémentaires '!F15</f>
        <v>5.1068268522243112E-3</v>
      </c>
    </row>
    <row r="16" spans="1:12" x14ac:dyDescent="0.2">
      <c r="A16" s="4">
        <f>'données complémentaires '!A16</f>
        <v>45526</v>
      </c>
      <c r="B16" s="28">
        <f>'Données fonds'!U16</f>
        <v>72605000</v>
      </c>
      <c r="C16">
        <f t="shared" si="0"/>
        <v>-1.3771259381670453E-4</v>
      </c>
      <c r="D16">
        <f>C16-'données complémentaires '!H16/36000</f>
        <v>-2.3949037159448232E-4</v>
      </c>
      <c r="E16">
        <f>'données complémentaires '!F16</f>
        <v>-1.8284391711589291E-4</v>
      </c>
    </row>
    <row r="17" spans="1:5" x14ac:dyDescent="0.2">
      <c r="A17" s="4">
        <f>'données complémentaires '!A17</f>
        <v>45527</v>
      </c>
      <c r="B17" s="28">
        <f>'Données fonds'!U17</f>
        <v>73101000</v>
      </c>
      <c r="C17">
        <f t="shared" si="0"/>
        <v>6.8314854348874047E-3</v>
      </c>
      <c r="D17">
        <f>C17-'données complémentaires '!H17/36000</f>
        <v>6.7297076571096268E-3</v>
      </c>
      <c r="E17">
        <f>'données complémentaires '!F17</f>
        <v>6.9329412786954597E-3</v>
      </c>
    </row>
    <row r="18" spans="1:5" x14ac:dyDescent="0.2">
      <c r="A18" s="4">
        <f>'données complémentaires '!A18</f>
        <v>45530</v>
      </c>
      <c r="B18" s="28">
        <f>'Données fonds'!U18</f>
        <v>73214000</v>
      </c>
      <c r="C18">
        <f t="shared" si="0"/>
        <v>1.5458064869153638E-3</v>
      </c>
      <c r="D18">
        <f>C18-'données complémentaires '!H18/36000</f>
        <v>1.4440009313598083E-3</v>
      </c>
      <c r="E18">
        <f>'données complémentaires '!F18</f>
        <v>1.657456636540545E-3</v>
      </c>
    </row>
    <row r="19" spans="1:5" x14ac:dyDescent="0.2">
      <c r="A19" s="4">
        <f>'données complémentaires '!A19</f>
        <v>45531</v>
      </c>
      <c r="B19" s="28">
        <f>'Données fonds'!U19</f>
        <v>72979000</v>
      </c>
      <c r="C19">
        <f t="shared" si="0"/>
        <v>-3.2097686234873113E-3</v>
      </c>
      <c r="D19">
        <f>C19-'données complémentaires '!H19/36000</f>
        <v>-3.3115741790428668E-3</v>
      </c>
      <c r="E19">
        <f>'données complémentaires '!F19</f>
        <v>-3.3414368251774565E-3</v>
      </c>
    </row>
    <row r="20" spans="1:5" x14ac:dyDescent="0.2">
      <c r="A20" s="4">
        <f>'données complémentaires '!A20</f>
        <v>45532</v>
      </c>
      <c r="B20" s="28">
        <f>'Données fonds'!U20</f>
        <v>73088000</v>
      </c>
      <c r="C20">
        <f t="shared" si="0"/>
        <v>1.4935803450307622E-3</v>
      </c>
      <c r="D20">
        <f>C20-'données complémentaires '!H20/36000</f>
        <v>1.3917470116974289E-3</v>
      </c>
      <c r="E20">
        <f>'données complémentaires '!F20</f>
        <v>1.469716460607252E-3</v>
      </c>
    </row>
    <row r="21" spans="1:5" x14ac:dyDescent="0.2">
      <c r="A21" s="4">
        <f>'données complémentaires '!A21</f>
        <v>45533</v>
      </c>
      <c r="B21" s="28">
        <f>'Données fonds'!U21</f>
        <v>73684000</v>
      </c>
      <c r="C21">
        <f t="shared" si="0"/>
        <v>8.1545534150612962E-3</v>
      </c>
      <c r="D21">
        <f>C21-'données complémentaires '!H21/36000</f>
        <v>8.0527756372835192E-3</v>
      </c>
      <c r="E21">
        <f>'données complémentaires '!F21</f>
        <v>8.2490741331658693E-3</v>
      </c>
    </row>
    <row r="22" spans="1:5" x14ac:dyDescent="0.2">
      <c r="A22" s="4">
        <f>'données complémentaires '!A22</f>
        <v>45534</v>
      </c>
      <c r="B22" s="28">
        <f>'Données fonds'!U22</f>
        <v>73592000</v>
      </c>
      <c r="C22">
        <f t="shared" si="0"/>
        <v>-1.2485749959285598E-3</v>
      </c>
      <c r="D22">
        <f>C22-'données complémentaires '!H22/36000</f>
        <v>-1.3503527737063377E-3</v>
      </c>
      <c r="E22">
        <f>'données complémentaires '!F22</f>
        <v>-1.4105155656182415E-3</v>
      </c>
    </row>
    <row r="23" spans="1:5" x14ac:dyDescent="0.2">
      <c r="A23" s="4">
        <f>'données complémentaires '!A23</f>
        <v>45537</v>
      </c>
      <c r="B23" s="28">
        <f>'Données fonds'!U23</f>
        <v>73733000</v>
      </c>
      <c r="C23">
        <f t="shared" si="0"/>
        <v>1.9159691270790302E-3</v>
      </c>
      <c r="D23">
        <f>C23-'données complémentaires '!H23/36000</f>
        <v>1.8141913493012526E-3</v>
      </c>
      <c r="E23">
        <f>'données complémentaires '!F23</f>
        <v>1.9254927455515166E-3</v>
      </c>
    </row>
    <row r="24" spans="1:5" x14ac:dyDescent="0.2">
      <c r="A24" s="4">
        <f>'données complémentaires '!A24</f>
        <v>45538</v>
      </c>
      <c r="B24" s="28">
        <f>'Données fonds'!U24</f>
        <v>73050000</v>
      </c>
      <c r="C24">
        <f t="shared" si="0"/>
        <v>-9.263152184232298E-3</v>
      </c>
      <c r="D24">
        <f>C24-'données complémentaires '!H24/36000</f>
        <v>-9.3649021842322974E-3</v>
      </c>
      <c r="E24">
        <f>'données complémentaires '!F24</f>
        <v>-9.4289907218017988E-3</v>
      </c>
    </row>
    <row r="25" spans="1:5" x14ac:dyDescent="0.2">
      <c r="A25" s="4">
        <f>'données complémentaires '!A25</f>
        <v>45539</v>
      </c>
      <c r="B25" s="28">
        <f>'Données fonds'!U25</f>
        <v>72336000</v>
      </c>
      <c r="C25">
        <f t="shared" si="0"/>
        <v>-9.7741273100616019E-3</v>
      </c>
      <c r="D25">
        <f>C25-'données complémentaires '!H25/36000</f>
        <v>-9.8758773100616013E-3</v>
      </c>
      <c r="E25">
        <f>'données complémentaires '!F25</f>
        <v>-9.8877594256181357E-3</v>
      </c>
    </row>
    <row r="26" spans="1:5" x14ac:dyDescent="0.2">
      <c r="A26" s="4">
        <f>'données complémentaires '!A26</f>
        <v>45540</v>
      </c>
      <c r="B26" s="28">
        <f>'Données fonds'!U26</f>
        <v>71669000</v>
      </c>
      <c r="C26">
        <f t="shared" si="0"/>
        <v>-9.2208582172085829E-3</v>
      </c>
      <c r="D26">
        <f>C26-'données complémentaires '!H26/36000</f>
        <v>-9.3225804394308047E-3</v>
      </c>
      <c r="E26">
        <f>'données complémentaires '!F26</f>
        <v>-9.3018656703362616E-3</v>
      </c>
    </row>
    <row r="27" spans="1:5" x14ac:dyDescent="0.2">
      <c r="A27" s="4">
        <f>'données complémentaires '!A27</f>
        <v>45541</v>
      </c>
      <c r="B27" s="28">
        <f>'Données fonds'!U27</f>
        <v>70919000</v>
      </c>
      <c r="C27">
        <f t="shared" si="0"/>
        <v>-1.0464775565446706E-2</v>
      </c>
      <c r="D27">
        <f>C27-'données complémentaires '!H27/36000</f>
        <v>-1.0566497787668928E-2</v>
      </c>
      <c r="E27">
        <f>'données complémentaires '!F27</f>
        <v>-1.0820294442740085E-2</v>
      </c>
    </row>
    <row r="28" spans="1:5" x14ac:dyDescent="0.2">
      <c r="A28" s="4">
        <f>'données complémentaires '!A28</f>
        <v>45544</v>
      </c>
      <c r="B28" s="28">
        <f>'Données fonds'!U28</f>
        <v>71594000</v>
      </c>
      <c r="C28">
        <f t="shared" si="0"/>
        <v>9.5179007036196219E-3</v>
      </c>
      <c r="D28">
        <f>C28-'données complémentaires '!H28/36000</f>
        <v>9.4161507036196225E-3</v>
      </c>
      <c r="E28">
        <f>'données complémentaires '!F28</f>
        <v>9.8216753226880848E-3</v>
      </c>
    </row>
    <row r="29" spans="1:5" x14ac:dyDescent="0.2">
      <c r="A29" s="4">
        <f>'données complémentaires '!A29</f>
        <v>45545</v>
      </c>
      <c r="B29" s="28">
        <f>'Données fonds'!U29</f>
        <v>71424000</v>
      </c>
      <c r="C29">
        <f t="shared" si="0"/>
        <v>-2.3745006564795932E-3</v>
      </c>
      <c r="D29">
        <f>C29-'données complémentaires '!H29/36000</f>
        <v>-2.4762784342573711E-3</v>
      </c>
      <c r="E29">
        <f>'données complémentaires '!F29</f>
        <v>-2.4868794442514325E-3</v>
      </c>
    </row>
    <row r="30" spans="1:5" x14ac:dyDescent="0.2">
      <c r="A30" s="4">
        <f>'données complémentaires '!A30</f>
        <v>45546</v>
      </c>
      <c r="B30" s="28">
        <f>'Données fonds'!U30</f>
        <v>71317000</v>
      </c>
      <c r="C30">
        <f t="shared" si="0"/>
        <v>-1.4980958781362008E-3</v>
      </c>
      <c r="D30">
        <f>C30-'données complémentaires '!H30/36000</f>
        <v>-1.5998736559139784E-3</v>
      </c>
      <c r="E30">
        <f>'données complémentaires '!F30</f>
        <v>-1.5489499197141258E-3</v>
      </c>
    </row>
    <row r="31" spans="1:5" x14ac:dyDescent="0.2">
      <c r="A31" s="4">
        <f>'données complémentaires '!A31</f>
        <v>45547</v>
      </c>
      <c r="B31" s="28">
        <f>'Données fonds'!U31</f>
        <v>71684000</v>
      </c>
      <c r="C31">
        <f t="shared" si="0"/>
        <v>5.1460381115302099E-3</v>
      </c>
      <c r="D31">
        <f>C31-'données complémentaires '!H31/36000</f>
        <v>5.044260333752432E-3</v>
      </c>
      <c r="E31">
        <f>'données complémentaires '!F31</f>
        <v>5.0680044127010332E-3</v>
      </c>
    </row>
    <row r="32" spans="1:5" x14ac:dyDescent="0.2">
      <c r="A32" s="4">
        <f>'données complémentaires '!A32</f>
        <v>45548</v>
      </c>
      <c r="B32" s="28">
        <f>'Données fonds'!U32</f>
        <v>71970000</v>
      </c>
      <c r="C32">
        <f t="shared" si="0"/>
        <v>3.9897327158082696E-3</v>
      </c>
      <c r="D32">
        <f>C32-'données complémentaires '!H32/36000</f>
        <v>3.8879549380304917E-3</v>
      </c>
      <c r="E32">
        <f>'données complémentaires '!F32</f>
        <v>3.9573635618464836E-3</v>
      </c>
    </row>
    <row r="33" spans="1:5" x14ac:dyDescent="0.2">
      <c r="A33" s="4">
        <f>'données complémentaires '!A33</f>
        <v>45551</v>
      </c>
      <c r="B33" s="28">
        <f>'Données fonds'!U33</f>
        <v>71809000</v>
      </c>
      <c r="C33">
        <f t="shared" si="0"/>
        <v>-2.2370432124496319E-3</v>
      </c>
      <c r="D33">
        <f>C33-'données complémentaires '!H33/36000</f>
        <v>-2.3387654346718541E-3</v>
      </c>
      <c r="E33">
        <f>'données complémentaires '!F33</f>
        <v>-2.2195347536177576E-3</v>
      </c>
    </row>
    <row r="34" spans="1:5" x14ac:dyDescent="0.2">
      <c r="A34" s="4">
        <f>'données complémentaires '!A34</f>
        <v>45552</v>
      </c>
      <c r="B34" s="28">
        <f>'Données fonds'!U34</f>
        <v>72162000</v>
      </c>
      <c r="C34">
        <f t="shared" si="0"/>
        <v>4.9158183514601238E-3</v>
      </c>
      <c r="D34">
        <f>C34-'données complémentaires '!H34/36000</f>
        <v>4.8140127959045683E-3</v>
      </c>
      <c r="E34">
        <f>'données complémentaires '!F34</f>
        <v>4.9965642547926134E-3</v>
      </c>
    </row>
    <row r="35" spans="1:5" x14ac:dyDescent="0.2">
      <c r="A35" s="4">
        <f>'données complémentaires '!A35</f>
        <v>45553</v>
      </c>
      <c r="B35" s="28">
        <f>'Données fonds'!U35</f>
        <v>71755000</v>
      </c>
      <c r="C35">
        <f t="shared" si="0"/>
        <v>-5.6400875807211554E-3</v>
      </c>
      <c r="D35">
        <f>C35-'données complémentaires '!H35/36000</f>
        <v>-5.7349764696100446E-3</v>
      </c>
      <c r="E35">
        <f>'données complémentaires '!F35</f>
        <v>-5.7737475611685744E-3</v>
      </c>
    </row>
    <row r="36" spans="1:5" x14ac:dyDescent="0.2">
      <c r="A36" s="4">
        <f>'données complémentaires '!A36</f>
        <v>45554</v>
      </c>
      <c r="B36" s="28">
        <f>'Données fonds'!U36</f>
        <v>73367000</v>
      </c>
      <c r="C36">
        <f t="shared" si="0"/>
        <v>2.2465333426242073E-2</v>
      </c>
      <c r="D36">
        <f>C36-'données complémentaires '!H36/36000</f>
        <v>2.2370500092908741E-2</v>
      </c>
      <c r="E36">
        <f>'données complémentaires '!F36</f>
        <v>2.2808093502487182E-2</v>
      </c>
    </row>
    <row r="37" spans="1:5" x14ac:dyDescent="0.2">
      <c r="A37" s="4">
        <f>'données complémentaires '!A37</f>
        <v>45555</v>
      </c>
      <c r="B37" s="28">
        <f>'Données fonds'!U37</f>
        <v>72267000</v>
      </c>
      <c r="C37">
        <f t="shared" si="0"/>
        <v>-1.4993116796379843E-2</v>
      </c>
      <c r="D37">
        <f>C37-'données complémentaires '!H37/36000</f>
        <v>-1.5087950129713177E-2</v>
      </c>
      <c r="E37">
        <f>'données complémentaires '!F37</f>
        <v>-1.5215490001851474E-2</v>
      </c>
    </row>
    <row r="38" spans="1:5" x14ac:dyDescent="0.2">
      <c r="A38" s="4">
        <f>'données complémentaires '!A38</f>
        <v>45558</v>
      </c>
      <c r="B38" s="28">
        <f>'Données fonds'!U38</f>
        <v>72311000</v>
      </c>
      <c r="C38">
        <f t="shared" si="0"/>
        <v>6.0885328019704701E-4</v>
      </c>
      <c r="D38">
        <f>C38-'données complémentaires '!H38/36000</f>
        <v>5.1401994686371363E-4</v>
      </c>
      <c r="E38">
        <f>'données complémentaires '!F38</f>
        <v>9.4779718880848524E-4</v>
      </c>
    </row>
    <row r="39" spans="1:5" x14ac:dyDescent="0.2">
      <c r="A39" s="4">
        <f>'données complémentaires '!A39</f>
        <v>45559</v>
      </c>
      <c r="B39" s="28">
        <f>'Données fonds'!U39</f>
        <v>72311000</v>
      </c>
      <c r="C39">
        <f t="shared" si="0"/>
        <v>0</v>
      </c>
      <c r="D39">
        <f>C39-'données complémentaires '!H39/36000</f>
        <v>-9.4861111111111114E-5</v>
      </c>
      <c r="E39">
        <f>'données complémentaires '!F39</f>
        <v>1.2682040573474006E-2</v>
      </c>
    </row>
    <row r="40" spans="1:5" x14ac:dyDescent="0.2">
      <c r="A40" s="4">
        <f>'données complémentaires '!A40</f>
        <v>45560</v>
      </c>
      <c r="B40" s="28">
        <f>'Données fonds'!U40</f>
        <v>72311000</v>
      </c>
      <c r="C40">
        <f t="shared" si="0"/>
        <v>0</v>
      </c>
      <c r="D40">
        <f>C40-'données complémentaires '!H40/36000</f>
        <v>-9.488888888888889E-5</v>
      </c>
      <c r="E40">
        <f>'données complémentaires '!F40</f>
        <v>-5.1435408501566918E-3</v>
      </c>
    </row>
    <row r="41" spans="1:5" x14ac:dyDescent="0.2">
      <c r="A41" s="4">
        <f>'données complémentaires '!A41</f>
        <v>45561</v>
      </c>
      <c r="B41" s="28">
        <f>'Données fonds'!U41</f>
        <v>72920000</v>
      </c>
      <c r="C41">
        <f t="shared" si="0"/>
        <v>8.4219551658807103E-3</v>
      </c>
      <c r="D41">
        <f>C41-'données complémentaires '!H41/36000</f>
        <v>8.3270940547695987E-3</v>
      </c>
      <c r="E41">
        <f>'données complémentaires '!F41</f>
        <v>2.3230391809336847E-2</v>
      </c>
    </row>
    <row r="42" spans="1:5" x14ac:dyDescent="0.2">
      <c r="A42" s="4">
        <f>'données complémentaires '!A42</f>
        <v>45562</v>
      </c>
      <c r="B42" s="28">
        <f>'Données fonds'!U42</f>
        <v>74605000</v>
      </c>
      <c r="C42">
        <f t="shared" si="0"/>
        <v>2.3107515085024684E-2</v>
      </c>
      <c r="D42">
        <f>C42-'données complémentaires '!H42/36000</f>
        <v>2.3012653973913572E-2</v>
      </c>
      <c r="E42">
        <f>'données complémentaires '!F42</f>
        <v>6.3245941005951704E-3</v>
      </c>
    </row>
    <row r="43" spans="1:5" x14ac:dyDescent="0.2">
      <c r="A43" s="4">
        <f>'données complémentaires '!A43</f>
        <v>45565</v>
      </c>
      <c r="B43" s="28">
        <f>'Données fonds'!U43</f>
        <v>75083000</v>
      </c>
      <c r="C43">
        <f t="shared" si="0"/>
        <v>6.4070772736411772E-3</v>
      </c>
      <c r="D43">
        <f>C43-'données complémentaires '!H43/36000</f>
        <v>6.3123550514189546E-3</v>
      </c>
      <c r="E43">
        <f>'données complémentaires '!F43</f>
        <v>-2.0120929294024693E-2</v>
      </c>
    </row>
    <row r="44" spans="1:5" x14ac:dyDescent="0.2">
      <c r="A44" s="4">
        <f>'données complémentaires '!A44</f>
        <v>45566</v>
      </c>
      <c r="B44" s="28">
        <f>'Données fonds'!U44</f>
        <v>73580000</v>
      </c>
      <c r="C44">
        <f t="shared" si="0"/>
        <v>-2.0017846916079537E-2</v>
      </c>
      <c r="D44">
        <f>C44-'données complémentaires '!H44/36000</f>
        <v>-2.0112735804968425E-2</v>
      </c>
      <c r="E44">
        <f>'données complémentaires '!F44</f>
        <v>-8.1726808543146848E-3</v>
      </c>
    </row>
    <row r="45" spans="1:5" x14ac:dyDescent="0.2">
      <c r="A45" s="4">
        <f>'données complémentaires '!A45</f>
        <v>45567</v>
      </c>
      <c r="B45" s="28">
        <f>'Données fonds'!U45</f>
        <v>72997000</v>
      </c>
      <c r="C45">
        <f t="shared" si="0"/>
        <v>-7.923348736069584E-3</v>
      </c>
      <c r="D45">
        <f>C45-'données complémentaires '!H45/36000</f>
        <v>-8.0180709582918057E-3</v>
      </c>
      <c r="E45">
        <f>'données complémentaires '!F45</f>
        <v>3.700213040456856E-4</v>
      </c>
    </row>
    <row r="46" spans="1:5" x14ac:dyDescent="0.2">
      <c r="A46" s="4">
        <f>'données complémentaires '!A46</f>
        <v>45568</v>
      </c>
      <c r="B46" s="28">
        <f>'Données fonds'!U46</f>
        <v>73040000</v>
      </c>
      <c r="C46">
        <f t="shared" si="0"/>
        <v>5.8906530405359128E-4</v>
      </c>
      <c r="D46">
        <f>C46-'données complémentaires '!H46/36000</f>
        <v>4.9442641516470238E-4</v>
      </c>
      <c r="E46">
        <f>'données complémentaires '!F46</f>
        <v>-1.3266372909863934E-2</v>
      </c>
    </row>
    <row r="47" spans="1:5" x14ac:dyDescent="0.2">
      <c r="A47" s="4">
        <f>'données complémentaires '!A47</f>
        <v>45569</v>
      </c>
      <c r="B47" s="28">
        <f>'Données fonds'!U47</f>
        <v>72088000</v>
      </c>
      <c r="C47">
        <f t="shared" si="0"/>
        <v>-1.3033953997809419E-2</v>
      </c>
      <c r="D47">
        <f>C47-'données complémentaires '!H47/36000</f>
        <v>-1.3128398442253863E-2</v>
      </c>
      <c r="E47">
        <f>'données complémentaires '!F47</f>
        <v>8.4080790317743823E-3</v>
      </c>
    </row>
    <row r="48" spans="1:5" x14ac:dyDescent="0.2">
      <c r="A48" s="4">
        <f>'données complémentaires '!A48</f>
        <v>45572</v>
      </c>
      <c r="B48" s="28">
        <f>'Données fonds'!U48</f>
        <v>72694000</v>
      </c>
      <c r="C48">
        <f t="shared" si="0"/>
        <v>8.4063921873266008E-3</v>
      </c>
      <c r="D48">
        <f>C48-'données complémentaires '!H48/36000</f>
        <v>8.3115866317710445E-3</v>
      </c>
      <c r="E48">
        <f>'données complémentaires '!F48</f>
        <v>4.5011824360004721E-3</v>
      </c>
    </row>
    <row r="49" spans="1:5" x14ac:dyDescent="0.2">
      <c r="A49" s="4">
        <f>'données complémentaires '!A49</f>
        <v>45573</v>
      </c>
      <c r="B49" s="28">
        <f>'Données fonds'!U49</f>
        <v>73006000</v>
      </c>
      <c r="C49">
        <f t="shared" si="0"/>
        <v>4.2919635733348008E-3</v>
      </c>
      <c r="D49">
        <f>C49-'données complémentaires '!H49/36000</f>
        <v>4.1971302400014678E-3</v>
      </c>
      <c r="E49">
        <f>'données complémentaires '!F49</f>
        <v>-7.3149832273410988E-3</v>
      </c>
    </row>
    <row r="50" spans="1:5" x14ac:dyDescent="0.2">
      <c r="A50" s="4">
        <f>'données complémentaires '!A50</f>
        <v>45574</v>
      </c>
      <c r="B50" s="28">
        <f>'Données fonds'!U50</f>
        <v>72473000</v>
      </c>
      <c r="C50">
        <f t="shared" si="0"/>
        <v>-7.300769799742487E-3</v>
      </c>
      <c r="D50">
        <f>C50-'données complémentaires '!H50/36000</f>
        <v>-7.3956309108535985E-3</v>
      </c>
      <c r="E50">
        <f>'données complémentaires '!F50</f>
        <v>5.0598191843689404E-3</v>
      </c>
    </row>
    <row r="51" spans="1:5" x14ac:dyDescent="0.2">
      <c r="A51" s="4">
        <f>'données complémentaires '!A51</f>
        <v>45575</v>
      </c>
      <c r="B51" s="28">
        <f>'Données fonds'!U51</f>
        <v>72843000</v>
      </c>
      <c r="C51">
        <f t="shared" si="0"/>
        <v>5.1053495784637035E-3</v>
      </c>
      <c r="D51">
        <f>C51-'données complémentaires '!H51/36000</f>
        <v>5.0105162451303704E-3</v>
      </c>
      <c r="E51">
        <f>'données complémentaires '!F51</f>
        <v>-2.5418941487469044E-3</v>
      </c>
    </row>
    <row r="52" spans="1:5" x14ac:dyDescent="0.2">
      <c r="A52" s="4">
        <f>'données complémentaires '!A52</f>
        <v>45576</v>
      </c>
      <c r="B52" s="28">
        <f>'Données fonds'!U52</f>
        <v>72653000</v>
      </c>
      <c r="C52">
        <f t="shared" si="0"/>
        <v>-2.6083494639155443E-3</v>
      </c>
      <c r="D52">
        <f>C52-'données complémentaires '!H52/36000</f>
        <v>-2.7031827972488777E-3</v>
      </c>
      <c r="E52">
        <f>'données complémentaires '!F52</f>
        <v>4.7184752660468952E-3</v>
      </c>
    </row>
    <row r="53" spans="1:5" x14ac:dyDescent="0.2">
      <c r="A53" s="4">
        <f>'données complémentaires '!A53</f>
        <v>45579</v>
      </c>
      <c r="B53" s="28">
        <f>'Données fonds'!U53</f>
        <v>72979000</v>
      </c>
      <c r="C53">
        <f t="shared" si="0"/>
        <v>4.4870824329346342E-3</v>
      </c>
      <c r="D53">
        <f>C53-'données complémentaires '!H53/36000</f>
        <v>4.3922768773790788E-3</v>
      </c>
      <c r="E53">
        <f>'données complémentaires '!F53</f>
        <v>3.0947366521037684E-3</v>
      </c>
    </row>
    <row r="54" spans="1:5" x14ac:dyDescent="0.2">
      <c r="A54" s="4">
        <f>'données complémentaires '!A54</f>
        <v>45580</v>
      </c>
      <c r="B54" s="28">
        <f>'Données fonds'!U54</f>
        <v>73197000</v>
      </c>
      <c r="C54">
        <f t="shared" si="0"/>
        <v>2.9871606900615244E-3</v>
      </c>
      <c r="D54">
        <f>C54-'données complémentaires '!H54/36000</f>
        <v>2.892355134505969E-3</v>
      </c>
      <c r="E54">
        <f>'données complémentaires '!F54</f>
        <v>-1.0630107828886771E-2</v>
      </c>
    </row>
    <row r="55" spans="1:5" x14ac:dyDescent="0.2">
      <c r="A55" s="4">
        <f>'données complémentaires '!A55</f>
        <v>45581</v>
      </c>
      <c r="B55" s="28">
        <f>'Données fonds'!U55</f>
        <v>72451000</v>
      </c>
      <c r="C55">
        <f t="shared" si="0"/>
        <v>-1.019167452217987E-2</v>
      </c>
      <c r="D55">
        <f>C55-'données complémentaires '!H55/36000</f>
        <v>-1.0286507855513204E-2</v>
      </c>
      <c r="E55">
        <f>'données complémentaires '!F55</f>
        <v>-4.079161906832063E-3</v>
      </c>
    </row>
    <row r="56" spans="1:5" x14ac:dyDescent="0.2">
      <c r="A56" s="4">
        <f>'données complémentaires '!A56</f>
        <v>45582</v>
      </c>
      <c r="B56" s="28">
        <f>'Données fonds'!U56</f>
        <v>72164000</v>
      </c>
      <c r="C56">
        <f t="shared" si="0"/>
        <v>-3.9612979807042E-3</v>
      </c>
      <c r="D56">
        <f>C56-'données complémentaires '!H56/36000</f>
        <v>-4.0561590918153116E-3</v>
      </c>
      <c r="E56">
        <f>'données complémentaires '!F56</f>
        <v>1.2148865530640107E-2</v>
      </c>
    </row>
    <row r="57" spans="1:5" x14ac:dyDescent="0.2">
      <c r="A57" s="4" t="str">
        <f>'données complémentaires '!A57</f>
        <v>18/10/2024</v>
      </c>
      <c r="B57" s="28">
        <f>'Données fonds'!U57</f>
        <v>73033000</v>
      </c>
      <c r="C57">
        <f t="shared" si="0"/>
        <v>1.204201540934538E-2</v>
      </c>
      <c r="D57">
        <f>C57-'données complémentaires '!H57/36000</f>
        <v>1.1947154298234269E-2</v>
      </c>
      <c r="E57">
        <f>'données complémentaires '!F57</f>
        <v>-9.4861111111111114E-5</v>
      </c>
    </row>
    <row r="58" spans="1:5" x14ac:dyDescent="0.2">
      <c r="A58" s="4">
        <f>'données complémentaires '!A58</f>
        <v>45586</v>
      </c>
      <c r="B58" s="28">
        <f>'Données fonds'!U58</f>
        <v>73325000</v>
      </c>
      <c r="C58">
        <f t="shared" si="0"/>
        <v>3.9981925978667182E-3</v>
      </c>
      <c r="D58">
        <f>C58-'données complémentaires '!H58/36000</f>
        <v>3.9033314867556071E-3</v>
      </c>
      <c r="E58">
        <f>'données complémentaires '!F58</f>
        <v>-6.3582697503954295E-3</v>
      </c>
    </row>
    <row r="59" spans="1:5" x14ac:dyDescent="0.2">
      <c r="A59" s="4">
        <f>'données complémentaires '!A59</f>
        <v>45587</v>
      </c>
      <c r="B59" s="28">
        <f>'Données fonds'!U59</f>
        <v>72567000</v>
      </c>
      <c r="C59">
        <f t="shared" si="0"/>
        <v>-1.0337538356631435E-2</v>
      </c>
      <c r="D59">
        <f>C59-'données complémentaires '!H59/36000</f>
        <v>-1.0432427245520324E-2</v>
      </c>
      <c r="E59">
        <f>'données complémentaires '!F59</f>
        <v>-2.4483123406662263E-4</v>
      </c>
    </row>
    <row r="60" spans="1:5" x14ac:dyDescent="0.2">
      <c r="A60" s="4">
        <f>'données complémentaires '!A60</f>
        <v>45588</v>
      </c>
      <c r="B60" s="28">
        <f>'Données fonds'!U60</f>
        <v>72544000</v>
      </c>
      <c r="C60">
        <f t="shared" si="0"/>
        <v>-3.1694847520222691E-4</v>
      </c>
      <c r="D60">
        <f>C60-'données complémentaires '!H60/36000</f>
        <v>-4.0489291964667133E-4</v>
      </c>
      <c r="E60">
        <f>'données complémentaires '!F60</f>
        <v>-5.0805789151217706E-3</v>
      </c>
    </row>
    <row r="61" spans="1:5" x14ac:dyDescent="0.2">
      <c r="A61" s="4">
        <f>'données complémentaires '!A61</f>
        <v>45589</v>
      </c>
      <c r="B61" s="28">
        <f>'Données fonds'!U61</f>
        <v>72179000</v>
      </c>
      <c r="C61">
        <f t="shared" si="0"/>
        <v>-5.031429201588002E-3</v>
      </c>
      <c r="D61">
        <f>C61-'données complémentaires '!H61/36000</f>
        <v>-5.1193736460324463E-3</v>
      </c>
      <c r="E61">
        <f>'données complémentaires '!F61</f>
        <v>6.8564881622450332E-4</v>
      </c>
    </row>
    <row r="62" spans="1:5" x14ac:dyDescent="0.2">
      <c r="A62" s="4">
        <f>'données complémentaires '!A62</f>
        <v>45590</v>
      </c>
      <c r="B62" s="28">
        <f>'Données fonds'!U62</f>
        <v>72226000</v>
      </c>
      <c r="C62">
        <f t="shared" si="0"/>
        <v>6.5115892434087477E-4</v>
      </c>
      <c r="D62">
        <f>C62-'données complémentaires '!H62/36000</f>
        <v>5.6324225767420807E-4</v>
      </c>
      <c r="E62">
        <f>'données complémentaires '!F62</f>
        <v>-8.5291544053615193E-4</v>
      </c>
    </row>
    <row r="63" spans="1:5" x14ac:dyDescent="0.2">
      <c r="A63" s="4">
        <f>'données complémentaires '!A63</f>
        <v>45593</v>
      </c>
      <c r="B63" s="28">
        <f>'Données fonds'!U63</f>
        <v>72155000</v>
      </c>
      <c r="C63">
        <f t="shared" si="0"/>
        <v>-9.8302550328136689E-4</v>
      </c>
      <c r="D63">
        <f>C63-'données complémentaires '!H63/36000</f>
        <v>-1.0709143921702558E-3</v>
      </c>
      <c r="E63">
        <f>'données complémentaires '!F63</f>
        <v>7.8347097234558998E-3</v>
      </c>
    </row>
    <row r="64" spans="1:5" x14ac:dyDescent="0.2">
      <c r="A64" s="4">
        <f>'données complémentaires '!A64</f>
        <v>45594</v>
      </c>
      <c r="B64" s="28">
        <f>'Données fonds'!U64</f>
        <v>72717000</v>
      </c>
      <c r="C64">
        <f t="shared" si="0"/>
        <v>7.7887880257778395E-3</v>
      </c>
      <c r="D64">
        <f>C64-'données complémentaires '!H64/36000</f>
        <v>7.7008991368889505E-3</v>
      </c>
      <c r="E64">
        <f>'données complémentaires '!F64</f>
        <v>-6.1525129298366527E-3</v>
      </c>
    </row>
    <row r="65" spans="1:5" x14ac:dyDescent="0.2">
      <c r="A65" s="4">
        <f>'données complémentaires '!A65</f>
        <v>45595</v>
      </c>
      <c r="B65" s="28">
        <f>'Données fonds'!U65</f>
        <v>72273000</v>
      </c>
      <c r="C65">
        <f t="shared" si="0"/>
        <v>-6.1058624530714962E-3</v>
      </c>
      <c r="D65">
        <f>C65-'données complémentaires '!H65/36000</f>
        <v>-6.1937791197381629E-3</v>
      </c>
      <c r="E65">
        <f>'données complémentaires '!F65</f>
        <v>-1.1104930130721925E-2</v>
      </c>
    </row>
    <row r="66" spans="1:5" x14ac:dyDescent="0.2">
      <c r="A66" s="4">
        <f>'données complémentaires '!A66</f>
        <v>45596</v>
      </c>
      <c r="B66" s="28">
        <f>'Données fonds'!U66</f>
        <v>71455000</v>
      </c>
      <c r="C66">
        <f t="shared" si="0"/>
        <v>-1.1318196283536038E-2</v>
      </c>
      <c r="D66">
        <f>C66-'données complémentaires '!H66/36000</f>
        <v>-1.1405835172424926E-2</v>
      </c>
      <c r="E66">
        <f>'données complémentaires '!F66</f>
        <v>-1.0586591551387673E-2</v>
      </c>
    </row>
    <row r="67" spans="1:5" x14ac:dyDescent="0.2">
      <c r="A67" s="4">
        <f>'données complémentaires '!A67</f>
        <v>45600</v>
      </c>
      <c r="B67" s="28">
        <f>'Données fonds'!U67</f>
        <v>70703000</v>
      </c>
      <c r="C67">
        <f t="shared" si="0"/>
        <v>-1.0524106080750122E-2</v>
      </c>
      <c r="D67">
        <f>C67-'données complémentaires '!H67/36000</f>
        <v>-1.0611967191861233E-2</v>
      </c>
      <c r="E67">
        <f>'données complémentaires '!F67</f>
        <v>2.8153940991707854E-3</v>
      </c>
    </row>
    <row r="68" spans="1:5" x14ac:dyDescent="0.2">
      <c r="A68" s="4">
        <f>'données complémentaires '!A68</f>
        <v>45601</v>
      </c>
      <c r="B68" s="28">
        <f>'Données fonds'!U68</f>
        <v>70895000</v>
      </c>
      <c r="C68">
        <f t="shared" ref="C68:C105" si="1">(B68-B67)/B67</f>
        <v>2.7155849115313353E-3</v>
      </c>
      <c r="D68">
        <f>C68-'données complémentaires '!H68/36000</f>
        <v>2.6277238004202242E-3</v>
      </c>
      <c r="E68">
        <f>'données complémentaires '!F68</f>
        <v>4.7197072821109388E-3</v>
      </c>
    </row>
    <row r="69" spans="1:5" x14ac:dyDescent="0.2">
      <c r="A69" s="4">
        <f>'données complémentaires '!A69</f>
        <v>45602</v>
      </c>
      <c r="B69" s="28">
        <f>'Données fonds'!U69</f>
        <v>71229000</v>
      </c>
      <c r="C69">
        <f t="shared" si="1"/>
        <v>4.7111926087876439E-3</v>
      </c>
      <c r="D69">
        <f>C69-'données complémentaires '!H69/36000</f>
        <v>4.6233592754543109E-3</v>
      </c>
      <c r="E69">
        <f>'données complémentaires '!F69</f>
        <v>-5.1559094489783035E-3</v>
      </c>
    </row>
    <row r="70" spans="1:5" x14ac:dyDescent="0.2">
      <c r="A70" s="4">
        <f>'données complémentaires '!A70</f>
        <v>45603</v>
      </c>
      <c r="B70" s="28">
        <f>'Données fonds'!U70</f>
        <v>70870000</v>
      </c>
      <c r="C70">
        <f t="shared" si="1"/>
        <v>-5.0400819890774823E-3</v>
      </c>
      <c r="D70">
        <f>C70-'données complémentaires '!H70/36000</f>
        <v>-5.1279431001885938E-3</v>
      </c>
      <c r="E70">
        <f>'données complémentaires '!F70</f>
        <v>7.5095558485382165E-3</v>
      </c>
    </row>
    <row r="71" spans="1:5" x14ac:dyDescent="0.2">
      <c r="A71" s="4">
        <f>'données complémentaires '!A71</f>
        <v>45604</v>
      </c>
      <c r="B71" s="28">
        <f>'Données fonds'!U71</f>
        <v>71413000</v>
      </c>
      <c r="C71">
        <f t="shared" si="1"/>
        <v>7.6619161845632852E-3</v>
      </c>
      <c r="D71">
        <f>C71-'données complémentaires '!H71/36000</f>
        <v>7.5740828512299522E-3</v>
      </c>
      <c r="E71">
        <f>'données complémentaires '!F71</f>
        <v>-1.1794631437190331E-2</v>
      </c>
    </row>
    <row r="72" spans="1:5" x14ac:dyDescent="0.2">
      <c r="A72" s="4">
        <f>'données complémentaires '!A72</f>
        <v>45608</v>
      </c>
      <c r="B72" s="28">
        <f>'Données fonds'!U72</f>
        <v>70573000</v>
      </c>
      <c r="C72">
        <f t="shared" si="1"/>
        <v>-1.1762564239004103E-2</v>
      </c>
      <c r="D72">
        <f>C72-'données complémentaires '!H72/36000</f>
        <v>-1.1850425350115214E-2</v>
      </c>
      <c r="E72">
        <f>'données complémentaires '!F72</f>
        <v>-1.5307240099401955E-2</v>
      </c>
    </row>
    <row r="73" spans="1:5" x14ac:dyDescent="0.2">
      <c r="A73" s="4">
        <f>'données complémentaires '!A73</f>
        <v>45609</v>
      </c>
      <c r="B73" s="28">
        <f>'Données fonds'!U73</f>
        <v>69505000</v>
      </c>
      <c r="C73">
        <f t="shared" si="1"/>
        <v>-1.5133266263301829E-2</v>
      </c>
      <c r="D73">
        <f>C73-'données complémentaires '!H73/36000</f>
        <v>-1.5221155152190718E-2</v>
      </c>
      <c r="E73">
        <f>'données complémentaires '!F73</f>
        <v>-1.4923482896344058E-3</v>
      </c>
    </row>
    <row r="74" spans="1:5" x14ac:dyDescent="0.2">
      <c r="A74" s="4">
        <f>'données complémentaires '!A74</f>
        <v>45610</v>
      </c>
      <c r="B74" s="28">
        <f>'Données fonds'!U74</f>
        <v>69380000</v>
      </c>
      <c r="C74">
        <f t="shared" si="1"/>
        <v>-1.7984317674987411E-3</v>
      </c>
      <c r="D74">
        <f>C74-'données complémentaires '!H74/36000</f>
        <v>-1.8863484341654078E-3</v>
      </c>
      <c r="E74">
        <f>'données complémentaires '!F74</f>
        <v>1.3071600739174981E-2</v>
      </c>
    </row>
    <row r="75" spans="1:5" x14ac:dyDescent="0.2">
      <c r="A75" s="4">
        <f>'données complémentaires '!A75</f>
        <v>45611</v>
      </c>
      <c r="B75" s="28">
        <f>'Données fonds'!U75</f>
        <v>70292000</v>
      </c>
      <c r="C75">
        <f t="shared" si="1"/>
        <v>1.3144998558662439E-2</v>
      </c>
      <c r="D75">
        <f>C75-'données complémentaires '!H75/36000</f>
        <v>1.3057081891995772E-2</v>
      </c>
      <c r="E75">
        <f>'données complémentaires '!F75</f>
        <v>-5.8553063655096063E-3</v>
      </c>
    </row>
    <row r="76" spans="1:5" x14ac:dyDescent="0.2">
      <c r="A76" s="4">
        <f>'données complémentaires '!A76</f>
        <v>45614</v>
      </c>
      <c r="B76" s="28">
        <f>'Données fonds'!U76</f>
        <v>69887000</v>
      </c>
      <c r="C76">
        <f t="shared" si="1"/>
        <v>-5.761679849769533E-3</v>
      </c>
      <c r="D76">
        <f>C76-'données complémentaires '!H76/36000</f>
        <v>-5.8495965164361997E-3</v>
      </c>
      <c r="E76">
        <f>'données complémentaires '!F76</f>
        <v>1.0950871450815178E-3</v>
      </c>
    </row>
    <row r="77" spans="1:5" x14ac:dyDescent="0.2">
      <c r="A77" s="4">
        <f>'données complémentaires '!A77</f>
        <v>45615</v>
      </c>
      <c r="B77" s="28">
        <f>'Données fonds'!U77</f>
        <v>69960000</v>
      </c>
      <c r="C77">
        <f t="shared" si="1"/>
        <v>1.0445433342395581E-3</v>
      </c>
      <c r="D77">
        <f>C77-'données complémentaires '!H77/36000</f>
        <v>9.5659888979511369E-4</v>
      </c>
      <c r="E77">
        <f>'données complémentaires '!F77</f>
        <v>-6.7640181601692061E-3</v>
      </c>
    </row>
    <row r="78" spans="1:5" x14ac:dyDescent="0.2">
      <c r="A78" s="4">
        <f>'données complémentaires '!A78</f>
        <v>45616</v>
      </c>
      <c r="B78" s="28">
        <f>'Données fonds'!U78</f>
        <v>69496000</v>
      </c>
      <c r="C78">
        <f t="shared" si="1"/>
        <v>-6.6323613493424818E-3</v>
      </c>
      <c r="D78">
        <f>C78-'données complémentaires '!H78/36000</f>
        <v>-6.7203335715647038E-3</v>
      </c>
      <c r="E78">
        <f>'données complémentaires '!F78</f>
        <v>-4.4021566076135506E-3</v>
      </c>
    </row>
    <row r="79" spans="1:5" x14ac:dyDescent="0.2">
      <c r="A79" s="4">
        <f>'données complémentaires '!A79</f>
        <v>45617</v>
      </c>
      <c r="B79" s="28">
        <f>'Données fonds'!U79</f>
        <v>69188000</v>
      </c>
      <c r="C79">
        <f t="shared" si="1"/>
        <v>-4.4319097502014508E-3</v>
      </c>
      <c r="D79">
        <f>C79-'données complémentaires '!H79/36000</f>
        <v>-4.5198819724236727E-3</v>
      </c>
      <c r="E79">
        <f>'données complémentaires '!F79</f>
        <v>1.9777502597009377E-3</v>
      </c>
    </row>
    <row r="80" spans="1:5" x14ac:dyDescent="0.2">
      <c r="A80" s="4">
        <f>'données complémentaires '!A80</f>
        <v>45618</v>
      </c>
      <c r="B80" s="28">
        <f>'Données fonds'!U80</f>
        <v>69319000</v>
      </c>
      <c r="C80">
        <f t="shared" si="1"/>
        <v>1.893391917673585E-3</v>
      </c>
      <c r="D80">
        <f>C80-'données complémentaires '!H80/36000</f>
        <v>1.8054196954513629E-3</v>
      </c>
      <c r="E80">
        <f>'données complémentaires '!F80</f>
        <v>5.6916133222981828E-3</v>
      </c>
    </row>
    <row r="81" spans="1:5" x14ac:dyDescent="0.2">
      <c r="A81" s="4">
        <f>'données complémentaires '!A81</f>
        <v>45621</v>
      </c>
      <c r="B81" s="28">
        <f>'Données fonds'!U81</f>
        <v>69714000</v>
      </c>
      <c r="C81">
        <f t="shared" si="1"/>
        <v>5.6982933971926886E-3</v>
      </c>
      <c r="D81">
        <f>C81-'données complémentaires '!H81/36000</f>
        <v>5.6103211749704666E-3</v>
      </c>
      <c r="E81">
        <f>'données complémentaires '!F81</f>
        <v>2.5110380937532942E-4</v>
      </c>
    </row>
    <row r="82" spans="1:5" x14ac:dyDescent="0.2">
      <c r="A82" s="4">
        <f>'données complémentaires '!A82</f>
        <v>45622</v>
      </c>
      <c r="B82" s="28">
        <f>'Données fonds'!U82</f>
        <v>69747000</v>
      </c>
      <c r="C82">
        <f t="shared" si="1"/>
        <v>4.7336259574834325E-4</v>
      </c>
      <c r="D82">
        <f>C82-'données complémentaires '!H82/36000</f>
        <v>3.854459290816766E-4</v>
      </c>
      <c r="E82">
        <f>'données complémentaires '!F82</f>
        <v>-8.7631161507844349E-3</v>
      </c>
    </row>
    <row r="83" spans="1:5" x14ac:dyDescent="0.2">
      <c r="A83" s="4">
        <f>'données complémentaires '!A83</f>
        <v>45623</v>
      </c>
      <c r="B83" s="28">
        <f>'Données fonds'!U83</f>
        <v>69140000</v>
      </c>
      <c r="C83">
        <f t="shared" si="1"/>
        <v>-8.7028832781338265E-3</v>
      </c>
      <c r="D83">
        <f>C83-'données complémentaires '!H83/36000</f>
        <v>-8.7907999448004932E-3</v>
      </c>
      <c r="E83">
        <f>'données complémentaires '!F83</f>
        <v>-7.2433727018936037E-3</v>
      </c>
    </row>
    <row r="84" spans="1:5" x14ac:dyDescent="0.2">
      <c r="A84" s="4">
        <f>'données complémentaires '!A84</f>
        <v>45624</v>
      </c>
      <c r="B84" s="28">
        <f>'Données fonds'!U84</f>
        <v>68639000</v>
      </c>
      <c r="C84">
        <f t="shared" si="1"/>
        <v>-7.2461671969916109E-3</v>
      </c>
      <c r="D84">
        <f>C84-'données complémentaires '!H84/36000</f>
        <v>-7.3340560858805E-3</v>
      </c>
      <c r="E84">
        <f>'données complémentaires '!F84</f>
        <v>4.9827884007207484E-3</v>
      </c>
    </row>
    <row r="85" spans="1:5" x14ac:dyDescent="0.2">
      <c r="A85" s="4">
        <f>'données complémentaires '!A85</f>
        <v>45625</v>
      </c>
      <c r="B85" s="28">
        <f>'Données fonds'!U85</f>
        <v>68989000</v>
      </c>
      <c r="C85">
        <f t="shared" si="1"/>
        <v>5.0991418872652575E-3</v>
      </c>
      <c r="D85">
        <f>C85-'données complémentaires '!H85/36000</f>
        <v>5.0112529983763685E-3</v>
      </c>
      <c r="E85">
        <f>'données complémentaires '!F85</f>
        <v>7.6928681539776261E-3</v>
      </c>
    </row>
    <row r="86" spans="1:5" x14ac:dyDescent="0.2">
      <c r="A86" s="4">
        <f>'données complémentaires '!A86</f>
        <v>45628</v>
      </c>
      <c r="B86" s="28">
        <f>'Données fonds'!U86</f>
        <v>69514000</v>
      </c>
      <c r="C86">
        <f t="shared" si="1"/>
        <v>7.609908826044732E-3</v>
      </c>
      <c r="D86">
        <f>C86-'données complémentaires '!H86/36000</f>
        <v>7.5219921593780653E-3</v>
      </c>
      <c r="E86">
        <f>'données complémentaires '!F86</f>
        <v>1.5810585406902255E-4</v>
      </c>
    </row>
    <row r="87" spans="1:5" x14ac:dyDescent="0.2">
      <c r="A87" s="4">
        <f>'données complémentaires '!A87</f>
        <v>45629</v>
      </c>
      <c r="B87" s="28">
        <f>'Données fonds'!U87</f>
        <v>69544000</v>
      </c>
      <c r="C87">
        <f t="shared" si="1"/>
        <v>4.3156774174986335E-4</v>
      </c>
      <c r="D87">
        <f>C87-'données complémentaires '!H87/36000</f>
        <v>3.4367885286097448E-4</v>
      </c>
      <c r="E87">
        <f>'données complémentaires '!F87</f>
        <v>2.4726032562176741E-3</v>
      </c>
    </row>
    <row r="88" spans="1:5" x14ac:dyDescent="0.2">
      <c r="A88" s="4">
        <f>'données complémentaires '!A88</f>
        <v>45394</v>
      </c>
      <c r="B88" s="28">
        <f>'Données fonds'!U88</f>
        <v>69743000</v>
      </c>
      <c r="C88">
        <f t="shared" si="1"/>
        <v>2.8614977568158289E-3</v>
      </c>
      <c r="D88">
        <f>C88-'données complémentaires '!H88/36000</f>
        <v>2.7736088679269398E-3</v>
      </c>
      <c r="E88">
        <f>'données complémentaires '!F88</f>
        <v>-8.7888888888888896E-5</v>
      </c>
    </row>
    <row r="89" spans="1:5" x14ac:dyDescent="0.2">
      <c r="A89" s="4">
        <f>'données complémentaires '!A89</f>
        <v>45631</v>
      </c>
      <c r="B89" s="28">
        <f>'Données fonds'!U89</f>
        <v>70195000</v>
      </c>
      <c r="C89">
        <f t="shared" si="1"/>
        <v>6.4809371549832961E-3</v>
      </c>
      <c r="D89">
        <f>C89-'données complémentaires '!H89/36000</f>
        <v>6.3930204883166294E-3</v>
      </c>
      <c r="E89">
        <f>'données complémentaires '!F89</f>
        <v>6.5085312302158513E-3</v>
      </c>
    </row>
    <row r="90" spans="1:5" x14ac:dyDescent="0.2">
      <c r="A90" s="4">
        <f>'données complémentaires '!A90</f>
        <v>45632</v>
      </c>
      <c r="B90" s="28">
        <f>'Données fonds'!U90</f>
        <v>70463000</v>
      </c>
      <c r="C90">
        <f t="shared" si="1"/>
        <v>3.8179357504095732E-3</v>
      </c>
      <c r="D90">
        <f>C90-'données complémentaires '!H90/36000</f>
        <v>3.7300190837429065E-3</v>
      </c>
      <c r="E90">
        <f>'données complémentaires '!F90</f>
        <v>3.6446528089662741E-3</v>
      </c>
    </row>
    <row r="91" spans="1:5" x14ac:dyDescent="0.2">
      <c r="A91" s="4">
        <f>'données complémentaires '!A91</f>
        <v>45635</v>
      </c>
      <c r="B91" s="28">
        <f>'Données fonds'!U91</f>
        <v>71362000</v>
      </c>
      <c r="C91">
        <f t="shared" si="1"/>
        <v>1.2758468983721953E-2</v>
      </c>
      <c r="D91">
        <f>C91-'données complémentaires '!H91/36000</f>
        <v>1.2670580094833064E-2</v>
      </c>
      <c r="E91">
        <f>'données complémentaires '!F91</f>
        <v>2.0319884617564954E-2</v>
      </c>
    </row>
    <row r="92" spans="1:5" x14ac:dyDescent="0.2">
      <c r="A92" s="4">
        <f>'données complémentaires '!A92</f>
        <v>45636</v>
      </c>
      <c r="B92" s="28">
        <f>'Données fonds'!U92</f>
        <v>71851000</v>
      </c>
      <c r="C92">
        <f t="shared" si="1"/>
        <v>6.8523864241473052E-3</v>
      </c>
      <c r="D92">
        <f>C92-'données complémentaires '!H92/36000</f>
        <v>6.7645253130361937E-3</v>
      </c>
      <c r="E92">
        <f>'données complémentaires '!F92</f>
        <v>-1.1499412231812136E-2</v>
      </c>
    </row>
    <row r="93" spans="1:5" x14ac:dyDescent="0.2">
      <c r="A93" s="4">
        <f>'données complémentaires '!A93</f>
        <v>45637</v>
      </c>
      <c r="B93" s="28">
        <f>'Données fonds'!U93</f>
        <v>71047000</v>
      </c>
      <c r="C93">
        <f t="shared" si="1"/>
        <v>-1.1189823384504043E-2</v>
      </c>
      <c r="D93">
        <f>C93-'données complémentaires '!H93/36000</f>
        <v>-1.1277712273392932E-2</v>
      </c>
      <c r="E93">
        <f>'données complémentaires '!F93</f>
        <v>3.7824088075943934E-3</v>
      </c>
    </row>
    <row r="94" spans="1:5" x14ac:dyDescent="0.2">
      <c r="A94" s="4">
        <f>'données complémentaires '!A94</f>
        <v>45638</v>
      </c>
      <c r="B94" s="28">
        <f>'Données fonds'!U94</f>
        <v>71302000</v>
      </c>
      <c r="C94">
        <f t="shared" si="1"/>
        <v>3.5891733641110813E-3</v>
      </c>
      <c r="D94">
        <f>C94-'données complémentaires '!H94/36000</f>
        <v>3.5012844752221922E-3</v>
      </c>
      <c r="E94">
        <f>'données complémentaires '!F94</f>
        <v>-4.1927342966530264E-4</v>
      </c>
    </row>
    <row r="95" spans="1:5" x14ac:dyDescent="0.2">
      <c r="A95" s="4">
        <f>'données complémentaires '!A95</f>
        <v>45639</v>
      </c>
      <c r="B95" s="28">
        <f>'Données fonds'!U95</f>
        <v>71266000</v>
      </c>
      <c r="C95">
        <f t="shared" si="1"/>
        <v>-5.0489467336119599E-4</v>
      </c>
      <c r="D95">
        <f>C95-'données complémentaires '!H95/36000</f>
        <v>-5.9278356225008486E-4</v>
      </c>
      <c r="E95">
        <f>'données complémentaires '!F95</f>
        <v>-1.6200398023850108E-3</v>
      </c>
    </row>
    <row r="96" spans="1:5" x14ac:dyDescent="0.2">
      <c r="A96" s="4">
        <f>'données complémentaires '!A96</f>
        <v>45642</v>
      </c>
      <c r="B96" s="28">
        <f>'Données fonds'!U96</f>
        <v>71161000</v>
      </c>
      <c r="C96">
        <f t="shared" si="1"/>
        <v>-1.4733533522296748E-3</v>
      </c>
      <c r="D96">
        <f>C96-'données complémentaires '!H96/36000</f>
        <v>-1.5612700188963415E-3</v>
      </c>
      <c r="E96">
        <f>'données complémentaires '!F96</f>
        <v>-7.1719984689844543E-3</v>
      </c>
    </row>
    <row r="97" spans="1:5" x14ac:dyDescent="0.2">
      <c r="A97" s="4">
        <f>'données complémentaires '!A97</f>
        <v>45643</v>
      </c>
      <c r="B97" s="28">
        <f>'Données fonds'!U97</f>
        <v>70642000</v>
      </c>
      <c r="C97">
        <f t="shared" si="1"/>
        <v>-7.2933207796405334E-3</v>
      </c>
      <c r="D97">
        <f>C97-'données complémentaires '!H97/36000</f>
        <v>-7.3812096685294225E-3</v>
      </c>
      <c r="E97">
        <f>'données complémentaires '!F97</f>
        <v>1.0837716068512456E-3</v>
      </c>
    </row>
    <row r="98" spans="1:5" x14ac:dyDescent="0.2">
      <c r="A98" s="4">
        <f>'données complémentaires '!A98</f>
        <v>45644</v>
      </c>
      <c r="B98" s="28">
        <f>'Données fonds'!U98</f>
        <v>70694000</v>
      </c>
      <c r="C98">
        <f t="shared" si="1"/>
        <v>7.3610599926389399E-4</v>
      </c>
      <c r="D98">
        <f>C98-'données complémentaires '!H98/36000</f>
        <v>6.5507822148611625E-4</v>
      </c>
      <c r="E98">
        <f>'données complémentaires '!F98</f>
        <v>2.487635078434045E-3</v>
      </c>
    </row>
    <row r="99" spans="1:5" x14ac:dyDescent="0.2">
      <c r="A99" s="4">
        <f>'données complémentaires '!A99</f>
        <v>45645</v>
      </c>
      <c r="B99" s="28">
        <f>'Données fonds'!U99</f>
        <v>70877000</v>
      </c>
      <c r="C99">
        <f t="shared" si="1"/>
        <v>2.5886213822955274E-3</v>
      </c>
      <c r="D99">
        <f>C99-'données complémentaires '!H99/36000</f>
        <v>2.5075380489621942E-3</v>
      </c>
      <c r="E99">
        <f>'données complémentaires '!F99</f>
        <v>-1.2302429861658406E-2</v>
      </c>
    </row>
    <row r="100" spans="1:5" x14ac:dyDescent="0.2">
      <c r="A100" s="4">
        <f>'données complémentaires '!A100</f>
        <v>45646</v>
      </c>
      <c r="B100" s="28">
        <f>'Données fonds'!U100</f>
        <v>70018000</v>
      </c>
      <c r="C100">
        <f t="shared" si="1"/>
        <v>-1.2119587454322277E-2</v>
      </c>
      <c r="D100">
        <f>C100-'données complémentaires '!H100/36000</f>
        <v>-1.2200559676544499E-2</v>
      </c>
      <c r="E100">
        <f>'données complémentaires '!F100</f>
        <v>-2.8077327238145958E-3</v>
      </c>
    </row>
    <row r="101" spans="1:5" x14ac:dyDescent="0.2">
      <c r="A101" s="4">
        <f>'données complémentaires '!A101</f>
        <v>45649</v>
      </c>
      <c r="B101" s="28">
        <f>'Données fonds'!U101</f>
        <v>69825000</v>
      </c>
      <c r="C101">
        <f t="shared" si="1"/>
        <v>-2.7564340598131907E-3</v>
      </c>
      <c r="D101">
        <f>C101-'données complémentaires '!H101/36000</f>
        <v>-2.8372951709243017E-3</v>
      </c>
      <c r="E101">
        <f>'données complémentaires '!F101</f>
        <v>-3.7778955135698048E-4</v>
      </c>
    </row>
    <row r="102" spans="1:5" x14ac:dyDescent="0.2">
      <c r="A102" s="4">
        <f>'données complémentaires '!A102</f>
        <v>45650</v>
      </c>
      <c r="B102" s="28">
        <f>'Données fonds'!U102</f>
        <v>69789000</v>
      </c>
      <c r="C102">
        <f t="shared" si="1"/>
        <v>-5.1557465091299677E-4</v>
      </c>
      <c r="D102">
        <f>C102-'données complémentaires '!H102/36000</f>
        <v>-5.9643576202410785E-4</v>
      </c>
      <c r="E102">
        <f>'données complémentaires '!F102</f>
        <v>1.3450937423607446E-3</v>
      </c>
    </row>
    <row r="103" spans="1:5" x14ac:dyDescent="0.2">
      <c r="A103" s="4">
        <f>'données complémentaires '!A103</f>
        <v>45653</v>
      </c>
      <c r="B103" s="28">
        <f>'Données fonds'!U103</f>
        <v>69886000</v>
      </c>
      <c r="C103">
        <f t="shared" si="1"/>
        <v>1.3899038530427431E-3</v>
      </c>
      <c r="D103">
        <f>C103-'données complémentaires '!H103/36000</f>
        <v>1.3089316308205208E-3</v>
      </c>
      <c r="E103">
        <f>'données complémentaires '!F103</f>
        <v>9.8988566596881801E-3</v>
      </c>
    </row>
    <row r="104" spans="1:5" x14ac:dyDescent="0.2">
      <c r="A104" s="4">
        <f>'données complémentaires '!A104</f>
        <v>45656</v>
      </c>
      <c r="B104" s="28">
        <f>'Données fonds'!U104</f>
        <v>70568000</v>
      </c>
      <c r="C104">
        <f t="shared" si="1"/>
        <v>9.7587499642274554E-3</v>
      </c>
      <c r="D104">
        <f>C104-'données complémentaires '!H104/36000</f>
        <v>9.6777777420052336E-3</v>
      </c>
      <c r="E104">
        <f>'données complémentaires '!F104</f>
        <v>-5.7652545900704587E-3</v>
      </c>
    </row>
    <row r="105" spans="1:5" x14ac:dyDescent="0.2">
      <c r="A105" s="4">
        <f>'données complémentaires '!A105</f>
        <v>45657</v>
      </c>
      <c r="B105" s="28">
        <f>'Données fonds'!U105</f>
        <v>70166000</v>
      </c>
      <c r="C105">
        <f t="shared" si="1"/>
        <v>-5.69663303480331E-3</v>
      </c>
      <c r="D105">
        <f>C105-'données complémentaires '!H105/36000</f>
        <v>-5.7773274792477548E-3</v>
      </c>
      <c r="E105">
        <f>'données complémentaires '!F105</f>
        <v>9.1049825719469474E-3</v>
      </c>
    </row>
  </sheetData>
  <mergeCells count="1">
    <mergeCell ref="G9:J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DF44-9FB4-4FF7-BC6E-1067A30A0FF7}">
  <dimension ref="A1:G27"/>
  <sheetViews>
    <sheetView tabSelected="1" workbookViewId="0">
      <selection activeCell="E15" sqref="E15"/>
    </sheetView>
  </sheetViews>
  <sheetFormatPr defaultColWidth="8.609375" defaultRowHeight="15" x14ac:dyDescent="0.2"/>
  <cols>
    <col min="1" max="1" width="39.81640625" bestFit="1" customWidth="1"/>
    <col min="2" max="2" width="13.046875" bestFit="1" customWidth="1"/>
    <col min="3" max="3" width="12.64453125" bestFit="1" customWidth="1"/>
    <col min="5" max="5" width="40.22265625" bestFit="1" customWidth="1"/>
    <col min="6" max="6" width="10.89453125" bestFit="1" customWidth="1"/>
    <col min="7" max="7" width="11.43359375" bestFit="1" customWidth="1"/>
    <col min="9" max="9" width="26.76953125" bestFit="1" customWidth="1"/>
    <col min="10" max="10" width="13.046875" bestFit="1" customWidth="1"/>
    <col min="11" max="11" width="12.64453125" bestFit="1" customWidth="1"/>
    <col min="13" max="13" width="44.12109375" bestFit="1" customWidth="1"/>
    <col min="14" max="14" width="9.953125" bestFit="1" customWidth="1"/>
    <col min="15" max="15" width="9.28125" bestFit="1" customWidth="1"/>
  </cols>
  <sheetData>
    <row r="1" spans="1:7" x14ac:dyDescent="0.2">
      <c r="A1" s="6" t="s">
        <v>447</v>
      </c>
      <c r="B1" s="6" t="s">
        <v>448</v>
      </c>
      <c r="C1" s="6" t="s">
        <v>449</v>
      </c>
      <c r="E1" s="6" t="s">
        <v>447</v>
      </c>
      <c r="F1" s="6" t="s">
        <v>448</v>
      </c>
      <c r="G1" s="6" t="s">
        <v>449</v>
      </c>
    </row>
    <row r="2" spans="1:7" ht="27.75" x14ac:dyDescent="0.2">
      <c r="A2" s="37" t="s">
        <v>457</v>
      </c>
      <c r="B2">
        <v>103</v>
      </c>
      <c r="C2" t="s">
        <v>454</v>
      </c>
      <c r="E2" t="s">
        <v>450</v>
      </c>
      <c r="F2">
        <v>103</v>
      </c>
      <c r="G2" t="s">
        <v>451</v>
      </c>
    </row>
    <row r="3" spans="1:7" x14ac:dyDescent="0.2">
      <c r="A3" s="6" t="s">
        <v>439</v>
      </c>
      <c r="B3" s="6" t="s">
        <v>452</v>
      </c>
      <c r="C3" s="6" t="s">
        <v>453</v>
      </c>
      <c r="E3" s="6" t="s">
        <v>439</v>
      </c>
      <c r="F3" s="18" t="s">
        <v>452</v>
      </c>
      <c r="G3" s="10" t="s">
        <v>453</v>
      </c>
    </row>
    <row r="4" spans="1:7" x14ac:dyDescent="0.2">
      <c r="A4">
        <v>-1.1087523353927909E-4</v>
      </c>
      <c r="B4">
        <v>-6.5149882525926601E-4</v>
      </c>
      <c r="C4">
        <v>4.2974835818070778E-4</v>
      </c>
      <c r="E4" s="16">
        <v>-7.185070349618703E-5</v>
      </c>
      <c r="F4">
        <v>-5.9624471537327126E-4</v>
      </c>
      <c r="G4">
        <v>4.5254330838089723E-4</v>
      </c>
    </row>
    <row r="5" spans="1:7" x14ac:dyDescent="0.2">
      <c r="A5" s="6" t="s">
        <v>438</v>
      </c>
      <c r="B5" s="6" t="s">
        <v>452</v>
      </c>
      <c r="C5" s="6" t="s">
        <v>453</v>
      </c>
      <c r="E5" s="6" t="s">
        <v>438</v>
      </c>
      <c r="F5" s="6" t="s">
        <v>452</v>
      </c>
      <c r="G5" s="6" t="s">
        <v>453</v>
      </c>
    </row>
    <row r="6" spans="1:7" x14ac:dyDescent="0.2">
      <c r="A6">
        <v>0.88346305936304126</v>
      </c>
      <c r="B6" s="6">
        <v>0.81842888346652631</v>
      </c>
      <c r="C6" s="6">
        <v>0.9484972352595562</v>
      </c>
      <c r="E6">
        <v>0.46179488204026953</v>
      </c>
      <c r="F6">
        <v>0.3987130392760766</v>
      </c>
      <c r="G6">
        <v>0.52487672480446246</v>
      </c>
    </row>
    <row r="9" spans="1:7" x14ac:dyDescent="0.2">
      <c r="A9" s="6" t="s">
        <v>447</v>
      </c>
      <c r="B9" s="6" t="s">
        <v>448</v>
      </c>
      <c r="C9" s="6" t="s">
        <v>449</v>
      </c>
      <c r="E9" s="6" t="s">
        <v>447</v>
      </c>
      <c r="F9" s="6" t="s">
        <v>448</v>
      </c>
      <c r="G9" s="6" t="s">
        <v>449</v>
      </c>
    </row>
    <row r="10" spans="1:7" x14ac:dyDescent="0.2">
      <c r="A10" t="s">
        <v>460</v>
      </c>
      <c r="B10">
        <v>103</v>
      </c>
      <c r="C10" t="s">
        <v>459</v>
      </c>
      <c r="E10" t="s">
        <v>458</v>
      </c>
      <c r="F10">
        <v>103</v>
      </c>
      <c r="G10" t="s">
        <v>459</v>
      </c>
    </row>
    <row r="11" spans="1:7" x14ac:dyDescent="0.2">
      <c r="A11" s="6" t="s">
        <v>439</v>
      </c>
      <c r="B11" s="6" t="s">
        <v>452</v>
      </c>
      <c r="C11" s="6" t="s">
        <v>453</v>
      </c>
      <c r="E11" s="6" t="s">
        <v>439</v>
      </c>
      <c r="F11" s="6" t="s">
        <v>452</v>
      </c>
      <c r="G11" s="6" t="s">
        <v>453</v>
      </c>
    </row>
    <row r="12" spans="1:7" x14ac:dyDescent="0.2">
      <c r="A12">
        <v>-1.8741993274126311E-4</v>
      </c>
      <c r="B12">
        <v>-1.5862869600624572E-3</v>
      </c>
      <c r="C12">
        <v>1.2114470945799307E-3</v>
      </c>
      <c r="E12" s="17">
        <v>-7.9783133445973111E-4</v>
      </c>
      <c r="F12" s="15">
        <v>-2.1298128517226109E-3</v>
      </c>
      <c r="G12" s="15">
        <v>5.3415018280314887E-4</v>
      </c>
    </row>
    <row r="13" spans="1:7" x14ac:dyDescent="0.2">
      <c r="A13" s="6" t="s">
        <v>438</v>
      </c>
      <c r="B13" s="6" t="s">
        <v>452</v>
      </c>
      <c r="C13" s="6" t="s">
        <v>453</v>
      </c>
      <c r="E13" s="6" t="s">
        <v>438</v>
      </c>
      <c r="F13" s="6" t="s">
        <v>452</v>
      </c>
      <c r="G13" s="6" t="s">
        <v>453</v>
      </c>
    </row>
    <row r="14" spans="1:7" x14ac:dyDescent="0.2">
      <c r="A14">
        <v>0.43615663510095271</v>
      </c>
      <c r="B14">
        <v>0.26788028589242407</v>
      </c>
      <c r="C14">
        <v>0.60443298430948134</v>
      </c>
      <c r="E14">
        <v>1.0285368569842417</v>
      </c>
      <c r="F14">
        <v>0.86830648300262014</v>
      </c>
      <c r="G14">
        <v>1.1887672309658632</v>
      </c>
    </row>
    <row r="16" spans="1:7" x14ac:dyDescent="0.2">
      <c r="A16" t="s">
        <v>455</v>
      </c>
    </row>
    <row r="27" spans="1:1" x14ac:dyDescent="0.2">
      <c r="A27" t="s">
        <v>456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5FCF-4A57-46E2-AE6F-40CFF78503C3}">
  <dimension ref="A1:U135"/>
  <sheetViews>
    <sheetView topLeftCell="H1" workbookViewId="0">
      <selection activeCell="O43" sqref="O43"/>
    </sheetView>
  </sheetViews>
  <sheetFormatPr defaultColWidth="9.14453125" defaultRowHeight="15" x14ac:dyDescent="0.2"/>
  <cols>
    <col min="1" max="1" width="9.953125" style="19" bestFit="1" customWidth="1"/>
    <col min="2" max="2" width="11.43359375" bestFit="1" customWidth="1"/>
    <col min="3" max="3" width="11.56640625" bestFit="1" customWidth="1"/>
    <col min="4" max="4" width="12.77734375" bestFit="1" customWidth="1"/>
    <col min="5" max="5" width="10.22265625" bestFit="1" customWidth="1"/>
    <col min="6" max="6" width="9.28125" bestFit="1" customWidth="1"/>
    <col min="9" max="9" width="12.10546875" bestFit="1" customWidth="1"/>
    <col min="10" max="12" width="9.28125" bestFit="1" customWidth="1"/>
    <col min="13" max="13" width="9.4140625" bestFit="1" customWidth="1"/>
    <col min="14" max="14" width="10.22265625" bestFit="1" customWidth="1"/>
    <col min="15" max="15" width="11.02734375" bestFit="1" customWidth="1"/>
    <col min="16" max="16" width="9.4140625" bestFit="1" customWidth="1"/>
    <col min="17" max="17" width="9.68359375" bestFit="1" customWidth="1"/>
    <col min="18" max="18" width="10.625" bestFit="1" customWidth="1"/>
    <col min="19" max="19" width="11.703125" bestFit="1" customWidth="1"/>
    <col min="20" max="20" width="13.1796875" bestFit="1" customWidth="1"/>
    <col min="21" max="21" width="9.55078125" bestFit="1" customWidth="1"/>
  </cols>
  <sheetData>
    <row r="1" spans="1:21" x14ac:dyDescent="0.2">
      <c r="A1" s="29"/>
      <c r="B1" s="30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69</v>
      </c>
      <c r="H1" s="30" t="s">
        <v>70</v>
      </c>
      <c r="I1" s="30" t="s">
        <v>71</v>
      </c>
      <c r="J1" s="30" t="s">
        <v>72</v>
      </c>
      <c r="K1" s="30" t="s">
        <v>73</v>
      </c>
      <c r="L1" s="30" t="s">
        <v>74</v>
      </c>
      <c r="M1" s="30" t="s">
        <v>75</v>
      </c>
      <c r="N1" s="30" t="s">
        <v>76</v>
      </c>
      <c r="O1" s="30" t="s">
        <v>77</v>
      </c>
      <c r="P1" s="30" t="s">
        <v>78</v>
      </c>
      <c r="Q1" s="30" t="s">
        <v>79</v>
      </c>
      <c r="R1" s="30" t="s">
        <v>80</v>
      </c>
      <c r="S1" s="30" t="s">
        <v>81</v>
      </c>
      <c r="T1" s="30" t="s">
        <v>82</v>
      </c>
      <c r="U1" s="30" t="s">
        <v>83</v>
      </c>
    </row>
    <row r="2" spans="1:21" x14ac:dyDescent="0.2">
      <c r="A2" s="31">
        <v>45299</v>
      </c>
      <c r="B2" s="32" t="s">
        <v>84</v>
      </c>
      <c r="C2" s="33">
        <v>8472000</v>
      </c>
      <c r="D2" s="33">
        <v>44357000</v>
      </c>
      <c r="E2" s="32" t="s">
        <v>85</v>
      </c>
      <c r="F2" s="33">
        <v>16389000</v>
      </c>
      <c r="G2" s="33">
        <v>6758000</v>
      </c>
      <c r="H2" s="33">
        <v>7077000</v>
      </c>
      <c r="I2" s="33">
        <v>17073000</v>
      </c>
      <c r="J2" s="33">
        <v>48869000</v>
      </c>
      <c r="K2" s="33">
        <v>20966000</v>
      </c>
      <c r="L2" s="33">
        <v>25373000</v>
      </c>
      <c r="M2" s="33">
        <v>34882000</v>
      </c>
      <c r="N2" s="33">
        <v>19787000</v>
      </c>
      <c r="O2" s="33">
        <v>95766000</v>
      </c>
      <c r="P2" s="33">
        <v>9925490</v>
      </c>
      <c r="Q2" s="33">
        <v>9459980</v>
      </c>
      <c r="R2" s="33">
        <v>97081000</v>
      </c>
      <c r="S2" s="30" t="s">
        <v>86</v>
      </c>
      <c r="T2" s="33">
        <v>6969000</v>
      </c>
      <c r="U2" s="34">
        <v>71230000</v>
      </c>
    </row>
    <row r="3" spans="1:21" x14ac:dyDescent="0.2">
      <c r="A3" s="31">
        <v>45330</v>
      </c>
      <c r="B3" s="32" t="s">
        <v>87</v>
      </c>
      <c r="C3" s="33">
        <v>8289000</v>
      </c>
      <c r="D3" s="33">
        <v>43499000</v>
      </c>
      <c r="E3" s="32" t="s">
        <v>88</v>
      </c>
      <c r="F3" s="33">
        <v>16085000</v>
      </c>
      <c r="G3" s="33">
        <v>6649000</v>
      </c>
      <c r="H3" s="33">
        <v>6956000</v>
      </c>
      <c r="I3" s="33">
        <v>17073000</v>
      </c>
      <c r="J3" s="33">
        <v>47843000</v>
      </c>
      <c r="K3" s="33">
        <v>20598000</v>
      </c>
      <c r="L3" s="33">
        <v>24766000</v>
      </c>
      <c r="M3" s="33">
        <v>34295000</v>
      </c>
      <c r="N3" s="33">
        <v>19270000</v>
      </c>
      <c r="O3" s="33">
        <v>94299000</v>
      </c>
      <c r="P3" s="33">
        <v>9638000</v>
      </c>
      <c r="Q3" s="33">
        <v>9406460</v>
      </c>
      <c r="R3" s="33">
        <v>97081000</v>
      </c>
      <c r="S3" s="30" t="s">
        <v>89</v>
      </c>
      <c r="T3" s="33">
        <v>6846000</v>
      </c>
      <c r="U3" s="34">
        <v>70100000</v>
      </c>
    </row>
    <row r="4" spans="1:21" x14ac:dyDescent="0.2">
      <c r="A4" s="31">
        <v>45420</v>
      </c>
      <c r="B4" s="32" t="s">
        <v>90</v>
      </c>
      <c r="C4" s="33">
        <v>8164000</v>
      </c>
      <c r="D4" s="33">
        <v>42790000</v>
      </c>
      <c r="E4" s="32" t="s">
        <v>91</v>
      </c>
      <c r="F4" s="33">
        <v>15709000</v>
      </c>
      <c r="G4" s="33">
        <v>6557000</v>
      </c>
      <c r="H4" s="33">
        <v>6851000</v>
      </c>
      <c r="I4" s="33">
        <v>16777000</v>
      </c>
      <c r="J4" s="33">
        <v>46708000</v>
      </c>
      <c r="K4" s="33">
        <v>20275000</v>
      </c>
      <c r="L4" s="33">
        <v>24306000</v>
      </c>
      <c r="M4" s="33">
        <v>33851000</v>
      </c>
      <c r="N4" s="33">
        <v>18862000</v>
      </c>
      <c r="O4" s="33">
        <v>92667000</v>
      </c>
      <c r="P4" s="33">
        <v>9400850</v>
      </c>
      <c r="Q4" s="33">
        <v>9364010</v>
      </c>
      <c r="R4" s="33">
        <v>95635000</v>
      </c>
      <c r="S4" s="30" t="s">
        <v>92</v>
      </c>
      <c r="T4" s="33">
        <v>6738000</v>
      </c>
      <c r="U4" s="34">
        <v>69107000</v>
      </c>
    </row>
    <row r="5" spans="1:21" x14ac:dyDescent="0.2">
      <c r="A5" s="31">
        <v>45451</v>
      </c>
      <c r="B5" s="32" t="s">
        <v>93</v>
      </c>
      <c r="C5" s="33">
        <v>8140000</v>
      </c>
      <c r="D5" s="33">
        <v>42758000</v>
      </c>
      <c r="E5" s="32" t="s">
        <v>94</v>
      </c>
      <c r="F5" s="33">
        <v>15762000</v>
      </c>
      <c r="G5" s="33">
        <v>6546000</v>
      </c>
      <c r="H5" s="33">
        <v>6854000</v>
      </c>
      <c r="I5" s="33">
        <v>16748000</v>
      </c>
      <c r="J5" s="33">
        <v>46985000</v>
      </c>
      <c r="K5" s="33">
        <v>20253000</v>
      </c>
      <c r="L5" s="33">
        <v>24436000</v>
      </c>
      <c r="M5" s="33">
        <v>33765000</v>
      </c>
      <c r="N5" s="33">
        <v>18793000</v>
      </c>
      <c r="O5" s="33">
        <v>92439000</v>
      </c>
      <c r="P5" s="33">
        <v>9396130</v>
      </c>
      <c r="Q5" s="33">
        <v>9332150</v>
      </c>
      <c r="R5" s="33">
        <v>95569000</v>
      </c>
      <c r="S5" s="30" t="s">
        <v>95</v>
      </c>
      <c r="T5" s="33">
        <v>6731000</v>
      </c>
      <c r="U5" s="34">
        <v>68922000</v>
      </c>
    </row>
    <row r="6" spans="1:21" x14ac:dyDescent="0.2">
      <c r="A6" s="31">
        <v>45481</v>
      </c>
      <c r="B6" s="32" t="s">
        <v>96</v>
      </c>
      <c r="C6" s="33">
        <v>8301000</v>
      </c>
      <c r="D6" s="33">
        <v>43512000</v>
      </c>
      <c r="E6" s="32" t="s">
        <v>97</v>
      </c>
      <c r="F6" s="33">
        <v>15989000</v>
      </c>
      <c r="G6" s="33">
        <v>6661000</v>
      </c>
      <c r="H6" s="33">
        <v>6961000</v>
      </c>
      <c r="I6" s="33">
        <v>17054000</v>
      </c>
      <c r="J6" s="33">
        <v>47695000</v>
      </c>
      <c r="K6" s="33">
        <v>20644000</v>
      </c>
      <c r="L6" s="33">
        <v>24652000</v>
      </c>
      <c r="M6" s="33">
        <v>34363000</v>
      </c>
      <c r="N6" s="33">
        <v>19136000</v>
      </c>
      <c r="O6" s="33">
        <v>94092000</v>
      </c>
      <c r="P6" s="33">
        <v>9574140</v>
      </c>
      <c r="Q6" s="33">
        <v>9395400</v>
      </c>
      <c r="R6" s="33">
        <v>97293000</v>
      </c>
      <c r="S6" s="30" t="s">
        <v>98</v>
      </c>
      <c r="T6" s="33">
        <v>6861000</v>
      </c>
      <c r="U6" s="34">
        <v>70204000</v>
      </c>
    </row>
    <row r="7" spans="1:21" x14ac:dyDescent="0.2">
      <c r="A7" s="31">
        <v>45512</v>
      </c>
      <c r="B7" s="32" t="s">
        <v>99</v>
      </c>
      <c r="C7" s="33">
        <v>8267000</v>
      </c>
      <c r="D7" s="33">
        <v>43408000</v>
      </c>
      <c r="E7" s="32" t="s">
        <v>100</v>
      </c>
      <c r="F7" s="33">
        <v>15835000</v>
      </c>
      <c r="G7" s="33">
        <v>6636000</v>
      </c>
      <c r="H7" s="33">
        <v>6924000</v>
      </c>
      <c r="I7" s="33">
        <v>16997000</v>
      </c>
      <c r="J7" s="33">
        <v>47284000</v>
      </c>
      <c r="K7" s="33">
        <v>20549000</v>
      </c>
      <c r="L7" s="33">
        <v>24569000</v>
      </c>
      <c r="M7" s="33">
        <v>34243000</v>
      </c>
      <c r="N7" s="33">
        <v>18888000</v>
      </c>
      <c r="O7" s="33">
        <v>93850000</v>
      </c>
      <c r="P7" s="33">
        <v>9454290</v>
      </c>
      <c r="Q7" s="33">
        <v>9385220</v>
      </c>
      <c r="R7" s="33">
        <v>97029000</v>
      </c>
      <c r="S7" s="30" t="s">
        <v>101</v>
      </c>
      <c r="T7" s="33">
        <v>6829000</v>
      </c>
      <c r="U7" s="34">
        <v>70025000</v>
      </c>
    </row>
    <row r="8" spans="1:21" x14ac:dyDescent="0.2">
      <c r="A8" s="31">
        <v>45543</v>
      </c>
      <c r="B8" s="32" t="s">
        <v>102</v>
      </c>
      <c r="C8" s="33">
        <v>8291000</v>
      </c>
      <c r="D8" s="33">
        <v>43547000</v>
      </c>
      <c r="E8" s="32" t="s">
        <v>103</v>
      </c>
      <c r="F8" s="33">
        <v>15995000</v>
      </c>
      <c r="G8" s="33">
        <v>6655000</v>
      </c>
      <c r="H8" s="33">
        <v>6965000</v>
      </c>
      <c r="I8" s="33">
        <v>17074000</v>
      </c>
      <c r="J8" s="33">
        <v>47706000</v>
      </c>
      <c r="K8" s="33">
        <v>20616000</v>
      </c>
      <c r="L8" s="33">
        <v>24690000</v>
      </c>
      <c r="M8" s="33">
        <v>34349000</v>
      </c>
      <c r="N8" s="33">
        <v>19059000</v>
      </c>
      <c r="O8" s="33">
        <v>94128000</v>
      </c>
      <c r="P8" s="33">
        <v>9562050</v>
      </c>
      <c r="Q8" s="33">
        <v>9409110</v>
      </c>
      <c r="R8" s="33">
        <v>97320000</v>
      </c>
      <c r="S8" s="30" t="s">
        <v>104</v>
      </c>
      <c r="T8" s="33">
        <v>6851000</v>
      </c>
      <c r="U8" s="34">
        <v>70237000</v>
      </c>
    </row>
    <row r="9" spans="1:21" x14ac:dyDescent="0.2">
      <c r="A9" s="31">
        <v>45634</v>
      </c>
      <c r="B9" s="32" t="s">
        <v>105</v>
      </c>
      <c r="C9" s="33">
        <v>8269000</v>
      </c>
      <c r="D9" s="33">
        <v>43496000</v>
      </c>
      <c r="E9" s="32" t="s">
        <v>106</v>
      </c>
      <c r="F9" s="33">
        <v>15977000</v>
      </c>
      <c r="G9" s="33">
        <v>6633000</v>
      </c>
      <c r="H9" s="33">
        <v>6951000</v>
      </c>
      <c r="I9" s="33">
        <v>17034000</v>
      </c>
      <c r="J9" s="33">
        <v>47711000</v>
      </c>
      <c r="K9" s="33">
        <v>20579000</v>
      </c>
      <c r="L9" s="33">
        <v>24616000</v>
      </c>
      <c r="M9" s="33">
        <v>34240000</v>
      </c>
      <c r="N9" s="33">
        <v>18992000</v>
      </c>
      <c r="O9" s="33">
        <v>93926000</v>
      </c>
      <c r="P9" s="33">
        <v>9523240</v>
      </c>
      <c r="Q9" s="33">
        <v>9393470</v>
      </c>
      <c r="R9" s="33">
        <v>97202000</v>
      </c>
      <c r="S9" s="30" t="s">
        <v>107</v>
      </c>
      <c r="T9" s="33">
        <v>6839000</v>
      </c>
      <c r="U9" s="34">
        <v>70047000</v>
      </c>
    </row>
    <row r="10" spans="1:21" x14ac:dyDescent="0.2">
      <c r="A10" s="35" t="s">
        <v>2</v>
      </c>
      <c r="B10" s="32" t="s">
        <v>108</v>
      </c>
      <c r="C10" s="33">
        <v>8311000</v>
      </c>
      <c r="D10" s="33">
        <v>43679000</v>
      </c>
      <c r="E10" s="32" t="s">
        <v>109</v>
      </c>
      <c r="F10" s="33">
        <v>16094000</v>
      </c>
      <c r="G10" s="33">
        <v>6671000</v>
      </c>
      <c r="H10" s="33">
        <v>6979000</v>
      </c>
      <c r="I10" s="33">
        <v>17100000</v>
      </c>
      <c r="J10" s="33">
        <v>47933000</v>
      </c>
      <c r="K10" s="33">
        <v>20675000</v>
      </c>
      <c r="L10" s="33">
        <v>24761000</v>
      </c>
      <c r="M10" s="33">
        <v>34389000</v>
      </c>
      <c r="N10" s="33">
        <v>18984000</v>
      </c>
      <c r="O10" s="33">
        <v>94081000</v>
      </c>
      <c r="P10" s="33">
        <v>9585850</v>
      </c>
      <c r="Q10" s="33">
        <v>9428890</v>
      </c>
      <c r="R10" s="33">
        <v>97570000</v>
      </c>
      <c r="S10" s="30" t="s">
        <v>110</v>
      </c>
      <c r="T10" s="33">
        <v>6871000</v>
      </c>
      <c r="U10" s="34">
        <v>70279000</v>
      </c>
    </row>
    <row r="11" spans="1:21" x14ac:dyDescent="0.2">
      <c r="A11" s="35" t="s">
        <v>3</v>
      </c>
      <c r="B11" s="32" t="s">
        <v>111</v>
      </c>
      <c r="C11" s="33">
        <v>8377000</v>
      </c>
      <c r="D11" s="33">
        <v>43997000</v>
      </c>
      <c r="E11" s="32" t="s">
        <v>112</v>
      </c>
      <c r="F11" s="33">
        <v>16181000</v>
      </c>
      <c r="G11" s="33">
        <v>6720000</v>
      </c>
      <c r="H11" s="33">
        <v>7027000</v>
      </c>
      <c r="I11" s="33">
        <v>17201000</v>
      </c>
      <c r="J11" s="33">
        <v>48219000</v>
      </c>
      <c r="K11" s="33">
        <v>20837000</v>
      </c>
      <c r="L11" s="33">
        <v>24896000</v>
      </c>
      <c r="M11" s="33">
        <v>34655000</v>
      </c>
      <c r="N11" s="33">
        <v>19069000</v>
      </c>
      <c r="O11" s="33">
        <v>94625000</v>
      </c>
      <c r="P11" s="33">
        <v>9670450</v>
      </c>
      <c r="Q11" s="33">
        <v>9474710</v>
      </c>
      <c r="R11" s="33">
        <v>98273000</v>
      </c>
      <c r="S11" s="30" t="s">
        <v>113</v>
      </c>
      <c r="T11" s="33">
        <v>6925000</v>
      </c>
      <c r="U11" s="34">
        <v>70822000</v>
      </c>
    </row>
    <row r="12" spans="1:21" x14ac:dyDescent="0.2">
      <c r="A12" s="35" t="s">
        <v>4</v>
      </c>
      <c r="B12" s="32" t="s">
        <v>114</v>
      </c>
      <c r="C12" s="33">
        <v>8506000</v>
      </c>
      <c r="D12" s="33">
        <v>44660000</v>
      </c>
      <c r="E12" s="32" t="s">
        <v>115</v>
      </c>
      <c r="F12" s="33">
        <v>16322000</v>
      </c>
      <c r="G12" s="33">
        <v>6820000</v>
      </c>
      <c r="H12" s="33">
        <v>7122000</v>
      </c>
      <c r="I12" s="33">
        <v>17447000</v>
      </c>
      <c r="J12" s="33">
        <v>48558000</v>
      </c>
      <c r="K12" s="33">
        <v>21144000</v>
      </c>
      <c r="L12" s="33">
        <v>25259000</v>
      </c>
      <c r="M12" s="33">
        <v>35202000</v>
      </c>
      <c r="N12" s="33">
        <v>19322000</v>
      </c>
      <c r="O12" s="33">
        <v>95980000</v>
      </c>
      <c r="P12" s="33">
        <v>9803720</v>
      </c>
      <c r="Q12" s="33">
        <v>9544780</v>
      </c>
      <c r="R12" s="33">
        <v>99720000</v>
      </c>
      <c r="S12" s="30" t="s">
        <v>116</v>
      </c>
      <c r="T12" s="33">
        <v>7026000</v>
      </c>
      <c r="U12" s="34">
        <v>71917000</v>
      </c>
    </row>
    <row r="13" spans="1:21" x14ac:dyDescent="0.2">
      <c r="A13" s="35" t="s">
        <v>5</v>
      </c>
      <c r="B13" s="32" t="s">
        <v>117</v>
      </c>
      <c r="C13" s="33">
        <v>8560000</v>
      </c>
      <c r="D13" s="33">
        <v>44942000</v>
      </c>
      <c r="E13" s="32" t="s">
        <v>115</v>
      </c>
      <c r="F13" s="33">
        <v>16407000</v>
      </c>
      <c r="G13" s="33">
        <v>6858000</v>
      </c>
      <c r="H13" s="33">
        <v>7164000</v>
      </c>
      <c r="I13" s="33">
        <v>17566000</v>
      </c>
      <c r="J13" s="33">
        <v>48846000</v>
      </c>
      <c r="K13" s="33">
        <v>21267000</v>
      </c>
      <c r="L13" s="33">
        <v>25387000</v>
      </c>
      <c r="M13" s="33">
        <v>35393000</v>
      </c>
      <c r="N13" s="33">
        <v>19433000</v>
      </c>
      <c r="O13" s="33">
        <v>96688000</v>
      </c>
      <c r="P13" s="33">
        <v>9883320</v>
      </c>
      <c r="Q13" s="33">
        <v>9563020</v>
      </c>
      <c r="R13" s="32" t="s">
        <v>118</v>
      </c>
      <c r="S13" s="30" t="s">
        <v>119</v>
      </c>
      <c r="T13" s="33">
        <v>7067000</v>
      </c>
      <c r="U13" s="34">
        <v>72401000</v>
      </c>
    </row>
    <row r="14" spans="1:21" x14ac:dyDescent="0.2">
      <c r="A14" s="35" t="s">
        <v>6</v>
      </c>
      <c r="B14" s="32" t="s">
        <v>120</v>
      </c>
      <c r="C14" s="33">
        <v>8548000</v>
      </c>
      <c r="D14" s="33">
        <v>44850000</v>
      </c>
      <c r="E14" s="32" t="s">
        <v>121</v>
      </c>
      <c r="F14" s="33">
        <v>16356000</v>
      </c>
      <c r="G14" s="33">
        <v>6848000</v>
      </c>
      <c r="H14" s="33">
        <v>7140000</v>
      </c>
      <c r="I14" s="33">
        <v>17505000</v>
      </c>
      <c r="J14" s="33">
        <v>48589000</v>
      </c>
      <c r="K14" s="33">
        <v>21229000</v>
      </c>
      <c r="L14" s="33">
        <v>25220000</v>
      </c>
      <c r="M14" s="33">
        <v>35345000</v>
      </c>
      <c r="N14" s="33">
        <v>19287000</v>
      </c>
      <c r="O14" s="33">
        <v>96323000</v>
      </c>
      <c r="P14" s="33">
        <v>9844270</v>
      </c>
      <c r="Q14" s="33">
        <v>9564590</v>
      </c>
      <c r="R14" s="32" t="s">
        <v>122</v>
      </c>
      <c r="S14" s="30" t="s">
        <v>123</v>
      </c>
      <c r="T14" s="33">
        <v>7054000</v>
      </c>
      <c r="U14" s="34">
        <v>72239000</v>
      </c>
    </row>
    <row r="15" spans="1:21" x14ac:dyDescent="0.2">
      <c r="A15" s="35" t="s">
        <v>7</v>
      </c>
      <c r="B15" s="32" t="s">
        <v>124</v>
      </c>
      <c r="C15" s="33">
        <v>8598000</v>
      </c>
      <c r="D15" s="33">
        <v>45086000</v>
      </c>
      <c r="E15" s="32" t="s">
        <v>125</v>
      </c>
      <c r="F15" s="33">
        <v>16397000</v>
      </c>
      <c r="G15" s="33">
        <v>6883000</v>
      </c>
      <c r="H15" s="33">
        <v>7185000</v>
      </c>
      <c r="I15" s="33">
        <v>17593000</v>
      </c>
      <c r="J15" s="33">
        <v>48875000</v>
      </c>
      <c r="K15" s="33">
        <v>21335000</v>
      </c>
      <c r="L15" s="33">
        <v>25307000</v>
      </c>
      <c r="M15" s="33">
        <v>35526000</v>
      </c>
      <c r="N15" s="33">
        <v>19485000</v>
      </c>
      <c r="O15" s="33">
        <v>96809000</v>
      </c>
      <c r="P15" s="33">
        <v>9899300</v>
      </c>
      <c r="Q15" s="33">
        <v>9600700</v>
      </c>
      <c r="R15" s="32" t="s">
        <v>126</v>
      </c>
      <c r="S15" s="30" t="s">
        <v>127</v>
      </c>
      <c r="T15" s="33">
        <v>7090000</v>
      </c>
      <c r="U15" s="34">
        <v>72615000</v>
      </c>
    </row>
    <row r="16" spans="1:21" x14ac:dyDescent="0.2">
      <c r="A16" s="35" t="s">
        <v>8</v>
      </c>
      <c r="B16" s="32" t="s">
        <v>128</v>
      </c>
      <c r="C16" s="33">
        <v>8607000</v>
      </c>
      <c r="D16" s="33">
        <v>45117000</v>
      </c>
      <c r="E16" s="32" t="s">
        <v>129</v>
      </c>
      <c r="F16" s="33">
        <v>16511000</v>
      </c>
      <c r="G16" s="33">
        <v>6891000</v>
      </c>
      <c r="H16" s="33">
        <v>7191000</v>
      </c>
      <c r="I16" s="33">
        <v>17601000</v>
      </c>
      <c r="J16" s="33">
        <v>48938000</v>
      </c>
      <c r="K16" s="33">
        <v>21335000</v>
      </c>
      <c r="L16" s="33">
        <v>25312000</v>
      </c>
      <c r="M16" s="33">
        <v>35543000</v>
      </c>
      <c r="N16" s="33">
        <v>19458000</v>
      </c>
      <c r="O16" s="33">
        <v>96772000</v>
      </c>
      <c r="P16" s="33">
        <v>9925510</v>
      </c>
      <c r="Q16" s="33">
        <v>9600560</v>
      </c>
      <c r="R16" s="32" t="s">
        <v>130</v>
      </c>
      <c r="S16" s="30" t="s">
        <v>131</v>
      </c>
      <c r="T16" s="33">
        <v>7089000</v>
      </c>
      <c r="U16" s="34">
        <v>72605000</v>
      </c>
    </row>
    <row r="17" spans="1:21" x14ac:dyDescent="0.2">
      <c r="A17" s="35" t="s">
        <v>9</v>
      </c>
      <c r="B17" s="32" t="s">
        <v>132</v>
      </c>
      <c r="C17" s="33">
        <v>8671000</v>
      </c>
      <c r="D17" s="33">
        <v>45414000</v>
      </c>
      <c r="E17" s="32" t="s">
        <v>133</v>
      </c>
      <c r="F17" s="33">
        <v>16606000</v>
      </c>
      <c r="G17" s="33">
        <v>6932000</v>
      </c>
      <c r="H17" s="33">
        <v>7225000</v>
      </c>
      <c r="I17" s="33">
        <v>17720000</v>
      </c>
      <c r="J17" s="33">
        <v>49240000</v>
      </c>
      <c r="K17" s="33">
        <v>21478000</v>
      </c>
      <c r="L17" s="33">
        <v>25409000</v>
      </c>
      <c r="M17" s="33">
        <v>35780000</v>
      </c>
      <c r="N17" s="33">
        <v>19630000</v>
      </c>
      <c r="O17" s="33">
        <v>97615000</v>
      </c>
      <c r="P17" s="33">
        <v>10025080</v>
      </c>
      <c r="Q17" s="33">
        <v>9628930</v>
      </c>
      <c r="R17" s="32" t="s">
        <v>134</v>
      </c>
      <c r="S17" s="30" t="s">
        <v>135</v>
      </c>
      <c r="T17" s="33">
        <v>7137000</v>
      </c>
      <c r="U17" s="34">
        <v>73101000</v>
      </c>
    </row>
    <row r="18" spans="1:21" x14ac:dyDescent="0.2">
      <c r="A18" s="35" t="s">
        <v>10</v>
      </c>
      <c r="B18" s="32" t="s">
        <v>136</v>
      </c>
      <c r="C18" s="33">
        <v>8686000</v>
      </c>
      <c r="D18" s="33">
        <v>45449000</v>
      </c>
      <c r="E18" s="32" t="s">
        <v>137</v>
      </c>
      <c r="F18" s="33">
        <v>16635000</v>
      </c>
      <c r="G18" s="33">
        <v>6935000</v>
      </c>
      <c r="H18" s="33">
        <v>7235000</v>
      </c>
      <c r="I18" s="33">
        <v>17752000</v>
      </c>
      <c r="J18" s="33">
        <v>49267000</v>
      </c>
      <c r="K18" s="33">
        <v>21491000</v>
      </c>
      <c r="L18" s="33">
        <v>25391000</v>
      </c>
      <c r="M18" s="33">
        <v>35825000</v>
      </c>
      <c r="N18" s="33">
        <v>19594000</v>
      </c>
      <c r="O18" s="33">
        <v>97907000</v>
      </c>
      <c r="P18" s="33">
        <v>10065710</v>
      </c>
      <c r="Q18" s="33">
        <v>9630110</v>
      </c>
      <c r="R18" s="32" t="s">
        <v>138</v>
      </c>
      <c r="S18" s="30" t="s">
        <v>139</v>
      </c>
      <c r="T18" s="33">
        <v>7141000</v>
      </c>
      <c r="U18" s="34">
        <v>73214000</v>
      </c>
    </row>
    <row r="19" spans="1:21" x14ac:dyDescent="0.2">
      <c r="A19" s="35" t="s">
        <v>11</v>
      </c>
      <c r="B19" s="32" t="s">
        <v>140</v>
      </c>
      <c r="C19" s="33">
        <v>8656000</v>
      </c>
      <c r="D19" s="33">
        <v>45375000</v>
      </c>
      <c r="E19" s="32" t="s">
        <v>141</v>
      </c>
      <c r="F19" s="33">
        <v>16604000</v>
      </c>
      <c r="G19" s="33">
        <v>6914000</v>
      </c>
      <c r="H19" s="33">
        <v>7209000</v>
      </c>
      <c r="I19" s="33">
        <v>17718000</v>
      </c>
      <c r="J19" s="33">
        <v>49191000</v>
      </c>
      <c r="K19" s="33">
        <v>21410000</v>
      </c>
      <c r="L19" s="33">
        <v>25317000</v>
      </c>
      <c r="M19" s="33">
        <v>35707000</v>
      </c>
      <c r="N19" s="33">
        <v>19549000</v>
      </c>
      <c r="O19" s="33">
        <v>97927000</v>
      </c>
      <c r="P19" s="33">
        <v>10048480</v>
      </c>
      <c r="Q19" s="33">
        <v>9595260</v>
      </c>
      <c r="R19" s="32" t="s">
        <v>142</v>
      </c>
      <c r="S19" s="30" t="s">
        <v>143</v>
      </c>
      <c r="T19" s="33">
        <v>7114000</v>
      </c>
      <c r="U19" s="34">
        <v>72979000</v>
      </c>
    </row>
    <row r="20" spans="1:21" x14ac:dyDescent="0.2">
      <c r="A20" s="35" t="s">
        <v>12</v>
      </c>
      <c r="B20" s="32" t="s">
        <v>144</v>
      </c>
      <c r="C20" s="33">
        <v>8669000</v>
      </c>
      <c r="D20" s="33">
        <v>45453000</v>
      </c>
      <c r="E20" s="32" t="s">
        <v>145</v>
      </c>
      <c r="F20" s="33">
        <v>16650000</v>
      </c>
      <c r="G20" s="33">
        <v>6923000</v>
      </c>
      <c r="H20" s="33">
        <v>7210000</v>
      </c>
      <c r="I20" s="33">
        <v>17729000</v>
      </c>
      <c r="J20" s="33">
        <v>49140000</v>
      </c>
      <c r="K20" s="33">
        <v>21450000</v>
      </c>
      <c r="L20" s="33">
        <v>25376000</v>
      </c>
      <c r="M20" s="33">
        <v>35787000</v>
      </c>
      <c r="N20" s="33">
        <v>19452000</v>
      </c>
      <c r="O20" s="33">
        <v>98072000</v>
      </c>
      <c r="P20" s="33">
        <v>10044620</v>
      </c>
      <c r="Q20" s="33">
        <v>9608030</v>
      </c>
      <c r="R20" s="32" t="s">
        <v>146</v>
      </c>
      <c r="S20" s="30" t="s">
        <v>147</v>
      </c>
      <c r="T20" s="33">
        <v>7127000</v>
      </c>
      <c r="U20" s="34">
        <v>73088000</v>
      </c>
    </row>
    <row r="21" spans="1:21" x14ac:dyDescent="0.2">
      <c r="A21" s="35" t="s">
        <v>13</v>
      </c>
      <c r="B21" s="32" t="s">
        <v>148</v>
      </c>
      <c r="C21" s="33">
        <v>8752000</v>
      </c>
      <c r="D21" s="33">
        <v>45819000</v>
      </c>
      <c r="E21" s="32" t="s">
        <v>149</v>
      </c>
      <c r="F21" s="33">
        <v>16675000</v>
      </c>
      <c r="G21" s="33">
        <v>6976000</v>
      </c>
      <c r="H21" s="33">
        <v>7273000</v>
      </c>
      <c r="I21" s="33">
        <v>17836000</v>
      </c>
      <c r="J21" s="33">
        <v>49456000</v>
      </c>
      <c r="K21" s="33">
        <v>21608000</v>
      </c>
      <c r="L21" s="33">
        <v>25621000</v>
      </c>
      <c r="M21" s="33">
        <v>36065000</v>
      </c>
      <c r="N21" s="33">
        <v>19621000</v>
      </c>
      <c r="O21" s="33">
        <v>98594000</v>
      </c>
      <c r="P21" s="33">
        <v>10088180</v>
      </c>
      <c r="Q21" s="33">
        <v>9642670</v>
      </c>
      <c r="R21" s="32" t="s">
        <v>150</v>
      </c>
      <c r="S21" s="30" t="s">
        <v>151</v>
      </c>
      <c r="T21" s="33">
        <v>7179000</v>
      </c>
      <c r="U21" s="34">
        <v>73684000</v>
      </c>
    </row>
    <row r="22" spans="1:21" x14ac:dyDescent="0.2">
      <c r="A22" s="35" t="s">
        <v>14</v>
      </c>
      <c r="B22" s="32" t="s">
        <v>152</v>
      </c>
      <c r="C22" s="33">
        <v>8745000</v>
      </c>
      <c r="D22" s="33">
        <v>45817000</v>
      </c>
      <c r="E22" s="32" t="s">
        <v>153</v>
      </c>
      <c r="F22" s="33">
        <v>16793000</v>
      </c>
      <c r="G22" s="33">
        <v>6977000</v>
      </c>
      <c r="H22" s="33">
        <v>7275000</v>
      </c>
      <c r="I22" s="33">
        <v>17854000</v>
      </c>
      <c r="J22" s="33">
        <v>49751000</v>
      </c>
      <c r="K22" s="33">
        <v>21609000</v>
      </c>
      <c r="L22" s="33">
        <v>25735000</v>
      </c>
      <c r="M22" s="33">
        <v>36029000</v>
      </c>
      <c r="N22" s="33">
        <v>19722000</v>
      </c>
      <c r="O22" s="33">
        <v>98610000</v>
      </c>
      <c r="P22" s="33">
        <v>10159890</v>
      </c>
      <c r="Q22" s="33">
        <v>9634580</v>
      </c>
      <c r="R22" s="32" t="s">
        <v>154</v>
      </c>
      <c r="S22" s="30" t="s">
        <v>155</v>
      </c>
      <c r="T22" s="33">
        <v>7180000</v>
      </c>
      <c r="U22" s="34">
        <v>73592000</v>
      </c>
    </row>
    <row r="23" spans="1:21" x14ac:dyDescent="0.2">
      <c r="A23" s="31">
        <v>45331</v>
      </c>
      <c r="B23" s="32" t="s">
        <v>156</v>
      </c>
      <c r="C23" s="33">
        <v>8760000</v>
      </c>
      <c r="D23" s="33">
        <v>45871000</v>
      </c>
      <c r="E23" s="32" t="s">
        <v>157</v>
      </c>
      <c r="F23" s="33">
        <v>16779000</v>
      </c>
      <c r="G23" s="33">
        <v>6983000</v>
      </c>
      <c r="H23" s="33">
        <v>7268000</v>
      </c>
      <c r="I23" s="33">
        <v>17875000</v>
      </c>
      <c r="J23" s="33">
        <v>49524000</v>
      </c>
      <c r="K23" s="33">
        <v>21632000</v>
      </c>
      <c r="L23" s="33">
        <v>25637000</v>
      </c>
      <c r="M23" s="33">
        <v>36103000</v>
      </c>
      <c r="N23" s="33">
        <v>19519000</v>
      </c>
      <c r="O23" s="33">
        <v>98991000</v>
      </c>
      <c r="P23" s="33">
        <v>10161530</v>
      </c>
      <c r="Q23" s="33">
        <v>9628000</v>
      </c>
      <c r="R23" s="32" t="s">
        <v>158</v>
      </c>
      <c r="S23" s="30" t="s">
        <v>159</v>
      </c>
      <c r="T23" s="33">
        <v>7187000</v>
      </c>
      <c r="U23" s="34">
        <v>73733000</v>
      </c>
    </row>
    <row r="24" spans="1:21" x14ac:dyDescent="0.2">
      <c r="A24" s="31">
        <v>45360</v>
      </c>
      <c r="B24" s="32" t="s">
        <v>160</v>
      </c>
      <c r="C24" s="33">
        <v>8665000</v>
      </c>
      <c r="D24" s="33">
        <v>45447000</v>
      </c>
      <c r="E24" s="32" t="s">
        <v>161</v>
      </c>
      <c r="F24" s="33">
        <v>16716000</v>
      </c>
      <c r="G24" s="33">
        <v>6933000</v>
      </c>
      <c r="H24" s="33">
        <v>7197000</v>
      </c>
      <c r="I24" s="33">
        <v>17712000</v>
      </c>
      <c r="J24" s="33">
        <v>49036000</v>
      </c>
      <c r="K24" s="33">
        <v>21458000</v>
      </c>
      <c r="L24" s="33">
        <v>25466000</v>
      </c>
      <c r="M24" s="33">
        <v>35839000</v>
      </c>
      <c r="N24" s="33">
        <v>19403000</v>
      </c>
      <c r="O24" s="33">
        <v>97820000</v>
      </c>
      <c r="P24" s="33">
        <v>10109820</v>
      </c>
      <c r="Q24" s="33">
        <v>9609250</v>
      </c>
      <c r="R24" s="32" t="s">
        <v>162</v>
      </c>
      <c r="S24" s="30" t="s">
        <v>163</v>
      </c>
      <c r="T24" s="33">
        <v>7129000</v>
      </c>
      <c r="U24" s="34">
        <v>73050000</v>
      </c>
    </row>
    <row r="25" spans="1:21" x14ac:dyDescent="0.2">
      <c r="A25" s="31">
        <v>45391</v>
      </c>
      <c r="B25" s="32" t="s">
        <v>164</v>
      </c>
      <c r="C25" s="33">
        <v>8565000</v>
      </c>
      <c r="D25" s="33">
        <v>45021000</v>
      </c>
      <c r="E25" s="32" t="s">
        <v>165</v>
      </c>
      <c r="F25" s="33">
        <v>16702000</v>
      </c>
      <c r="G25" s="33">
        <v>6872000</v>
      </c>
      <c r="H25" s="33">
        <v>7124000</v>
      </c>
      <c r="I25" s="33">
        <v>17575000</v>
      </c>
      <c r="J25" s="33">
        <v>48645000</v>
      </c>
      <c r="K25" s="33">
        <v>21266000</v>
      </c>
      <c r="L25" s="33">
        <v>25210000</v>
      </c>
      <c r="M25" s="33">
        <v>35513000</v>
      </c>
      <c r="N25" s="33">
        <v>19170000</v>
      </c>
      <c r="O25" s="33">
        <v>97192000</v>
      </c>
      <c r="P25" s="33">
        <v>10042490</v>
      </c>
      <c r="Q25" s="33">
        <v>9570870</v>
      </c>
      <c r="R25" s="32" t="s">
        <v>166</v>
      </c>
      <c r="S25" s="30" t="s">
        <v>167</v>
      </c>
      <c r="T25" s="33">
        <v>7065000</v>
      </c>
      <c r="U25" s="34">
        <v>72336000</v>
      </c>
    </row>
    <row r="26" spans="1:21" x14ac:dyDescent="0.2">
      <c r="A26" s="31">
        <v>45421</v>
      </c>
      <c r="B26" s="32" t="s">
        <v>168</v>
      </c>
      <c r="C26" s="33">
        <v>8510000</v>
      </c>
      <c r="D26" s="33">
        <v>44755000</v>
      </c>
      <c r="E26" s="32" t="s">
        <v>169</v>
      </c>
      <c r="F26" s="33">
        <v>16793000</v>
      </c>
      <c r="G26" s="33">
        <v>6813000</v>
      </c>
      <c r="H26" s="33">
        <v>7052000</v>
      </c>
      <c r="I26" s="33">
        <v>17575000</v>
      </c>
      <c r="J26" s="33">
        <v>48767000</v>
      </c>
      <c r="K26" s="33">
        <v>21088000</v>
      </c>
      <c r="L26" s="33">
        <v>25068000</v>
      </c>
      <c r="M26" s="33">
        <v>35142000</v>
      </c>
      <c r="N26" s="33">
        <v>19267000</v>
      </c>
      <c r="O26" s="33">
        <v>97397000</v>
      </c>
      <c r="P26" s="33">
        <v>10030960</v>
      </c>
      <c r="Q26" s="33">
        <v>9537280</v>
      </c>
      <c r="R26" s="32" t="s">
        <v>166</v>
      </c>
      <c r="S26" s="30" t="s">
        <v>170</v>
      </c>
      <c r="T26" s="33">
        <v>7005000</v>
      </c>
      <c r="U26" s="34">
        <v>71669000</v>
      </c>
    </row>
    <row r="27" spans="1:21" x14ac:dyDescent="0.2">
      <c r="A27" s="31">
        <v>45452</v>
      </c>
      <c r="B27" s="32" t="s">
        <v>171</v>
      </c>
      <c r="C27" s="33">
        <v>8404000</v>
      </c>
      <c r="D27" s="33">
        <v>44246000</v>
      </c>
      <c r="E27" s="32" t="s">
        <v>172</v>
      </c>
      <c r="F27" s="33">
        <v>16500000</v>
      </c>
      <c r="G27" s="33">
        <v>6725000</v>
      </c>
      <c r="H27" s="33">
        <v>6962000</v>
      </c>
      <c r="I27" s="33">
        <v>17332000</v>
      </c>
      <c r="J27" s="33">
        <v>47725000</v>
      </c>
      <c r="K27" s="33">
        <v>20833000</v>
      </c>
      <c r="L27" s="33">
        <v>24661000</v>
      </c>
      <c r="M27" s="33">
        <v>34761000</v>
      </c>
      <c r="N27" s="33">
        <v>18964000</v>
      </c>
      <c r="O27" s="33">
        <v>96432000</v>
      </c>
      <c r="P27" s="33">
        <v>9852910</v>
      </c>
      <c r="Q27" s="33">
        <v>9488370</v>
      </c>
      <c r="R27" s="33">
        <v>98593000</v>
      </c>
      <c r="S27" s="30" t="s">
        <v>173</v>
      </c>
      <c r="T27" s="33">
        <v>6921000</v>
      </c>
      <c r="U27" s="34">
        <v>70919000</v>
      </c>
    </row>
    <row r="28" spans="1:21" x14ac:dyDescent="0.2">
      <c r="A28" s="31">
        <v>45544</v>
      </c>
      <c r="B28" s="32" t="s">
        <v>174</v>
      </c>
      <c r="C28" s="33">
        <v>8473000</v>
      </c>
      <c r="D28" s="33">
        <v>44630000</v>
      </c>
      <c r="E28" s="32" t="s">
        <v>175</v>
      </c>
      <c r="F28" s="33">
        <v>16613000</v>
      </c>
      <c r="G28" s="33">
        <v>6778000</v>
      </c>
      <c r="H28" s="33">
        <v>7024000</v>
      </c>
      <c r="I28" s="33">
        <v>17474000</v>
      </c>
      <c r="J28" s="33">
        <v>47933000</v>
      </c>
      <c r="K28" s="33">
        <v>21041000</v>
      </c>
      <c r="L28" s="33">
        <v>24803000</v>
      </c>
      <c r="M28" s="33">
        <v>35111000</v>
      </c>
      <c r="N28" s="33">
        <v>19130000</v>
      </c>
      <c r="O28" s="33">
        <v>97127000</v>
      </c>
      <c r="P28" s="33">
        <v>9871190</v>
      </c>
      <c r="Q28" s="33">
        <v>9541970</v>
      </c>
      <c r="R28" s="33">
        <v>99428000</v>
      </c>
      <c r="S28" s="30" t="s">
        <v>176</v>
      </c>
      <c r="T28" s="33">
        <v>6990000</v>
      </c>
      <c r="U28" s="34">
        <v>71594000</v>
      </c>
    </row>
    <row r="29" spans="1:21" x14ac:dyDescent="0.2">
      <c r="A29" s="31">
        <v>45574</v>
      </c>
      <c r="B29" s="32" t="s">
        <v>177</v>
      </c>
      <c r="C29" s="33">
        <v>8437000</v>
      </c>
      <c r="D29" s="33">
        <v>44315000</v>
      </c>
      <c r="E29" s="32" t="s">
        <v>178</v>
      </c>
      <c r="F29" s="33">
        <v>16578000</v>
      </c>
      <c r="G29" s="33">
        <v>6774000</v>
      </c>
      <c r="H29" s="33">
        <v>7000000</v>
      </c>
      <c r="I29" s="33">
        <v>17403000</v>
      </c>
      <c r="J29" s="33">
        <v>47780000</v>
      </c>
      <c r="K29" s="33">
        <v>20994000</v>
      </c>
      <c r="L29" s="33">
        <v>24744000</v>
      </c>
      <c r="M29" s="33">
        <v>35078000</v>
      </c>
      <c r="N29" s="33">
        <v>18913000</v>
      </c>
      <c r="O29" s="33">
        <v>96489000</v>
      </c>
      <c r="P29" s="33">
        <v>9875500</v>
      </c>
      <c r="Q29" s="33">
        <v>9549320</v>
      </c>
      <c r="R29" s="33">
        <v>99025000</v>
      </c>
      <c r="S29" s="30" t="s">
        <v>179</v>
      </c>
      <c r="T29" s="33">
        <v>6974000</v>
      </c>
      <c r="U29" s="34">
        <v>71424000</v>
      </c>
    </row>
    <row r="30" spans="1:21" x14ac:dyDescent="0.2">
      <c r="A30" s="31">
        <v>45605</v>
      </c>
      <c r="B30" s="32" t="s">
        <v>180</v>
      </c>
      <c r="C30" s="33">
        <v>8416000</v>
      </c>
      <c r="D30" s="33">
        <v>44248000</v>
      </c>
      <c r="E30" s="32" t="s">
        <v>181</v>
      </c>
      <c r="F30" s="33">
        <v>16530000</v>
      </c>
      <c r="G30" s="33">
        <v>6761000</v>
      </c>
      <c r="H30" s="33">
        <v>6993000</v>
      </c>
      <c r="I30" s="33">
        <v>17353000</v>
      </c>
      <c r="J30" s="33">
        <v>47534000</v>
      </c>
      <c r="K30" s="33">
        <v>20956000</v>
      </c>
      <c r="L30" s="33">
        <v>24789000</v>
      </c>
      <c r="M30" s="33">
        <v>35025000</v>
      </c>
      <c r="N30" s="33">
        <v>18857000</v>
      </c>
      <c r="O30" s="33">
        <v>96143000</v>
      </c>
      <c r="P30" s="33">
        <v>9823400</v>
      </c>
      <c r="Q30" s="33">
        <v>9557920</v>
      </c>
      <c r="R30" s="33">
        <v>98938000</v>
      </c>
      <c r="S30" s="30" t="s">
        <v>182</v>
      </c>
      <c r="T30" s="33">
        <v>6961000</v>
      </c>
      <c r="U30" s="34">
        <v>71317000</v>
      </c>
    </row>
    <row r="31" spans="1:21" x14ac:dyDescent="0.2">
      <c r="A31" s="31">
        <v>45635</v>
      </c>
      <c r="B31" s="32" t="s">
        <v>183</v>
      </c>
      <c r="C31" s="33">
        <v>8462000</v>
      </c>
      <c r="D31" s="33">
        <v>44549000</v>
      </c>
      <c r="E31" s="32" t="s">
        <v>184</v>
      </c>
      <c r="F31" s="33">
        <v>16652000</v>
      </c>
      <c r="G31" s="33">
        <v>6794000</v>
      </c>
      <c r="H31" s="33">
        <v>7026000</v>
      </c>
      <c r="I31" s="33">
        <v>17453000</v>
      </c>
      <c r="J31" s="33">
        <v>47900000</v>
      </c>
      <c r="K31" s="33">
        <v>21086000</v>
      </c>
      <c r="L31" s="33">
        <v>25002000</v>
      </c>
      <c r="M31" s="33">
        <v>35216000</v>
      </c>
      <c r="N31" s="33">
        <v>18936000</v>
      </c>
      <c r="O31" s="33">
        <v>96543000</v>
      </c>
      <c r="P31" s="33">
        <v>9938230</v>
      </c>
      <c r="Q31" s="33">
        <v>9562640</v>
      </c>
      <c r="R31" s="33">
        <v>99578000</v>
      </c>
      <c r="S31" s="30" t="s">
        <v>185</v>
      </c>
      <c r="T31" s="33">
        <v>7004000</v>
      </c>
      <c r="U31" s="34">
        <v>71684000</v>
      </c>
    </row>
    <row r="32" spans="1:21" x14ac:dyDescent="0.2">
      <c r="A32" s="35" t="s">
        <v>15</v>
      </c>
      <c r="B32" s="32" t="s">
        <v>186</v>
      </c>
      <c r="C32" s="33">
        <v>8510000</v>
      </c>
      <c r="D32" s="33">
        <v>44797000</v>
      </c>
      <c r="E32" s="32" t="s">
        <v>187</v>
      </c>
      <c r="F32" s="33">
        <v>16788000</v>
      </c>
      <c r="G32" s="33">
        <v>6826000</v>
      </c>
      <c r="H32" s="33">
        <v>7063000</v>
      </c>
      <c r="I32" s="33">
        <v>17538000</v>
      </c>
      <c r="J32" s="33">
        <v>48573000</v>
      </c>
      <c r="K32" s="33">
        <v>21178000</v>
      </c>
      <c r="L32" s="33">
        <v>25150000</v>
      </c>
      <c r="M32" s="33">
        <v>35376000</v>
      </c>
      <c r="N32" s="33">
        <v>19038000</v>
      </c>
      <c r="O32" s="33">
        <v>97159000</v>
      </c>
      <c r="P32" s="33">
        <v>10026430</v>
      </c>
      <c r="Q32" s="33">
        <v>9593670</v>
      </c>
      <c r="R32" s="32" t="s">
        <v>188</v>
      </c>
      <c r="S32" s="30" t="s">
        <v>189</v>
      </c>
      <c r="T32" s="33">
        <v>7035000</v>
      </c>
      <c r="U32" s="34">
        <v>71970000</v>
      </c>
    </row>
    <row r="33" spans="1:21" x14ac:dyDescent="0.2">
      <c r="A33" s="35" t="s">
        <v>16</v>
      </c>
      <c r="B33" s="32" t="s">
        <v>190</v>
      </c>
      <c r="C33" s="33">
        <v>8490000</v>
      </c>
      <c r="D33" s="33">
        <v>44717000</v>
      </c>
      <c r="E33" s="32" t="s">
        <v>191</v>
      </c>
      <c r="F33" s="33">
        <v>16824000</v>
      </c>
      <c r="G33" s="33">
        <v>6804000</v>
      </c>
      <c r="H33" s="33">
        <v>7039000</v>
      </c>
      <c r="I33" s="33">
        <v>17510000</v>
      </c>
      <c r="J33" s="33">
        <v>48384000</v>
      </c>
      <c r="K33" s="33">
        <v>21140000</v>
      </c>
      <c r="L33" s="33">
        <v>24992000</v>
      </c>
      <c r="M33" s="33">
        <v>35287000</v>
      </c>
      <c r="N33" s="33">
        <v>18822000</v>
      </c>
      <c r="O33" s="33">
        <v>97120000</v>
      </c>
      <c r="P33" s="33">
        <v>9951530</v>
      </c>
      <c r="Q33" s="33">
        <v>9591740</v>
      </c>
      <c r="R33" s="33">
        <v>99901000</v>
      </c>
      <c r="S33" s="30" t="s">
        <v>192</v>
      </c>
      <c r="T33" s="33">
        <v>7022000</v>
      </c>
      <c r="U33" s="34">
        <v>71809000</v>
      </c>
    </row>
    <row r="34" spans="1:21" x14ac:dyDescent="0.2">
      <c r="A34" s="35" t="s">
        <v>17</v>
      </c>
      <c r="B34" s="32" t="s">
        <v>193</v>
      </c>
      <c r="C34" s="33">
        <v>8545000</v>
      </c>
      <c r="D34" s="33">
        <v>44995000</v>
      </c>
      <c r="E34" s="32" t="s">
        <v>194</v>
      </c>
      <c r="F34" s="33">
        <v>16949000</v>
      </c>
      <c r="G34" s="33">
        <v>6833000</v>
      </c>
      <c r="H34" s="33">
        <v>7063000</v>
      </c>
      <c r="I34" s="33">
        <v>17616000</v>
      </c>
      <c r="J34" s="33">
        <v>48762000</v>
      </c>
      <c r="K34" s="33">
        <v>21268000</v>
      </c>
      <c r="L34" s="33">
        <v>25118000</v>
      </c>
      <c r="M34" s="33">
        <v>35478000</v>
      </c>
      <c r="N34" s="33">
        <v>18961000</v>
      </c>
      <c r="O34" s="33">
        <v>97666000</v>
      </c>
      <c r="P34" s="33">
        <v>10084900</v>
      </c>
      <c r="Q34" s="33">
        <v>9603120</v>
      </c>
      <c r="R34" s="32" t="s">
        <v>195</v>
      </c>
      <c r="S34" s="30" t="s">
        <v>196</v>
      </c>
      <c r="T34" s="33">
        <v>7064000</v>
      </c>
      <c r="U34" s="34">
        <v>72162000</v>
      </c>
    </row>
    <row r="35" spans="1:21" x14ac:dyDescent="0.2">
      <c r="A35" s="35" t="s">
        <v>18</v>
      </c>
      <c r="B35" s="32" t="s">
        <v>197</v>
      </c>
      <c r="C35" s="33">
        <v>8503000</v>
      </c>
      <c r="D35" s="33">
        <v>44909000</v>
      </c>
      <c r="E35" s="32" t="s">
        <v>198</v>
      </c>
      <c r="F35" s="33">
        <v>16941000</v>
      </c>
      <c r="G35" s="33">
        <v>6799000</v>
      </c>
      <c r="H35" s="33">
        <v>7028000</v>
      </c>
      <c r="I35" s="33">
        <v>17543000</v>
      </c>
      <c r="J35" s="33">
        <v>48660000</v>
      </c>
      <c r="K35" s="33">
        <v>21149000</v>
      </c>
      <c r="L35" s="33">
        <v>24960000</v>
      </c>
      <c r="M35" s="33">
        <v>35268000</v>
      </c>
      <c r="N35" s="33">
        <v>18854000</v>
      </c>
      <c r="O35" s="33">
        <v>97481000</v>
      </c>
      <c r="P35" s="33">
        <v>10066320</v>
      </c>
      <c r="Q35" s="33">
        <v>9566400</v>
      </c>
      <c r="R35" s="33">
        <v>99940000</v>
      </c>
      <c r="S35" s="30" t="s">
        <v>199</v>
      </c>
      <c r="T35" s="33">
        <v>7024000</v>
      </c>
      <c r="U35" s="34">
        <v>71755000</v>
      </c>
    </row>
    <row r="36" spans="1:21" x14ac:dyDescent="0.2">
      <c r="A36" s="35" t="s">
        <v>19</v>
      </c>
      <c r="B36" s="32" t="s">
        <v>200</v>
      </c>
      <c r="C36" s="33">
        <v>8686000</v>
      </c>
      <c r="D36" s="33">
        <v>45776000</v>
      </c>
      <c r="E36" s="32" t="s">
        <v>201</v>
      </c>
      <c r="F36" s="33">
        <v>17210000</v>
      </c>
      <c r="G36" s="33">
        <v>6941000</v>
      </c>
      <c r="H36" s="33">
        <v>7193000</v>
      </c>
      <c r="I36" s="33">
        <v>17896000</v>
      </c>
      <c r="J36" s="33">
        <v>49821000</v>
      </c>
      <c r="K36" s="33">
        <v>21610000</v>
      </c>
      <c r="L36" s="33">
        <v>25409000</v>
      </c>
      <c r="M36" s="33">
        <v>36038000</v>
      </c>
      <c r="N36" s="33">
        <v>19354000</v>
      </c>
      <c r="O36" s="33">
        <v>99146000</v>
      </c>
      <c r="P36" s="33">
        <v>10311770</v>
      </c>
      <c r="Q36" s="33">
        <v>9690790</v>
      </c>
      <c r="R36" s="32" t="s">
        <v>202</v>
      </c>
      <c r="S36" s="30" t="s">
        <v>203</v>
      </c>
      <c r="T36" s="33">
        <v>7178000</v>
      </c>
      <c r="U36" s="34">
        <v>73367000</v>
      </c>
    </row>
    <row r="37" spans="1:21" x14ac:dyDescent="0.2">
      <c r="A37" s="35" t="s">
        <v>20</v>
      </c>
      <c r="B37" s="32" t="s">
        <v>204</v>
      </c>
      <c r="C37" s="33">
        <v>8554000</v>
      </c>
      <c r="D37" s="33">
        <v>45139000</v>
      </c>
      <c r="E37" s="32" t="s">
        <v>205</v>
      </c>
      <c r="F37" s="33">
        <v>16995000</v>
      </c>
      <c r="G37" s="33">
        <v>6838000</v>
      </c>
      <c r="H37" s="33">
        <v>7104000</v>
      </c>
      <c r="I37" s="33">
        <v>17644000</v>
      </c>
      <c r="J37" s="33">
        <v>49174000</v>
      </c>
      <c r="K37" s="33">
        <v>21306000</v>
      </c>
      <c r="L37" s="33">
        <v>25008000</v>
      </c>
      <c r="M37" s="33">
        <v>35481000</v>
      </c>
      <c r="N37" s="33">
        <v>19053000</v>
      </c>
      <c r="O37" s="33">
        <v>97890000</v>
      </c>
      <c r="P37" s="33">
        <v>10139810</v>
      </c>
      <c r="Q37" s="33">
        <v>9607860</v>
      </c>
      <c r="R37" s="32" t="s">
        <v>206</v>
      </c>
      <c r="S37" s="30" t="s">
        <v>207</v>
      </c>
      <c r="T37" s="33">
        <v>7076000</v>
      </c>
      <c r="U37" s="34">
        <v>72267000</v>
      </c>
    </row>
    <row r="38" spans="1:21" x14ac:dyDescent="0.2">
      <c r="A38" s="35" t="s">
        <v>21</v>
      </c>
      <c r="B38" s="32" t="s">
        <v>208</v>
      </c>
      <c r="C38" s="33">
        <v>8558000</v>
      </c>
      <c r="D38" s="33">
        <v>45139000</v>
      </c>
      <c r="E38" s="32" t="s">
        <v>205</v>
      </c>
      <c r="F38" s="33">
        <v>16993000</v>
      </c>
      <c r="G38" s="33">
        <v>6837000</v>
      </c>
      <c r="H38" s="33">
        <v>7131000</v>
      </c>
      <c r="I38" s="33">
        <v>17598000</v>
      </c>
      <c r="J38" s="33">
        <v>49088000</v>
      </c>
      <c r="K38" s="33">
        <v>21305000</v>
      </c>
      <c r="L38" s="33">
        <v>24967000</v>
      </c>
      <c r="M38" s="33">
        <v>35550000</v>
      </c>
      <c r="N38" s="33">
        <v>18951000</v>
      </c>
      <c r="O38" s="33">
        <v>97366000</v>
      </c>
      <c r="P38" s="33">
        <v>10104530</v>
      </c>
      <c r="Q38" s="33">
        <v>9612130</v>
      </c>
      <c r="R38" s="32" t="s">
        <v>209</v>
      </c>
      <c r="S38" s="30" t="s">
        <v>210</v>
      </c>
      <c r="T38" s="33">
        <v>7076000</v>
      </c>
      <c r="U38" s="34">
        <v>72311000</v>
      </c>
    </row>
    <row r="39" spans="1:21" x14ac:dyDescent="0.2">
      <c r="A39" s="35" t="s">
        <v>22</v>
      </c>
      <c r="B39" s="32" t="s">
        <v>211</v>
      </c>
      <c r="C39" s="33">
        <v>8558000</v>
      </c>
      <c r="D39" s="33">
        <v>45139000</v>
      </c>
      <c r="E39" s="32" t="s">
        <v>212</v>
      </c>
      <c r="F39" s="33">
        <v>16976000</v>
      </c>
      <c r="G39" s="33">
        <v>6912000</v>
      </c>
      <c r="H39" s="33">
        <v>7200000</v>
      </c>
      <c r="I39" s="33">
        <v>17786000</v>
      </c>
      <c r="J39" s="33">
        <v>49255000</v>
      </c>
      <c r="K39" s="33">
        <v>21305000</v>
      </c>
      <c r="L39" s="33">
        <v>25082000</v>
      </c>
      <c r="M39" s="33">
        <v>35550000</v>
      </c>
      <c r="N39" s="33">
        <v>18951000</v>
      </c>
      <c r="O39" s="33">
        <v>97366000</v>
      </c>
      <c r="P39" s="33">
        <v>10236200</v>
      </c>
      <c r="Q39" s="33">
        <v>9612130</v>
      </c>
      <c r="R39" s="32" t="s">
        <v>213</v>
      </c>
      <c r="S39" s="30" t="s">
        <v>214</v>
      </c>
      <c r="T39" s="33">
        <v>7076000</v>
      </c>
      <c r="U39" s="34">
        <v>72311000</v>
      </c>
    </row>
    <row r="40" spans="1:21" x14ac:dyDescent="0.2">
      <c r="A40" s="35" t="s">
        <v>23</v>
      </c>
      <c r="B40" s="32" t="s">
        <v>215</v>
      </c>
      <c r="C40" s="33">
        <v>8633000</v>
      </c>
      <c r="D40" s="33">
        <v>45559000</v>
      </c>
      <c r="E40" s="32" t="s">
        <v>216</v>
      </c>
      <c r="F40" s="33">
        <v>16959000</v>
      </c>
      <c r="G40" s="33">
        <v>6885000</v>
      </c>
      <c r="H40" s="33">
        <v>7182000</v>
      </c>
      <c r="I40" s="33">
        <v>17720000</v>
      </c>
      <c r="J40" s="33">
        <v>49288000</v>
      </c>
      <c r="K40" s="33">
        <v>21415000</v>
      </c>
      <c r="L40" s="33">
        <v>25163000</v>
      </c>
      <c r="M40" s="33">
        <v>35834000</v>
      </c>
      <c r="N40" s="33">
        <v>18967000</v>
      </c>
      <c r="O40" s="33">
        <v>97996000</v>
      </c>
      <c r="P40" s="33">
        <v>10240310</v>
      </c>
      <c r="Q40" s="33">
        <v>9678910</v>
      </c>
      <c r="R40" s="32" t="s">
        <v>217</v>
      </c>
      <c r="S40" s="30" t="s">
        <v>218</v>
      </c>
      <c r="T40" s="33">
        <v>7112000</v>
      </c>
      <c r="U40" s="34">
        <v>72311000</v>
      </c>
    </row>
    <row r="41" spans="1:21" x14ac:dyDescent="0.2">
      <c r="A41" s="35" t="s">
        <v>24</v>
      </c>
      <c r="B41" s="32" t="s">
        <v>219</v>
      </c>
      <c r="C41" s="33">
        <v>8825000</v>
      </c>
      <c r="D41" s="33">
        <v>46429000</v>
      </c>
      <c r="E41" s="32" t="s">
        <v>220</v>
      </c>
      <c r="F41" s="33">
        <v>17104000</v>
      </c>
      <c r="G41" s="33">
        <v>7038000</v>
      </c>
      <c r="H41" s="33">
        <v>7326000</v>
      </c>
      <c r="I41" s="33">
        <v>18070000</v>
      </c>
      <c r="J41" s="33">
        <v>50061000</v>
      </c>
      <c r="K41" s="33">
        <v>21824000</v>
      </c>
      <c r="L41" s="33">
        <v>25696000</v>
      </c>
      <c r="M41" s="33">
        <v>36592000</v>
      </c>
      <c r="N41" s="33">
        <v>19611000</v>
      </c>
      <c r="O41" s="33">
        <v>99603000</v>
      </c>
      <c r="P41" s="33">
        <v>10506100</v>
      </c>
      <c r="Q41" s="33">
        <v>9797760</v>
      </c>
      <c r="R41" s="32" t="s">
        <v>221</v>
      </c>
      <c r="S41" s="30" t="s">
        <v>222</v>
      </c>
      <c r="T41" s="33">
        <v>7248000</v>
      </c>
      <c r="U41" s="34">
        <v>72920000</v>
      </c>
    </row>
    <row r="42" spans="1:21" x14ac:dyDescent="0.2">
      <c r="A42" s="35" t="s">
        <v>25</v>
      </c>
      <c r="B42" s="32" t="s">
        <v>223</v>
      </c>
      <c r="C42" s="33">
        <v>8870000</v>
      </c>
      <c r="D42" s="33">
        <v>46720000</v>
      </c>
      <c r="E42" s="32" t="s">
        <v>224</v>
      </c>
      <c r="F42" s="33">
        <v>17144000</v>
      </c>
      <c r="G42" s="33">
        <v>7081000</v>
      </c>
      <c r="H42" s="33">
        <v>7351000</v>
      </c>
      <c r="I42" s="33">
        <v>18207000</v>
      </c>
      <c r="J42" s="33">
        <v>50519000</v>
      </c>
      <c r="K42" s="33">
        <v>21898000</v>
      </c>
      <c r="L42" s="33">
        <v>25779000</v>
      </c>
      <c r="M42" s="33">
        <v>36755000</v>
      </c>
      <c r="N42" s="33">
        <v>20007000</v>
      </c>
      <c r="O42" s="33">
        <v>100433000</v>
      </c>
      <c r="P42" s="33">
        <v>10651300</v>
      </c>
      <c r="Q42" s="33">
        <v>9840220</v>
      </c>
      <c r="R42" s="32" t="s">
        <v>226</v>
      </c>
      <c r="S42" s="30" t="s">
        <v>227</v>
      </c>
      <c r="T42" s="33">
        <v>7272000</v>
      </c>
      <c r="U42" s="34">
        <v>74605000</v>
      </c>
    </row>
    <row r="43" spans="1:21" x14ac:dyDescent="0.2">
      <c r="A43" s="35" t="s">
        <v>26</v>
      </c>
      <c r="B43" s="32" t="s">
        <v>228</v>
      </c>
      <c r="C43" s="33">
        <v>8697000</v>
      </c>
      <c r="D43" s="33">
        <v>45911000</v>
      </c>
      <c r="E43" s="32" t="s">
        <v>229</v>
      </c>
      <c r="F43" s="33">
        <v>16813000</v>
      </c>
      <c r="G43" s="33">
        <v>6942000</v>
      </c>
      <c r="H43" s="33">
        <v>7228000</v>
      </c>
      <c r="I43" s="33">
        <v>17844000</v>
      </c>
      <c r="J43" s="33">
        <v>49396000</v>
      </c>
      <c r="K43" s="33">
        <v>21479000</v>
      </c>
      <c r="L43" s="33">
        <v>25368000</v>
      </c>
      <c r="M43" s="33">
        <v>36108000</v>
      </c>
      <c r="N43" s="33">
        <v>19512000</v>
      </c>
      <c r="O43" s="33">
        <v>98383000</v>
      </c>
      <c r="P43" s="33">
        <v>10367210</v>
      </c>
      <c r="Q43" s="33">
        <v>9738460</v>
      </c>
      <c r="R43" s="32" t="s">
        <v>230</v>
      </c>
      <c r="S43" s="30" t="s">
        <v>231</v>
      </c>
      <c r="T43" s="33">
        <v>7133000</v>
      </c>
      <c r="U43" s="34">
        <v>75083000</v>
      </c>
    </row>
    <row r="44" spans="1:21" x14ac:dyDescent="0.2">
      <c r="A44" s="31">
        <v>45301</v>
      </c>
      <c r="B44" s="32" t="s">
        <v>232</v>
      </c>
      <c r="C44" s="33">
        <v>8625000</v>
      </c>
      <c r="D44" s="33">
        <v>45587000</v>
      </c>
      <c r="E44" s="32" t="s">
        <v>233</v>
      </c>
      <c r="F44" s="33">
        <v>16807000</v>
      </c>
      <c r="G44" s="33">
        <v>6886000</v>
      </c>
      <c r="H44" s="33">
        <v>7171000</v>
      </c>
      <c r="I44" s="33">
        <v>17844000</v>
      </c>
      <c r="J44" s="33">
        <v>49116000</v>
      </c>
      <c r="K44" s="33">
        <v>21333000</v>
      </c>
      <c r="L44" s="33">
        <v>25227000</v>
      </c>
      <c r="M44" s="33">
        <v>35766000</v>
      </c>
      <c r="N44" s="33">
        <v>19312000</v>
      </c>
      <c r="O44" s="33">
        <v>97909000</v>
      </c>
      <c r="P44" s="33">
        <v>10250590</v>
      </c>
      <c r="Q44" s="33">
        <v>9709700</v>
      </c>
      <c r="R44" s="32" t="s">
        <v>234</v>
      </c>
      <c r="S44" s="30" t="s">
        <v>235</v>
      </c>
      <c r="T44" s="33">
        <v>7084000</v>
      </c>
      <c r="U44" s="34">
        <v>73580000</v>
      </c>
    </row>
    <row r="45" spans="1:21" x14ac:dyDescent="0.2">
      <c r="A45" s="31">
        <v>45332</v>
      </c>
      <c r="B45" s="32" t="s">
        <v>236</v>
      </c>
      <c r="C45" s="33">
        <v>8622000</v>
      </c>
      <c r="D45" s="33">
        <v>45558000</v>
      </c>
      <c r="E45" s="32" t="s">
        <v>237</v>
      </c>
      <c r="F45" s="33">
        <v>16799000</v>
      </c>
      <c r="G45" s="33">
        <v>6880000</v>
      </c>
      <c r="H45" s="33">
        <v>7169000</v>
      </c>
      <c r="I45" s="33">
        <v>17844000</v>
      </c>
      <c r="J45" s="33">
        <v>49099000</v>
      </c>
      <c r="K45" s="33">
        <v>21356000</v>
      </c>
      <c r="L45" s="33">
        <v>25198000</v>
      </c>
      <c r="M45" s="33">
        <v>35766000</v>
      </c>
      <c r="N45" s="33">
        <v>19232000</v>
      </c>
      <c r="O45" s="33">
        <v>97628000</v>
      </c>
      <c r="P45" s="33">
        <v>10170160</v>
      </c>
      <c r="Q45" s="33">
        <v>9677730</v>
      </c>
      <c r="R45" s="32" t="s">
        <v>234</v>
      </c>
      <c r="S45" s="30" t="s">
        <v>235</v>
      </c>
      <c r="T45" s="33">
        <v>7092000</v>
      </c>
      <c r="U45" s="34">
        <v>72997000</v>
      </c>
    </row>
    <row r="46" spans="1:21" x14ac:dyDescent="0.2">
      <c r="A46" s="31">
        <v>45361</v>
      </c>
      <c r="B46" s="32" t="s">
        <v>238</v>
      </c>
      <c r="C46" s="33">
        <v>8527000</v>
      </c>
      <c r="D46" s="33">
        <v>45061000</v>
      </c>
      <c r="E46" s="32" t="s">
        <v>239</v>
      </c>
      <c r="F46" s="33">
        <v>16632000</v>
      </c>
      <c r="G46" s="33">
        <v>6786000</v>
      </c>
      <c r="H46" s="33">
        <v>7101000</v>
      </c>
      <c r="I46" s="33">
        <v>17844000</v>
      </c>
      <c r="J46" s="33">
        <v>48581000</v>
      </c>
      <c r="K46" s="33">
        <v>21103000</v>
      </c>
      <c r="L46" s="33">
        <v>24997000</v>
      </c>
      <c r="M46" s="33">
        <v>35275000</v>
      </c>
      <c r="N46" s="33">
        <v>19036000</v>
      </c>
      <c r="O46" s="33">
        <v>96490000</v>
      </c>
      <c r="P46" s="33">
        <v>10005540</v>
      </c>
      <c r="Q46" s="33">
        <v>9604840</v>
      </c>
      <c r="R46" s="32" t="s">
        <v>234</v>
      </c>
      <c r="S46" s="30" t="s">
        <v>240</v>
      </c>
      <c r="T46" s="33">
        <v>7007000</v>
      </c>
      <c r="U46" s="34">
        <v>73040000</v>
      </c>
    </row>
    <row r="47" spans="1:21" x14ac:dyDescent="0.2">
      <c r="A47" s="31">
        <v>45392</v>
      </c>
      <c r="B47" s="32" t="s">
        <v>241</v>
      </c>
      <c r="C47" s="33">
        <v>8613000</v>
      </c>
      <c r="D47" s="33">
        <v>45446000</v>
      </c>
      <c r="E47" s="32" t="s">
        <v>242</v>
      </c>
      <c r="F47" s="33">
        <v>16855000</v>
      </c>
      <c r="G47" s="33">
        <v>6855000</v>
      </c>
      <c r="H47" s="33">
        <v>7155000</v>
      </c>
      <c r="I47" s="33">
        <v>17637000</v>
      </c>
      <c r="J47" s="33">
        <v>49451000</v>
      </c>
      <c r="K47" s="33">
        <v>21313000</v>
      </c>
      <c r="L47" s="33">
        <v>25168000</v>
      </c>
      <c r="M47" s="33">
        <v>35561000</v>
      </c>
      <c r="N47" s="33">
        <v>19333000</v>
      </c>
      <c r="O47" s="33">
        <v>97463000</v>
      </c>
      <c r="P47" s="33">
        <v>10265380</v>
      </c>
      <c r="Q47" s="33">
        <v>9629460</v>
      </c>
      <c r="R47" s="32" t="s">
        <v>243</v>
      </c>
      <c r="S47" s="30" t="s">
        <v>244</v>
      </c>
      <c r="T47" s="33">
        <v>7077000</v>
      </c>
      <c r="U47" s="34">
        <v>72088000</v>
      </c>
    </row>
    <row r="48" spans="1:21" x14ac:dyDescent="0.2">
      <c r="A48" s="31">
        <v>45483</v>
      </c>
      <c r="B48" s="32" t="s">
        <v>245</v>
      </c>
      <c r="C48" s="33">
        <v>8635000</v>
      </c>
      <c r="D48" s="33">
        <v>45511000</v>
      </c>
      <c r="E48" s="32" t="s">
        <v>246</v>
      </c>
      <c r="F48" s="33">
        <v>16754000</v>
      </c>
      <c r="G48" s="33">
        <v>6868000</v>
      </c>
      <c r="H48" s="33">
        <v>7166000</v>
      </c>
      <c r="I48" s="33">
        <v>17682000</v>
      </c>
      <c r="J48" s="33">
        <v>49097000</v>
      </c>
      <c r="K48" s="33">
        <v>21366000</v>
      </c>
      <c r="L48" s="33">
        <v>25126000</v>
      </c>
      <c r="M48" s="33">
        <v>35674000</v>
      </c>
      <c r="N48" s="33">
        <v>19238000</v>
      </c>
      <c r="O48" s="33">
        <v>97783000</v>
      </c>
      <c r="P48" s="33">
        <v>10216740</v>
      </c>
      <c r="Q48" s="33">
        <v>9631670</v>
      </c>
      <c r="R48" s="32" t="s">
        <v>247</v>
      </c>
      <c r="S48" s="30" t="s">
        <v>248</v>
      </c>
      <c r="T48" s="33">
        <v>7094000</v>
      </c>
      <c r="U48" s="34">
        <v>72694000</v>
      </c>
    </row>
    <row r="49" spans="1:21" x14ac:dyDescent="0.2">
      <c r="A49" s="31">
        <v>45514</v>
      </c>
      <c r="B49" s="32" t="s">
        <v>249</v>
      </c>
      <c r="C49" s="33">
        <v>8580000</v>
      </c>
      <c r="D49" s="33">
        <v>45269000</v>
      </c>
      <c r="E49" s="32" t="s">
        <v>250</v>
      </c>
      <c r="F49" s="33">
        <v>16730000</v>
      </c>
      <c r="G49" s="33">
        <v>6841000</v>
      </c>
      <c r="H49" s="33">
        <v>7115000</v>
      </c>
      <c r="I49" s="33">
        <v>17568000</v>
      </c>
      <c r="J49" s="33">
        <v>48791000</v>
      </c>
      <c r="K49" s="33">
        <v>21249000</v>
      </c>
      <c r="L49" s="33">
        <v>25096000</v>
      </c>
      <c r="M49" s="33">
        <v>35481000</v>
      </c>
      <c r="N49" s="33">
        <v>18977000</v>
      </c>
      <c r="O49" s="33">
        <v>96940000</v>
      </c>
      <c r="P49" s="33">
        <v>10090120</v>
      </c>
      <c r="Q49" s="33">
        <v>9601950</v>
      </c>
      <c r="R49" s="32" t="s">
        <v>251</v>
      </c>
      <c r="S49" s="30" t="s">
        <v>252</v>
      </c>
      <c r="T49" s="33">
        <v>7055000</v>
      </c>
      <c r="U49" s="34">
        <v>73006000</v>
      </c>
    </row>
    <row r="50" spans="1:21" x14ac:dyDescent="0.2">
      <c r="A50" s="31">
        <v>45545</v>
      </c>
      <c r="B50" s="32" t="s">
        <v>253</v>
      </c>
      <c r="C50" s="33">
        <v>8633000</v>
      </c>
      <c r="D50" s="33">
        <v>45547000</v>
      </c>
      <c r="E50" s="32" t="s">
        <v>254</v>
      </c>
      <c r="F50" s="33">
        <v>16865000</v>
      </c>
      <c r="G50" s="33">
        <v>6876000</v>
      </c>
      <c r="H50" s="33">
        <v>7137000</v>
      </c>
      <c r="I50" s="33">
        <v>17671000</v>
      </c>
      <c r="J50" s="33">
        <v>49185000</v>
      </c>
      <c r="K50" s="33">
        <v>21357000</v>
      </c>
      <c r="L50" s="33">
        <v>25218000</v>
      </c>
      <c r="M50" s="33">
        <v>35653000</v>
      </c>
      <c r="N50" s="33">
        <v>19095000</v>
      </c>
      <c r="O50" s="33">
        <v>97611000</v>
      </c>
      <c r="P50" s="33">
        <v>10209230</v>
      </c>
      <c r="Q50" s="33">
        <v>9617490</v>
      </c>
      <c r="R50" s="32" t="s">
        <v>255</v>
      </c>
      <c r="S50" s="30" t="s">
        <v>256</v>
      </c>
      <c r="T50" s="33">
        <v>7091000</v>
      </c>
      <c r="U50" s="34">
        <v>72473000</v>
      </c>
    </row>
    <row r="51" spans="1:21" x14ac:dyDescent="0.2">
      <c r="A51" s="31">
        <v>45575</v>
      </c>
      <c r="B51" s="32" t="s">
        <v>257</v>
      </c>
      <c r="C51" s="33">
        <v>8606000</v>
      </c>
      <c r="D51" s="33">
        <v>45405000</v>
      </c>
      <c r="E51" s="32" t="s">
        <v>258</v>
      </c>
      <c r="F51" s="33">
        <v>16773000</v>
      </c>
      <c r="G51" s="33">
        <v>6854000</v>
      </c>
      <c r="H51" s="33">
        <v>7114000</v>
      </c>
      <c r="I51" s="33">
        <v>17671000</v>
      </c>
      <c r="J51" s="33">
        <v>48774000</v>
      </c>
      <c r="K51" s="33">
        <v>21299000</v>
      </c>
      <c r="L51" s="33">
        <v>25084000</v>
      </c>
      <c r="M51" s="33">
        <v>35557000</v>
      </c>
      <c r="N51" s="33">
        <v>18970000</v>
      </c>
      <c r="O51" s="33">
        <v>97419000</v>
      </c>
      <c r="P51" s="33">
        <v>10142870</v>
      </c>
      <c r="Q51" s="33">
        <v>9602900</v>
      </c>
      <c r="R51" s="32" t="s">
        <v>255</v>
      </c>
      <c r="S51" s="30" t="s">
        <v>259</v>
      </c>
      <c r="T51" s="33">
        <v>7072000</v>
      </c>
      <c r="U51" s="34">
        <v>72843000</v>
      </c>
    </row>
    <row r="52" spans="1:21" x14ac:dyDescent="0.2">
      <c r="A52" s="31">
        <v>45606</v>
      </c>
      <c r="B52" s="32" t="s">
        <v>260</v>
      </c>
      <c r="C52" s="33">
        <v>8642000</v>
      </c>
      <c r="D52" s="33">
        <v>45644000</v>
      </c>
      <c r="E52" s="32" t="s">
        <v>261</v>
      </c>
      <c r="F52" s="33">
        <v>16929000</v>
      </c>
      <c r="G52" s="33">
        <v>6886000</v>
      </c>
      <c r="H52" s="33">
        <v>7135000</v>
      </c>
      <c r="I52" s="33">
        <v>17693000</v>
      </c>
      <c r="J52" s="33">
        <v>48964000</v>
      </c>
      <c r="K52" s="33">
        <v>21425000</v>
      </c>
      <c r="L52" s="33">
        <v>25185000</v>
      </c>
      <c r="M52" s="33">
        <v>35773000</v>
      </c>
      <c r="N52" s="33">
        <v>18973000</v>
      </c>
      <c r="O52" s="33">
        <v>97622000</v>
      </c>
      <c r="P52" s="33">
        <v>10227140</v>
      </c>
      <c r="Q52" s="33">
        <v>9645020</v>
      </c>
      <c r="R52" s="32" t="s">
        <v>262</v>
      </c>
      <c r="S52" s="30" t="s">
        <v>263</v>
      </c>
      <c r="T52" s="33">
        <v>7114000</v>
      </c>
      <c r="U52" s="34">
        <v>72653000</v>
      </c>
    </row>
    <row r="53" spans="1:21" x14ac:dyDescent="0.2">
      <c r="A53" s="35" t="s">
        <v>27</v>
      </c>
      <c r="B53" s="32" t="s">
        <v>264</v>
      </c>
      <c r="C53" s="33">
        <v>8657000</v>
      </c>
      <c r="D53" s="33">
        <v>45817000</v>
      </c>
      <c r="E53" s="32" t="s">
        <v>265</v>
      </c>
      <c r="F53" s="33">
        <v>16922000</v>
      </c>
      <c r="G53" s="33">
        <v>6913000</v>
      </c>
      <c r="H53" s="33">
        <v>7160000</v>
      </c>
      <c r="I53" s="33">
        <v>17739000</v>
      </c>
      <c r="J53" s="33">
        <v>48890000</v>
      </c>
      <c r="K53" s="33">
        <v>21514000</v>
      </c>
      <c r="L53" s="33">
        <v>25231000</v>
      </c>
      <c r="M53" s="33">
        <v>35903000</v>
      </c>
      <c r="N53" s="33">
        <v>18969000</v>
      </c>
      <c r="O53" s="33">
        <v>97805000</v>
      </c>
      <c r="P53" s="33">
        <v>10208420</v>
      </c>
      <c r="Q53" s="33">
        <v>9661540</v>
      </c>
      <c r="R53" s="32" t="s">
        <v>266</v>
      </c>
      <c r="S53" s="30" t="s">
        <v>135</v>
      </c>
      <c r="T53" s="33">
        <v>7143000</v>
      </c>
      <c r="U53" s="34">
        <v>72979000</v>
      </c>
    </row>
    <row r="54" spans="1:21" x14ac:dyDescent="0.2">
      <c r="A54" s="35" t="s">
        <v>28</v>
      </c>
      <c r="B54" s="32" t="s">
        <v>267</v>
      </c>
      <c r="C54" s="33">
        <v>8568000</v>
      </c>
      <c r="D54" s="33">
        <v>45400000</v>
      </c>
      <c r="E54" s="32" t="s">
        <v>268</v>
      </c>
      <c r="F54" s="33">
        <v>16970000</v>
      </c>
      <c r="G54" s="33">
        <v>6861000</v>
      </c>
      <c r="H54" s="33">
        <v>7085000</v>
      </c>
      <c r="I54" s="33">
        <v>17596000</v>
      </c>
      <c r="J54" s="33">
        <v>48832000</v>
      </c>
      <c r="K54" s="33">
        <v>21318000</v>
      </c>
      <c r="L54" s="33">
        <v>24931000</v>
      </c>
      <c r="M54" s="33">
        <v>35562000</v>
      </c>
      <c r="N54" s="33">
        <v>18836000</v>
      </c>
      <c r="O54" s="33">
        <v>97129000</v>
      </c>
      <c r="P54" s="33">
        <v>10205610</v>
      </c>
      <c r="Q54" s="33">
        <v>9637880</v>
      </c>
      <c r="R54" s="32" t="s">
        <v>269</v>
      </c>
      <c r="S54" s="30" t="s">
        <v>270</v>
      </c>
      <c r="T54" s="33">
        <v>7078000</v>
      </c>
      <c r="U54" s="34">
        <v>73197000</v>
      </c>
    </row>
    <row r="55" spans="1:21" x14ac:dyDescent="0.2">
      <c r="A55" s="35" t="s">
        <v>29</v>
      </c>
      <c r="B55" s="32" t="s">
        <v>271</v>
      </c>
      <c r="C55" s="33">
        <v>8554000</v>
      </c>
      <c r="D55" s="33">
        <v>45270000</v>
      </c>
      <c r="E55" s="32" t="s">
        <v>272</v>
      </c>
      <c r="F55" s="33">
        <v>17033000</v>
      </c>
      <c r="G55" s="33">
        <v>6841000</v>
      </c>
      <c r="H55" s="33">
        <v>7051000</v>
      </c>
      <c r="I55" s="33">
        <v>17553000</v>
      </c>
      <c r="J55" s="33">
        <v>48615000</v>
      </c>
      <c r="K55" s="33">
        <v>21261000</v>
      </c>
      <c r="L55" s="33">
        <v>24866000</v>
      </c>
      <c r="M55" s="33">
        <v>35462000</v>
      </c>
      <c r="N55" s="33">
        <v>18735000</v>
      </c>
      <c r="O55" s="33">
        <v>97154000</v>
      </c>
      <c r="P55" s="33">
        <v>10171590</v>
      </c>
      <c r="Q55" s="33">
        <v>9640640</v>
      </c>
      <c r="R55" s="32" t="s">
        <v>273</v>
      </c>
      <c r="S55" s="30" t="s">
        <v>274</v>
      </c>
      <c r="T55" s="33">
        <v>7058000</v>
      </c>
      <c r="U55" s="34">
        <v>72451000</v>
      </c>
    </row>
    <row r="56" spans="1:21" x14ac:dyDescent="0.2">
      <c r="A56" s="35" t="s">
        <v>30</v>
      </c>
      <c r="B56" s="32" t="s">
        <v>275</v>
      </c>
      <c r="C56" s="33">
        <v>8644000</v>
      </c>
      <c r="D56" s="33">
        <v>45694000</v>
      </c>
      <c r="E56" s="32" t="s">
        <v>276</v>
      </c>
      <c r="F56" s="33">
        <v>17064000</v>
      </c>
      <c r="G56" s="33">
        <v>6912000</v>
      </c>
      <c r="H56" s="33">
        <v>7119000</v>
      </c>
      <c r="I56" s="33">
        <v>17731000</v>
      </c>
      <c r="J56" s="33">
        <v>48841000</v>
      </c>
      <c r="K56" s="33">
        <v>21496000</v>
      </c>
      <c r="L56" s="33">
        <v>24951000</v>
      </c>
      <c r="M56" s="33">
        <v>35900000</v>
      </c>
      <c r="N56" s="33">
        <v>18923000</v>
      </c>
      <c r="O56" s="33">
        <v>97930000</v>
      </c>
      <c r="P56" s="33">
        <v>10280710</v>
      </c>
      <c r="Q56" s="33">
        <v>9710290</v>
      </c>
      <c r="R56" s="32" t="s">
        <v>277</v>
      </c>
      <c r="S56" s="30" t="s">
        <v>278</v>
      </c>
      <c r="T56" s="33">
        <v>7137000</v>
      </c>
      <c r="U56" s="34">
        <v>72164000</v>
      </c>
    </row>
    <row r="57" spans="1:21" x14ac:dyDescent="0.2">
      <c r="A57" s="35" t="s">
        <v>279</v>
      </c>
      <c r="B57" s="32" t="s">
        <v>275</v>
      </c>
      <c r="C57" s="33">
        <v>8668000</v>
      </c>
      <c r="D57" s="33">
        <v>45837000</v>
      </c>
      <c r="E57" s="32" t="s">
        <v>280</v>
      </c>
      <c r="F57" s="33">
        <v>17081000</v>
      </c>
      <c r="G57" s="33">
        <v>6935000</v>
      </c>
      <c r="H57" s="33">
        <v>7132000</v>
      </c>
      <c r="I57" s="33">
        <v>17786000</v>
      </c>
      <c r="J57" s="33">
        <v>48984000</v>
      </c>
      <c r="K57" s="33">
        <v>21557000</v>
      </c>
      <c r="L57" s="33">
        <v>25118000</v>
      </c>
      <c r="M57" s="33">
        <v>36011000</v>
      </c>
      <c r="N57" s="33">
        <v>19019000</v>
      </c>
      <c r="O57" s="33">
        <v>98276000</v>
      </c>
      <c r="P57" s="33">
        <v>10318220</v>
      </c>
      <c r="Q57" s="33">
        <v>9738910</v>
      </c>
      <c r="R57" s="32" t="s">
        <v>281</v>
      </c>
      <c r="S57" s="30" t="s">
        <v>278</v>
      </c>
      <c r="T57" s="33">
        <v>7157000</v>
      </c>
      <c r="U57" s="34">
        <v>73033000</v>
      </c>
    </row>
    <row r="58" spans="1:21" x14ac:dyDescent="0.2">
      <c r="A58" s="35" t="s">
        <v>31</v>
      </c>
      <c r="B58" s="32" t="s">
        <v>282</v>
      </c>
      <c r="C58" s="33">
        <v>8575000</v>
      </c>
      <c r="D58" s="33">
        <v>45419000</v>
      </c>
      <c r="E58" s="32" t="s">
        <v>283</v>
      </c>
      <c r="F58" s="33">
        <v>16884000</v>
      </c>
      <c r="G58" s="33">
        <v>6865000</v>
      </c>
      <c r="H58" s="33">
        <v>7061000</v>
      </c>
      <c r="I58" s="33">
        <v>17786000</v>
      </c>
      <c r="J58" s="33">
        <v>48464000</v>
      </c>
      <c r="K58" s="33">
        <v>21346000</v>
      </c>
      <c r="L58" s="33">
        <v>24900000</v>
      </c>
      <c r="M58" s="33">
        <v>35658000</v>
      </c>
      <c r="N58" s="33">
        <v>18846000</v>
      </c>
      <c r="O58" s="33">
        <v>97386000</v>
      </c>
      <c r="P58" s="33">
        <v>10151030</v>
      </c>
      <c r="Q58" s="33">
        <v>9629890</v>
      </c>
      <c r="R58" s="32" t="s">
        <v>281</v>
      </c>
      <c r="S58" s="30" t="s">
        <v>256</v>
      </c>
      <c r="T58" s="33">
        <v>7086000</v>
      </c>
      <c r="U58" s="34">
        <v>73325000</v>
      </c>
    </row>
    <row r="59" spans="1:21" x14ac:dyDescent="0.2">
      <c r="A59" s="35" t="s">
        <v>32</v>
      </c>
      <c r="B59" s="32" t="s">
        <v>284</v>
      </c>
      <c r="C59" s="33">
        <v>8583000</v>
      </c>
      <c r="D59" s="33">
        <v>45375000</v>
      </c>
      <c r="E59" s="32" t="s">
        <v>285</v>
      </c>
      <c r="F59" s="33">
        <v>16855000</v>
      </c>
      <c r="G59" s="33">
        <v>6867000</v>
      </c>
      <c r="H59" s="33">
        <v>7069000</v>
      </c>
      <c r="I59" s="33">
        <v>17606000</v>
      </c>
      <c r="J59" s="33">
        <v>48528000</v>
      </c>
      <c r="K59" s="33">
        <v>21344000</v>
      </c>
      <c r="L59" s="33">
        <v>24829000</v>
      </c>
      <c r="M59" s="33">
        <v>35642000</v>
      </c>
      <c r="N59" s="33">
        <v>18912000</v>
      </c>
      <c r="O59" s="33">
        <v>97382000</v>
      </c>
      <c r="P59" s="33">
        <v>10180050</v>
      </c>
      <c r="Q59" s="33">
        <v>9600640</v>
      </c>
      <c r="R59" s="32" t="s">
        <v>286</v>
      </c>
      <c r="S59" s="30" t="s">
        <v>287</v>
      </c>
      <c r="T59" s="33">
        <v>7086000</v>
      </c>
      <c r="U59" s="34">
        <v>72567000</v>
      </c>
    </row>
    <row r="60" spans="1:21" x14ac:dyDescent="0.2">
      <c r="A60" s="35" t="s">
        <v>33</v>
      </c>
      <c r="B60" s="32" t="s">
        <v>288</v>
      </c>
      <c r="C60" s="33">
        <v>8528000</v>
      </c>
      <c r="D60" s="33">
        <v>45178000</v>
      </c>
      <c r="E60" s="32" t="s">
        <v>289</v>
      </c>
      <c r="F60" s="33">
        <v>16792000</v>
      </c>
      <c r="G60" s="33">
        <v>6830000</v>
      </c>
      <c r="H60" s="33">
        <v>7042000</v>
      </c>
      <c r="I60" s="33">
        <v>17520000</v>
      </c>
      <c r="J60" s="33">
        <v>48227000</v>
      </c>
      <c r="K60" s="33">
        <v>21249000</v>
      </c>
      <c r="L60" s="33">
        <v>24701000</v>
      </c>
      <c r="M60" s="33">
        <v>35444000</v>
      </c>
      <c r="N60" s="33">
        <v>18865000</v>
      </c>
      <c r="O60" s="33">
        <v>96850000</v>
      </c>
      <c r="P60" s="33">
        <v>10135510</v>
      </c>
      <c r="Q60" s="33">
        <v>9571020</v>
      </c>
      <c r="R60" s="32" t="s">
        <v>290</v>
      </c>
      <c r="S60" s="30" t="s">
        <v>291</v>
      </c>
      <c r="T60" s="33">
        <v>7054000</v>
      </c>
      <c r="U60" s="34">
        <v>72544000</v>
      </c>
    </row>
    <row r="61" spans="1:21" x14ac:dyDescent="0.2">
      <c r="A61" s="35" t="s">
        <v>34</v>
      </c>
      <c r="B61" s="32" t="s">
        <v>292</v>
      </c>
      <c r="C61" s="33">
        <v>8559000</v>
      </c>
      <c r="D61" s="33">
        <v>45258000</v>
      </c>
      <c r="E61" s="32" t="s">
        <v>293</v>
      </c>
      <c r="F61" s="33">
        <v>16827000</v>
      </c>
      <c r="G61" s="33">
        <v>6817000</v>
      </c>
      <c r="H61" s="33">
        <v>7031000</v>
      </c>
      <c r="I61" s="33">
        <v>17521000</v>
      </c>
      <c r="J61" s="33">
        <v>48114000</v>
      </c>
      <c r="K61" s="33">
        <v>21236000</v>
      </c>
      <c r="L61" s="33">
        <v>24567000</v>
      </c>
      <c r="M61" s="33">
        <v>35500000</v>
      </c>
      <c r="N61" s="33">
        <v>18749000</v>
      </c>
      <c r="O61" s="33">
        <v>97065000</v>
      </c>
      <c r="P61" s="33">
        <v>10154300</v>
      </c>
      <c r="Q61" s="33">
        <v>9606700</v>
      </c>
      <c r="R61" s="32" t="s">
        <v>294</v>
      </c>
      <c r="S61" s="30" t="s">
        <v>295</v>
      </c>
      <c r="T61" s="33">
        <v>7049000</v>
      </c>
      <c r="U61" s="34">
        <v>72179000</v>
      </c>
    </row>
    <row r="62" spans="1:21" x14ac:dyDescent="0.2">
      <c r="A62" s="35" t="s">
        <v>35</v>
      </c>
      <c r="B62" s="32" t="s">
        <v>296</v>
      </c>
      <c r="C62" s="33">
        <v>8549000</v>
      </c>
      <c r="D62" s="33">
        <v>45231000</v>
      </c>
      <c r="E62" s="32" t="s">
        <v>297</v>
      </c>
      <c r="F62" s="33">
        <v>16762000</v>
      </c>
      <c r="G62" s="33">
        <v>6804000</v>
      </c>
      <c r="H62" s="33">
        <v>7017000</v>
      </c>
      <c r="I62" s="33">
        <v>17505000</v>
      </c>
      <c r="J62" s="33">
        <v>47698000</v>
      </c>
      <c r="K62" s="33">
        <v>21198000</v>
      </c>
      <c r="L62" s="33">
        <v>24476000</v>
      </c>
      <c r="M62" s="33">
        <v>35458000</v>
      </c>
      <c r="N62" s="33">
        <v>18559000</v>
      </c>
      <c r="O62" s="33">
        <v>97042000</v>
      </c>
      <c r="P62" s="33">
        <v>10079150</v>
      </c>
      <c r="Q62" s="33">
        <v>9560350</v>
      </c>
      <c r="R62" s="32" t="s">
        <v>298</v>
      </c>
      <c r="S62" s="30" t="s">
        <v>299</v>
      </c>
      <c r="T62" s="33">
        <v>7037000</v>
      </c>
      <c r="U62" s="34">
        <v>72226000</v>
      </c>
    </row>
    <row r="63" spans="1:21" x14ac:dyDescent="0.2">
      <c r="A63" s="35" t="s">
        <v>36</v>
      </c>
      <c r="B63" s="32" t="s">
        <v>300</v>
      </c>
      <c r="C63" s="33">
        <v>8618000</v>
      </c>
      <c r="D63" s="33">
        <v>45520000</v>
      </c>
      <c r="E63" s="32" t="s">
        <v>301</v>
      </c>
      <c r="F63" s="33">
        <v>16928000</v>
      </c>
      <c r="G63" s="33">
        <v>6862000</v>
      </c>
      <c r="H63" s="33">
        <v>7057000</v>
      </c>
      <c r="I63" s="33">
        <v>17647000</v>
      </c>
      <c r="J63" s="33">
        <v>47956000</v>
      </c>
      <c r="K63" s="33">
        <v>21397000</v>
      </c>
      <c r="L63" s="33">
        <v>24647000</v>
      </c>
      <c r="M63" s="33">
        <v>35745000</v>
      </c>
      <c r="N63" s="33">
        <v>18626000</v>
      </c>
      <c r="O63" s="33">
        <v>97786000</v>
      </c>
      <c r="P63" s="33">
        <v>10224410</v>
      </c>
      <c r="Q63" s="33">
        <v>9652480</v>
      </c>
      <c r="R63" s="32" t="s">
        <v>302</v>
      </c>
      <c r="S63" s="30" t="s">
        <v>303</v>
      </c>
      <c r="T63" s="33">
        <v>7102000</v>
      </c>
      <c r="U63" s="34">
        <v>72155000</v>
      </c>
    </row>
    <row r="64" spans="1:21" x14ac:dyDescent="0.2">
      <c r="A64" s="35" t="s">
        <v>37</v>
      </c>
      <c r="B64" s="32" t="s">
        <v>304</v>
      </c>
      <c r="C64" s="33">
        <v>8562000</v>
      </c>
      <c r="D64" s="33">
        <v>45262000</v>
      </c>
      <c r="E64" s="32" t="s">
        <v>305</v>
      </c>
      <c r="F64" s="33">
        <v>16821000</v>
      </c>
      <c r="G64" s="33">
        <v>6822000</v>
      </c>
      <c r="H64" s="33">
        <v>7021000</v>
      </c>
      <c r="I64" s="33">
        <v>17552000</v>
      </c>
      <c r="J64" s="33">
        <v>47923000</v>
      </c>
      <c r="K64" s="33">
        <v>21276000</v>
      </c>
      <c r="L64" s="33">
        <v>24536000</v>
      </c>
      <c r="M64" s="33">
        <v>35539000</v>
      </c>
      <c r="N64" s="33">
        <v>18647000</v>
      </c>
      <c r="O64" s="33">
        <v>97380000</v>
      </c>
      <c r="P64" s="33">
        <v>10137610</v>
      </c>
      <c r="Q64" s="33">
        <v>9602500</v>
      </c>
      <c r="R64" s="32" t="s">
        <v>306</v>
      </c>
      <c r="S64" s="30" t="s">
        <v>307</v>
      </c>
      <c r="T64" s="33">
        <v>7062000</v>
      </c>
      <c r="U64" s="34">
        <v>72717000</v>
      </c>
    </row>
    <row r="65" spans="1:21" x14ac:dyDescent="0.2">
      <c r="A65" s="35" t="s">
        <v>38</v>
      </c>
      <c r="B65" s="32" t="s">
        <v>308</v>
      </c>
      <c r="C65" s="33">
        <v>8459000</v>
      </c>
      <c r="D65" s="33">
        <v>44768000</v>
      </c>
      <c r="E65" s="32" t="s">
        <v>309</v>
      </c>
      <c r="F65" s="33">
        <v>16633000</v>
      </c>
      <c r="G65" s="33">
        <v>6745000</v>
      </c>
      <c r="H65" s="33">
        <v>6948000</v>
      </c>
      <c r="I65" s="33">
        <v>17353000</v>
      </c>
      <c r="J65" s="33">
        <v>47151000</v>
      </c>
      <c r="K65" s="33">
        <v>21045000</v>
      </c>
      <c r="L65" s="33">
        <v>24223000</v>
      </c>
      <c r="M65" s="33">
        <v>35176000</v>
      </c>
      <c r="N65" s="33">
        <v>18283000</v>
      </c>
      <c r="O65" s="33">
        <v>96164000</v>
      </c>
      <c r="P65" s="33">
        <v>9929580</v>
      </c>
      <c r="Q65" s="33">
        <v>9480100</v>
      </c>
      <c r="R65" s="33">
        <v>99398000</v>
      </c>
      <c r="S65" s="30" t="s">
        <v>310</v>
      </c>
      <c r="T65" s="33">
        <v>6985000</v>
      </c>
      <c r="U65" s="34">
        <v>72273000</v>
      </c>
    </row>
    <row r="66" spans="1:21" x14ac:dyDescent="0.2">
      <c r="A66" s="35" t="s">
        <v>39</v>
      </c>
      <c r="B66" s="32" t="s">
        <v>311</v>
      </c>
      <c r="C66" s="33">
        <v>8397000</v>
      </c>
      <c r="D66" s="33">
        <v>44356000</v>
      </c>
      <c r="E66" s="32" t="s">
        <v>312</v>
      </c>
      <c r="F66" s="33">
        <v>16528000</v>
      </c>
      <c r="G66" s="33">
        <v>6675000</v>
      </c>
      <c r="H66" s="33">
        <v>6893000</v>
      </c>
      <c r="I66" s="33">
        <v>17219000</v>
      </c>
      <c r="J66" s="33">
        <v>47317000</v>
      </c>
      <c r="K66" s="33">
        <v>20806000</v>
      </c>
      <c r="L66" s="33">
        <v>24069000</v>
      </c>
      <c r="M66" s="33">
        <v>34763000</v>
      </c>
      <c r="N66" s="33">
        <v>18419000</v>
      </c>
      <c r="O66" s="33">
        <v>95722000</v>
      </c>
      <c r="P66" s="33">
        <v>9875220</v>
      </c>
      <c r="Q66" s="33">
        <v>9503270</v>
      </c>
      <c r="R66" s="33">
        <v>98382000</v>
      </c>
      <c r="S66" s="30" t="s">
        <v>313</v>
      </c>
      <c r="T66" s="33">
        <v>6906000</v>
      </c>
      <c r="U66" s="34">
        <v>71455000</v>
      </c>
    </row>
    <row r="67" spans="1:21" x14ac:dyDescent="0.2">
      <c r="A67" s="31">
        <v>45393</v>
      </c>
      <c r="B67" s="32" t="s">
        <v>314</v>
      </c>
      <c r="C67" s="33">
        <v>8415000</v>
      </c>
      <c r="D67" s="33">
        <v>44510000</v>
      </c>
      <c r="E67" s="32" t="s">
        <v>315</v>
      </c>
      <c r="F67" s="33">
        <v>16594000</v>
      </c>
      <c r="G67" s="33">
        <v>6687000</v>
      </c>
      <c r="H67" s="33">
        <v>6907000</v>
      </c>
      <c r="I67" s="33">
        <v>17270000</v>
      </c>
      <c r="J67" s="33">
        <v>47453000</v>
      </c>
      <c r="K67" s="33">
        <v>20856000</v>
      </c>
      <c r="L67" s="33">
        <v>24057000</v>
      </c>
      <c r="M67" s="33">
        <v>34849000</v>
      </c>
      <c r="N67" s="33">
        <v>18290000</v>
      </c>
      <c r="O67" s="33">
        <v>96139000</v>
      </c>
      <c r="P67" s="33">
        <v>9858070</v>
      </c>
      <c r="Q67" s="33">
        <v>9520830</v>
      </c>
      <c r="R67" s="33">
        <v>98701000</v>
      </c>
      <c r="S67" s="30" t="s">
        <v>316</v>
      </c>
      <c r="T67" s="33">
        <v>6922000</v>
      </c>
      <c r="U67" s="34">
        <v>70703000</v>
      </c>
    </row>
    <row r="68" spans="1:21" x14ac:dyDescent="0.2">
      <c r="A68" s="31">
        <v>45423</v>
      </c>
      <c r="B68" s="32" t="s">
        <v>317</v>
      </c>
      <c r="C68" s="33">
        <v>8460000</v>
      </c>
      <c r="D68" s="33">
        <v>44730000</v>
      </c>
      <c r="E68" s="32" t="s">
        <v>318</v>
      </c>
      <c r="F68" s="33">
        <v>16679000</v>
      </c>
      <c r="G68" s="33">
        <v>6721000</v>
      </c>
      <c r="H68" s="33">
        <v>6945000</v>
      </c>
      <c r="I68" s="33">
        <v>17270000</v>
      </c>
      <c r="J68" s="33">
        <v>47626000</v>
      </c>
      <c r="K68" s="33">
        <v>20969000</v>
      </c>
      <c r="L68" s="33">
        <v>24074000</v>
      </c>
      <c r="M68" s="33">
        <v>35054000</v>
      </c>
      <c r="N68" s="33">
        <v>18366000</v>
      </c>
      <c r="O68" s="33">
        <v>96350000</v>
      </c>
      <c r="P68" s="33">
        <v>9863820</v>
      </c>
      <c r="Q68" s="33">
        <v>9537370</v>
      </c>
      <c r="R68" s="33">
        <v>98701000</v>
      </c>
      <c r="S68" s="30" t="s">
        <v>319</v>
      </c>
      <c r="T68" s="33">
        <v>6959000</v>
      </c>
      <c r="U68" s="34">
        <v>70895000</v>
      </c>
    </row>
    <row r="69" spans="1:21" x14ac:dyDescent="0.2">
      <c r="A69" s="31">
        <v>45454</v>
      </c>
      <c r="B69" s="32" t="s">
        <v>320</v>
      </c>
      <c r="C69" s="33">
        <v>8424000</v>
      </c>
      <c r="D69" s="33">
        <v>44429000</v>
      </c>
      <c r="E69" s="32" t="s">
        <v>321</v>
      </c>
      <c r="F69" s="33">
        <v>16476000</v>
      </c>
      <c r="G69" s="33">
        <v>6681000</v>
      </c>
      <c r="H69" s="33">
        <v>6914000</v>
      </c>
      <c r="I69" s="33">
        <v>17242000</v>
      </c>
      <c r="J69" s="33">
        <v>47313000</v>
      </c>
      <c r="K69" s="33">
        <v>20856000</v>
      </c>
      <c r="L69" s="33">
        <v>23883000</v>
      </c>
      <c r="M69" s="33">
        <v>34863000</v>
      </c>
      <c r="N69" s="33">
        <v>18259000</v>
      </c>
      <c r="O69" s="33">
        <v>95609000</v>
      </c>
      <c r="P69" s="33">
        <v>9717070</v>
      </c>
      <c r="Q69" s="33">
        <v>9531880</v>
      </c>
      <c r="R69" s="33">
        <v>98584000</v>
      </c>
      <c r="S69" s="30" t="s">
        <v>322</v>
      </c>
      <c r="T69" s="33">
        <v>6921000</v>
      </c>
      <c r="U69" s="34">
        <v>71229000</v>
      </c>
    </row>
    <row r="70" spans="1:21" x14ac:dyDescent="0.2">
      <c r="A70" s="31">
        <v>45484</v>
      </c>
      <c r="B70" s="32" t="s">
        <v>323</v>
      </c>
      <c r="C70" s="33">
        <v>8487000</v>
      </c>
      <c r="D70" s="33">
        <v>44711000</v>
      </c>
      <c r="E70" s="32" t="s">
        <v>324</v>
      </c>
      <c r="F70" s="33">
        <v>16603000</v>
      </c>
      <c r="G70" s="33">
        <v>6740000</v>
      </c>
      <c r="H70" s="33">
        <v>6988000</v>
      </c>
      <c r="I70" s="33">
        <v>17242000</v>
      </c>
      <c r="J70" s="33">
        <v>48104000</v>
      </c>
      <c r="K70" s="33">
        <v>20937000</v>
      </c>
      <c r="L70" s="33">
        <v>24062000</v>
      </c>
      <c r="M70" s="33">
        <v>35037000</v>
      </c>
      <c r="N70" s="33">
        <v>18686000</v>
      </c>
      <c r="O70" s="33">
        <v>96343000</v>
      </c>
      <c r="P70" s="33">
        <v>9856550</v>
      </c>
      <c r="Q70" s="33">
        <v>9564130</v>
      </c>
      <c r="R70" s="33">
        <v>98584000</v>
      </c>
      <c r="S70" s="30" t="s">
        <v>325</v>
      </c>
      <c r="T70" s="33">
        <v>6948000</v>
      </c>
      <c r="U70" s="34">
        <v>70870000</v>
      </c>
    </row>
    <row r="71" spans="1:21" x14ac:dyDescent="0.2">
      <c r="A71" s="31">
        <v>45515</v>
      </c>
      <c r="B71" s="32" t="s">
        <v>326</v>
      </c>
      <c r="C71" s="33">
        <v>8400000</v>
      </c>
      <c r="D71" s="33">
        <v>44351000</v>
      </c>
      <c r="E71" s="32" t="s">
        <v>327</v>
      </c>
      <c r="F71" s="33">
        <v>16606000</v>
      </c>
      <c r="G71" s="33">
        <v>6680000</v>
      </c>
      <c r="H71" s="33">
        <v>6928000</v>
      </c>
      <c r="I71" s="33">
        <v>17218000</v>
      </c>
      <c r="J71" s="33">
        <v>47900000</v>
      </c>
      <c r="K71" s="33">
        <v>20757000</v>
      </c>
      <c r="L71" s="33">
        <v>23884000</v>
      </c>
      <c r="M71" s="33">
        <v>34670000</v>
      </c>
      <c r="N71" s="33">
        <v>18497000</v>
      </c>
      <c r="O71" s="33">
        <v>95560000</v>
      </c>
      <c r="P71" s="33">
        <v>9755570</v>
      </c>
      <c r="Q71" s="33">
        <v>9519380</v>
      </c>
      <c r="R71" s="33">
        <v>98358000</v>
      </c>
      <c r="S71" s="30" t="s">
        <v>328</v>
      </c>
      <c r="T71" s="33">
        <v>6888000</v>
      </c>
      <c r="U71" s="34">
        <v>71413000</v>
      </c>
    </row>
    <row r="72" spans="1:21" x14ac:dyDescent="0.2">
      <c r="A72" s="31">
        <v>45637</v>
      </c>
      <c r="B72" s="32" t="s">
        <v>329</v>
      </c>
      <c r="C72" s="33">
        <v>8255000</v>
      </c>
      <c r="D72" s="33">
        <v>43766000</v>
      </c>
      <c r="E72" s="32" t="s">
        <v>330</v>
      </c>
      <c r="F72" s="33">
        <v>16295000</v>
      </c>
      <c r="G72" s="33">
        <v>6585000</v>
      </c>
      <c r="H72" s="33">
        <v>6818000</v>
      </c>
      <c r="I72" s="33">
        <v>16963000</v>
      </c>
      <c r="J72" s="33">
        <v>46987000</v>
      </c>
      <c r="K72" s="33">
        <v>20448000</v>
      </c>
      <c r="L72" s="33">
        <v>23728000</v>
      </c>
      <c r="M72" s="33">
        <v>34178000</v>
      </c>
      <c r="N72" s="33">
        <v>18184000</v>
      </c>
      <c r="O72" s="33">
        <v>94083000</v>
      </c>
      <c r="P72" s="33">
        <v>9481810</v>
      </c>
      <c r="Q72" s="33">
        <v>9432410</v>
      </c>
      <c r="R72" s="33">
        <v>97020000</v>
      </c>
      <c r="S72" s="30" t="s">
        <v>331</v>
      </c>
      <c r="T72" s="33">
        <v>6785000</v>
      </c>
      <c r="U72" s="34">
        <v>70573000</v>
      </c>
    </row>
    <row r="73" spans="1:21" x14ac:dyDescent="0.2">
      <c r="A73" s="35" t="s">
        <v>40</v>
      </c>
      <c r="B73" s="32" t="s">
        <v>332</v>
      </c>
      <c r="C73" s="33">
        <v>8241000</v>
      </c>
      <c r="D73" s="33">
        <v>43668000</v>
      </c>
      <c r="E73" s="32" t="s">
        <v>333</v>
      </c>
      <c r="F73" s="33">
        <v>16225000</v>
      </c>
      <c r="G73" s="33">
        <v>6570000</v>
      </c>
      <c r="H73" s="33">
        <v>6799000</v>
      </c>
      <c r="I73" s="33">
        <v>16909000</v>
      </c>
      <c r="J73" s="33">
        <v>46809000</v>
      </c>
      <c r="K73" s="33">
        <v>20465000</v>
      </c>
      <c r="L73" s="33">
        <v>23655000</v>
      </c>
      <c r="M73" s="33">
        <v>34171000</v>
      </c>
      <c r="N73" s="33">
        <v>18033000</v>
      </c>
      <c r="O73" s="33">
        <v>93535000</v>
      </c>
      <c r="P73" s="33">
        <v>9463910</v>
      </c>
      <c r="Q73" s="33">
        <v>9400190</v>
      </c>
      <c r="R73" s="33">
        <v>96827000</v>
      </c>
      <c r="S73" s="30" t="s">
        <v>334</v>
      </c>
      <c r="T73" s="33">
        <v>6791000</v>
      </c>
      <c r="U73" s="34">
        <v>69505000</v>
      </c>
    </row>
    <row r="74" spans="1:21" x14ac:dyDescent="0.2">
      <c r="A74" s="35" t="s">
        <v>41</v>
      </c>
      <c r="B74" s="32" t="s">
        <v>335</v>
      </c>
      <c r="C74" s="33">
        <v>8364000</v>
      </c>
      <c r="D74" s="33">
        <v>44287000</v>
      </c>
      <c r="E74" s="32" t="s">
        <v>336</v>
      </c>
      <c r="F74" s="33">
        <v>16478000</v>
      </c>
      <c r="G74" s="33">
        <v>6648000</v>
      </c>
      <c r="H74" s="33">
        <v>6856000</v>
      </c>
      <c r="I74" s="33">
        <v>17133000</v>
      </c>
      <c r="J74" s="33">
        <v>47375000</v>
      </c>
      <c r="K74" s="33">
        <v>20713000</v>
      </c>
      <c r="L74" s="33">
        <v>23858000</v>
      </c>
      <c r="M74" s="33">
        <v>34597000</v>
      </c>
      <c r="N74" s="33">
        <v>18174000</v>
      </c>
      <c r="O74" s="33">
        <v>95049000</v>
      </c>
      <c r="P74" s="33">
        <v>9578040</v>
      </c>
      <c r="Q74" s="33">
        <v>9461920</v>
      </c>
      <c r="R74" s="33">
        <v>98072000</v>
      </c>
      <c r="S74" s="30" t="s">
        <v>337</v>
      </c>
      <c r="T74" s="33">
        <v>6873000</v>
      </c>
      <c r="U74" s="34">
        <v>69380000</v>
      </c>
    </row>
    <row r="75" spans="1:21" x14ac:dyDescent="0.2">
      <c r="A75" s="35" t="s">
        <v>42</v>
      </c>
      <c r="B75" s="32" t="s">
        <v>338</v>
      </c>
      <c r="C75" s="33">
        <v>8297000</v>
      </c>
      <c r="D75" s="33">
        <v>43994000</v>
      </c>
      <c r="E75" s="32" t="s">
        <v>339</v>
      </c>
      <c r="F75" s="33">
        <v>16477000</v>
      </c>
      <c r="G75" s="33">
        <v>6610000</v>
      </c>
      <c r="H75" s="33">
        <v>6792000</v>
      </c>
      <c r="I75" s="33">
        <v>17039000</v>
      </c>
      <c r="J75" s="33">
        <v>47081000</v>
      </c>
      <c r="K75" s="33">
        <v>20604000</v>
      </c>
      <c r="L75" s="33">
        <v>23603000</v>
      </c>
      <c r="M75" s="33">
        <v>34372000</v>
      </c>
      <c r="N75" s="33">
        <v>18025000</v>
      </c>
      <c r="O75" s="33">
        <v>94879000</v>
      </c>
      <c r="P75" s="33">
        <v>9676140</v>
      </c>
      <c r="Q75" s="33">
        <v>9402900</v>
      </c>
      <c r="R75" s="33">
        <v>97346000</v>
      </c>
      <c r="S75" s="30" t="s">
        <v>340</v>
      </c>
      <c r="T75" s="33">
        <v>6837000</v>
      </c>
      <c r="U75" s="34">
        <v>70292000</v>
      </c>
    </row>
    <row r="76" spans="1:21" x14ac:dyDescent="0.2">
      <c r="A76" s="35" t="s">
        <v>43</v>
      </c>
      <c r="B76" s="32" t="s">
        <v>341</v>
      </c>
      <c r="C76" s="33">
        <v>8302000</v>
      </c>
      <c r="D76" s="33">
        <v>44000000</v>
      </c>
      <c r="E76" s="32" t="s">
        <v>342</v>
      </c>
      <c r="F76" s="33">
        <v>16469000</v>
      </c>
      <c r="G76" s="33">
        <v>6617000</v>
      </c>
      <c r="H76" s="33">
        <v>6789000</v>
      </c>
      <c r="I76" s="33">
        <v>17042000</v>
      </c>
      <c r="J76" s="33">
        <v>46988000</v>
      </c>
      <c r="K76" s="33">
        <v>20647000</v>
      </c>
      <c r="L76" s="33">
        <v>23558000</v>
      </c>
      <c r="M76" s="33">
        <v>34403000</v>
      </c>
      <c r="N76" s="33">
        <v>17972000</v>
      </c>
      <c r="O76" s="33">
        <v>94900000</v>
      </c>
      <c r="P76" s="33">
        <v>9663670</v>
      </c>
      <c r="Q76" s="33">
        <v>9447680</v>
      </c>
      <c r="R76" s="33">
        <v>97392000</v>
      </c>
      <c r="S76" s="30" t="s">
        <v>343</v>
      </c>
      <c r="T76" s="33">
        <v>6851000</v>
      </c>
      <c r="U76" s="34">
        <v>69887000</v>
      </c>
    </row>
    <row r="77" spans="1:21" x14ac:dyDescent="0.2">
      <c r="A77" s="35" t="s">
        <v>44</v>
      </c>
      <c r="B77" s="32" t="s">
        <v>344</v>
      </c>
      <c r="C77" s="33">
        <v>8228000</v>
      </c>
      <c r="D77" s="33">
        <v>43706000</v>
      </c>
      <c r="E77" s="32" t="s">
        <v>345</v>
      </c>
      <c r="F77" s="33">
        <v>16294000</v>
      </c>
      <c r="G77" s="33">
        <v>6578000</v>
      </c>
      <c r="H77" s="33">
        <v>6741000</v>
      </c>
      <c r="I77" s="33">
        <v>16911000</v>
      </c>
      <c r="J77" s="33">
        <v>46634000</v>
      </c>
      <c r="K77" s="33">
        <v>20501000</v>
      </c>
      <c r="L77" s="33">
        <v>23460000</v>
      </c>
      <c r="M77" s="33">
        <v>34187000</v>
      </c>
      <c r="N77" s="33">
        <v>17764000</v>
      </c>
      <c r="O77" s="33">
        <v>94033000</v>
      </c>
      <c r="P77" s="33">
        <v>9575690</v>
      </c>
      <c r="Q77" s="33">
        <v>9431250</v>
      </c>
      <c r="R77" s="33">
        <v>96702000</v>
      </c>
      <c r="S77" s="30" t="s">
        <v>346</v>
      </c>
      <c r="T77" s="33">
        <v>6802000</v>
      </c>
      <c r="U77" s="34">
        <v>69960000</v>
      </c>
    </row>
    <row r="78" spans="1:21" x14ac:dyDescent="0.2">
      <c r="A78" s="35" t="s">
        <v>45</v>
      </c>
      <c r="B78" s="32" t="s">
        <v>347</v>
      </c>
      <c r="C78" s="33">
        <v>8198000</v>
      </c>
      <c r="D78" s="33">
        <v>43519000</v>
      </c>
      <c r="E78" s="32" t="s">
        <v>348</v>
      </c>
      <c r="F78" s="33">
        <v>16234000</v>
      </c>
      <c r="G78" s="33">
        <v>6548000</v>
      </c>
      <c r="H78" s="33">
        <v>6711000</v>
      </c>
      <c r="I78" s="33">
        <v>16836000</v>
      </c>
      <c r="J78" s="33">
        <v>46303000</v>
      </c>
      <c r="K78" s="33">
        <v>20433000</v>
      </c>
      <c r="L78" s="33">
        <v>23350000</v>
      </c>
      <c r="M78" s="33">
        <v>34027000</v>
      </c>
      <c r="N78" s="33">
        <v>17656000</v>
      </c>
      <c r="O78" s="33">
        <v>93644000</v>
      </c>
      <c r="P78" s="33">
        <v>9493420</v>
      </c>
      <c r="Q78" s="33">
        <v>9401800</v>
      </c>
      <c r="R78" s="33">
        <v>96274000</v>
      </c>
      <c r="S78" s="30" t="s">
        <v>349</v>
      </c>
      <c r="T78" s="33">
        <v>6780000</v>
      </c>
      <c r="U78" s="34">
        <v>69496000</v>
      </c>
    </row>
    <row r="79" spans="1:21" x14ac:dyDescent="0.2">
      <c r="A79" s="35" t="s">
        <v>46</v>
      </c>
      <c r="B79" s="32" t="s">
        <v>350</v>
      </c>
      <c r="C79" s="33">
        <v>8215000</v>
      </c>
      <c r="D79" s="33">
        <v>43608000</v>
      </c>
      <c r="E79" s="32" t="s">
        <v>351</v>
      </c>
      <c r="F79" s="33">
        <v>16200000</v>
      </c>
      <c r="G79" s="33">
        <v>6562000</v>
      </c>
      <c r="H79" s="33">
        <v>6715000</v>
      </c>
      <c r="I79" s="33">
        <v>16847000</v>
      </c>
      <c r="J79" s="33">
        <v>46221000</v>
      </c>
      <c r="K79" s="33">
        <v>20474000</v>
      </c>
      <c r="L79" s="33">
        <v>23429000</v>
      </c>
      <c r="M79" s="33">
        <v>34122000</v>
      </c>
      <c r="N79" s="33">
        <v>17554000</v>
      </c>
      <c r="O79" s="33">
        <v>93473000</v>
      </c>
      <c r="P79" s="33">
        <v>9414360</v>
      </c>
      <c r="Q79" s="33">
        <v>9416040</v>
      </c>
      <c r="R79" s="33">
        <v>96506000</v>
      </c>
      <c r="S79" s="30" t="s">
        <v>352</v>
      </c>
      <c r="T79" s="33">
        <v>6793000</v>
      </c>
      <c r="U79" s="34">
        <v>69188000</v>
      </c>
    </row>
    <row r="80" spans="1:21" x14ac:dyDescent="0.2">
      <c r="A80" s="35" t="s">
        <v>47</v>
      </c>
      <c r="B80" s="32" t="s">
        <v>353</v>
      </c>
      <c r="C80" s="33">
        <v>8272000</v>
      </c>
      <c r="D80" s="33">
        <v>43904000</v>
      </c>
      <c r="E80" s="32" t="s">
        <v>354</v>
      </c>
      <c r="F80" s="33">
        <v>16315000</v>
      </c>
      <c r="G80" s="33">
        <v>6596000</v>
      </c>
      <c r="H80" s="33">
        <v>6765000</v>
      </c>
      <c r="I80" s="33">
        <v>16935000</v>
      </c>
      <c r="J80" s="33">
        <v>46408000</v>
      </c>
      <c r="K80" s="33">
        <v>20565000</v>
      </c>
      <c r="L80" s="33">
        <v>23629000</v>
      </c>
      <c r="M80" s="33">
        <v>34318000</v>
      </c>
      <c r="N80" s="33">
        <v>17732000</v>
      </c>
      <c r="O80" s="33">
        <v>93756000</v>
      </c>
      <c r="P80" s="33">
        <v>9460680</v>
      </c>
      <c r="Q80" s="33">
        <v>9458660</v>
      </c>
      <c r="R80" s="33">
        <v>97215000</v>
      </c>
      <c r="S80" s="30" t="s">
        <v>355</v>
      </c>
      <c r="T80" s="33">
        <v>6823000</v>
      </c>
      <c r="U80" s="34">
        <v>69319000</v>
      </c>
    </row>
    <row r="81" spans="1:21" x14ac:dyDescent="0.2">
      <c r="A81" s="35" t="s">
        <v>48</v>
      </c>
      <c r="B81" s="32" t="s">
        <v>356</v>
      </c>
      <c r="C81" s="33">
        <v>8283000</v>
      </c>
      <c r="D81" s="33">
        <v>44019000</v>
      </c>
      <c r="E81" s="32" t="s">
        <v>357</v>
      </c>
      <c r="F81" s="33">
        <v>16322000</v>
      </c>
      <c r="G81" s="33">
        <v>6599000</v>
      </c>
      <c r="H81" s="33">
        <v>6767000</v>
      </c>
      <c r="I81" s="33">
        <v>16949000</v>
      </c>
      <c r="J81" s="33">
        <v>46657000</v>
      </c>
      <c r="K81" s="33">
        <v>20567000</v>
      </c>
      <c r="L81" s="33">
        <v>23859000</v>
      </c>
      <c r="M81" s="33">
        <v>34317000</v>
      </c>
      <c r="N81" s="33">
        <v>18090000</v>
      </c>
      <c r="O81" s="33">
        <v>93736000</v>
      </c>
      <c r="P81" s="33">
        <v>9529520</v>
      </c>
      <c r="Q81" s="33">
        <v>9455560</v>
      </c>
      <c r="R81" s="33">
        <v>97396000</v>
      </c>
      <c r="S81" s="30" t="s">
        <v>358</v>
      </c>
      <c r="T81" s="33">
        <v>6823000</v>
      </c>
      <c r="U81" s="34">
        <v>69714000</v>
      </c>
    </row>
    <row r="82" spans="1:21" x14ac:dyDescent="0.2">
      <c r="A82" s="35" t="s">
        <v>49</v>
      </c>
      <c r="B82" s="32" t="s">
        <v>359</v>
      </c>
      <c r="C82" s="33">
        <v>8218000</v>
      </c>
      <c r="D82" s="33">
        <v>43698000</v>
      </c>
      <c r="E82" s="32" t="s">
        <v>360</v>
      </c>
      <c r="F82" s="33">
        <v>16153000</v>
      </c>
      <c r="G82" s="33">
        <v>6545000</v>
      </c>
      <c r="H82" s="33">
        <v>6719000</v>
      </c>
      <c r="I82" s="33">
        <v>16799000</v>
      </c>
      <c r="J82" s="33">
        <v>46166000</v>
      </c>
      <c r="K82" s="33">
        <v>20401000</v>
      </c>
      <c r="L82" s="33">
        <v>23720000</v>
      </c>
      <c r="M82" s="33">
        <v>34056000</v>
      </c>
      <c r="N82" s="33">
        <v>17917000</v>
      </c>
      <c r="O82" s="33">
        <v>92576000</v>
      </c>
      <c r="P82" s="33">
        <v>9386650</v>
      </c>
      <c r="Q82" s="33">
        <v>9413930</v>
      </c>
      <c r="R82" s="33">
        <v>96598000</v>
      </c>
      <c r="S82" s="30" t="s">
        <v>361</v>
      </c>
      <c r="T82" s="33">
        <v>6768000</v>
      </c>
      <c r="U82" s="34">
        <v>69747000</v>
      </c>
    </row>
    <row r="83" spans="1:21" x14ac:dyDescent="0.2">
      <c r="A83" s="35" t="s">
        <v>50</v>
      </c>
      <c r="B83" s="32" t="s">
        <v>362</v>
      </c>
      <c r="C83" s="33">
        <v>8155000</v>
      </c>
      <c r="D83" s="33">
        <v>43434000</v>
      </c>
      <c r="E83" s="32" t="s">
        <v>363</v>
      </c>
      <c r="F83" s="33">
        <v>16104000</v>
      </c>
      <c r="G83" s="33">
        <v>6495000</v>
      </c>
      <c r="H83" s="33">
        <v>6691000</v>
      </c>
      <c r="I83" s="33">
        <v>16679000</v>
      </c>
      <c r="J83" s="33">
        <v>45896000</v>
      </c>
      <c r="K83" s="33">
        <v>20255000</v>
      </c>
      <c r="L83" s="33">
        <v>23532000</v>
      </c>
      <c r="M83" s="33">
        <v>33806000</v>
      </c>
      <c r="N83" s="33">
        <v>17708000</v>
      </c>
      <c r="O83" s="33">
        <v>91978000</v>
      </c>
      <c r="P83" s="33">
        <v>9303410</v>
      </c>
      <c r="Q83" s="33">
        <v>9365820</v>
      </c>
      <c r="R83" s="33">
        <v>96135000</v>
      </c>
      <c r="S83" s="30" t="s">
        <v>364</v>
      </c>
      <c r="T83" s="33">
        <v>6720000</v>
      </c>
      <c r="U83" s="34">
        <v>69140000</v>
      </c>
    </row>
    <row r="84" spans="1:21" x14ac:dyDescent="0.2">
      <c r="A84" s="35" t="s">
        <v>51</v>
      </c>
      <c r="B84" s="32" t="s">
        <v>365</v>
      </c>
      <c r="C84" s="33">
        <v>8190000</v>
      </c>
      <c r="D84" s="33">
        <v>43626000</v>
      </c>
      <c r="E84" s="32" t="s">
        <v>366</v>
      </c>
      <c r="F84" s="33">
        <v>16187000</v>
      </c>
      <c r="G84" s="33">
        <v>6526000</v>
      </c>
      <c r="H84" s="33">
        <v>6726000</v>
      </c>
      <c r="I84" s="33">
        <v>16772000</v>
      </c>
      <c r="J84" s="33">
        <v>46115000</v>
      </c>
      <c r="K84" s="33">
        <v>20349000</v>
      </c>
      <c r="L84" s="33">
        <v>23636000</v>
      </c>
      <c r="M84" s="33">
        <v>33962000</v>
      </c>
      <c r="N84" s="33">
        <v>17904000</v>
      </c>
      <c r="O84" s="33">
        <v>92579000</v>
      </c>
      <c r="P84" s="33">
        <v>9382410</v>
      </c>
      <c r="Q84" s="33">
        <v>9408720</v>
      </c>
      <c r="R84" s="33">
        <v>96422000</v>
      </c>
      <c r="S84" s="30" t="s">
        <v>367</v>
      </c>
      <c r="T84" s="33">
        <v>6751000</v>
      </c>
      <c r="U84" s="34">
        <v>68639000</v>
      </c>
    </row>
    <row r="85" spans="1:21" x14ac:dyDescent="0.2">
      <c r="A85" s="35" t="s">
        <v>52</v>
      </c>
      <c r="B85" s="32" t="s">
        <v>368</v>
      </c>
      <c r="C85" s="33">
        <v>8246000</v>
      </c>
      <c r="D85" s="33">
        <v>43887000</v>
      </c>
      <c r="E85" s="32" t="s">
        <v>369</v>
      </c>
      <c r="F85" s="33">
        <v>16187000</v>
      </c>
      <c r="G85" s="33">
        <v>6569000</v>
      </c>
      <c r="H85" s="33">
        <v>6750000</v>
      </c>
      <c r="I85" s="33">
        <v>16874000</v>
      </c>
      <c r="J85" s="33">
        <v>46066000</v>
      </c>
      <c r="K85" s="33">
        <v>20470000</v>
      </c>
      <c r="L85" s="33">
        <v>23716000</v>
      </c>
      <c r="M85" s="33">
        <v>34227000</v>
      </c>
      <c r="N85" s="33">
        <v>17876000</v>
      </c>
      <c r="O85" s="33">
        <v>93088000</v>
      </c>
      <c r="P85" s="33">
        <v>9400600</v>
      </c>
      <c r="Q85" s="33">
        <v>9436830</v>
      </c>
      <c r="R85" s="33">
        <v>97029000</v>
      </c>
      <c r="S85" s="30" t="s">
        <v>370</v>
      </c>
      <c r="T85" s="33">
        <v>6791000</v>
      </c>
      <c r="U85" s="34">
        <v>68989000</v>
      </c>
    </row>
    <row r="86" spans="1:21" x14ac:dyDescent="0.2">
      <c r="A86" s="31">
        <v>45334</v>
      </c>
      <c r="B86" s="32" t="s">
        <v>371</v>
      </c>
      <c r="C86" s="33">
        <v>8239000</v>
      </c>
      <c r="D86" s="33">
        <v>43917000</v>
      </c>
      <c r="E86" s="32" t="s">
        <v>372</v>
      </c>
      <c r="F86" s="33">
        <v>15894000</v>
      </c>
      <c r="G86" s="33">
        <v>6565000</v>
      </c>
      <c r="H86" s="33">
        <v>6743000</v>
      </c>
      <c r="I86" s="33">
        <v>16831000</v>
      </c>
      <c r="J86" s="33">
        <v>45326000</v>
      </c>
      <c r="K86" s="33">
        <v>20431000</v>
      </c>
      <c r="L86" s="33">
        <v>23608000</v>
      </c>
      <c r="M86" s="33">
        <v>34316000</v>
      </c>
      <c r="N86" s="33">
        <v>17573000</v>
      </c>
      <c r="O86" s="33">
        <v>92389000</v>
      </c>
      <c r="P86" s="33">
        <v>9413420</v>
      </c>
      <c r="Q86" s="33">
        <v>9451540</v>
      </c>
      <c r="R86" s="33">
        <v>97048000</v>
      </c>
      <c r="S86" s="30" t="s">
        <v>373</v>
      </c>
      <c r="T86" s="33">
        <v>6778000</v>
      </c>
      <c r="U86" s="34">
        <v>69514000</v>
      </c>
    </row>
    <row r="87" spans="1:21" x14ac:dyDescent="0.2">
      <c r="A87" s="31">
        <v>45363</v>
      </c>
      <c r="B87" s="32" t="s">
        <v>374</v>
      </c>
      <c r="C87" s="33">
        <v>8258000</v>
      </c>
      <c r="D87" s="33">
        <v>44066000</v>
      </c>
      <c r="E87" s="32" t="s">
        <v>375</v>
      </c>
      <c r="F87" s="33">
        <v>15869000</v>
      </c>
      <c r="G87" s="33">
        <v>6578000</v>
      </c>
      <c r="H87" s="33">
        <v>6760000</v>
      </c>
      <c r="I87" s="33">
        <v>16867000</v>
      </c>
      <c r="J87" s="33">
        <v>45280000</v>
      </c>
      <c r="K87" s="33">
        <v>20477000</v>
      </c>
      <c r="L87" s="33">
        <v>23641000</v>
      </c>
      <c r="M87" s="33">
        <v>34411000</v>
      </c>
      <c r="N87" s="33">
        <v>17478000</v>
      </c>
      <c r="O87" s="33">
        <v>92437000</v>
      </c>
      <c r="P87" s="33">
        <v>9284450</v>
      </c>
      <c r="Q87" s="33">
        <v>9468370</v>
      </c>
      <c r="R87" s="33">
        <v>97365000</v>
      </c>
      <c r="S87" s="30" t="s">
        <v>376</v>
      </c>
      <c r="T87" s="33">
        <v>6793000</v>
      </c>
      <c r="U87" s="34">
        <v>69544000</v>
      </c>
    </row>
    <row r="88" spans="1:21" x14ac:dyDescent="0.2">
      <c r="A88" s="31">
        <v>45394</v>
      </c>
      <c r="B88" s="32" t="s">
        <v>374</v>
      </c>
      <c r="C88" s="33">
        <v>8331000</v>
      </c>
      <c r="D88" s="33">
        <v>44371000</v>
      </c>
      <c r="E88" s="32" t="s">
        <v>377</v>
      </c>
      <c r="F88" s="33">
        <v>16048000</v>
      </c>
      <c r="G88" s="33">
        <v>6623000</v>
      </c>
      <c r="H88" s="33">
        <v>6806000</v>
      </c>
      <c r="I88" s="33">
        <v>16867000</v>
      </c>
      <c r="J88" s="33">
        <v>45822000</v>
      </c>
      <c r="K88" s="33">
        <v>20626000</v>
      </c>
      <c r="L88" s="33">
        <v>23775000</v>
      </c>
      <c r="M88" s="33">
        <v>34659000</v>
      </c>
      <c r="N88" s="33">
        <v>17656000</v>
      </c>
      <c r="O88" s="33">
        <v>93056000</v>
      </c>
      <c r="P88" s="33">
        <v>9411430</v>
      </c>
      <c r="Q88" s="33">
        <v>9470160</v>
      </c>
      <c r="R88" s="33">
        <v>97998000</v>
      </c>
      <c r="S88" s="30" t="s">
        <v>376</v>
      </c>
      <c r="T88" s="33">
        <v>6842000</v>
      </c>
      <c r="U88" s="34">
        <v>69743000</v>
      </c>
    </row>
    <row r="89" spans="1:21" x14ac:dyDescent="0.2">
      <c r="A89" s="31">
        <v>45424</v>
      </c>
      <c r="B89" s="32" t="s">
        <v>378</v>
      </c>
      <c r="C89" s="33">
        <v>8354000</v>
      </c>
      <c r="D89" s="33">
        <v>44566000</v>
      </c>
      <c r="E89" s="32" t="s">
        <v>379</v>
      </c>
      <c r="F89" s="33">
        <v>16247000</v>
      </c>
      <c r="G89" s="33">
        <v>6657000</v>
      </c>
      <c r="H89" s="33">
        <v>6819000</v>
      </c>
      <c r="I89" s="33">
        <v>16867000</v>
      </c>
      <c r="J89" s="33">
        <v>46227000</v>
      </c>
      <c r="K89" s="33">
        <v>20707000</v>
      </c>
      <c r="L89" s="33">
        <v>23916000</v>
      </c>
      <c r="M89" s="33">
        <v>34743000</v>
      </c>
      <c r="N89" s="33">
        <v>17956000</v>
      </c>
      <c r="O89" s="33">
        <v>94246000</v>
      </c>
      <c r="P89" s="33">
        <v>9595760</v>
      </c>
      <c r="Q89" s="33">
        <v>9530620</v>
      </c>
      <c r="R89" s="33">
        <v>97998000</v>
      </c>
      <c r="S89" s="30" t="s">
        <v>380</v>
      </c>
      <c r="T89" s="33">
        <v>6869000</v>
      </c>
      <c r="U89" s="34">
        <v>70195000</v>
      </c>
    </row>
    <row r="90" spans="1:21" x14ac:dyDescent="0.2">
      <c r="A90" s="31">
        <v>45455</v>
      </c>
      <c r="B90" s="32" t="s">
        <v>381</v>
      </c>
      <c r="C90" s="33">
        <v>8468000</v>
      </c>
      <c r="D90" s="33">
        <v>44969000</v>
      </c>
      <c r="E90" s="32" t="s">
        <v>382</v>
      </c>
      <c r="F90" s="33">
        <v>16358000</v>
      </c>
      <c r="G90" s="33">
        <v>6736000</v>
      </c>
      <c r="H90" s="33">
        <v>6895000</v>
      </c>
      <c r="I90" s="33">
        <v>17298000</v>
      </c>
      <c r="J90" s="33">
        <v>46857000</v>
      </c>
      <c r="K90" s="33">
        <v>20936000</v>
      </c>
      <c r="L90" s="33">
        <v>24149000</v>
      </c>
      <c r="M90" s="33">
        <v>35185000</v>
      </c>
      <c r="N90" s="33">
        <v>18213000</v>
      </c>
      <c r="O90" s="33">
        <v>95208000</v>
      </c>
      <c r="P90" s="33">
        <v>9822780</v>
      </c>
      <c r="Q90" s="33">
        <v>9609800</v>
      </c>
      <c r="R90" s="33">
        <v>99383000</v>
      </c>
      <c r="S90" s="30" t="s">
        <v>383</v>
      </c>
      <c r="T90" s="33">
        <v>6945000</v>
      </c>
      <c r="U90" s="34">
        <v>70463000</v>
      </c>
    </row>
    <row r="91" spans="1:21" x14ac:dyDescent="0.2">
      <c r="A91" s="31">
        <v>45547</v>
      </c>
      <c r="B91" s="32" t="s">
        <v>384</v>
      </c>
      <c r="C91" s="33">
        <v>8526000</v>
      </c>
      <c r="D91" s="33">
        <v>45147000</v>
      </c>
      <c r="E91" s="32" t="s">
        <v>385</v>
      </c>
      <c r="F91" s="33">
        <v>16365000</v>
      </c>
      <c r="G91" s="33">
        <v>6765000</v>
      </c>
      <c r="H91" s="33">
        <v>6930000</v>
      </c>
      <c r="I91" s="33">
        <v>17419000</v>
      </c>
      <c r="J91" s="33">
        <v>47168000</v>
      </c>
      <c r="K91" s="33">
        <v>21025000</v>
      </c>
      <c r="L91" s="33">
        <v>24236000</v>
      </c>
      <c r="M91" s="33">
        <v>35381000</v>
      </c>
      <c r="N91" s="33">
        <v>18517000</v>
      </c>
      <c r="O91" s="33">
        <v>96073000</v>
      </c>
      <c r="P91" s="33">
        <v>9869680</v>
      </c>
      <c r="Q91" s="33">
        <v>9632910</v>
      </c>
      <c r="R91" s="33">
        <v>99825000</v>
      </c>
      <c r="S91" s="30" t="s">
        <v>386</v>
      </c>
      <c r="T91" s="33">
        <v>6974000</v>
      </c>
      <c r="U91" s="34">
        <v>71362000</v>
      </c>
    </row>
    <row r="92" spans="1:21" x14ac:dyDescent="0.2">
      <c r="A92" s="31">
        <v>45577</v>
      </c>
      <c r="B92" s="32" t="s">
        <v>387</v>
      </c>
      <c r="C92" s="33">
        <v>8440000</v>
      </c>
      <c r="D92" s="33">
        <v>44807000</v>
      </c>
      <c r="E92" s="32" t="s">
        <v>388</v>
      </c>
      <c r="F92" s="33">
        <v>16414000</v>
      </c>
      <c r="G92" s="33">
        <v>6707000</v>
      </c>
      <c r="H92" s="33">
        <v>6875000</v>
      </c>
      <c r="I92" s="33">
        <v>17272000</v>
      </c>
      <c r="J92" s="33">
        <v>47274000</v>
      </c>
      <c r="K92" s="33">
        <v>20838000</v>
      </c>
      <c r="L92" s="33">
        <v>24175000</v>
      </c>
      <c r="M92" s="33">
        <v>34964000</v>
      </c>
      <c r="N92" s="33">
        <v>18575000</v>
      </c>
      <c r="O92" s="33">
        <v>95532000</v>
      </c>
      <c r="P92" s="33">
        <v>9834260</v>
      </c>
      <c r="Q92" s="33">
        <v>9572500</v>
      </c>
      <c r="R92" s="33">
        <v>99041000</v>
      </c>
      <c r="S92" s="30" t="s">
        <v>389</v>
      </c>
      <c r="T92" s="33">
        <v>6911000</v>
      </c>
      <c r="U92" s="34">
        <v>71851000</v>
      </c>
    </row>
    <row r="93" spans="1:21" x14ac:dyDescent="0.2">
      <c r="A93" s="31">
        <v>45608</v>
      </c>
      <c r="B93" s="32" t="s">
        <v>390</v>
      </c>
      <c r="C93" s="33">
        <v>8482000</v>
      </c>
      <c r="D93" s="33">
        <v>44948000</v>
      </c>
      <c r="E93" s="32" t="s">
        <v>391</v>
      </c>
      <c r="F93" s="33">
        <v>16420000</v>
      </c>
      <c r="G93" s="33">
        <v>6735000</v>
      </c>
      <c r="H93" s="33">
        <v>6901000</v>
      </c>
      <c r="I93" s="33">
        <v>17318000</v>
      </c>
      <c r="J93" s="33">
        <v>47264000</v>
      </c>
      <c r="K93" s="33">
        <v>20919000</v>
      </c>
      <c r="L93" s="33">
        <v>24195000</v>
      </c>
      <c r="M93" s="33">
        <v>35133000</v>
      </c>
      <c r="N93" s="33">
        <v>18517000</v>
      </c>
      <c r="O93" s="33">
        <v>95353000</v>
      </c>
      <c r="P93" s="33">
        <v>9824700</v>
      </c>
      <c r="Q93" s="33">
        <v>9560010</v>
      </c>
      <c r="R93" s="33">
        <v>99317000</v>
      </c>
      <c r="S93" s="30" t="s">
        <v>392</v>
      </c>
      <c r="T93" s="33">
        <v>6938000</v>
      </c>
      <c r="U93" s="34">
        <v>71047000</v>
      </c>
    </row>
    <row r="94" spans="1:21" x14ac:dyDescent="0.2">
      <c r="A94" s="31">
        <v>45638</v>
      </c>
      <c r="B94" s="32" t="s">
        <v>393</v>
      </c>
      <c r="C94" s="33">
        <v>8486000</v>
      </c>
      <c r="D94" s="33">
        <v>44911000</v>
      </c>
      <c r="E94" s="32" t="s">
        <v>394</v>
      </c>
      <c r="F94" s="33">
        <v>16305000</v>
      </c>
      <c r="G94" s="33">
        <v>6719000</v>
      </c>
      <c r="H94" s="33">
        <v>6895000</v>
      </c>
      <c r="I94" s="33">
        <v>17323000</v>
      </c>
      <c r="J94" s="33">
        <v>46982000</v>
      </c>
      <c r="K94" s="33">
        <v>20879000</v>
      </c>
      <c r="L94" s="33">
        <v>24058000</v>
      </c>
      <c r="M94" s="33">
        <v>35087000</v>
      </c>
      <c r="N94" s="33">
        <v>18440000</v>
      </c>
      <c r="O94" s="33">
        <v>95566000</v>
      </c>
      <c r="P94" s="33">
        <v>9848250</v>
      </c>
      <c r="Q94" s="33">
        <v>9557250</v>
      </c>
      <c r="R94" s="33">
        <v>99187000</v>
      </c>
      <c r="S94" s="30" t="s">
        <v>395</v>
      </c>
      <c r="T94" s="33">
        <v>6925000</v>
      </c>
      <c r="U94" s="34">
        <v>71302000</v>
      </c>
    </row>
    <row r="95" spans="1:21" x14ac:dyDescent="0.2">
      <c r="A95" s="35" t="s">
        <v>53</v>
      </c>
      <c r="B95" s="32" t="s">
        <v>396</v>
      </c>
      <c r="C95" s="33">
        <v>8468000</v>
      </c>
      <c r="D95" s="33">
        <v>44818000</v>
      </c>
      <c r="E95" s="32" t="s">
        <v>397</v>
      </c>
      <c r="F95" s="33">
        <v>16235000</v>
      </c>
      <c r="G95" s="33">
        <v>6712000</v>
      </c>
      <c r="H95" s="33">
        <v>6876000</v>
      </c>
      <c r="I95" s="33">
        <v>17295000</v>
      </c>
      <c r="J95" s="33">
        <v>46889000</v>
      </c>
      <c r="K95" s="33">
        <v>20848000</v>
      </c>
      <c r="L95" s="33">
        <v>24030000</v>
      </c>
      <c r="M95" s="33">
        <v>35042000</v>
      </c>
      <c r="N95" s="33">
        <v>18485000</v>
      </c>
      <c r="O95" s="33">
        <v>95413000</v>
      </c>
      <c r="P95" s="33">
        <v>9791020</v>
      </c>
      <c r="Q95" s="33">
        <v>9546340</v>
      </c>
      <c r="R95" s="33">
        <v>98998000</v>
      </c>
      <c r="S95" s="30" t="s">
        <v>398</v>
      </c>
      <c r="T95" s="33">
        <v>6914000</v>
      </c>
      <c r="U95" s="34">
        <v>71266000</v>
      </c>
    </row>
    <row r="96" spans="1:21" x14ac:dyDescent="0.2">
      <c r="A96" s="35" t="s">
        <v>54</v>
      </c>
      <c r="B96" s="32" t="s">
        <v>399</v>
      </c>
      <c r="C96" s="33">
        <v>8409000</v>
      </c>
      <c r="D96" s="33">
        <v>44558000</v>
      </c>
      <c r="E96" s="32" t="s">
        <v>400</v>
      </c>
      <c r="F96" s="33">
        <v>16108000</v>
      </c>
      <c r="G96" s="33">
        <v>6675000</v>
      </c>
      <c r="H96" s="33">
        <v>6825000</v>
      </c>
      <c r="I96" s="33">
        <v>17171000</v>
      </c>
      <c r="J96" s="33">
        <v>46325000</v>
      </c>
      <c r="K96" s="33">
        <v>20711000</v>
      </c>
      <c r="L96" s="33">
        <v>23916000</v>
      </c>
      <c r="M96" s="33">
        <v>34819000</v>
      </c>
      <c r="N96" s="33">
        <v>18316000</v>
      </c>
      <c r="O96" s="33">
        <v>94589000</v>
      </c>
      <c r="P96" s="33">
        <v>9696140</v>
      </c>
      <c r="Q96" s="33">
        <v>9494120</v>
      </c>
      <c r="R96" s="33">
        <v>98368000</v>
      </c>
      <c r="S96" s="30" t="s">
        <v>328</v>
      </c>
      <c r="T96" s="33">
        <v>6869000</v>
      </c>
      <c r="U96" s="34">
        <v>71161000</v>
      </c>
    </row>
    <row r="97" spans="1:21" x14ac:dyDescent="0.2">
      <c r="A97" s="35" t="s">
        <v>55</v>
      </c>
      <c r="B97" s="32" t="s">
        <v>401</v>
      </c>
      <c r="C97" s="33">
        <v>8425000</v>
      </c>
      <c r="D97" s="33">
        <v>44557000</v>
      </c>
      <c r="E97" s="32" t="s">
        <v>402</v>
      </c>
      <c r="F97" s="33">
        <v>16055000</v>
      </c>
      <c r="G97" s="33">
        <v>6683000</v>
      </c>
      <c r="H97" s="33">
        <v>6825000</v>
      </c>
      <c r="I97" s="33">
        <v>17171000</v>
      </c>
      <c r="J97" s="33">
        <v>46251000</v>
      </c>
      <c r="K97" s="33">
        <v>20714000</v>
      </c>
      <c r="L97" s="33">
        <v>23876000</v>
      </c>
      <c r="M97" s="33">
        <v>34841000</v>
      </c>
      <c r="N97" s="33">
        <v>18188000</v>
      </c>
      <c r="O97" s="33">
        <v>94385000</v>
      </c>
      <c r="P97" s="33">
        <v>9665570</v>
      </c>
      <c r="Q97" s="33">
        <v>9488000</v>
      </c>
      <c r="R97" s="33">
        <v>98404000</v>
      </c>
      <c r="S97" s="30" t="s">
        <v>403</v>
      </c>
      <c r="T97" s="33">
        <v>6870000</v>
      </c>
      <c r="U97" s="34">
        <v>70642000</v>
      </c>
    </row>
    <row r="98" spans="1:21" x14ac:dyDescent="0.2">
      <c r="A98" s="35" t="s">
        <v>56</v>
      </c>
      <c r="B98" s="32" t="s">
        <v>404</v>
      </c>
      <c r="C98" s="33">
        <v>8446000</v>
      </c>
      <c r="D98" s="33">
        <v>44649000</v>
      </c>
      <c r="E98" s="32" t="s">
        <v>405</v>
      </c>
      <c r="F98" s="33">
        <v>16089000</v>
      </c>
      <c r="G98" s="33">
        <v>6698000</v>
      </c>
      <c r="H98" s="33">
        <v>6844000</v>
      </c>
      <c r="I98" s="33">
        <v>17206000</v>
      </c>
      <c r="J98" s="33">
        <v>46455000</v>
      </c>
      <c r="K98" s="33">
        <v>20767000</v>
      </c>
      <c r="L98" s="33">
        <v>23958000</v>
      </c>
      <c r="M98" s="33">
        <v>34971000</v>
      </c>
      <c r="N98" s="33">
        <v>18242000</v>
      </c>
      <c r="O98" s="33">
        <v>94497000</v>
      </c>
      <c r="P98" s="33">
        <v>9668070</v>
      </c>
      <c r="Q98" s="33">
        <v>9499650</v>
      </c>
      <c r="R98" s="33">
        <v>98602000</v>
      </c>
      <c r="S98" s="30" t="s">
        <v>406</v>
      </c>
      <c r="T98" s="33">
        <v>6887000</v>
      </c>
      <c r="U98" s="34">
        <v>70694000</v>
      </c>
    </row>
    <row r="99" spans="1:21" x14ac:dyDescent="0.2">
      <c r="A99" s="35" t="s">
        <v>57</v>
      </c>
      <c r="B99" s="32" t="s">
        <v>407</v>
      </c>
      <c r="C99" s="33">
        <v>8340000</v>
      </c>
      <c r="D99" s="33">
        <v>44083000</v>
      </c>
      <c r="E99" s="32" t="s">
        <v>408</v>
      </c>
      <c r="F99" s="33">
        <v>15889000</v>
      </c>
      <c r="G99" s="33">
        <v>6622000</v>
      </c>
      <c r="H99" s="33">
        <v>6764000</v>
      </c>
      <c r="I99" s="33">
        <v>17006000</v>
      </c>
      <c r="J99" s="33">
        <v>45933000</v>
      </c>
      <c r="K99" s="33">
        <v>20523000</v>
      </c>
      <c r="L99" s="33">
        <v>23691000</v>
      </c>
      <c r="M99" s="33">
        <v>34513000</v>
      </c>
      <c r="N99" s="33">
        <v>17948000</v>
      </c>
      <c r="O99" s="33">
        <v>93481000</v>
      </c>
      <c r="P99" s="33">
        <v>9507190</v>
      </c>
      <c r="Q99" s="33">
        <v>9413400</v>
      </c>
      <c r="R99" s="33">
        <v>97421000</v>
      </c>
      <c r="S99" s="30" t="s">
        <v>409</v>
      </c>
      <c r="T99" s="33">
        <v>6806000</v>
      </c>
      <c r="U99" s="34">
        <v>70877000</v>
      </c>
    </row>
    <row r="100" spans="1:21" x14ac:dyDescent="0.2">
      <c r="A100" s="35" t="s">
        <v>58</v>
      </c>
      <c r="B100" s="32" t="s">
        <v>410</v>
      </c>
      <c r="C100" s="33">
        <v>8319000</v>
      </c>
      <c r="D100" s="33">
        <v>43984000</v>
      </c>
      <c r="E100" s="32" t="s">
        <v>411</v>
      </c>
      <c r="F100" s="33">
        <v>15926000</v>
      </c>
      <c r="G100" s="33">
        <v>6608000</v>
      </c>
      <c r="H100" s="33">
        <v>6743000</v>
      </c>
      <c r="I100" s="33">
        <v>16960000</v>
      </c>
      <c r="J100" s="33">
        <v>45960000</v>
      </c>
      <c r="K100" s="33">
        <v>20480000</v>
      </c>
      <c r="L100" s="33">
        <v>23526000</v>
      </c>
      <c r="M100" s="33">
        <v>34432000</v>
      </c>
      <c r="N100" s="33">
        <v>17933000</v>
      </c>
      <c r="O100" s="33">
        <v>93240000</v>
      </c>
      <c r="P100" s="33">
        <v>9508720</v>
      </c>
      <c r="Q100" s="33">
        <v>9397920</v>
      </c>
      <c r="R100" s="33">
        <v>97129000</v>
      </c>
      <c r="S100" s="30" t="s">
        <v>412</v>
      </c>
      <c r="T100" s="33">
        <v>6792000</v>
      </c>
      <c r="U100" s="34">
        <v>70018000</v>
      </c>
    </row>
    <row r="101" spans="1:21" x14ac:dyDescent="0.2">
      <c r="A101" s="35" t="s">
        <v>59</v>
      </c>
      <c r="B101" s="32" t="s">
        <v>413</v>
      </c>
      <c r="C101" s="33">
        <v>8305000</v>
      </c>
      <c r="D101" s="33">
        <v>43965000</v>
      </c>
      <c r="E101" s="32" t="s">
        <v>414</v>
      </c>
      <c r="F101" s="33">
        <v>15902000</v>
      </c>
      <c r="G101" s="33">
        <v>6603000</v>
      </c>
      <c r="H101" s="33">
        <v>6737000</v>
      </c>
      <c r="I101" s="33">
        <v>16958000</v>
      </c>
      <c r="J101" s="33">
        <v>45986000</v>
      </c>
      <c r="K101" s="33">
        <v>20464000</v>
      </c>
      <c r="L101" s="33">
        <v>23648000</v>
      </c>
      <c r="M101" s="33">
        <v>34403000</v>
      </c>
      <c r="N101" s="33">
        <v>17990000</v>
      </c>
      <c r="O101" s="33">
        <v>93238000</v>
      </c>
      <c r="P101" s="33">
        <v>9496160</v>
      </c>
      <c r="Q101" s="33">
        <v>9385720</v>
      </c>
      <c r="R101" s="33">
        <v>97129000</v>
      </c>
      <c r="S101" s="30" t="s">
        <v>415</v>
      </c>
      <c r="T101" s="33">
        <v>6786000</v>
      </c>
      <c r="U101" s="34">
        <v>69825000</v>
      </c>
    </row>
    <row r="102" spans="1:21" x14ac:dyDescent="0.2">
      <c r="A102" s="35" t="s">
        <v>60</v>
      </c>
      <c r="B102" s="32" t="s">
        <v>416</v>
      </c>
      <c r="C102" s="33">
        <v>8319000</v>
      </c>
      <c r="D102" s="33">
        <v>44019000</v>
      </c>
      <c r="E102" s="32" t="s">
        <v>417</v>
      </c>
      <c r="F102" s="33">
        <v>15923000</v>
      </c>
      <c r="G102" s="33">
        <v>6613000</v>
      </c>
      <c r="H102" s="33">
        <v>6759000</v>
      </c>
      <c r="I102" s="33">
        <v>16981000</v>
      </c>
      <c r="J102" s="33">
        <v>46194000</v>
      </c>
      <c r="K102" s="33">
        <v>20499000</v>
      </c>
      <c r="L102" s="33">
        <v>23719000</v>
      </c>
      <c r="M102" s="33">
        <v>34452000</v>
      </c>
      <c r="N102" s="33">
        <v>18067000</v>
      </c>
      <c r="O102" s="33">
        <v>93358000</v>
      </c>
      <c r="P102" s="33">
        <v>9539650</v>
      </c>
      <c r="Q102" s="33">
        <v>9394810</v>
      </c>
      <c r="R102" s="33">
        <v>97253000</v>
      </c>
      <c r="S102" s="30" t="s">
        <v>418</v>
      </c>
      <c r="T102" s="33">
        <v>6798000</v>
      </c>
      <c r="U102" s="34">
        <v>69789000</v>
      </c>
    </row>
    <row r="103" spans="1:21" x14ac:dyDescent="0.2">
      <c r="A103" s="35" t="s">
        <v>61</v>
      </c>
      <c r="B103" s="32" t="s">
        <v>419</v>
      </c>
      <c r="C103" s="33">
        <v>8392000</v>
      </c>
      <c r="D103" s="33">
        <v>44398000</v>
      </c>
      <c r="E103" s="32" t="s">
        <v>420</v>
      </c>
      <c r="F103" s="33">
        <v>15923000</v>
      </c>
      <c r="G103" s="33">
        <v>6673000</v>
      </c>
      <c r="H103" s="33">
        <v>6817000</v>
      </c>
      <c r="I103" s="33">
        <v>17145000</v>
      </c>
      <c r="J103" s="33">
        <v>46532000</v>
      </c>
      <c r="K103" s="33">
        <v>20680000</v>
      </c>
      <c r="L103" s="33">
        <v>23864000</v>
      </c>
      <c r="M103" s="33">
        <v>34771000</v>
      </c>
      <c r="N103" s="33">
        <v>18318000</v>
      </c>
      <c r="O103" s="33">
        <v>94374000</v>
      </c>
      <c r="P103" s="33">
        <v>9655290</v>
      </c>
      <c r="Q103" s="33">
        <v>9430230</v>
      </c>
      <c r="R103" s="33">
        <v>98112000</v>
      </c>
      <c r="S103" s="30" t="s">
        <v>421</v>
      </c>
      <c r="T103" s="33">
        <v>6858000</v>
      </c>
      <c r="U103" s="34">
        <v>69886000</v>
      </c>
    </row>
    <row r="104" spans="1:21" x14ac:dyDescent="0.2">
      <c r="A104" s="35" t="s">
        <v>62</v>
      </c>
      <c r="B104" s="32" t="s">
        <v>422</v>
      </c>
      <c r="C104" s="33">
        <v>8338000</v>
      </c>
      <c r="D104" s="33">
        <v>44182000</v>
      </c>
      <c r="E104" s="32" t="s">
        <v>423</v>
      </c>
      <c r="F104" s="33">
        <v>15982000</v>
      </c>
      <c r="G104" s="33">
        <v>6636000</v>
      </c>
      <c r="H104" s="33">
        <v>6774000</v>
      </c>
      <c r="I104" s="33">
        <v>17058000</v>
      </c>
      <c r="J104" s="33">
        <v>46379000</v>
      </c>
      <c r="K104" s="33">
        <v>20567000</v>
      </c>
      <c r="L104" s="33">
        <v>23713000</v>
      </c>
      <c r="M104" s="33">
        <v>34566000</v>
      </c>
      <c r="N104" s="33">
        <v>18201000</v>
      </c>
      <c r="O104" s="33">
        <v>94022000</v>
      </c>
      <c r="P104" s="33">
        <v>9612630</v>
      </c>
      <c r="Q104" s="33">
        <v>9449840</v>
      </c>
      <c r="R104" s="33">
        <v>97602000</v>
      </c>
      <c r="S104" s="30" t="s">
        <v>424</v>
      </c>
      <c r="T104" s="33">
        <v>6819000</v>
      </c>
      <c r="U104" s="34">
        <v>70568000</v>
      </c>
    </row>
    <row r="105" spans="1:21" x14ac:dyDescent="0.2">
      <c r="A105" s="35" t="s">
        <v>63</v>
      </c>
      <c r="B105" s="32" t="s">
        <v>425</v>
      </c>
      <c r="C105" s="33">
        <v>8338000</v>
      </c>
      <c r="D105" s="33">
        <v>44182000</v>
      </c>
      <c r="E105" s="32" t="s">
        <v>426</v>
      </c>
      <c r="F105" s="33">
        <v>16120000</v>
      </c>
      <c r="G105" s="33">
        <v>6694000</v>
      </c>
      <c r="H105" s="33">
        <v>6847000</v>
      </c>
      <c r="I105" s="33">
        <v>17199000</v>
      </c>
      <c r="J105" s="33">
        <v>46965000</v>
      </c>
      <c r="K105" s="33">
        <v>20567000</v>
      </c>
      <c r="L105" s="33">
        <v>23927000</v>
      </c>
      <c r="M105" s="33">
        <v>34566000</v>
      </c>
      <c r="N105" s="33">
        <v>18201000</v>
      </c>
      <c r="O105" s="33">
        <v>94022000</v>
      </c>
      <c r="P105" s="33">
        <v>9612630</v>
      </c>
      <c r="Q105" s="33">
        <v>9449840</v>
      </c>
      <c r="R105" s="33">
        <v>98369000</v>
      </c>
      <c r="S105" s="30" t="s">
        <v>427</v>
      </c>
      <c r="T105" s="33">
        <v>6819000</v>
      </c>
      <c r="U105" s="34">
        <v>70166000</v>
      </c>
    </row>
    <row r="106" spans="1:21" x14ac:dyDescent="0.2">
      <c r="A106" s="35" t="s">
        <v>428</v>
      </c>
      <c r="B106" s="30"/>
      <c r="C106" s="32" t="s">
        <v>428</v>
      </c>
      <c r="D106" s="32" t="s">
        <v>428</v>
      </c>
      <c r="E106" s="32" t="s">
        <v>428</v>
      </c>
      <c r="F106" s="32" t="s">
        <v>428</v>
      </c>
      <c r="G106" s="32" t="s">
        <v>428</v>
      </c>
      <c r="H106" s="30"/>
      <c r="I106" s="30"/>
      <c r="J106" s="30"/>
      <c r="K106" s="30"/>
      <c r="L106" s="32" t="s">
        <v>428</v>
      </c>
      <c r="M106" s="30"/>
      <c r="N106" s="30"/>
      <c r="O106" s="30"/>
      <c r="P106" s="30"/>
      <c r="Q106" s="30"/>
      <c r="R106" s="32" t="s">
        <v>428</v>
      </c>
      <c r="S106" s="30"/>
      <c r="T106" s="30"/>
      <c r="U106" s="30"/>
    </row>
    <row r="107" spans="1:21" x14ac:dyDescent="0.2">
      <c r="A107" s="36"/>
      <c r="B107" s="30"/>
      <c r="C107" s="30"/>
      <c r="D107" s="32" t="s">
        <v>428</v>
      </c>
      <c r="E107" s="32" t="s">
        <v>428</v>
      </c>
      <c r="F107" s="32" t="s">
        <v>428</v>
      </c>
      <c r="G107" s="32" t="s">
        <v>428</v>
      </c>
      <c r="H107" s="30"/>
      <c r="I107" s="30"/>
      <c r="J107" s="30"/>
      <c r="K107" s="30"/>
      <c r="L107" s="32" t="s">
        <v>428</v>
      </c>
      <c r="M107" s="30"/>
      <c r="N107" s="30"/>
      <c r="O107" s="30"/>
      <c r="P107" s="30"/>
      <c r="Q107" s="30"/>
      <c r="R107" s="32" t="s">
        <v>428</v>
      </c>
      <c r="S107" s="30"/>
      <c r="T107" s="30"/>
      <c r="U107" s="30"/>
    </row>
    <row r="108" spans="1:21" x14ac:dyDescent="0.2">
      <c r="A108" s="36"/>
      <c r="B108" s="30"/>
      <c r="C108" s="30"/>
      <c r="D108" s="32" t="s">
        <v>428</v>
      </c>
      <c r="E108" s="32" t="s">
        <v>428</v>
      </c>
      <c r="F108" s="32" t="s">
        <v>428</v>
      </c>
      <c r="G108" s="32" t="s">
        <v>428</v>
      </c>
      <c r="H108" s="30"/>
      <c r="I108" s="30"/>
      <c r="J108" s="30"/>
      <c r="K108" s="30"/>
      <c r="L108" s="32" t="s">
        <v>428</v>
      </c>
      <c r="M108" s="30"/>
      <c r="N108" s="30"/>
      <c r="O108" s="30"/>
      <c r="P108" s="30"/>
      <c r="Q108" s="30"/>
      <c r="R108" s="32" t="s">
        <v>428</v>
      </c>
      <c r="S108" s="30"/>
      <c r="T108" s="30"/>
      <c r="U108" s="30"/>
    </row>
    <row r="109" spans="1:21" x14ac:dyDescent="0.2">
      <c r="A109" s="36"/>
      <c r="B109" s="30"/>
      <c r="C109" s="30"/>
      <c r="D109" s="30"/>
      <c r="E109" s="32" t="s">
        <v>428</v>
      </c>
      <c r="F109" s="32" t="s">
        <v>428</v>
      </c>
      <c r="G109" s="32" t="s">
        <v>428</v>
      </c>
      <c r="H109" s="30"/>
      <c r="I109" s="30"/>
      <c r="J109" s="30"/>
      <c r="K109" s="30"/>
      <c r="L109" s="32" t="s">
        <v>428</v>
      </c>
      <c r="M109" s="32" t="s">
        <v>428</v>
      </c>
      <c r="N109" s="30"/>
      <c r="O109" s="30"/>
      <c r="P109" s="30"/>
      <c r="Q109" s="30"/>
      <c r="R109" s="32" t="s">
        <v>428</v>
      </c>
      <c r="S109" s="30"/>
      <c r="T109" s="30"/>
      <c r="U109" s="30"/>
    </row>
    <row r="110" spans="1:21" x14ac:dyDescent="0.2">
      <c r="A110" s="36"/>
      <c r="B110" s="30"/>
      <c r="C110" s="30"/>
      <c r="D110" s="30"/>
      <c r="E110" s="32" t="s">
        <v>428</v>
      </c>
      <c r="F110" s="32" t="s">
        <v>428</v>
      </c>
      <c r="G110" s="32" t="s">
        <v>428</v>
      </c>
      <c r="H110" s="30"/>
      <c r="I110" s="30"/>
      <c r="J110" s="30"/>
      <c r="K110" s="30"/>
      <c r="L110" s="32" t="s">
        <v>428</v>
      </c>
      <c r="M110" s="32" t="s">
        <v>428</v>
      </c>
      <c r="N110" s="32" t="s">
        <v>428</v>
      </c>
      <c r="O110" s="30"/>
      <c r="P110" s="30"/>
      <c r="Q110" s="30"/>
      <c r="R110" s="32" t="s">
        <v>428</v>
      </c>
      <c r="S110" s="30"/>
      <c r="T110" s="30"/>
      <c r="U110" s="30"/>
    </row>
    <row r="111" spans="1:21" x14ac:dyDescent="0.2">
      <c r="A111" s="36"/>
      <c r="B111" s="30"/>
      <c r="C111" s="30"/>
      <c r="D111" s="30"/>
      <c r="E111" s="30"/>
      <c r="F111" s="32" t="s">
        <v>428</v>
      </c>
      <c r="G111" s="32" t="s">
        <v>428</v>
      </c>
      <c r="H111" s="30"/>
      <c r="I111" s="30"/>
      <c r="J111" s="30"/>
      <c r="K111" s="30"/>
      <c r="L111" s="32" t="s">
        <v>428</v>
      </c>
      <c r="M111" s="32" t="s">
        <v>428</v>
      </c>
      <c r="N111" s="32" t="s">
        <v>428</v>
      </c>
      <c r="O111" s="30"/>
      <c r="P111" s="30"/>
      <c r="Q111" s="30"/>
      <c r="R111" s="32" t="s">
        <v>428</v>
      </c>
      <c r="S111" s="30"/>
      <c r="T111" s="30"/>
      <c r="U111" s="30"/>
    </row>
    <row r="112" spans="1:21" x14ac:dyDescent="0.2">
      <c r="A112" s="36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2" t="s">
        <v>428</v>
      </c>
      <c r="M112" s="32" t="s">
        <v>428</v>
      </c>
      <c r="N112" s="32" t="s">
        <v>428</v>
      </c>
      <c r="O112" s="30"/>
      <c r="P112" s="30"/>
      <c r="Q112" s="30"/>
      <c r="R112" s="32" t="s">
        <v>428</v>
      </c>
      <c r="S112" s="30"/>
      <c r="T112" s="30"/>
      <c r="U112" s="30"/>
    </row>
    <row r="113" spans="1:21" x14ac:dyDescent="0.2">
      <c r="A113" s="36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2" t="s">
        <v>428</v>
      </c>
      <c r="M113" s="32" t="s">
        <v>428</v>
      </c>
      <c r="N113" s="32" t="s">
        <v>428</v>
      </c>
      <c r="O113" s="30"/>
      <c r="P113" s="30"/>
      <c r="Q113" s="30"/>
      <c r="R113" s="32" t="s">
        <v>428</v>
      </c>
      <c r="S113" s="30"/>
      <c r="T113" s="30"/>
      <c r="U113" s="30"/>
    </row>
    <row r="114" spans="1:21" x14ac:dyDescent="0.2">
      <c r="A114" s="36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2" t="s">
        <v>428</v>
      </c>
      <c r="M114" s="32" t="s">
        <v>428</v>
      </c>
      <c r="N114" s="32" t="s">
        <v>428</v>
      </c>
      <c r="O114" s="30"/>
      <c r="P114" s="30"/>
      <c r="Q114" s="30"/>
      <c r="R114" s="32" t="s">
        <v>428</v>
      </c>
      <c r="S114" s="30"/>
      <c r="T114" s="30"/>
      <c r="U114" s="30"/>
    </row>
    <row r="115" spans="1:21" x14ac:dyDescent="0.2">
      <c r="A115" s="36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2" t="s">
        <v>428</v>
      </c>
      <c r="M115" s="32" t="s">
        <v>428</v>
      </c>
      <c r="N115" s="32" t="s">
        <v>428</v>
      </c>
      <c r="O115" s="30"/>
      <c r="P115" s="30"/>
      <c r="Q115" s="30"/>
      <c r="R115" s="32" t="s">
        <v>428</v>
      </c>
      <c r="S115" s="30"/>
      <c r="T115" s="30"/>
      <c r="U115" s="30"/>
    </row>
    <row r="116" spans="1:21" x14ac:dyDescent="0.2">
      <c r="A116" s="36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2" t="s">
        <v>428</v>
      </c>
      <c r="M116" s="32" t="s">
        <v>428</v>
      </c>
      <c r="N116" s="32" t="s">
        <v>428</v>
      </c>
      <c r="O116" s="30"/>
      <c r="P116" s="30"/>
      <c r="Q116" s="30"/>
      <c r="R116" s="30"/>
      <c r="S116" s="30"/>
      <c r="T116" s="30"/>
      <c r="U116" s="30"/>
    </row>
    <row r="117" spans="1:21" x14ac:dyDescent="0.2">
      <c r="A117" s="36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2" t="s">
        <v>428</v>
      </c>
      <c r="M117" s="32" t="s">
        <v>428</v>
      </c>
      <c r="N117" s="32" t="s">
        <v>428</v>
      </c>
      <c r="O117" s="30"/>
      <c r="P117" s="30"/>
      <c r="Q117" s="30"/>
      <c r="R117" s="30"/>
      <c r="S117" s="30"/>
      <c r="T117" s="30"/>
      <c r="U117" s="30"/>
    </row>
    <row r="118" spans="1:21" x14ac:dyDescent="0.2">
      <c r="A118" s="36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2" t="s">
        <v>428</v>
      </c>
      <c r="M118" s="32" t="s">
        <v>428</v>
      </c>
      <c r="N118" s="32" t="s">
        <v>428</v>
      </c>
      <c r="O118" s="30"/>
      <c r="P118" s="30"/>
      <c r="Q118" s="30"/>
      <c r="R118" s="30"/>
      <c r="S118" s="30"/>
      <c r="T118" s="30"/>
      <c r="U118" s="30"/>
    </row>
    <row r="119" spans="1:21" x14ac:dyDescent="0.2">
      <c r="A119" s="36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2" t="s">
        <v>428</v>
      </c>
      <c r="M119" s="32" t="s">
        <v>428</v>
      </c>
      <c r="N119" s="32" t="s">
        <v>428</v>
      </c>
      <c r="O119" s="30"/>
      <c r="P119" s="30"/>
      <c r="Q119" s="30"/>
      <c r="R119" s="30"/>
      <c r="S119" s="30"/>
      <c r="T119" s="30"/>
      <c r="U119" s="30"/>
    </row>
    <row r="120" spans="1:21" x14ac:dyDescent="0.2">
      <c r="A120" s="36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2" t="s">
        <v>428</v>
      </c>
      <c r="M120" s="32" t="s">
        <v>428</v>
      </c>
      <c r="N120" s="32" t="s">
        <v>428</v>
      </c>
      <c r="O120" s="30"/>
      <c r="P120" s="30"/>
      <c r="Q120" s="30"/>
      <c r="R120" s="32" t="s">
        <v>428</v>
      </c>
      <c r="S120" s="30"/>
      <c r="T120" s="30"/>
      <c r="U120" s="30"/>
    </row>
    <row r="121" spans="1:21" x14ac:dyDescent="0.2">
      <c r="A121" s="36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2" t="s">
        <v>428</v>
      </c>
      <c r="M121" s="32" t="s">
        <v>428</v>
      </c>
      <c r="N121" s="32" t="s">
        <v>428</v>
      </c>
      <c r="O121" s="30"/>
      <c r="P121" s="30"/>
      <c r="Q121" s="30"/>
      <c r="R121" s="32" t="s">
        <v>428</v>
      </c>
      <c r="S121" s="30"/>
      <c r="T121" s="30"/>
      <c r="U121" s="30"/>
    </row>
    <row r="122" spans="1:21" x14ac:dyDescent="0.2">
      <c r="A122" s="36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2" t="s">
        <v>428</v>
      </c>
      <c r="M122" s="32" t="s">
        <v>428</v>
      </c>
      <c r="N122" s="32" t="s">
        <v>428</v>
      </c>
      <c r="O122" s="30"/>
      <c r="P122" s="30"/>
      <c r="Q122" s="30"/>
      <c r="R122" s="32" t="s">
        <v>428</v>
      </c>
      <c r="S122" s="30"/>
      <c r="T122" s="30"/>
      <c r="U122" s="30"/>
    </row>
    <row r="123" spans="1:21" x14ac:dyDescent="0.2">
      <c r="A123" s="36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2" t="s">
        <v>428</v>
      </c>
      <c r="N123" s="32" t="s">
        <v>428</v>
      </c>
      <c r="O123" s="30"/>
      <c r="P123" s="30"/>
      <c r="Q123" s="30"/>
      <c r="R123" s="32" t="s">
        <v>428</v>
      </c>
      <c r="S123" s="30"/>
      <c r="T123" s="30"/>
      <c r="U123" s="30"/>
    </row>
    <row r="124" spans="1:21" x14ac:dyDescent="0.2">
      <c r="A124" s="36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2" t="s">
        <v>428</v>
      </c>
      <c r="O124" s="30"/>
      <c r="P124" s="30"/>
      <c r="Q124" s="30"/>
      <c r="R124" s="32" t="s">
        <v>428</v>
      </c>
      <c r="S124" s="30"/>
      <c r="T124" s="30"/>
      <c r="U124" s="30"/>
    </row>
    <row r="125" spans="1:21" x14ac:dyDescent="0.2">
      <c r="A125" s="36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2" t="s">
        <v>428</v>
      </c>
      <c r="S125" s="30"/>
      <c r="T125" s="30"/>
      <c r="U125" s="30"/>
    </row>
    <row r="126" spans="1:21" x14ac:dyDescent="0.2">
      <c r="A126" s="36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2" t="s">
        <v>428</v>
      </c>
      <c r="S126" s="30"/>
      <c r="T126" s="30"/>
      <c r="U126" s="30"/>
    </row>
    <row r="127" spans="1:21" x14ac:dyDescent="0.2">
      <c r="A127" s="36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2" t="s">
        <v>428</v>
      </c>
      <c r="S127" s="30"/>
      <c r="T127" s="30"/>
      <c r="U127" s="30"/>
    </row>
    <row r="128" spans="1:21" x14ac:dyDescent="0.2">
      <c r="A128" s="36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2" t="s">
        <v>428</v>
      </c>
      <c r="S128" s="30"/>
      <c r="T128" s="30"/>
      <c r="U128" s="30"/>
    </row>
    <row r="129" spans="1:21" x14ac:dyDescent="0.2">
      <c r="A129" s="36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2" t="s">
        <v>428</v>
      </c>
      <c r="S129" s="30"/>
      <c r="T129" s="30"/>
      <c r="U129" s="30"/>
    </row>
    <row r="130" spans="1:21" x14ac:dyDescent="0.2">
      <c r="A130" s="36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2" t="s">
        <v>428</v>
      </c>
      <c r="S130" s="30"/>
      <c r="T130" s="30"/>
      <c r="U130" s="30"/>
    </row>
    <row r="131" spans="1:21" x14ac:dyDescent="0.2">
      <c r="A131" s="36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2" t="s">
        <v>428</v>
      </c>
      <c r="S131" s="30"/>
      <c r="T131" s="30"/>
      <c r="U131" s="30"/>
    </row>
    <row r="132" spans="1:21" x14ac:dyDescent="0.2">
      <c r="A132" s="36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2" t="s">
        <v>428</v>
      </c>
      <c r="S132" s="30"/>
      <c r="T132" s="30"/>
      <c r="U132" s="30"/>
    </row>
    <row r="133" spans="1:21" x14ac:dyDescent="0.2">
      <c r="A133" s="36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2" t="s">
        <v>428</v>
      </c>
      <c r="S133" s="30"/>
      <c r="T133" s="30"/>
      <c r="U133" s="30"/>
    </row>
    <row r="134" spans="1:21" x14ac:dyDescent="0.2">
      <c r="A134" s="36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2" t="s">
        <v>428</v>
      </c>
      <c r="S134" s="30"/>
      <c r="T134" s="30"/>
      <c r="U134" s="30"/>
    </row>
    <row r="135" spans="1:21" x14ac:dyDescent="0.2">
      <c r="A135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Base</vt:lpstr>
      <vt:lpstr>Feuil1</vt:lpstr>
      <vt:lpstr>données complémentaires </vt:lpstr>
      <vt:lpstr>calcul alpha bêta</vt:lpstr>
      <vt:lpstr>Résultat app 2</vt:lpstr>
      <vt:lpstr>Données fonds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cp:revision/>
  <dcterms:created xsi:type="dcterms:W3CDTF">2025-03-09T14:19:02Z</dcterms:created>
  <dcterms:modified xsi:type="dcterms:W3CDTF">2025-04-11T20:08:11Z</dcterms:modified>
  <cp:category/>
  <cp:contentStatus/>
</cp:coreProperties>
</file>