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s\Assignment\Submit\"/>
    </mc:Choice>
  </mc:AlternateContent>
  <bookViews>
    <workbookView xWindow="0" yWindow="0" windowWidth="24000" windowHeight="9675"/>
  </bookViews>
  <sheets>
    <sheet name="Vision Electron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9" i="1"/>
  <c r="E9" i="1"/>
  <c r="D9" i="1"/>
  <c r="D17" i="1" l="1"/>
  <c r="G10" i="1"/>
  <c r="G11" i="1"/>
  <c r="G12" i="1"/>
  <c r="G13" i="1"/>
  <c r="G14" i="1"/>
  <c r="G15" i="1"/>
  <c r="G16" i="1"/>
  <c r="G17" i="1"/>
  <c r="G18" i="1"/>
  <c r="G19" i="1"/>
  <c r="G20" i="1"/>
  <c r="D10" i="1"/>
  <c r="D11" i="1"/>
  <c r="D12" i="1"/>
  <c r="D14" i="1"/>
  <c r="D15" i="1"/>
  <c r="D16" i="1"/>
  <c r="D18" i="1"/>
  <c r="D19" i="1"/>
  <c r="D20" i="1"/>
  <c r="D13" i="1"/>
  <c r="F9" i="1" l="1"/>
  <c r="E10" i="1"/>
  <c r="F10" i="1" s="1"/>
  <c r="H10" i="1" s="1"/>
  <c r="I10" i="1" s="1"/>
  <c r="E11" i="1"/>
  <c r="F11" i="1" s="1"/>
  <c r="H11" i="1" s="1"/>
  <c r="I11" i="1" s="1"/>
  <c r="E12" i="1"/>
  <c r="F12" i="1" s="1"/>
  <c r="H12" i="1" s="1"/>
  <c r="I12" i="1" s="1"/>
  <c r="E13" i="1"/>
  <c r="F13" i="1" s="1"/>
  <c r="H13" i="1" s="1"/>
  <c r="I13" i="1" s="1"/>
  <c r="E14" i="1"/>
  <c r="F14" i="1" s="1"/>
  <c r="H14" i="1" s="1"/>
  <c r="I14" i="1" s="1"/>
  <c r="E15" i="1"/>
  <c r="F15" i="1" s="1"/>
  <c r="H15" i="1" s="1"/>
  <c r="I15" i="1" s="1"/>
  <c r="E16" i="1"/>
  <c r="F16" i="1" s="1"/>
  <c r="H16" i="1" s="1"/>
  <c r="I16" i="1" s="1"/>
  <c r="E17" i="1"/>
  <c r="F17" i="1" s="1"/>
  <c r="H17" i="1" s="1"/>
  <c r="I17" i="1" s="1"/>
  <c r="E18" i="1"/>
  <c r="F18" i="1" s="1"/>
  <c r="H18" i="1" s="1"/>
  <c r="I18" i="1" s="1"/>
  <c r="E19" i="1"/>
  <c r="F19" i="1" s="1"/>
  <c r="H19" i="1" s="1"/>
  <c r="I19" i="1" s="1"/>
  <c r="E20" i="1"/>
  <c r="F20" i="1" s="1"/>
  <c r="H20" i="1" l="1"/>
  <c r="I20" i="1" s="1"/>
  <c r="J19" i="1"/>
  <c r="J17" i="1"/>
  <c r="J15" i="1"/>
  <c r="J11" i="1"/>
  <c r="J10" i="1"/>
  <c r="J18" i="1"/>
  <c r="J16" i="1"/>
  <c r="J14" i="1"/>
  <c r="J12" i="1"/>
  <c r="J13" i="1"/>
  <c r="H9" i="1"/>
  <c r="J9" i="1" l="1"/>
  <c r="J20" i="1"/>
</calcChain>
</file>

<file path=xl/sharedStrings.xml><?xml version="1.0" encoding="utf-8"?>
<sst xmlns="http://schemas.openxmlformats.org/spreadsheetml/2006/main" count="34" uniqueCount="34">
  <si>
    <t>Vision Electronics</t>
  </si>
  <si>
    <t>Electrical Sales</t>
  </si>
  <si>
    <t>Employee Name</t>
  </si>
  <si>
    <t>Sales</t>
  </si>
  <si>
    <t>Hours</t>
  </si>
  <si>
    <t>Hourly Rate</t>
  </si>
  <si>
    <t>Basic Pay</t>
  </si>
  <si>
    <t>Commission</t>
  </si>
  <si>
    <t>Total Payment</t>
  </si>
  <si>
    <t>Brooke Hansen</t>
  </si>
  <si>
    <t>Ruby Altamirano</t>
  </si>
  <si>
    <t>Brian Corcoran</t>
  </si>
  <si>
    <t>Craig Anderson</t>
  </si>
  <si>
    <t>Chris Spencer</t>
  </si>
  <si>
    <t>Adam Byrne</t>
  </si>
  <si>
    <t>Marieanna Quinn</t>
  </si>
  <si>
    <t>Craig MacKenzie</t>
  </si>
  <si>
    <t>Katherine Merritt</t>
  </si>
  <si>
    <t>Christopher Mulready</t>
  </si>
  <si>
    <t>Glen Patterson</t>
  </si>
  <si>
    <t>Shane Matthews</t>
  </si>
  <si>
    <t>A</t>
  </si>
  <si>
    <t>B</t>
  </si>
  <si>
    <t>C</t>
  </si>
  <si>
    <t>Code:</t>
  </si>
  <si>
    <t>Rate:</t>
  </si>
  <si>
    <t>Net Income</t>
  </si>
  <si>
    <t>Tax Rate:</t>
  </si>
  <si>
    <t>Hourly Rates:</t>
  </si>
  <si>
    <t>Status</t>
  </si>
  <si>
    <t>Full Time</t>
  </si>
  <si>
    <t>Part Time</t>
  </si>
  <si>
    <t>Drop In</t>
  </si>
  <si>
    <t>Deducted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</si>
</sst>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809]General"/>
    <numFmt numFmtId="165" formatCode="[$€-1809]#,##0.00;&quot;-&quot;[$€-1809]#,##0.00"/>
    <numFmt numFmtId="166" formatCode="&quot;€&quot;#,##0.00;[Red]&quot;€&quot;#,##0.00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24"/>
      <color rgb="FF000000"/>
      <name val="BankGothic Md BT"/>
      <family val="2"/>
    </font>
    <font>
      <u/>
      <sz val="18"/>
      <color rgb="FFF2F2F2"/>
      <name val="Bodoni MT"/>
      <family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u/>
      <sz val="24"/>
      <color rgb="FF000000"/>
      <name val="Bauhaus 93"/>
      <family val="5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AFABAB"/>
        <bgColor rgb="FFAFABAB"/>
      </patternFill>
    </fill>
    <fill>
      <patternFill patternType="solid">
        <fgColor rgb="FF70AD47"/>
        <bgColor rgb="FF70AD4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0">
    <xf numFmtId="0" fontId="0" fillId="0" borderId="0" xfId="0"/>
    <xf numFmtId="164" fontId="1" fillId="0" borderId="0" xfId="1"/>
    <xf numFmtId="164" fontId="2" fillId="2" borderId="0" xfId="1" applyFont="1" applyFill="1" applyBorder="1" applyAlignment="1">
      <alignment horizontal="center"/>
    </xf>
    <xf numFmtId="0" fontId="0" fillId="3" borderId="0" xfId="0" applyFill="1" applyBorder="1"/>
    <xf numFmtId="164" fontId="3" fillId="4" borderId="0" xfId="1" applyFont="1" applyFill="1" applyBorder="1" applyAlignment="1">
      <alignment horizontal="center"/>
    </xf>
    <xf numFmtId="166" fontId="1" fillId="6" borderId="1" xfId="1" applyNumberFormat="1" applyFill="1" applyBorder="1" applyProtection="1">
      <protection locked="0"/>
    </xf>
    <xf numFmtId="9" fontId="0" fillId="6" borderId="1" xfId="0" applyNumberFormat="1" applyFill="1" applyBorder="1" applyProtection="1">
      <protection locked="0"/>
    </xf>
    <xf numFmtId="164" fontId="4" fillId="7" borderId="1" xfId="1" applyFont="1" applyFill="1" applyBorder="1" applyAlignment="1">
      <alignment horizontal="center"/>
    </xf>
    <xf numFmtId="165" fontId="1" fillId="7" borderId="1" xfId="1" applyNumberFormat="1" applyFill="1" applyBorder="1"/>
    <xf numFmtId="166" fontId="1" fillId="7" borderId="1" xfId="1" applyNumberFormat="1" applyFill="1" applyBorder="1"/>
    <xf numFmtId="1" fontId="1" fillId="5" borderId="1" xfId="1" applyNumberFormat="1" applyFill="1" applyBorder="1" applyProtection="1">
      <protection locked="0"/>
    </xf>
    <xf numFmtId="164" fontId="6" fillId="2" borderId="0" xfId="1" applyFont="1" applyFill="1" applyBorder="1" applyAlignment="1">
      <alignment horizontal="center"/>
    </xf>
    <xf numFmtId="164" fontId="4" fillId="5" borderId="1" xfId="1" applyFont="1" applyFill="1" applyBorder="1" applyAlignment="1" applyProtection="1">
      <alignment horizontal="center"/>
      <protection locked="0"/>
    </xf>
    <xf numFmtId="164" fontId="5" fillId="6" borderId="1" xfId="1" applyFont="1" applyFill="1" applyBorder="1" applyAlignment="1" applyProtection="1">
      <alignment horizontal="center"/>
      <protection locked="0"/>
    </xf>
    <xf numFmtId="164" fontId="4" fillId="6" borderId="1" xfId="1" applyFont="1" applyFill="1" applyBorder="1" applyAlignment="1" applyProtection="1">
      <alignment horizontal="center"/>
      <protection locked="0"/>
    </xf>
    <xf numFmtId="164" fontId="1" fillId="6" borderId="1" xfId="1" applyFill="1" applyBorder="1" applyProtection="1"/>
    <xf numFmtId="49" fontId="1" fillId="5" borderId="1" xfId="1" applyNumberFormat="1" applyFill="1" applyBorder="1" applyProtection="1">
      <protection locked="0"/>
    </xf>
    <xf numFmtId="49" fontId="4" fillId="6" borderId="1" xfId="1" applyNumberFormat="1" applyFont="1" applyFill="1" applyBorder="1" applyAlignment="1" applyProtection="1">
      <alignment horizontal="left"/>
      <protection locked="0"/>
    </xf>
    <xf numFmtId="49" fontId="4" fillId="6" borderId="1" xfId="1" applyNumberFormat="1" applyFont="1" applyFill="1" applyBorder="1" applyProtection="1">
      <protection locked="0"/>
    </xf>
    <xf numFmtId="49" fontId="1" fillId="7" borderId="1" xfId="1" applyNumberFormat="1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A7" workbookViewId="0">
      <selection activeCell="B24" sqref="B24"/>
    </sheetView>
  </sheetViews>
  <sheetFormatPr defaultRowHeight="15"/>
  <cols>
    <col min="1" max="1" width="20.5703125" bestFit="1" customWidth="1"/>
    <col min="4" max="5" width="11.28515625" bestFit="1" customWidth="1"/>
    <col min="6" max="7" width="11.85546875" bestFit="1" customWidth="1"/>
    <col min="8" max="9" width="13.85546875" bestFit="1" customWidth="1"/>
    <col min="10" max="10" width="11.28515625" bestFit="1" customWidth="1"/>
  </cols>
  <sheetData>
    <row r="1" spans="1:22" ht="37.5">
      <c r="A1" s="1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4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2" t="s">
        <v>2</v>
      </c>
      <c r="B8" s="12" t="s">
        <v>3</v>
      </c>
      <c r="C8" s="12" t="s">
        <v>4</v>
      </c>
      <c r="D8" s="7" t="s">
        <v>29</v>
      </c>
      <c r="E8" s="7" t="s">
        <v>5</v>
      </c>
      <c r="F8" s="7" t="s">
        <v>6</v>
      </c>
      <c r="G8" s="7" t="s">
        <v>7</v>
      </c>
      <c r="H8" s="7" t="s">
        <v>8</v>
      </c>
      <c r="I8" s="7" t="s">
        <v>33</v>
      </c>
      <c r="J8" s="7" t="s">
        <v>26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6" t="s">
        <v>9</v>
      </c>
      <c r="B9" s="10">
        <v>6</v>
      </c>
      <c r="C9" s="10">
        <v>7</v>
      </c>
      <c r="D9" s="19" t="str">
        <f>IF(C9&gt;20,"A",IF(C9&lt;10,"B","C"))</f>
        <v>B</v>
      </c>
      <c r="E9" s="8">
        <f>LOOKUP(D9,$B$24:$D$24,$B$25:$D$25)</f>
        <v>4.4400000000000004</v>
      </c>
      <c r="F9" s="8">
        <f>C9*E9</f>
        <v>31.080000000000002</v>
      </c>
      <c r="G9" s="9">
        <f>IF(B9&gt;=18,22,IF(B9&gt;=10,10,0))</f>
        <v>0</v>
      </c>
      <c r="H9" s="8">
        <f>SUM(F9+G9)</f>
        <v>31.080000000000002</v>
      </c>
      <c r="I9" s="8">
        <f>H9*$A$28</f>
        <v>6.2160000000000011</v>
      </c>
      <c r="J9" s="9">
        <f>SUM(H9-I9)</f>
        <v>24.864000000000001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6" t="s">
        <v>10</v>
      </c>
      <c r="B10" s="10">
        <v>22</v>
      </c>
      <c r="C10" s="10">
        <v>43</v>
      </c>
      <c r="D10" s="19" t="str">
        <f t="shared" ref="D9:D12" si="0">IF(C10&gt;20,"A",IF(C10&lt;10,"B","C"))</f>
        <v>A</v>
      </c>
      <c r="E10" s="8">
        <f t="shared" ref="E10:E20" si="1">LOOKUP(D10,$B$24:$D$24,$B$25:$D$25)</f>
        <v>8.65</v>
      </c>
      <c r="F10" s="8">
        <f t="shared" ref="F10:F20" si="2">C10*E10</f>
        <v>371.95</v>
      </c>
      <c r="G10" s="9">
        <f t="shared" ref="G10:G20" si="3">IF(B10&gt;=18,22,IF(B10&gt;=10,10,0))</f>
        <v>22</v>
      </c>
      <c r="H10" s="8">
        <f t="shared" ref="H10:H20" si="4">SUM(F10+G10)</f>
        <v>393.95</v>
      </c>
      <c r="I10" s="8">
        <f t="shared" ref="I10:I20" si="5">H10*$A$28</f>
        <v>78.790000000000006</v>
      </c>
      <c r="J10" s="9">
        <f t="shared" ref="J10:J20" si="6">SUM(H10-I10)</f>
        <v>315.15999999999997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6" t="s">
        <v>11</v>
      </c>
      <c r="B11" s="10">
        <v>13</v>
      </c>
      <c r="C11" s="10">
        <v>31</v>
      </c>
      <c r="D11" s="19" t="str">
        <f t="shared" si="0"/>
        <v>A</v>
      </c>
      <c r="E11" s="8">
        <f t="shared" si="1"/>
        <v>8.65</v>
      </c>
      <c r="F11" s="8">
        <f t="shared" si="2"/>
        <v>268.15000000000003</v>
      </c>
      <c r="G11" s="9">
        <f t="shared" si="3"/>
        <v>10</v>
      </c>
      <c r="H11" s="8">
        <f t="shared" si="4"/>
        <v>278.15000000000003</v>
      </c>
      <c r="I11" s="8">
        <f t="shared" si="5"/>
        <v>55.63000000000001</v>
      </c>
      <c r="J11" s="9">
        <f t="shared" si="6"/>
        <v>222.52000000000004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6" t="s">
        <v>12</v>
      </c>
      <c r="B12" s="10">
        <v>20</v>
      </c>
      <c r="C12" s="10">
        <v>47</v>
      </c>
      <c r="D12" s="19" t="str">
        <f t="shared" si="0"/>
        <v>A</v>
      </c>
      <c r="E12" s="8">
        <f t="shared" si="1"/>
        <v>8.65</v>
      </c>
      <c r="F12" s="8">
        <f t="shared" si="2"/>
        <v>406.55</v>
      </c>
      <c r="G12" s="9">
        <f t="shared" si="3"/>
        <v>22</v>
      </c>
      <c r="H12" s="8">
        <f t="shared" si="4"/>
        <v>428.55</v>
      </c>
      <c r="I12" s="8">
        <f t="shared" si="5"/>
        <v>85.710000000000008</v>
      </c>
      <c r="J12" s="9">
        <f t="shared" si="6"/>
        <v>342.84000000000003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6" t="s">
        <v>13</v>
      </c>
      <c r="B13" s="10">
        <v>11</v>
      </c>
      <c r="C13" s="10">
        <v>15</v>
      </c>
      <c r="D13" s="19" t="str">
        <f>IF(C13&gt;20,"A",IF(C13&lt;10,"B","C"))</f>
        <v>C</v>
      </c>
      <c r="E13" s="8">
        <f t="shared" si="1"/>
        <v>6.92</v>
      </c>
      <c r="F13" s="8">
        <f t="shared" si="2"/>
        <v>103.8</v>
      </c>
      <c r="G13" s="9">
        <f t="shared" si="3"/>
        <v>10</v>
      </c>
      <c r="H13" s="8">
        <f t="shared" si="4"/>
        <v>113.8</v>
      </c>
      <c r="I13" s="8">
        <f t="shared" si="5"/>
        <v>22.76</v>
      </c>
      <c r="J13" s="9">
        <f t="shared" si="6"/>
        <v>91.039999999999992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6" t="s">
        <v>14</v>
      </c>
      <c r="B14" s="10">
        <v>19</v>
      </c>
      <c r="C14" s="10">
        <v>32</v>
      </c>
      <c r="D14" s="19" t="str">
        <f t="shared" ref="D14:D20" si="7">IF(C14&gt;20,"A",IF(C14&lt;10,"B","C"))</f>
        <v>A</v>
      </c>
      <c r="E14" s="8">
        <f t="shared" si="1"/>
        <v>8.65</v>
      </c>
      <c r="F14" s="8">
        <f t="shared" si="2"/>
        <v>276.8</v>
      </c>
      <c r="G14" s="9">
        <f t="shared" si="3"/>
        <v>22</v>
      </c>
      <c r="H14" s="8">
        <f t="shared" si="4"/>
        <v>298.8</v>
      </c>
      <c r="I14" s="8">
        <f t="shared" si="5"/>
        <v>59.760000000000005</v>
      </c>
      <c r="J14" s="9">
        <f t="shared" si="6"/>
        <v>239.04000000000002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6" t="s">
        <v>15</v>
      </c>
      <c r="B15" s="10">
        <v>17</v>
      </c>
      <c r="C15" s="10">
        <v>40</v>
      </c>
      <c r="D15" s="19" t="str">
        <f t="shared" si="7"/>
        <v>A</v>
      </c>
      <c r="E15" s="8">
        <f t="shared" si="1"/>
        <v>8.65</v>
      </c>
      <c r="F15" s="8">
        <f t="shared" si="2"/>
        <v>346</v>
      </c>
      <c r="G15" s="9">
        <f t="shared" si="3"/>
        <v>10</v>
      </c>
      <c r="H15" s="8">
        <f t="shared" si="4"/>
        <v>356</v>
      </c>
      <c r="I15" s="8">
        <f t="shared" si="5"/>
        <v>71.2</v>
      </c>
      <c r="J15" s="9">
        <f t="shared" si="6"/>
        <v>284.8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6" t="s">
        <v>16</v>
      </c>
      <c r="B16" s="10">
        <v>10</v>
      </c>
      <c r="C16" s="10">
        <v>23</v>
      </c>
      <c r="D16" s="19" t="str">
        <f t="shared" si="7"/>
        <v>A</v>
      </c>
      <c r="E16" s="8">
        <f t="shared" si="1"/>
        <v>8.65</v>
      </c>
      <c r="F16" s="8">
        <f t="shared" si="2"/>
        <v>198.95000000000002</v>
      </c>
      <c r="G16" s="9">
        <f t="shared" si="3"/>
        <v>10</v>
      </c>
      <c r="H16" s="8">
        <f t="shared" si="4"/>
        <v>208.95000000000002</v>
      </c>
      <c r="I16" s="8">
        <f t="shared" si="5"/>
        <v>41.790000000000006</v>
      </c>
      <c r="J16" s="9">
        <f t="shared" si="6"/>
        <v>167.16000000000003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6" t="s">
        <v>17</v>
      </c>
      <c r="B17" s="10">
        <v>3</v>
      </c>
      <c r="C17" s="10">
        <v>15</v>
      </c>
      <c r="D17" s="19" t="str">
        <f t="shared" si="7"/>
        <v>C</v>
      </c>
      <c r="E17" s="8">
        <f t="shared" si="1"/>
        <v>6.92</v>
      </c>
      <c r="F17" s="8">
        <f t="shared" si="2"/>
        <v>103.8</v>
      </c>
      <c r="G17" s="9">
        <f t="shared" si="3"/>
        <v>0</v>
      </c>
      <c r="H17" s="8">
        <f t="shared" si="4"/>
        <v>103.8</v>
      </c>
      <c r="I17" s="8">
        <f t="shared" si="5"/>
        <v>20.76</v>
      </c>
      <c r="J17" s="9">
        <f t="shared" si="6"/>
        <v>83.039999999999992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6" t="s">
        <v>18</v>
      </c>
      <c r="B18" s="10">
        <v>24</v>
      </c>
      <c r="C18" s="10">
        <v>19</v>
      </c>
      <c r="D18" s="19" t="str">
        <f t="shared" si="7"/>
        <v>C</v>
      </c>
      <c r="E18" s="8">
        <f t="shared" si="1"/>
        <v>6.92</v>
      </c>
      <c r="F18" s="8">
        <f t="shared" si="2"/>
        <v>131.47999999999999</v>
      </c>
      <c r="G18" s="9">
        <f t="shared" si="3"/>
        <v>22</v>
      </c>
      <c r="H18" s="8">
        <f t="shared" si="4"/>
        <v>153.47999999999999</v>
      </c>
      <c r="I18" s="8">
        <f t="shared" si="5"/>
        <v>30.695999999999998</v>
      </c>
      <c r="J18" s="9">
        <f t="shared" si="6"/>
        <v>122.78399999999999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6" t="s">
        <v>19</v>
      </c>
      <c r="B19" s="10">
        <v>0</v>
      </c>
      <c r="C19" s="10">
        <v>7</v>
      </c>
      <c r="D19" s="19" t="str">
        <f t="shared" si="7"/>
        <v>B</v>
      </c>
      <c r="E19" s="8">
        <f t="shared" si="1"/>
        <v>4.4400000000000004</v>
      </c>
      <c r="F19" s="8">
        <f t="shared" si="2"/>
        <v>31.080000000000002</v>
      </c>
      <c r="G19" s="9">
        <f t="shared" si="3"/>
        <v>0</v>
      </c>
      <c r="H19" s="8">
        <f t="shared" si="4"/>
        <v>31.080000000000002</v>
      </c>
      <c r="I19" s="8">
        <f t="shared" si="5"/>
        <v>6.2160000000000011</v>
      </c>
      <c r="J19" s="9">
        <f t="shared" si="6"/>
        <v>24.864000000000001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6" t="s">
        <v>20</v>
      </c>
      <c r="B20" s="10">
        <v>31</v>
      </c>
      <c r="C20" s="10">
        <v>45</v>
      </c>
      <c r="D20" s="19" t="str">
        <f t="shared" si="7"/>
        <v>A</v>
      </c>
      <c r="E20" s="8">
        <f t="shared" si="1"/>
        <v>8.65</v>
      </c>
      <c r="F20" s="8">
        <f t="shared" si="2"/>
        <v>389.25</v>
      </c>
      <c r="G20" s="9">
        <f t="shared" si="3"/>
        <v>22</v>
      </c>
      <c r="H20" s="8">
        <f t="shared" si="4"/>
        <v>411.25</v>
      </c>
      <c r="I20" s="8">
        <f t="shared" si="5"/>
        <v>82.25</v>
      </c>
      <c r="J20" s="9">
        <f t="shared" si="6"/>
        <v>329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3" t="s">
        <v>28</v>
      </c>
      <c r="B23" s="13" t="s">
        <v>30</v>
      </c>
      <c r="C23" s="13" t="s">
        <v>31</v>
      </c>
      <c r="D23" s="13" t="s">
        <v>32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7" t="s">
        <v>24</v>
      </c>
      <c r="B24" s="15" t="s">
        <v>21</v>
      </c>
      <c r="C24" s="15" t="s">
        <v>22</v>
      </c>
      <c r="D24" s="15" t="s"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8" t="s">
        <v>25</v>
      </c>
      <c r="B25" s="5">
        <v>8.65</v>
      </c>
      <c r="C25" s="5">
        <v>4.4400000000000004</v>
      </c>
      <c r="D25" s="5">
        <v>6.92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4" t="s">
        <v>27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6">
        <v>0.2</v>
      </c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</sheetData>
  <sheetProtection sheet="1" objects="1" scenarios="1"/>
  <mergeCells count="3">
    <mergeCell ref="A1:V1"/>
    <mergeCell ref="A2:V2"/>
    <mergeCell ref="A3:V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Vision Electronics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student401</dc:creator>
  <cp:lastModifiedBy>Joey Tierney</cp:lastModifiedBy>
  <dcterms:created xsi:type="dcterms:W3CDTF">2014-11-06T12:27:24Z</dcterms:created>
  <dcterms:modified xsi:type="dcterms:W3CDTF">2014-11-24T15:20:12Z</dcterms:modified>
</cp:coreProperties>
</file>