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eadsheets\Exam\"/>
    </mc:Choice>
  </mc:AlternateContent>
  <bookViews>
    <workbookView xWindow="0" yWindow="0" windowWidth="24000" windowHeight="9675"/>
  </bookViews>
  <sheets>
    <sheet name="Furniture2" sheetId="1" r:id="rId1"/>
    <sheet name="Char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13" i="1"/>
  <c r="J15" i="1"/>
  <c r="J8" i="1"/>
  <c r="J14" i="1"/>
  <c r="J11" i="1"/>
  <c r="J12" i="1"/>
  <c r="J10" i="1"/>
  <c r="J4" i="1"/>
  <c r="E10" i="1"/>
  <c r="F10" i="1" s="1"/>
  <c r="H10" i="1" s="1"/>
  <c r="I10" i="1"/>
  <c r="E9" i="1"/>
  <c r="F9" i="1" s="1"/>
  <c r="H9" i="1" s="1"/>
  <c r="I9" i="1"/>
  <c r="E13" i="1"/>
  <c r="F13" i="1" s="1"/>
  <c r="H13" i="1" s="1"/>
  <c r="I13" i="1"/>
  <c r="E15" i="1"/>
  <c r="F15" i="1" s="1"/>
  <c r="H15" i="1" s="1"/>
  <c r="I15" i="1"/>
  <c r="E8" i="1"/>
  <c r="F8" i="1" s="1"/>
  <c r="H8" i="1" s="1"/>
  <c r="I8" i="1"/>
  <c r="E14" i="1"/>
  <c r="F14" i="1" s="1"/>
  <c r="H14" i="1" s="1"/>
  <c r="I14" i="1"/>
  <c r="E11" i="1"/>
  <c r="F11" i="1" s="1"/>
  <c r="H11" i="1" s="1"/>
  <c r="I11" i="1"/>
  <c r="E12" i="1"/>
  <c r="F12" i="1"/>
  <c r="H12" i="1" s="1"/>
  <c r="K12" i="1" s="1"/>
  <c r="I12" i="1"/>
  <c r="K15" i="1" l="1"/>
  <c r="K13" i="1"/>
  <c r="K9" i="1"/>
  <c r="K10" i="1"/>
  <c r="K11" i="1"/>
  <c r="K14" i="1"/>
  <c r="H17" i="1"/>
  <c r="K8" i="1"/>
  <c r="H18" i="1" l="1"/>
</calcChain>
</file>

<file path=xl/sharedStrings.xml><?xml version="1.0" encoding="utf-8"?>
<sst xmlns="http://schemas.openxmlformats.org/spreadsheetml/2006/main" count="43" uniqueCount="37">
  <si>
    <t>Joseph Tierney</t>
  </si>
  <si>
    <t>Name:</t>
  </si>
  <si>
    <t>Rate</t>
  </si>
  <si>
    <t>C</t>
  </si>
  <si>
    <t>B</t>
  </si>
  <si>
    <t>A</t>
  </si>
  <si>
    <t>Code</t>
  </si>
  <si>
    <t>Pay Codes</t>
  </si>
  <si>
    <t>Average:</t>
  </si>
  <si>
    <t>Total:</t>
  </si>
  <si>
    <t>Michael Lyons</t>
  </si>
  <si>
    <t>Margaret Clinchey</t>
  </si>
  <si>
    <t>Peter Wilson</t>
  </si>
  <si>
    <t>Ann Hart</t>
  </si>
  <si>
    <t>Teresa Byrne</t>
  </si>
  <si>
    <t>Peter Philips</t>
  </si>
  <si>
    <t>Elaine Clarke</t>
  </si>
  <si>
    <t>John Roberts</t>
  </si>
  <si>
    <t>Pay</t>
  </si>
  <si>
    <t>Bonus</t>
  </si>
  <si>
    <t>on Sales</t>
  </si>
  <si>
    <t>Sales</t>
  </si>
  <si>
    <t>Worked</t>
  </si>
  <si>
    <t>Date</t>
  </si>
  <si>
    <t>Final</t>
  </si>
  <si>
    <t>Special</t>
  </si>
  <si>
    <t>Basic</t>
  </si>
  <si>
    <t>Total</t>
  </si>
  <si>
    <t>Hourly</t>
  </si>
  <si>
    <t>Hours</t>
  </si>
  <si>
    <t>End</t>
  </si>
  <si>
    <t>Start</t>
  </si>
  <si>
    <t>Name</t>
  </si>
  <si>
    <t>Date:</t>
  </si>
  <si>
    <t>Staff Wages and Bonuses</t>
  </si>
  <si>
    <t>November</t>
  </si>
  <si>
    <t>Furniture Sales 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</si>
</sst>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&quot;€&quot;#,##0.00;[Red]&quot;€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Fill="1" applyBorder="1"/>
    <xf numFmtId="14" fontId="0" fillId="0" borderId="1" xfId="0" applyNumberFormat="1" applyBorder="1"/>
    <xf numFmtId="49" fontId="0" fillId="0" borderId="1" xfId="0" applyNumberFormat="1" applyFill="1" applyBorder="1"/>
    <xf numFmtId="164" fontId="0" fillId="0" borderId="1" xfId="0" applyNumberFormat="1" applyBorder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1" fillId="0" borderId="10" xfId="0" applyNumberFormat="1" applyFont="1" applyBorder="1"/>
    <xf numFmtId="49" fontId="1" fillId="0" borderId="9" xfId="0" applyNumberFormat="1" applyFont="1" applyBorder="1"/>
    <xf numFmtId="49" fontId="1" fillId="0" borderId="8" xfId="0" applyNumberFormat="1" applyFont="1" applyBorder="1"/>
    <xf numFmtId="49" fontId="1" fillId="0" borderId="7" xfId="0" applyNumberFormat="1" applyFont="1" applyBorder="1"/>
    <xf numFmtId="49" fontId="1" fillId="0" borderId="6" xfId="0" applyNumberFormat="1" applyFont="1" applyBorder="1"/>
    <xf numFmtId="49" fontId="0" fillId="0" borderId="5" xfId="0" applyNumberFormat="1" applyBorder="1"/>
    <xf numFmtId="49" fontId="1" fillId="0" borderId="4" xfId="0" applyNumberFormat="1" applyFont="1" applyBorder="1"/>
    <xf numFmtId="49" fontId="1" fillId="0" borderId="3" xfId="0" applyNumberFormat="1" applyFont="1" applyBorder="1"/>
    <xf numFmtId="49" fontId="1" fillId="0" borderId="0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/>
    <xf numFmtId="49" fontId="2" fillId="0" borderId="0" xfId="0" applyNumberFormat="1" applyFont="1"/>
    <xf numFmtId="49" fontId="1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Sales Staff Pay and Bonuses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Furniture2!$A$8:$A$15</c:f>
              <c:strCache>
                <c:ptCount val="8"/>
                <c:pt idx="0">
                  <c:v>Ann Hart</c:v>
                </c:pt>
                <c:pt idx="1">
                  <c:v>Elaine Clarke</c:v>
                </c:pt>
                <c:pt idx="2">
                  <c:v>John Roberts</c:v>
                </c:pt>
                <c:pt idx="3">
                  <c:v>Margaret Clinchey</c:v>
                </c:pt>
                <c:pt idx="4">
                  <c:v>Michael Lyons</c:v>
                </c:pt>
                <c:pt idx="5">
                  <c:v>Peter Philips</c:v>
                </c:pt>
                <c:pt idx="6">
                  <c:v>Peter Wilson</c:v>
                </c:pt>
                <c:pt idx="7">
                  <c:v>Teresa Byrne</c:v>
                </c:pt>
              </c:strCache>
            </c:strRef>
          </c:cat>
          <c:val>
            <c:numRef>
              <c:f>Furniture2!$K$8:$K$15</c:f>
              <c:numCache>
                <c:formatCode>"€"#,##0.00;[Red]"€"#,##0.00</c:formatCode>
                <c:ptCount val="8"/>
                <c:pt idx="0">
                  <c:v>358940</c:v>
                </c:pt>
                <c:pt idx="1">
                  <c:v>40249</c:v>
                </c:pt>
                <c:pt idx="2">
                  <c:v>326580</c:v>
                </c:pt>
                <c:pt idx="3">
                  <c:v>715730</c:v>
                </c:pt>
                <c:pt idx="4">
                  <c:v>358810</c:v>
                </c:pt>
                <c:pt idx="5">
                  <c:v>80041</c:v>
                </c:pt>
                <c:pt idx="6">
                  <c:v>235045</c:v>
                </c:pt>
                <c:pt idx="7">
                  <c:v>529205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919344"/>
        <c:axId val="219918224"/>
      </c:barChart>
      <c:catAx>
        <c:axId val="21991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Sales Staff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8224"/>
        <c:crosses val="autoZero"/>
        <c:auto val="1"/>
        <c:lblAlgn val="ctr"/>
        <c:lblOffset val="100"/>
        <c:noMultiLvlLbl val="0"/>
      </c:catAx>
      <c:valAx>
        <c:axId val="2199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Final Pay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€&quot;#,##0.00;[Red]&quot;€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185736</xdr:rowOff>
    </xdr:from>
    <xdr:to>
      <xdr:col>17</xdr:col>
      <xdr:colOff>209550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26" sqref="E26"/>
    </sheetView>
  </sheetViews>
  <sheetFormatPr defaultRowHeight="15" x14ac:dyDescent="0.25"/>
  <cols>
    <col min="1" max="1" width="17.28515625" customWidth="1"/>
    <col min="2" max="2" width="14.42578125" customWidth="1"/>
    <col min="3" max="3" width="10.7109375" customWidth="1"/>
    <col min="4" max="4" width="8.140625" customWidth="1"/>
    <col min="5" max="5" width="23.85546875" customWidth="1"/>
    <col min="6" max="6" width="6.85546875" customWidth="1"/>
    <col min="7" max="7" width="10.140625" customWidth="1"/>
    <col min="8" max="8" width="12.7109375" customWidth="1"/>
    <col min="9" max="9" width="11.140625" customWidth="1"/>
    <col min="10" max="10" width="10.7109375" customWidth="1"/>
    <col min="11" max="11" width="11.140625" customWidth="1"/>
  </cols>
  <sheetData>
    <row r="1" spans="1:11" x14ac:dyDescent="0.25">
      <c r="D1" s="25" t="s">
        <v>36</v>
      </c>
      <c r="E1" s="25"/>
      <c r="F1" s="25"/>
    </row>
    <row r="2" spans="1:11" x14ac:dyDescent="0.25">
      <c r="D2" s="26" t="s">
        <v>35</v>
      </c>
      <c r="E2" s="26"/>
      <c r="F2" s="26"/>
    </row>
    <row r="3" spans="1:11" x14ac:dyDescent="0.25">
      <c r="D3" s="26" t="s">
        <v>34</v>
      </c>
      <c r="E3" s="26"/>
      <c r="F3" s="26"/>
    </row>
    <row r="4" spans="1:11" x14ac:dyDescent="0.25">
      <c r="I4" t="s">
        <v>33</v>
      </c>
      <c r="J4" s="9">
        <f ca="1">TODAY()</f>
        <v>41970</v>
      </c>
    </row>
    <row r="5" spans="1:11" ht="15.75" thickBot="1" x14ac:dyDescent="0.3"/>
    <row r="6" spans="1:11" x14ac:dyDescent="0.25">
      <c r="A6" s="12" t="s">
        <v>32</v>
      </c>
      <c r="B6" s="13" t="s">
        <v>31</v>
      </c>
      <c r="C6" s="13" t="s">
        <v>30</v>
      </c>
      <c r="D6" s="13" t="s">
        <v>29</v>
      </c>
      <c r="E6" s="13" t="s">
        <v>18</v>
      </c>
      <c r="F6" s="14" t="s">
        <v>28</v>
      </c>
      <c r="G6" s="15" t="s">
        <v>27</v>
      </c>
      <c r="H6" s="15" t="s">
        <v>26</v>
      </c>
      <c r="I6" s="15" t="s">
        <v>19</v>
      </c>
      <c r="J6" s="15" t="s">
        <v>25</v>
      </c>
      <c r="K6" s="16" t="s">
        <v>24</v>
      </c>
    </row>
    <row r="7" spans="1:11" x14ac:dyDescent="0.25">
      <c r="A7" s="17"/>
      <c r="B7" s="18" t="s">
        <v>23</v>
      </c>
      <c r="C7" s="18" t="s">
        <v>23</v>
      </c>
      <c r="D7" s="18" t="s">
        <v>22</v>
      </c>
      <c r="E7" s="18" t="s">
        <v>6</v>
      </c>
      <c r="F7" s="19" t="s">
        <v>2</v>
      </c>
      <c r="G7" s="20" t="s">
        <v>21</v>
      </c>
      <c r="H7" s="20" t="s">
        <v>18</v>
      </c>
      <c r="I7" s="20" t="s">
        <v>20</v>
      </c>
      <c r="J7" s="20" t="s">
        <v>19</v>
      </c>
      <c r="K7" s="21" t="s">
        <v>18</v>
      </c>
    </row>
    <row r="8" spans="1:11" x14ac:dyDescent="0.25">
      <c r="A8" s="4" t="s">
        <v>13</v>
      </c>
      <c r="B8" s="6">
        <v>41949</v>
      </c>
      <c r="C8" s="6">
        <v>41971</v>
      </c>
      <c r="D8" s="8">
        <v>115</v>
      </c>
      <c r="E8" s="4" t="str">
        <f>IF(D8&gt;90,"A",IF(D8&lt;90,"B","C"))</f>
        <v>A</v>
      </c>
      <c r="F8" s="3">
        <f>LOOKUP(E8,$B$21:$D$21:$B$22:$D$22)</f>
        <v>21</v>
      </c>
      <c r="G8" s="3">
        <v>23000</v>
      </c>
      <c r="H8" s="3">
        <f>D8*F8</f>
        <v>2415</v>
      </c>
      <c r="I8" s="3">
        <f>IF(G8&gt;=15000,G8*15.5,IF(G8&lt;15000,G8*6.5))</f>
        <v>356500</v>
      </c>
      <c r="J8" s="3">
        <f>IF(C8-B8&gt;21,25,0)</f>
        <v>25</v>
      </c>
      <c r="K8" s="3">
        <f>SUM(H8:I8:J8)</f>
        <v>358940</v>
      </c>
    </row>
    <row r="9" spans="1:11" x14ac:dyDescent="0.25">
      <c r="A9" s="4" t="s">
        <v>16</v>
      </c>
      <c r="B9" s="6">
        <v>41946</v>
      </c>
      <c r="C9" s="6">
        <v>41970</v>
      </c>
      <c r="D9" s="8">
        <v>68</v>
      </c>
      <c r="E9" s="4" t="str">
        <f>IF(D9&gt;90,"A",IF(D9&lt;90,"B","C"))</f>
        <v>B</v>
      </c>
      <c r="F9" s="3">
        <f>LOOKUP(E9,$B$21:$D$21:$B$22:$D$22)</f>
        <v>18</v>
      </c>
      <c r="G9" s="3">
        <v>6000</v>
      </c>
      <c r="H9" s="3">
        <f>D9*F9</f>
        <v>1224</v>
      </c>
      <c r="I9" s="3">
        <f>IF(G9&gt;=15000,G9*15.5,IF(G9&lt;15000,G9*6.5))</f>
        <v>39000</v>
      </c>
      <c r="J9" s="3">
        <f>IF(C9-B9&gt;21,25,0)</f>
        <v>25</v>
      </c>
      <c r="K9" s="3">
        <f>SUM(H9:I9:J9)</f>
        <v>40249</v>
      </c>
    </row>
    <row r="10" spans="1:11" x14ac:dyDescent="0.25">
      <c r="A10" s="4" t="s">
        <v>17</v>
      </c>
      <c r="B10" s="6">
        <v>41953</v>
      </c>
      <c r="C10" s="6">
        <v>41958</v>
      </c>
      <c r="D10" s="8">
        <v>60</v>
      </c>
      <c r="E10" s="4" t="str">
        <f>IF(D10&gt;90,"A",IF(D10&lt;90,"B","C"))</f>
        <v>B</v>
      </c>
      <c r="F10" s="3">
        <f>LOOKUP(E10,$B$21:$D$21:$B$22:$D$22)</f>
        <v>18</v>
      </c>
      <c r="G10" s="3">
        <v>21000</v>
      </c>
      <c r="H10" s="3">
        <f>D10*F10</f>
        <v>1080</v>
      </c>
      <c r="I10" s="3">
        <f>IF(G10&gt;=15000,G10*15.5,IF(G10&lt;15000,G10*6.5))</f>
        <v>325500</v>
      </c>
      <c r="J10" s="3">
        <f>IF(C10-B10&gt;21,25,0)</f>
        <v>0</v>
      </c>
      <c r="K10" s="3">
        <f>SUM(H10:I10:J10)</f>
        <v>326580</v>
      </c>
    </row>
    <row r="11" spans="1:11" x14ac:dyDescent="0.25">
      <c r="A11" s="4" t="s">
        <v>11</v>
      </c>
      <c r="B11" s="6">
        <v>41951</v>
      </c>
      <c r="C11" s="6">
        <v>41968</v>
      </c>
      <c r="D11" s="8">
        <v>130</v>
      </c>
      <c r="E11" s="4" t="str">
        <f>IF(D11&gt;90,"A",IF(D11&lt;90,"B","C"))</f>
        <v>A</v>
      </c>
      <c r="F11" s="3">
        <f>LOOKUP(E11,$B$21:$D$21:$B$22:$D$22)</f>
        <v>21</v>
      </c>
      <c r="G11" s="3">
        <v>46000</v>
      </c>
      <c r="H11" s="3">
        <f>D11*F11</f>
        <v>2730</v>
      </c>
      <c r="I11" s="3">
        <f>IF(G11&gt;=15000,G11*15.5,IF(G11&lt;15000,G11*6.5))</f>
        <v>713000</v>
      </c>
      <c r="J11" s="3">
        <f>IF(C11-B11&gt;21,25,0)</f>
        <v>0</v>
      </c>
      <c r="K11" s="3">
        <f>SUM(H11:I11:J11)</f>
        <v>715730</v>
      </c>
    </row>
    <row r="12" spans="1:11" x14ac:dyDescent="0.25">
      <c r="A12" s="7" t="s">
        <v>10</v>
      </c>
      <c r="B12" s="6">
        <v>41949</v>
      </c>
      <c r="C12" s="6">
        <v>41964</v>
      </c>
      <c r="D12" s="5">
        <v>110</v>
      </c>
      <c r="E12" s="4" t="str">
        <f>IF(D12&gt;90,"A",IF(D12&lt;90,"B","C"))</f>
        <v>A</v>
      </c>
      <c r="F12" s="3">
        <f>LOOKUP(E12,$B$21:$D$21:$B$22:$D$22)</f>
        <v>21</v>
      </c>
      <c r="G12" s="3">
        <v>23000</v>
      </c>
      <c r="H12" s="3">
        <f>D12*F12</f>
        <v>2310</v>
      </c>
      <c r="I12" s="3">
        <f>IF(G12&gt;=15000,G12*15.5,IF(G12&lt;15000,G12*6.5))</f>
        <v>356500</v>
      </c>
      <c r="J12" s="3">
        <f>IF(C12-B12&gt;21,25,0)</f>
        <v>0</v>
      </c>
      <c r="K12" s="3">
        <f>SUM(H12:I12:J12)</f>
        <v>358810</v>
      </c>
    </row>
    <row r="13" spans="1:11" x14ac:dyDescent="0.25">
      <c r="A13" s="4" t="s">
        <v>15</v>
      </c>
      <c r="B13" s="6">
        <v>41947</v>
      </c>
      <c r="C13" s="6">
        <v>41969</v>
      </c>
      <c r="D13" s="8">
        <v>96</v>
      </c>
      <c r="E13" s="4" t="str">
        <f>IF(D13&gt;90,"A",IF(D13&lt;90,"B","C"))</f>
        <v>A</v>
      </c>
      <c r="F13" s="3">
        <f>LOOKUP(E13,$B$21:$D$21:$B$22:$D$22)</f>
        <v>21</v>
      </c>
      <c r="G13" s="3">
        <v>12000</v>
      </c>
      <c r="H13" s="3">
        <f>D13*F13</f>
        <v>2016</v>
      </c>
      <c r="I13" s="3">
        <f>IF(G13&gt;=15000,G13*15.5,IF(G13&lt;15000,G13*6.5))</f>
        <v>78000</v>
      </c>
      <c r="J13" s="3">
        <f>IF(C13-B13&gt;21,25,0)</f>
        <v>25</v>
      </c>
      <c r="K13" s="3">
        <f>SUM(H13:I13:J13)</f>
        <v>80041</v>
      </c>
    </row>
    <row r="14" spans="1:11" x14ac:dyDescent="0.25">
      <c r="A14" s="4" t="s">
        <v>12</v>
      </c>
      <c r="B14" s="6">
        <v>41948</v>
      </c>
      <c r="C14" s="6">
        <v>41970</v>
      </c>
      <c r="D14" s="8">
        <v>120</v>
      </c>
      <c r="E14" s="4" t="str">
        <f>IF(D14&gt;90,"A",IF(D14&lt;90,"B","C"))</f>
        <v>A</v>
      </c>
      <c r="F14" s="3">
        <f>LOOKUP(E14,$B$21:$D$21:$B$22:$D$22)</f>
        <v>21</v>
      </c>
      <c r="G14" s="3">
        <v>15000</v>
      </c>
      <c r="H14" s="3">
        <f>D14*F14</f>
        <v>2520</v>
      </c>
      <c r="I14" s="3">
        <f>IF(G14&gt;=15000,G14*15.5,IF(G14&lt;15000,G14*6.5))</f>
        <v>232500</v>
      </c>
      <c r="J14" s="3">
        <f>IF(C14-B14&gt;21,25,0)</f>
        <v>25</v>
      </c>
      <c r="K14" s="3">
        <f>SUM(H14:I14:J14)</f>
        <v>235045</v>
      </c>
    </row>
    <row r="15" spans="1:11" x14ac:dyDescent="0.25">
      <c r="A15" s="4" t="s">
        <v>14</v>
      </c>
      <c r="B15" s="6">
        <v>41946</v>
      </c>
      <c r="C15" s="6">
        <v>41963</v>
      </c>
      <c r="D15" s="8">
        <v>105</v>
      </c>
      <c r="E15" s="4" t="str">
        <f>IF(D15&gt;90,"A",IF(D15&lt;90,"B","C"))</f>
        <v>A</v>
      </c>
      <c r="F15" s="3">
        <f>LOOKUP(E15,$B$21:$D$21:$B$22:$D$22)</f>
        <v>21</v>
      </c>
      <c r="G15" s="3">
        <v>34000</v>
      </c>
      <c r="H15" s="3">
        <f>D15*F15</f>
        <v>2205</v>
      </c>
      <c r="I15" s="3">
        <f>IF(G15&gt;=15000,G15*15.5,IF(G15&lt;15000,G15*6.5))</f>
        <v>527000</v>
      </c>
      <c r="J15" s="3">
        <f>IF(C15-B15&gt;21,25,0)</f>
        <v>0</v>
      </c>
      <c r="K15" s="3">
        <f>SUM(H15:I15:J15)</f>
        <v>529205</v>
      </c>
    </row>
    <row r="17" spans="1:8" x14ac:dyDescent="0.25">
      <c r="G17" s="22" t="s">
        <v>9</v>
      </c>
      <c r="H17" s="10">
        <f>SUM(H8:K15)</f>
        <v>5289200</v>
      </c>
    </row>
    <row r="18" spans="1:8" x14ac:dyDescent="0.25">
      <c r="G18" s="22" t="s">
        <v>8</v>
      </c>
      <c r="H18" s="10">
        <f>AVERAGE(H8:K15)</f>
        <v>165287.5</v>
      </c>
    </row>
    <row r="20" spans="1:8" x14ac:dyDescent="0.25">
      <c r="B20" s="23" t="s">
        <v>7</v>
      </c>
    </row>
    <row r="21" spans="1:8" x14ac:dyDescent="0.25">
      <c r="A21" s="24" t="s">
        <v>6</v>
      </c>
      <c r="B21" s="2" t="s">
        <v>5</v>
      </c>
      <c r="C21" s="2" t="s">
        <v>4</v>
      </c>
      <c r="D21" s="2" t="s">
        <v>3</v>
      </c>
    </row>
    <row r="22" spans="1:8" x14ac:dyDescent="0.25">
      <c r="A22" s="24" t="s">
        <v>2</v>
      </c>
      <c r="B22" s="1">
        <v>21</v>
      </c>
      <c r="C22" s="1">
        <v>18</v>
      </c>
      <c r="D22" s="1">
        <v>15</v>
      </c>
    </row>
    <row r="23" spans="1:8" x14ac:dyDescent="0.25">
      <c r="A23" s="11" t="s">
        <v>1</v>
      </c>
      <c r="B23" s="11" t="s">
        <v>0</v>
      </c>
    </row>
  </sheetData>
  <sortState ref="A8:K15">
    <sortCondition ref="A8"/>
  </sortState>
  <mergeCells count="3">
    <mergeCell ref="D1:F1"/>
    <mergeCell ref="D2:F2"/>
    <mergeCell ref="D3:F3"/>
  </mergeCells>
  <printOptions headings="1" gridLines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Furniture2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cp:lastPrinted>2014-11-27T14:07:07Z</cp:lastPrinted>
  <dcterms:created xsi:type="dcterms:W3CDTF">2014-11-27T13:09:47Z</dcterms:created>
  <dcterms:modified xsi:type="dcterms:W3CDTF">2014-11-27T14:08:50Z</dcterms:modified>
</cp:coreProperties>
</file>