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杉野雄清\Desktop\"/>
    </mc:Choice>
  </mc:AlternateContent>
  <xr:revisionPtr revIDLastSave="0" documentId="13_ncr:1_{38918A83-0221-4C3B-BFE2-3814B607C85C}" xr6:coauthVersionLast="47" xr6:coauthVersionMax="47" xr10:uidLastSave="{00000000-0000-0000-0000-000000000000}"/>
  <bookViews>
    <workbookView xWindow="-120" yWindow="-120" windowWidth="38640" windowHeight="15720" activeTab="2" xr2:uid="{00000000-000D-0000-FFFF-FFFF00000000}"/>
  </bookViews>
  <sheets>
    <sheet name="Sheet3" sheetId="6" r:id="rId1"/>
    <sheet name="1125_元データ" sheetId="4" r:id="rId2"/>
    <sheet name="アルファ" sheetId="1" r:id="rId3"/>
    <sheet name="ベータ" sheetId="2" r:id="rId4"/>
    <sheet name="マスタ" sheetId="3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0" i="6" l="1"/>
  <c r="I6" i="1"/>
  <c r="H3" i="6"/>
  <c r="H4" i="6"/>
  <c r="H6" i="6"/>
  <c r="H7" i="6"/>
  <c r="H9" i="6"/>
  <c r="I9" i="6"/>
  <c r="I10" i="6"/>
  <c r="H11" i="6"/>
  <c r="I11" i="6"/>
  <c r="J10" i="4"/>
  <c r="K10" i="4" s="1"/>
  <c r="J9" i="4"/>
  <c r="K9" i="4" s="1"/>
  <c r="J8" i="4"/>
  <c r="K8" i="4" s="1"/>
  <c r="J6" i="4"/>
  <c r="J5" i="4"/>
  <c r="J3" i="4"/>
  <c r="J2" i="4"/>
  <c r="J4" i="4" l="1"/>
  <c r="K4" i="4" s="1"/>
  <c r="H5" i="6"/>
  <c r="I5" i="6" s="1"/>
  <c r="J9" i="6"/>
  <c r="J11" i="6"/>
  <c r="J10" i="6"/>
  <c r="L10" i="4"/>
  <c r="L8" i="4"/>
  <c r="L9" i="4"/>
</calcChain>
</file>

<file path=xl/sharedStrings.xml><?xml version="1.0" encoding="utf-8"?>
<sst xmlns="http://schemas.openxmlformats.org/spreadsheetml/2006/main" count="449" uniqueCount="169">
  <si>
    <t>1コスト:3時間 (1日は基本2コスト)</t>
  </si>
  <si>
    <t>アルファ</t>
    <phoneticPr fontId="1"/>
  </si>
  <si>
    <t>コスト</t>
    <phoneticPr fontId="1"/>
  </si>
  <si>
    <t>実コスト</t>
    <rPh sb="0" eb="1">
      <t>ジツ</t>
    </rPh>
    <phoneticPr fontId="1"/>
  </si>
  <si>
    <t>判定</t>
    <rPh sb="0" eb="2">
      <t>ハンテイ</t>
    </rPh>
    <phoneticPr fontId="1"/>
  </si>
  <si>
    <t>総コスト</t>
    <rPh sb="0" eb="1">
      <t>ソウ</t>
    </rPh>
    <phoneticPr fontId="1"/>
  </si>
  <si>
    <t>・クラス設計</t>
    <rPh sb="4" eb="6">
      <t>セッケイ</t>
    </rPh>
    <phoneticPr fontId="1"/>
  </si>
  <si>
    <t>消化コスト</t>
    <rPh sb="0" eb="2">
      <t>ショウカ</t>
    </rPh>
    <phoneticPr fontId="1"/>
  </si>
  <si>
    <t>消費コスト / 日数</t>
    <rPh sb="0" eb="2">
      <t>ショウヒ</t>
    </rPh>
    <rPh sb="8" eb="10">
      <t>ニッスウ</t>
    </rPh>
    <phoneticPr fontId="1"/>
  </si>
  <si>
    <t>・ライブラリ設計</t>
    <rPh sb="6" eb="8">
      <t>セッケイ</t>
    </rPh>
    <phoneticPr fontId="1"/>
  </si>
  <si>
    <t>現在の日数(土日除く)</t>
    <rPh sb="0" eb="2">
      <t>ゲンザイ</t>
    </rPh>
    <rPh sb="3" eb="5">
      <t>ニッスウ</t>
    </rPh>
    <rPh sb="6" eb="8">
      <t>ドニチ</t>
    </rPh>
    <rPh sb="8" eb="9">
      <t>ノゾ</t>
    </rPh>
    <phoneticPr fontId="1"/>
  </si>
  <si>
    <t>・アルファ素材集め</t>
    <rPh sb="5" eb="7">
      <t>ソザイ</t>
    </rPh>
    <rPh sb="7" eb="8">
      <t>アツ</t>
    </rPh>
    <phoneticPr fontId="1"/>
  </si>
  <si>
    <t>開始日</t>
    <rPh sb="0" eb="3">
      <t>カイシビ</t>
    </rPh>
    <phoneticPr fontId="1"/>
  </si>
  <si>
    <t>今日の日付</t>
    <rPh sb="0" eb="2">
      <t>キョウ</t>
    </rPh>
    <rPh sb="3" eb="5">
      <t>ヒヅケ</t>
    </rPh>
    <phoneticPr fontId="1"/>
  </si>
  <si>
    <t>　ー　UI素材</t>
    <rPh sb="5" eb="7">
      <t>ソザイ</t>
    </rPh>
    <phoneticPr fontId="1"/>
  </si>
  <si>
    <t>残り日数(土日除く)</t>
    <rPh sb="0" eb="1">
      <t>ノコ</t>
    </rPh>
    <rPh sb="2" eb="4">
      <t>ニッスウ</t>
    </rPh>
    <rPh sb="5" eb="7">
      <t>ドニチ</t>
    </rPh>
    <rPh sb="7" eb="8">
      <t>ノゾ</t>
    </rPh>
    <phoneticPr fontId="1"/>
  </si>
  <si>
    <t>一日の消費コスト</t>
    <rPh sb="0" eb="2">
      <t>イチニチ</t>
    </rPh>
    <rPh sb="3" eb="5">
      <t>ショウヒ</t>
    </rPh>
    <phoneticPr fontId="1"/>
  </si>
  <si>
    <t>　ー　SE</t>
    <phoneticPr fontId="1"/>
  </si>
  <si>
    <t>理想</t>
    <rPh sb="0" eb="2">
      <t>リソウ</t>
    </rPh>
    <phoneticPr fontId="1"/>
  </si>
  <si>
    <t>　ー　BGM</t>
    <phoneticPr fontId="1"/>
  </si>
  <si>
    <t>デッドライン</t>
    <phoneticPr fontId="1"/>
  </si>
  <si>
    <t>　ー　マップ素材</t>
    <rPh sb="6" eb="8">
      <t>ソザイ</t>
    </rPh>
    <phoneticPr fontId="1"/>
  </si>
  <si>
    <t>真実のデッドライン</t>
    <rPh sb="0" eb="2">
      <t>シンジツ</t>
    </rPh>
    <phoneticPr fontId="1"/>
  </si>
  <si>
    <t>・当たり判定</t>
    <rPh sb="1" eb="2">
      <t>ア</t>
    </rPh>
    <rPh sb="4" eb="6">
      <t>ハンテイ</t>
    </rPh>
    <phoneticPr fontId="1"/>
  </si>
  <si>
    <t>　―　移動</t>
    <phoneticPr fontId="1"/>
  </si>
  <si>
    <t>・キャラクター</t>
    <phoneticPr fontId="1"/>
  </si>
  <si>
    <t>　―　キャラ１</t>
    <phoneticPr fontId="1"/>
  </si>
  <si>
    <t>　ー　再生</t>
    <rPh sb="3" eb="5">
      <t>サイセイ</t>
    </rPh>
    <phoneticPr fontId="1"/>
  </si>
  <si>
    <t>・マップ</t>
    <phoneticPr fontId="1"/>
  </si>
  <si>
    <t>　－　マップ設計</t>
  </si>
  <si>
    <t>　ー　配置データの保存</t>
  </si>
  <si>
    <t>　ー　配置データの読み込み</t>
  </si>
  <si>
    <t>　ー　マップ実装</t>
  </si>
  <si>
    <t>・音処理</t>
    <rPh sb="1" eb="4">
      <t>オトショリ</t>
    </rPh>
    <phoneticPr fontId="1"/>
  </si>
  <si>
    <t>　ー　BGM再生</t>
    <phoneticPr fontId="1"/>
  </si>
  <si>
    <t>　ー　SE再生</t>
  </si>
  <si>
    <t>　ー　音量調整の処理</t>
  </si>
  <si>
    <t>　ー　音実装</t>
  </si>
  <si>
    <t>・UI</t>
    <phoneticPr fontId="1"/>
  </si>
  <si>
    <t>　ー　タイトル画面</t>
    <phoneticPr fontId="1"/>
  </si>
  <si>
    <t>　ー　オプション画面</t>
    <phoneticPr fontId="1"/>
  </si>
  <si>
    <t>・UX</t>
    <phoneticPr fontId="1"/>
  </si>
  <si>
    <t>　ー　カーソル移動</t>
  </si>
  <si>
    <t>　ー　決定処理</t>
  </si>
  <si>
    <t>　ー　プレイヤー操作</t>
  </si>
  <si>
    <t>・ビルドテスト</t>
    <phoneticPr fontId="1"/>
  </si>
  <si>
    <t>　ー　壁の当たり判定</t>
    <rPh sb="3" eb="4">
      <t>カベ</t>
    </rPh>
    <rPh sb="5" eb="6">
      <t>ア</t>
    </rPh>
    <rPh sb="8" eb="10">
      <t>ハンテイ</t>
    </rPh>
    <phoneticPr fontId="1"/>
  </si>
  <si>
    <t>　ー　床の当たり判定</t>
    <rPh sb="3" eb="4">
      <t>ユカ</t>
    </rPh>
    <rPh sb="5" eb="6">
      <t>ア</t>
    </rPh>
    <rPh sb="8" eb="10">
      <t>ハンテイ</t>
    </rPh>
    <phoneticPr fontId="1"/>
  </si>
  <si>
    <t>　ー　矢印との当たり判定</t>
    <rPh sb="3" eb="5">
      <t>ヤジルシ</t>
    </rPh>
    <rPh sb="7" eb="8">
      <t>ア</t>
    </rPh>
    <rPh sb="10" eb="12">
      <t>ハンテイ</t>
    </rPh>
    <phoneticPr fontId="1"/>
  </si>
  <si>
    <t>　ー　キャラ</t>
    <phoneticPr fontId="1"/>
  </si>
  <si>
    <t>　－　ONOFFボタンとの当たり判定</t>
    <rPh sb="13" eb="14">
      <t>ア</t>
    </rPh>
    <rPh sb="16" eb="18">
      <t>ハンテイ</t>
    </rPh>
    <phoneticPr fontId="1"/>
  </si>
  <si>
    <t>　ー　待機</t>
    <phoneticPr fontId="1"/>
  </si>
  <si>
    <t>　―　ゴール</t>
    <phoneticPr fontId="1"/>
  </si>
  <si>
    <t>・主人公</t>
    <rPh sb="1" eb="4">
      <t>シュジンコウ</t>
    </rPh>
    <phoneticPr fontId="1"/>
  </si>
  <si>
    <t>・プレイヤーの操作</t>
    <rPh sb="7" eb="9">
      <t>ソウサ</t>
    </rPh>
    <phoneticPr fontId="1"/>
  </si>
  <si>
    <t>ー　矢印を置く</t>
    <rPh sb="2" eb="4">
      <t>ヤジルシ</t>
    </rPh>
    <rPh sb="5" eb="6">
      <t>オ</t>
    </rPh>
    <phoneticPr fontId="1"/>
  </si>
  <si>
    <t>ー　カーソル</t>
    <phoneticPr fontId="1"/>
  </si>
  <si>
    <t>ー　スタートボタンを押す</t>
    <rPh sb="10" eb="11">
      <t>オ</t>
    </rPh>
    <phoneticPr fontId="1"/>
  </si>
  <si>
    <t>・ギミック</t>
    <phoneticPr fontId="1"/>
  </si>
  <si>
    <t>・シーン遷移</t>
    <rPh sb="4" eb="6">
      <t>センイ</t>
    </rPh>
    <phoneticPr fontId="1"/>
  </si>
  <si>
    <t>ー　右矢印</t>
    <rPh sb="2" eb="3">
      <t>ミギ</t>
    </rPh>
    <rPh sb="3" eb="5">
      <t>ヤジルシ</t>
    </rPh>
    <phoneticPr fontId="1"/>
  </si>
  <si>
    <t>ー　左矢印</t>
    <rPh sb="2" eb="3">
      <t>ヒダリ</t>
    </rPh>
    <rPh sb="3" eb="5">
      <t>ヤジルシ</t>
    </rPh>
    <phoneticPr fontId="1"/>
  </si>
  <si>
    <t>ー　上矢印</t>
    <rPh sb="2" eb="3">
      <t>ウエ</t>
    </rPh>
    <rPh sb="3" eb="5">
      <t>ヤジルシ</t>
    </rPh>
    <phoneticPr fontId="1"/>
  </si>
  <si>
    <t>ー　簡単なシーン遷移</t>
    <rPh sb="2" eb="4">
      <t>カンタン</t>
    </rPh>
    <rPh sb="8" eb="10">
      <t>センイ</t>
    </rPh>
    <phoneticPr fontId="1"/>
  </si>
  <si>
    <t>ー　タイトルからゲームシーン</t>
    <phoneticPr fontId="1"/>
  </si>
  <si>
    <t>ー　ゴールしたらリザルトシーンに</t>
    <phoneticPr fontId="1"/>
  </si>
  <si>
    <t>ー　リトライを押したらもう一回同じステージに</t>
    <rPh sb="7" eb="8">
      <t>オ</t>
    </rPh>
    <rPh sb="13" eb="16">
      <t>イッカイオナ</t>
    </rPh>
    <phoneticPr fontId="1"/>
  </si>
  <si>
    <t>ー　一回触れると壊れる矢印(上右左)</t>
    <rPh sb="2" eb="4">
      <t>イッカイ</t>
    </rPh>
    <rPh sb="4" eb="5">
      <t>フ</t>
    </rPh>
    <rPh sb="8" eb="9">
      <t>コワ</t>
    </rPh>
    <rPh sb="11" eb="13">
      <t>ヤジルシ</t>
    </rPh>
    <rPh sb="14" eb="15">
      <t>ウエ</t>
    </rPh>
    <rPh sb="15" eb="17">
      <t>ミギヒダリ</t>
    </rPh>
    <phoneticPr fontId="1"/>
  </si>
  <si>
    <t>　ー　ステージセレクト画面</t>
    <rPh sb="11" eb="13">
      <t>ガメン</t>
    </rPh>
    <phoneticPr fontId="1"/>
  </si>
  <si>
    <t>　ー　ステージ画面</t>
    <rPh sb="7" eb="9">
      <t>ガメン</t>
    </rPh>
    <phoneticPr fontId="1"/>
  </si>
  <si>
    <t>ー　チュートリアル</t>
    <phoneticPr fontId="1"/>
  </si>
  <si>
    <t>　ー　待機シーン</t>
    <rPh sb="3" eb="5">
      <t>タイキ</t>
    </rPh>
    <phoneticPr fontId="1"/>
  </si>
  <si>
    <t>　ー　再生中最初に戻す</t>
    <rPh sb="3" eb="6">
      <t>サイセイチュウ</t>
    </rPh>
    <rPh sb="6" eb="8">
      <t>サイショ</t>
    </rPh>
    <rPh sb="9" eb="10">
      <t>モド</t>
    </rPh>
    <phoneticPr fontId="1"/>
  </si>
  <si>
    <t>ー　あるものをとるとゴールが出現する</t>
    <rPh sb="14" eb="16">
      <t>シュツゲン</t>
    </rPh>
    <phoneticPr fontId="1"/>
  </si>
  <si>
    <t>・エフェクト</t>
    <phoneticPr fontId="1"/>
  </si>
  <si>
    <t>　ー　ゴール</t>
    <phoneticPr fontId="1"/>
  </si>
  <si>
    <t>　ー　ゴールを出現するために必要なもの</t>
    <rPh sb="7" eb="9">
      <t>シュツゲン</t>
    </rPh>
    <rPh sb="14" eb="16">
      <t>ヒツヨウ</t>
    </rPh>
    <phoneticPr fontId="1"/>
  </si>
  <si>
    <t>　ー　ステージセレクト</t>
    <phoneticPr fontId="1"/>
  </si>
  <si>
    <t>　ー　リザルト画面</t>
    <rPh sb="7" eb="9">
      <t>ガメン</t>
    </rPh>
    <phoneticPr fontId="1"/>
  </si>
  <si>
    <t>・ゲームシーン処理</t>
    <rPh sb="7" eb="9">
      <t>ショリ</t>
    </rPh>
    <phoneticPr fontId="1"/>
  </si>
  <si>
    <t>・プレイヤーのアニメーション</t>
    <phoneticPr fontId="1"/>
  </si>
  <si>
    <t>ー　待機モーション</t>
    <rPh sb="2" eb="4">
      <t>タイキ</t>
    </rPh>
    <phoneticPr fontId="1"/>
  </si>
  <si>
    <t>ー　ジャンプモーション</t>
    <phoneticPr fontId="1"/>
  </si>
  <si>
    <t>ー　歩くモーション</t>
    <rPh sb="2" eb="3">
      <t>アル</t>
    </rPh>
    <phoneticPr fontId="1"/>
  </si>
  <si>
    <t>完了</t>
    <rPh sb="0" eb="2">
      <t>カンリョウ</t>
    </rPh>
    <phoneticPr fontId="1"/>
  </si>
  <si>
    <t>プロトタイプ</t>
    <phoneticPr fontId="1"/>
  </si>
  <si>
    <t>ベータ</t>
    <phoneticPr fontId="1"/>
  </si>
  <si>
    <t>マスター</t>
    <phoneticPr fontId="1"/>
  </si>
  <si>
    <t>完了</t>
  </si>
  <si>
    <t>優先度</t>
    <rPh sb="0" eb="3">
      <t>ユウセンド</t>
    </rPh>
    <phoneticPr fontId="1"/>
  </si>
  <si>
    <t>S</t>
  </si>
  <si>
    <t>優先度について</t>
    <rPh sb="0" eb="3">
      <t>ユウセンド</t>
    </rPh>
    <phoneticPr fontId="1"/>
  </si>
  <si>
    <t>S…実装が必要</t>
    <rPh sb="2" eb="4">
      <t>ジッソウ</t>
    </rPh>
    <rPh sb="5" eb="7">
      <t>ヒツヨウ</t>
    </rPh>
    <phoneticPr fontId="1"/>
  </si>
  <si>
    <t>A…重要な要素</t>
    <rPh sb="2" eb="4">
      <t>ジュウヨウ</t>
    </rPh>
    <rPh sb="5" eb="7">
      <t>ヨウソ</t>
    </rPh>
    <phoneticPr fontId="1"/>
  </si>
  <si>
    <t>B…なくても問題ないがあるとよい</t>
    <rPh sb="6" eb="8">
      <t>モンダイ</t>
    </rPh>
    <phoneticPr fontId="1"/>
  </si>
  <si>
    <t>C…なくても問題ない</t>
    <rPh sb="6" eb="8">
      <t>モンダイ</t>
    </rPh>
    <phoneticPr fontId="1"/>
  </si>
  <si>
    <t>A</t>
  </si>
  <si>
    <t>B</t>
  </si>
  <si>
    <t>バージョン</t>
    <phoneticPr fontId="1"/>
  </si>
  <si>
    <t>キャラ</t>
    <phoneticPr fontId="1"/>
  </si>
  <si>
    <t>UI素材</t>
    <rPh sb="2" eb="4">
      <t>ソザイ</t>
    </rPh>
    <phoneticPr fontId="1"/>
  </si>
  <si>
    <t>SE</t>
    <phoneticPr fontId="1"/>
  </si>
  <si>
    <t>BGM</t>
    <phoneticPr fontId="1"/>
  </si>
  <si>
    <t>マップ素材</t>
    <rPh sb="3" eb="5">
      <t>ソザイ</t>
    </rPh>
    <phoneticPr fontId="1"/>
  </si>
  <si>
    <t>ONOFFボタンとの当たり判定</t>
    <rPh sb="10" eb="11">
      <t>ア</t>
    </rPh>
    <rPh sb="13" eb="15">
      <t>ハンテイ</t>
    </rPh>
    <phoneticPr fontId="1"/>
  </si>
  <si>
    <t>矢印との当たり判定</t>
    <rPh sb="0" eb="2">
      <t>ヤジルシ</t>
    </rPh>
    <rPh sb="4" eb="5">
      <t>ア</t>
    </rPh>
    <rPh sb="7" eb="9">
      <t>ハンテイ</t>
    </rPh>
    <phoneticPr fontId="1"/>
  </si>
  <si>
    <t>床の当たり判定</t>
    <rPh sb="0" eb="1">
      <t>ユカ</t>
    </rPh>
    <rPh sb="2" eb="3">
      <t>ア</t>
    </rPh>
    <rPh sb="5" eb="7">
      <t>ハンテイ</t>
    </rPh>
    <phoneticPr fontId="1"/>
  </si>
  <si>
    <t>壁の当たり判定</t>
    <rPh sb="0" eb="1">
      <t>カベ</t>
    </rPh>
    <rPh sb="2" eb="3">
      <t>ア</t>
    </rPh>
    <rPh sb="5" eb="7">
      <t>ハンテイ</t>
    </rPh>
    <phoneticPr fontId="1"/>
  </si>
  <si>
    <t>待機</t>
    <phoneticPr fontId="1"/>
  </si>
  <si>
    <t>移動</t>
    <phoneticPr fontId="1"/>
  </si>
  <si>
    <t>矢印を置く</t>
    <rPh sb="0" eb="2">
      <t>ヤジルシ</t>
    </rPh>
    <rPh sb="3" eb="4">
      <t>オ</t>
    </rPh>
    <phoneticPr fontId="1"/>
  </si>
  <si>
    <t>カーソル</t>
    <phoneticPr fontId="1"/>
  </si>
  <si>
    <t>スタートボタンを押す</t>
    <rPh sb="8" eb="9">
      <t>オ</t>
    </rPh>
    <phoneticPr fontId="1"/>
  </si>
  <si>
    <t>待機モーション</t>
    <rPh sb="0" eb="2">
      <t>タイキ</t>
    </rPh>
    <phoneticPr fontId="1"/>
  </si>
  <si>
    <t>ジャンプモーション</t>
    <phoneticPr fontId="1"/>
  </si>
  <si>
    <t>歩くモーション</t>
    <rPh sb="0" eb="1">
      <t>アル</t>
    </rPh>
    <phoneticPr fontId="1"/>
  </si>
  <si>
    <t>上矢印</t>
    <rPh sb="0" eb="1">
      <t>ウエ</t>
    </rPh>
    <rPh sb="1" eb="3">
      <t>ヤジルシ</t>
    </rPh>
    <phoneticPr fontId="1"/>
  </si>
  <si>
    <t>右矢印</t>
    <rPh sb="0" eb="1">
      <t>ミギ</t>
    </rPh>
    <rPh sb="1" eb="3">
      <t>ヤジルシ</t>
    </rPh>
    <phoneticPr fontId="1"/>
  </si>
  <si>
    <t>左矢印</t>
    <rPh sb="0" eb="1">
      <t>ヒダリ</t>
    </rPh>
    <rPh sb="1" eb="3">
      <t>ヤジルシ</t>
    </rPh>
    <phoneticPr fontId="1"/>
  </si>
  <si>
    <t>一回触れると壊れる矢印(上右左)</t>
    <rPh sb="0" eb="2">
      <t>イッカイ</t>
    </rPh>
    <rPh sb="2" eb="3">
      <t>フ</t>
    </rPh>
    <rPh sb="6" eb="7">
      <t>コワ</t>
    </rPh>
    <rPh sb="9" eb="11">
      <t>ヤジルシ</t>
    </rPh>
    <rPh sb="12" eb="13">
      <t>ウエ</t>
    </rPh>
    <rPh sb="13" eb="15">
      <t>ミギヒダリ</t>
    </rPh>
    <phoneticPr fontId="1"/>
  </si>
  <si>
    <t>あるものをとるとゴールが出現する</t>
    <rPh sb="12" eb="14">
      <t>シュツゲン</t>
    </rPh>
    <phoneticPr fontId="1"/>
  </si>
  <si>
    <t>再生</t>
    <rPh sb="0" eb="2">
      <t>サイセイ</t>
    </rPh>
    <phoneticPr fontId="1"/>
  </si>
  <si>
    <t>待機シーン</t>
    <rPh sb="0" eb="2">
      <t>タイキ</t>
    </rPh>
    <phoneticPr fontId="1"/>
  </si>
  <si>
    <t>再生中最初に戻す</t>
    <rPh sb="0" eb="3">
      <t>サイセイチュウ</t>
    </rPh>
    <rPh sb="3" eb="5">
      <t>サイショ</t>
    </rPh>
    <rPh sb="6" eb="7">
      <t>モド</t>
    </rPh>
    <phoneticPr fontId="1"/>
  </si>
  <si>
    <t>簡単なシーン遷移</t>
    <rPh sb="0" eb="2">
      <t>カンタン</t>
    </rPh>
    <rPh sb="6" eb="8">
      <t>センイ</t>
    </rPh>
    <phoneticPr fontId="1"/>
  </si>
  <si>
    <t>タイトルからゲームシーン</t>
    <phoneticPr fontId="1"/>
  </si>
  <si>
    <t>ゴールしたらリザルトシーンに</t>
    <phoneticPr fontId="1"/>
  </si>
  <si>
    <t>リトライを押したらもう一回同じステージに</t>
    <rPh sb="5" eb="6">
      <t>オ</t>
    </rPh>
    <rPh sb="11" eb="14">
      <t>イッカイオナ</t>
    </rPh>
    <phoneticPr fontId="1"/>
  </si>
  <si>
    <t>チュートリアル</t>
    <phoneticPr fontId="1"/>
  </si>
  <si>
    <t>マップ設計</t>
    <phoneticPr fontId="1"/>
  </si>
  <si>
    <t>配置データの保存</t>
    <phoneticPr fontId="1"/>
  </si>
  <si>
    <t>配置データの読み込み</t>
    <phoneticPr fontId="1"/>
  </si>
  <si>
    <t>マップ実装</t>
    <phoneticPr fontId="1"/>
  </si>
  <si>
    <t>SE再生</t>
    <phoneticPr fontId="1"/>
  </si>
  <si>
    <t>音量調整の処理</t>
    <phoneticPr fontId="1"/>
  </si>
  <si>
    <t>音実装</t>
    <phoneticPr fontId="1"/>
  </si>
  <si>
    <t>タイトル画面</t>
    <phoneticPr fontId="1"/>
  </si>
  <si>
    <t>ステージセレクト画面</t>
    <rPh sb="8" eb="10">
      <t>ガメン</t>
    </rPh>
    <phoneticPr fontId="1"/>
  </si>
  <si>
    <t>オプション画面</t>
    <phoneticPr fontId="1"/>
  </si>
  <si>
    <t>ステージ画面</t>
    <rPh sb="4" eb="6">
      <t>ガメン</t>
    </rPh>
    <phoneticPr fontId="1"/>
  </si>
  <si>
    <t>カーソル移動</t>
    <phoneticPr fontId="1"/>
  </si>
  <si>
    <t>決定処理</t>
    <phoneticPr fontId="1"/>
  </si>
  <si>
    <t>プレイヤー操作</t>
    <phoneticPr fontId="1"/>
  </si>
  <si>
    <t>ゴールを出現するために必要なもの</t>
    <rPh sb="4" eb="6">
      <t>シュツゲン</t>
    </rPh>
    <rPh sb="11" eb="13">
      <t>ヒツヨウ</t>
    </rPh>
    <phoneticPr fontId="1"/>
  </si>
  <si>
    <t>ステージセレクト</t>
    <phoneticPr fontId="1"/>
  </si>
  <si>
    <t>リザルト画面</t>
    <rPh sb="4" eb="6">
      <t>ガメン</t>
    </rPh>
    <phoneticPr fontId="1"/>
  </si>
  <si>
    <t>作業工数</t>
    <rPh sb="0" eb="4">
      <t>サギョウコウスウ</t>
    </rPh>
    <phoneticPr fontId="1"/>
  </si>
  <si>
    <t>1人日＝8時間</t>
    <rPh sb="1" eb="3">
      <t>ニンニチ</t>
    </rPh>
    <rPh sb="5" eb="7">
      <t>ジカン</t>
    </rPh>
    <phoneticPr fontId="1"/>
  </si>
  <si>
    <t>作業工数について</t>
    <rPh sb="0" eb="4">
      <t>サギョウコウスウ</t>
    </rPh>
    <phoneticPr fontId="1"/>
  </si>
  <si>
    <t>単位は人日</t>
    <rPh sb="0" eb="2">
      <t>タンイ</t>
    </rPh>
    <rPh sb="3" eb="5">
      <t>ニンニチ</t>
    </rPh>
    <phoneticPr fontId="1"/>
  </si>
  <si>
    <t>最小＝0.25人日(2時間)</t>
    <rPh sb="0" eb="2">
      <t>サイショウ</t>
    </rPh>
    <rPh sb="7" eb="9">
      <t>ニンニチ</t>
    </rPh>
    <rPh sb="11" eb="13">
      <t>ジカン</t>
    </rPh>
    <phoneticPr fontId="1"/>
  </si>
  <si>
    <t>※0.25→0.5→0.75→1</t>
    <phoneticPr fontId="1"/>
  </si>
  <si>
    <t>実工数</t>
    <rPh sb="0" eb="1">
      <t>ジツ</t>
    </rPh>
    <rPh sb="1" eb="3">
      <t>コウスウ</t>
    </rPh>
    <phoneticPr fontId="1"/>
  </si>
  <si>
    <t>ステータス</t>
    <phoneticPr fontId="1"/>
  </si>
  <si>
    <t>未着手</t>
  </si>
  <si>
    <t>作業中</t>
  </si>
  <si>
    <t>作業中</t>
    <rPh sb="0" eb="2">
      <t>サギョウ</t>
    </rPh>
    <rPh sb="2" eb="3">
      <t>チュウ</t>
    </rPh>
    <phoneticPr fontId="1"/>
  </si>
  <si>
    <t>プロトタイプ</t>
  </si>
  <si>
    <t>α</t>
  </si>
  <si>
    <t>β</t>
  </si>
  <si>
    <t>詳細</t>
    <rPh sb="0" eb="2">
      <t>ショウサイ</t>
    </rPh>
    <phoneticPr fontId="1"/>
  </si>
  <si>
    <t>・主人公のアニメーション</t>
    <rPh sb="1" eb="4">
      <t>シュジンコウ</t>
    </rPh>
    <phoneticPr fontId="1"/>
  </si>
  <si>
    <t>サウンドマネージャー実装</t>
    <rPh sb="10" eb="12">
      <t>ジッソウ</t>
    </rPh>
    <phoneticPr fontId="1"/>
  </si>
  <si>
    <t>ゴールした時の処理</t>
    <rPh sb="5" eb="6">
      <t>トキ</t>
    </rPh>
    <rPh sb="7" eb="9">
      <t>ショリ</t>
    </rPh>
    <phoneticPr fontId="1"/>
  </si>
  <si>
    <t>ゴールの演出</t>
    <rPh sb="4" eb="6">
      <t>エンシュツ</t>
    </rPh>
    <phoneticPr fontId="1"/>
  </si>
  <si>
    <t>ベータが終わる理想</t>
    <rPh sb="4" eb="5">
      <t>オ</t>
    </rPh>
    <rPh sb="7" eb="9">
      <t>リソウ</t>
    </rPh>
    <phoneticPr fontId="1"/>
  </si>
  <si>
    <t>アルファの理想</t>
    <rPh sb="5" eb="7">
      <t>リソウ</t>
    </rPh>
    <phoneticPr fontId="1"/>
  </si>
  <si>
    <t>プロトタイプ完成のコスト</t>
    <rPh sb="6" eb="8">
      <t>カンセイ</t>
    </rPh>
    <phoneticPr fontId="1"/>
  </si>
  <si>
    <t>今のところ出来てるコスト</t>
    <rPh sb="0" eb="1">
      <t>イマ</t>
    </rPh>
    <rPh sb="5" eb="7">
      <t>デキ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</si>
</sst>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0.000"/>
  </numFmts>
  <fonts count="4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b/>
      <sz val="11"/>
      <color theme="1"/>
      <name val="Yu Gothic"/>
      <family val="3"/>
      <charset val="128"/>
      <scheme val="minor"/>
    </font>
    <font>
      <sz val="11"/>
      <name val="Yu Gothic"/>
      <family val="3"/>
      <charset val="128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C66FF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7">
    <xf numFmtId="0" fontId="0" fillId="0" borderId="0" xfId="0"/>
    <xf numFmtId="56" fontId="0" fillId="0" borderId="0" xfId="0" applyNumberFormat="1"/>
    <xf numFmtId="176" fontId="0" fillId="0" borderId="0" xfId="0" applyNumberFormat="1"/>
    <xf numFmtId="177" fontId="0" fillId="0" borderId="0" xfId="0" applyNumberFormat="1"/>
    <xf numFmtId="0" fontId="0" fillId="4" borderId="1" xfId="0" applyFill="1" applyBorder="1"/>
    <xf numFmtId="0" fontId="2" fillId="2" borderId="1" xfId="0" applyFont="1" applyFill="1" applyBorder="1"/>
    <xf numFmtId="0" fontId="2" fillId="3" borderId="1" xfId="0" applyFont="1" applyFill="1" applyBorder="1"/>
    <xf numFmtId="0" fontId="0" fillId="0" borderId="1" xfId="0" applyBorder="1"/>
    <xf numFmtId="0" fontId="3" fillId="0" borderId="1" xfId="0" applyFont="1" applyBorder="1"/>
    <xf numFmtId="0" fontId="0" fillId="6" borderId="1" xfId="0" applyFill="1" applyBorder="1"/>
    <xf numFmtId="0" fontId="0" fillId="8" borderId="1" xfId="0" applyFill="1" applyBorder="1"/>
    <xf numFmtId="0" fontId="0" fillId="7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0" fillId="0" borderId="2" xfId="0" applyBorder="1"/>
    <xf numFmtId="0" fontId="0" fillId="5" borderId="1" xfId="0" applyFill="1" applyBorder="1"/>
    <xf numFmtId="0" fontId="2" fillId="7" borderId="2" xfId="0" applyFont="1" applyFill="1" applyBorder="1"/>
    <xf numFmtId="0" fontId="0" fillId="0" borderId="3" xfId="0" applyBorder="1"/>
    <xf numFmtId="0" fontId="0" fillId="11" borderId="1" xfId="0" applyFill="1" applyBorder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56" fontId="0" fillId="0" borderId="0" xfId="0" applyNumberFormat="1" applyFill="1"/>
    <xf numFmtId="0" fontId="0" fillId="0" borderId="0" xfId="0" applyFill="1"/>
    <xf numFmtId="0" fontId="0" fillId="0" borderId="1" xfId="0" applyFill="1" applyBorder="1"/>
    <xf numFmtId="0" fontId="3" fillId="0" borderId="1" xfId="0" applyFont="1" applyFill="1" applyBorder="1"/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CC66FF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D3BF7-DC3B-4634-A6C4-01263DBE0295}">
  <dimension ref="C3:J18"/>
  <sheetViews>
    <sheetView workbookViewId="0">
      <selection activeCell="H11" sqref="H11"/>
    </sheetView>
  </sheetViews>
  <sheetFormatPr defaultRowHeight="18.75"/>
  <cols>
    <col min="3" max="3" width="21.625" customWidth="1"/>
    <col min="7" max="7" width="24.625" customWidth="1"/>
    <col min="9" max="9" width="17.5" customWidth="1"/>
    <col min="10" max="10" width="23.875" customWidth="1"/>
  </cols>
  <sheetData>
    <row r="3" spans="3:10">
      <c r="C3" s="19" t="s">
        <v>85</v>
      </c>
      <c r="G3" s="9" t="s">
        <v>5</v>
      </c>
      <c r="H3">
        <f>SUM(アルファ!E3:E55)</f>
        <v>21</v>
      </c>
    </row>
    <row r="4" spans="3:10">
      <c r="C4" s="1">
        <v>45646</v>
      </c>
      <c r="G4" s="10" t="s">
        <v>7</v>
      </c>
      <c r="H4">
        <f>SUMIF(アルファ!G3:G55,"完了",アルファ!E3:E55)</f>
        <v>3.25</v>
      </c>
      <c r="I4" t="s">
        <v>8</v>
      </c>
    </row>
    <row r="5" spans="3:10">
      <c r="C5" s="21" t="s">
        <v>1</v>
      </c>
      <c r="G5" s="11" t="s">
        <v>10</v>
      </c>
      <c r="H5" s="2">
        <f ca="1">NETWORKDAYS(H6,H7)</f>
        <v>32</v>
      </c>
      <c r="I5" s="3">
        <f ca="1" xml:space="preserve"> H4 / H5</f>
        <v>0.1015625</v>
      </c>
    </row>
    <row r="6" spans="3:10">
      <c r="C6" s="1">
        <v>45306</v>
      </c>
      <c r="G6" s="12" t="s">
        <v>12</v>
      </c>
      <c r="H6" s="1">
        <f>DATE(2024,11,1)</f>
        <v>45597</v>
      </c>
    </row>
    <row r="7" spans="3:10">
      <c r="C7" s="20" t="s">
        <v>86</v>
      </c>
      <c r="G7" s="13" t="s">
        <v>13</v>
      </c>
      <c r="H7" s="1">
        <f ca="1">TODAY()</f>
        <v>45642</v>
      </c>
    </row>
    <row r="8" spans="3:10">
      <c r="C8" s="1">
        <v>45316</v>
      </c>
      <c r="I8" t="s">
        <v>15</v>
      </c>
      <c r="J8" t="s">
        <v>16</v>
      </c>
    </row>
    <row r="9" spans="3:10">
      <c r="C9" s="22" t="s">
        <v>87</v>
      </c>
      <c r="G9" s="9" t="s">
        <v>166</v>
      </c>
      <c r="H9" s="1">
        <f>DATE(2025,1,15)</f>
        <v>45672</v>
      </c>
      <c r="I9" s="2">
        <f ca="1">NETWORKDAYS(TODAY(),H9)</f>
        <v>23</v>
      </c>
      <c r="J9" s="3">
        <f ca="1">($H$3 - $H$4) / I9</f>
        <v>0.77173913043478259</v>
      </c>
    </row>
    <row r="10" spans="3:10">
      <c r="C10" s="23">
        <v>45322</v>
      </c>
      <c r="G10" s="15" t="s">
        <v>165</v>
      </c>
      <c r="H10" s="1">
        <f>DATE(2025,1,25)</f>
        <v>45682</v>
      </c>
      <c r="I10" s="2">
        <f ca="1">NETWORKDAYS(TODAY(),H10)</f>
        <v>30</v>
      </c>
      <c r="J10" s="3">
        <f ca="1">($H$3 - $H$4) / I10</f>
        <v>0.59166666666666667</v>
      </c>
    </row>
    <row r="11" spans="3:10">
      <c r="G11" s="11" t="s">
        <v>22</v>
      </c>
      <c r="H11" s="1">
        <f>DATE(2025,2,3)</f>
        <v>45691</v>
      </c>
      <c r="I11" s="2">
        <f ca="1">NETWORKDAYS(TODAY(),H11)</f>
        <v>36</v>
      </c>
      <c r="J11" s="3">
        <f ca="1">($H$3 - $H$4) / I11</f>
        <v>0.49305555555555558</v>
      </c>
    </row>
    <row r="12" spans="3:10">
      <c r="C12" t="s">
        <v>91</v>
      </c>
    </row>
    <row r="13" spans="3:10">
      <c r="C13" t="s">
        <v>92</v>
      </c>
    </row>
    <row r="14" spans="3:10">
      <c r="C14" t="s">
        <v>93</v>
      </c>
      <c r="G14" t="s">
        <v>148</v>
      </c>
    </row>
    <row r="15" spans="3:10">
      <c r="C15" t="s">
        <v>94</v>
      </c>
      <c r="G15" t="s">
        <v>149</v>
      </c>
    </row>
    <row r="16" spans="3:10">
      <c r="C16" t="s">
        <v>95</v>
      </c>
      <c r="G16" t="s">
        <v>147</v>
      </c>
    </row>
    <row r="17" spans="7:7">
      <c r="G17" t="s">
        <v>150</v>
      </c>
    </row>
    <row r="18" spans="7:7">
      <c r="G18" t="s">
        <v>151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C7A72-3E20-4E07-A9EB-1859570CBE07}">
  <dimension ref="A1:L70"/>
  <sheetViews>
    <sheetView zoomScaleNormal="100" workbookViewId="0">
      <selection activeCell="F6" sqref="F6"/>
    </sheetView>
  </sheetViews>
  <sheetFormatPr defaultRowHeight="18.75"/>
  <cols>
    <col min="1" max="1" width="6.75" customWidth="1"/>
    <col min="2" max="2" width="37.875" bestFit="1" customWidth="1"/>
    <col min="3" max="4" width="14.125" style="24" customWidth="1"/>
    <col min="6" max="6" width="12.625" customWidth="1"/>
    <col min="7" max="7" width="21" bestFit="1" customWidth="1"/>
    <col min="8" max="8" width="21.125" bestFit="1" customWidth="1"/>
    <col min="9" max="9" width="21" bestFit="1" customWidth="1"/>
    <col min="10" max="10" width="17.25" bestFit="1" customWidth="1"/>
    <col min="11" max="11" width="19" bestFit="1" customWidth="1"/>
  </cols>
  <sheetData>
    <row r="1" spans="1:12">
      <c r="A1" t="s">
        <v>0</v>
      </c>
    </row>
    <row r="2" spans="1:12">
      <c r="B2" s="4" t="s">
        <v>1</v>
      </c>
      <c r="C2" s="4" t="s">
        <v>89</v>
      </c>
      <c r="D2" s="4"/>
      <c r="E2" s="5" t="s">
        <v>2</v>
      </c>
      <c r="F2" s="16" t="s">
        <v>3</v>
      </c>
      <c r="G2" s="6" t="s">
        <v>4</v>
      </c>
      <c r="I2" s="9" t="s">
        <v>5</v>
      </c>
      <c r="J2">
        <f>SUM(E3:E70)</f>
        <v>122</v>
      </c>
    </row>
    <row r="3" spans="1:12">
      <c r="B3" s="12" t="s">
        <v>6</v>
      </c>
      <c r="C3" s="25"/>
      <c r="D3" s="25"/>
      <c r="E3" s="7">
        <v>4</v>
      </c>
      <c r="F3" s="14"/>
      <c r="G3" s="7"/>
      <c r="I3" s="10" t="s">
        <v>7</v>
      </c>
      <c r="J3">
        <f>SUMIF(G3:G70,"完了",E3:E70)</f>
        <v>17</v>
      </c>
      <c r="K3" t="s">
        <v>8</v>
      </c>
    </row>
    <row r="4" spans="1:12">
      <c r="B4" s="12" t="s">
        <v>9</v>
      </c>
      <c r="C4" s="25"/>
      <c r="D4" s="25"/>
      <c r="E4" s="7">
        <v>6</v>
      </c>
      <c r="F4" s="14"/>
      <c r="G4" s="7"/>
      <c r="I4" s="11" t="s">
        <v>10</v>
      </c>
      <c r="J4" s="2">
        <f ca="1">NETWORKDAYS(J5,J6)</f>
        <v>32</v>
      </c>
      <c r="K4" s="3">
        <f ca="1" xml:space="preserve"> J3 / J4</f>
        <v>0.53125</v>
      </c>
    </row>
    <row r="5" spans="1:12">
      <c r="B5" s="12" t="s">
        <v>11</v>
      </c>
      <c r="C5" s="25"/>
      <c r="D5" s="25"/>
      <c r="E5" s="7"/>
      <c r="F5" s="14"/>
      <c r="G5" s="7"/>
      <c r="I5" s="12" t="s">
        <v>12</v>
      </c>
      <c r="J5" s="1">
        <f>DATE(2024,11,1)</f>
        <v>45597</v>
      </c>
    </row>
    <row r="6" spans="1:12">
      <c r="B6" s="7" t="s">
        <v>49</v>
      </c>
      <c r="C6" s="25" t="s">
        <v>90</v>
      </c>
      <c r="D6" s="25"/>
      <c r="E6" s="7">
        <v>1</v>
      </c>
      <c r="F6" s="14"/>
      <c r="G6" s="7" t="s">
        <v>84</v>
      </c>
      <c r="I6" s="13" t="s">
        <v>13</v>
      </c>
      <c r="J6" s="1">
        <f ca="1">TODAY()</f>
        <v>45642</v>
      </c>
    </row>
    <row r="7" spans="1:12">
      <c r="B7" s="7" t="s">
        <v>14</v>
      </c>
      <c r="C7" s="25" t="s">
        <v>90</v>
      </c>
      <c r="D7" s="25"/>
      <c r="E7" s="7">
        <v>1</v>
      </c>
      <c r="F7" s="14"/>
      <c r="G7" s="7"/>
      <c r="K7" t="s">
        <v>15</v>
      </c>
      <c r="L7" t="s">
        <v>16</v>
      </c>
    </row>
    <row r="8" spans="1:12">
      <c r="B8" s="7" t="s">
        <v>17</v>
      </c>
      <c r="C8" s="25" t="s">
        <v>90</v>
      </c>
      <c r="D8" s="25"/>
      <c r="E8" s="7">
        <v>1</v>
      </c>
      <c r="F8" s="14"/>
      <c r="G8" s="7"/>
      <c r="I8" s="9" t="s">
        <v>18</v>
      </c>
      <c r="J8" s="1">
        <f>DATE(2025,1,15)</f>
        <v>45672</v>
      </c>
      <c r="K8" s="2">
        <f ca="1">NETWORKDAYS(TODAY(),J8)</f>
        <v>23</v>
      </c>
      <c r="L8" s="3">
        <f ca="1">($J$2 - $J$3) / K8</f>
        <v>4.5652173913043477</v>
      </c>
    </row>
    <row r="9" spans="1:12">
      <c r="B9" s="7" t="s">
        <v>19</v>
      </c>
      <c r="C9" s="25" t="s">
        <v>90</v>
      </c>
      <c r="D9" s="25"/>
      <c r="E9" s="7">
        <v>1</v>
      </c>
      <c r="F9" s="14"/>
      <c r="G9" s="7"/>
      <c r="I9" s="15" t="s">
        <v>20</v>
      </c>
      <c r="J9" s="1">
        <f>DATE(2025,1,17)</f>
        <v>45674</v>
      </c>
      <c r="K9" s="2">
        <f ca="1">NETWORKDAYS(TODAY(),J9)</f>
        <v>25</v>
      </c>
      <c r="L9" s="3">
        <f ca="1">($J$2 - $J$3) / K9</f>
        <v>4.2</v>
      </c>
    </row>
    <row r="10" spans="1:12">
      <c r="B10" s="7" t="s">
        <v>21</v>
      </c>
      <c r="C10" s="25" t="s">
        <v>90</v>
      </c>
      <c r="D10" s="25"/>
      <c r="E10" s="7">
        <v>1</v>
      </c>
      <c r="F10" s="14"/>
      <c r="G10" s="7" t="s">
        <v>84</v>
      </c>
      <c r="I10" s="11" t="s">
        <v>22</v>
      </c>
      <c r="J10" s="1">
        <f>DATE(2025,2,3)</f>
        <v>45691</v>
      </c>
      <c r="K10" s="2">
        <f ca="1">NETWORKDAYS(TODAY(),J10)</f>
        <v>36</v>
      </c>
      <c r="L10" s="3">
        <f ca="1">($J$2 - $J$3) / K10</f>
        <v>2.9166666666666665</v>
      </c>
    </row>
    <row r="11" spans="1:12">
      <c r="B11" s="12" t="s">
        <v>23</v>
      </c>
      <c r="C11" s="25"/>
      <c r="D11" s="25"/>
      <c r="E11" s="7"/>
      <c r="F11" s="14"/>
      <c r="G11" s="7"/>
    </row>
    <row r="12" spans="1:12">
      <c r="B12" s="7" t="s">
        <v>50</v>
      </c>
      <c r="C12" s="25" t="s">
        <v>90</v>
      </c>
      <c r="D12" s="25"/>
      <c r="E12" s="7">
        <v>2</v>
      </c>
      <c r="F12" s="7"/>
      <c r="G12" s="17"/>
      <c r="I12" s="19" t="s">
        <v>85</v>
      </c>
    </row>
    <row r="13" spans="1:12">
      <c r="B13" s="7" t="s">
        <v>48</v>
      </c>
      <c r="C13" s="25" t="s">
        <v>90</v>
      </c>
      <c r="D13" s="25"/>
      <c r="E13" s="7">
        <v>2</v>
      </c>
      <c r="F13" s="7"/>
      <c r="G13" s="7"/>
      <c r="I13" s="1">
        <v>45627</v>
      </c>
    </row>
    <row r="14" spans="1:12">
      <c r="B14" s="7" t="s">
        <v>47</v>
      </c>
      <c r="C14" s="25" t="s">
        <v>90</v>
      </c>
      <c r="D14" s="25"/>
      <c r="E14" s="7">
        <v>2</v>
      </c>
      <c r="F14" s="7"/>
      <c r="G14" s="7"/>
      <c r="I14" s="21" t="s">
        <v>1</v>
      </c>
    </row>
    <row r="15" spans="1:12">
      <c r="B15" s="7" t="s">
        <v>46</v>
      </c>
      <c r="C15" s="25" t="s">
        <v>90</v>
      </c>
      <c r="D15" s="25"/>
      <c r="E15" s="7">
        <v>2</v>
      </c>
      <c r="F15" s="7"/>
      <c r="G15" s="7"/>
      <c r="I15" s="1">
        <v>45306</v>
      </c>
    </row>
    <row r="16" spans="1:12">
      <c r="B16" s="12" t="s">
        <v>53</v>
      </c>
      <c r="C16" s="25"/>
      <c r="D16" s="25"/>
      <c r="E16" s="7"/>
      <c r="F16" s="7"/>
      <c r="G16" s="7"/>
      <c r="I16" s="20" t="s">
        <v>86</v>
      </c>
    </row>
    <row r="17" spans="2:9">
      <c r="B17" s="7" t="s">
        <v>51</v>
      </c>
      <c r="C17" s="25" t="s">
        <v>90</v>
      </c>
      <c r="D17" s="25"/>
      <c r="E17" s="7">
        <v>2</v>
      </c>
      <c r="F17" s="7"/>
      <c r="G17" s="7" t="s">
        <v>84</v>
      </c>
      <c r="I17" s="1">
        <v>45316</v>
      </c>
    </row>
    <row r="18" spans="2:9">
      <c r="B18" s="7" t="s">
        <v>24</v>
      </c>
      <c r="C18" s="25" t="s">
        <v>90</v>
      </c>
      <c r="D18" s="25"/>
      <c r="E18" s="7">
        <v>1</v>
      </c>
      <c r="F18" s="7"/>
      <c r="G18" s="7" t="s">
        <v>84</v>
      </c>
      <c r="I18" s="22" t="s">
        <v>87</v>
      </c>
    </row>
    <row r="19" spans="2:9">
      <c r="B19" s="7" t="s">
        <v>52</v>
      </c>
      <c r="C19" s="25" t="s">
        <v>90</v>
      </c>
      <c r="D19" s="25"/>
      <c r="E19" s="7">
        <v>2</v>
      </c>
      <c r="F19" s="7"/>
      <c r="G19" s="7"/>
      <c r="I19" s="23">
        <v>45322</v>
      </c>
    </row>
    <row r="20" spans="2:9">
      <c r="B20" s="12" t="s">
        <v>54</v>
      </c>
      <c r="C20" s="25"/>
      <c r="D20" s="25"/>
      <c r="E20" s="7"/>
      <c r="F20" s="7"/>
      <c r="G20" s="7"/>
    </row>
    <row r="21" spans="2:9">
      <c r="B21" s="7" t="s">
        <v>55</v>
      </c>
      <c r="C21" s="25" t="s">
        <v>90</v>
      </c>
      <c r="D21" s="25"/>
      <c r="E21" s="7">
        <v>3</v>
      </c>
      <c r="F21" s="7"/>
      <c r="G21" s="7"/>
      <c r="I21" t="s">
        <v>91</v>
      </c>
    </row>
    <row r="22" spans="2:9">
      <c r="B22" s="7" t="s">
        <v>56</v>
      </c>
      <c r="C22" s="25" t="s">
        <v>96</v>
      </c>
      <c r="D22" s="25"/>
      <c r="E22" s="7">
        <v>3</v>
      </c>
      <c r="F22" s="7"/>
      <c r="G22" s="7"/>
      <c r="I22" t="s">
        <v>92</v>
      </c>
    </row>
    <row r="23" spans="2:9">
      <c r="B23" s="7" t="s">
        <v>57</v>
      </c>
      <c r="C23" s="25" t="s">
        <v>96</v>
      </c>
      <c r="D23" s="25"/>
      <c r="E23" s="7">
        <v>3</v>
      </c>
      <c r="F23" s="7"/>
      <c r="G23" s="7"/>
      <c r="I23" t="s">
        <v>93</v>
      </c>
    </row>
    <row r="24" spans="2:9">
      <c r="B24" s="12" t="s">
        <v>80</v>
      </c>
      <c r="C24" s="25"/>
      <c r="D24" s="25"/>
      <c r="E24" s="7"/>
      <c r="F24" s="7"/>
      <c r="G24" s="7"/>
      <c r="I24" t="s">
        <v>94</v>
      </c>
    </row>
    <row r="25" spans="2:9">
      <c r="B25" s="7" t="s">
        <v>81</v>
      </c>
      <c r="C25" s="25" t="s">
        <v>90</v>
      </c>
      <c r="D25" s="25"/>
      <c r="E25" s="7">
        <v>2</v>
      </c>
      <c r="F25" s="7"/>
      <c r="G25" s="7" t="s">
        <v>84</v>
      </c>
      <c r="I25" t="s">
        <v>95</v>
      </c>
    </row>
    <row r="26" spans="2:9">
      <c r="B26" s="7" t="s">
        <v>82</v>
      </c>
      <c r="C26" s="25" t="s">
        <v>96</v>
      </c>
      <c r="D26" s="25"/>
      <c r="E26" s="7">
        <v>2</v>
      </c>
      <c r="F26" s="7"/>
      <c r="G26" s="7"/>
    </row>
    <row r="27" spans="2:9">
      <c r="B27" s="7" t="s">
        <v>83</v>
      </c>
      <c r="C27" s="25" t="s">
        <v>90</v>
      </c>
      <c r="D27" s="25"/>
      <c r="E27" s="7">
        <v>2</v>
      </c>
      <c r="F27" s="7"/>
      <c r="G27" s="7" t="s">
        <v>84</v>
      </c>
    </row>
    <row r="28" spans="2:9">
      <c r="B28" s="12" t="s">
        <v>58</v>
      </c>
      <c r="C28" s="25"/>
      <c r="D28" s="25"/>
      <c r="E28" s="7"/>
      <c r="F28" s="7"/>
      <c r="G28" s="7"/>
    </row>
    <row r="29" spans="2:9">
      <c r="B29" s="7" t="s">
        <v>62</v>
      </c>
      <c r="C29" s="25" t="s">
        <v>90</v>
      </c>
      <c r="D29" s="25"/>
      <c r="E29" s="7">
        <v>1</v>
      </c>
      <c r="F29" s="7"/>
      <c r="G29" s="7"/>
    </row>
    <row r="30" spans="2:9">
      <c r="B30" s="7" t="s">
        <v>60</v>
      </c>
      <c r="C30" s="25" t="s">
        <v>96</v>
      </c>
      <c r="D30" s="25"/>
      <c r="E30" s="7">
        <v>2</v>
      </c>
      <c r="F30" s="7"/>
      <c r="G30" s="7"/>
    </row>
    <row r="31" spans="2:9">
      <c r="B31" s="7" t="s">
        <v>61</v>
      </c>
      <c r="C31" s="25" t="s">
        <v>96</v>
      </c>
      <c r="D31" s="25"/>
      <c r="E31" s="7">
        <v>2</v>
      </c>
      <c r="F31" s="7"/>
      <c r="G31" s="7"/>
    </row>
    <row r="32" spans="2:9">
      <c r="B32" s="18" t="s">
        <v>67</v>
      </c>
      <c r="C32" s="25" t="s">
        <v>97</v>
      </c>
      <c r="D32" s="25"/>
      <c r="E32" s="7">
        <v>3</v>
      </c>
      <c r="F32" s="7"/>
      <c r="G32" s="7"/>
    </row>
    <row r="33" spans="2:7">
      <c r="B33" s="7" t="s">
        <v>73</v>
      </c>
      <c r="C33" s="25" t="s">
        <v>97</v>
      </c>
      <c r="D33" s="25"/>
      <c r="E33" s="7">
        <v>3</v>
      </c>
      <c r="F33" s="7"/>
      <c r="G33" s="7"/>
    </row>
    <row r="34" spans="2:7">
      <c r="B34" s="12" t="s">
        <v>25</v>
      </c>
      <c r="C34" s="25"/>
      <c r="D34" s="25"/>
      <c r="E34" s="7"/>
      <c r="F34" s="7"/>
      <c r="G34" s="7"/>
    </row>
    <row r="35" spans="2:7">
      <c r="B35" s="7" t="s">
        <v>26</v>
      </c>
      <c r="C35" s="25" t="s">
        <v>90</v>
      </c>
      <c r="D35" s="25"/>
      <c r="E35" s="7">
        <v>1</v>
      </c>
      <c r="F35" s="7"/>
      <c r="G35" s="7"/>
    </row>
    <row r="36" spans="2:7">
      <c r="B36" s="12" t="s">
        <v>79</v>
      </c>
      <c r="C36" s="25"/>
      <c r="D36" s="25"/>
      <c r="E36" s="7"/>
      <c r="F36" s="7"/>
      <c r="G36" s="7"/>
    </row>
    <row r="37" spans="2:7">
      <c r="B37" s="7" t="s">
        <v>27</v>
      </c>
      <c r="C37" s="25" t="s">
        <v>90</v>
      </c>
      <c r="D37" s="25"/>
      <c r="E37" s="7">
        <v>3</v>
      </c>
      <c r="F37" s="7"/>
      <c r="G37" s="7" t="s">
        <v>84</v>
      </c>
    </row>
    <row r="38" spans="2:7">
      <c r="B38" s="7" t="s">
        <v>71</v>
      </c>
      <c r="C38" s="25" t="s">
        <v>90</v>
      </c>
      <c r="D38" s="25"/>
      <c r="E38" s="7">
        <v>2</v>
      </c>
      <c r="F38" s="7"/>
      <c r="G38" s="7" t="s">
        <v>84</v>
      </c>
    </row>
    <row r="39" spans="2:7">
      <c r="B39" s="7" t="s">
        <v>72</v>
      </c>
      <c r="C39" s="25" t="s">
        <v>90</v>
      </c>
      <c r="D39" s="25"/>
      <c r="E39" s="7">
        <v>2</v>
      </c>
      <c r="F39" s="7"/>
      <c r="G39" s="7" t="s">
        <v>84</v>
      </c>
    </row>
    <row r="40" spans="2:7">
      <c r="B40" s="12" t="s">
        <v>59</v>
      </c>
      <c r="C40" s="25"/>
      <c r="D40" s="25"/>
      <c r="E40" s="7"/>
      <c r="F40" s="7"/>
      <c r="G40" s="7"/>
    </row>
    <row r="41" spans="2:7">
      <c r="B41" s="7" t="s">
        <v>63</v>
      </c>
      <c r="C41" s="25" t="s">
        <v>90</v>
      </c>
      <c r="D41" s="25"/>
      <c r="E41" s="7">
        <v>1</v>
      </c>
      <c r="F41" s="7"/>
      <c r="G41" s="7" t="s">
        <v>84</v>
      </c>
    </row>
    <row r="42" spans="2:7">
      <c r="B42" s="7" t="s">
        <v>64</v>
      </c>
      <c r="C42" s="25" t="s">
        <v>90</v>
      </c>
      <c r="D42" s="25"/>
      <c r="E42" s="7">
        <v>3</v>
      </c>
      <c r="F42" s="7"/>
      <c r="G42" s="7"/>
    </row>
    <row r="43" spans="2:7">
      <c r="B43" s="7" t="s">
        <v>65</v>
      </c>
      <c r="C43" s="25" t="s">
        <v>90</v>
      </c>
      <c r="D43" s="25"/>
      <c r="E43" s="7">
        <v>3</v>
      </c>
      <c r="F43" s="7"/>
      <c r="G43" s="7"/>
    </row>
    <row r="44" spans="2:7">
      <c r="B44" s="7" t="s">
        <v>66</v>
      </c>
      <c r="C44" s="25" t="s">
        <v>96</v>
      </c>
      <c r="D44" s="25"/>
      <c r="E44" s="7">
        <v>3</v>
      </c>
      <c r="F44" s="7"/>
      <c r="G44" s="7"/>
    </row>
    <row r="45" spans="2:7">
      <c r="B45" s="7" t="s">
        <v>70</v>
      </c>
      <c r="C45" s="25" t="s">
        <v>96</v>
      </c>
      <c r="D45" s="25"/>
      <c r="E45" s="7">
        <v>3</v>
      </c>
      <c r="F45" s="7"/>
      <c r="G45" s="7"/>
    </row>
    <row r="46" spans="2:7">
      <c r="B46" s="12" t="s">
        <v>28</v>
      </c>
      <c r="C46" s="25"/>
      <c r="D46" s="25"/>
      <c r="E46" s="7"/>
      <c r="F46" s="7"/>
      <c r="G46" s="7"/>
    </row>
    <row r="47" spans="2:7">
      <c r="B47" s="7" t="s">
        <v>29</v>
      </c>
      <c r="C47" s="25" t="s">
        <v>90</v>
      </c>
      <c r="D47" s="25"/>
      <c r="E47" s="7">
        <v>5</v>
      </c>
      <c r="F47" s="7"/>
      <c r="G47" s="7"/>
    </row>
    <row r="48" spans="2:7">
      <c r="B48" s="7" t="s">
        <v>30</v>
      </c>
      <c r="C48" s="25" t="s">
        <v>90</v>
      </c>
      <c r="D48" s="25"/>
      <c r="E48" s="7">
        <v>2</v>
      </c>
      <c r="F48" s="7"/>
      <c r="G48" s="7"/>
    </row>
    <row r="49" spans="2:9">
      <c r="B49" s="7" t="s">
        <v>31</v>
      </c>
      <c r="C49" s="25" t="s">
        <v>90</v>
      </c>
      <c r="D49" s="25"/>
      <c r="E49" s="7">
        <v>2</v>
      </c>
      <c r="F49" s="7"/>
      <c r="G49" s="7"/>
    </row>
    <row r="50" spans="2:9">
      <c r="B50" s="7" t="s">
        <v>32</v>
      </c>
      <c r="C50" s="25" t="s">
        <v>90</v>
      </c>
      <c r="D50" s="25"/>
      <c r="E50" s="7">
        <v>4</v>
      </c>
      <c r="F50" s="7"/>
      <c r="G50" s="7"/>
    </row>
    <row r="51" spans="2:9">
      <c r="B51" s="12" t="s">
        <v>33</v>
      </c>
      <c r="C51" s="25"/>
      <c r="D51" s="25"/>
      <c r="E51" s="7"/>
      <c r="F51" s="7"/>
      <c r="G51" s="7"/>
    </row>
    <row r="52" spans="2:9">
      <c r="B52" s="7" t="s">
        <v>34</v>
      </c>
      <c r="C52" s="25" t="s">
        <v>90</v>
      </c>
      <c r="D52" s="25"/>
      <c r="E52" s="7">
        <v>2</v>
      </c>
      <c r="F52" s="7"/>
      <c r="G52" s="7"/>
    </row>
    <row r="53" spans="2:9">
      <c r="B53" s="7" t="s">
        <v>35</v>
      </c>
      <c r="C53" s="25" t="s">
        <v>90</v>
      </c>
      <c r="D53" s="25"/>
      <c r="E53" s="7">
        <v>2</v>
      </c>
      <c r="F53" s="7"/>
      <c r="G53" s="7"/>
    </row>
    <row r="54" spans="2:9">
      <c r="B54" s="7" t="s">
        <v>36</v>
      </c>
      <c r="C54" s="25" t="s">
        <v>96</v>
      </c>
      <c r="D54" s="25"/>
      <c r="E54" s="7">
        <v>2</v>
      </c>
      <c r="F54" s="7"/>
      <c r="G54" s="7"/>
    </row>
    <row r="55" spans="2:9">
      <c r="B55" s="7" t="s">
        <v>37</v>
      </c>
      <c r="C55" s="25" t="s">
        <v>90</v>
      </c>
      <c r="D55" s="25"/>
      <c r="E55" s="7">
        <v>2</v>
      </c>
      <c r="F55" s="7"/>
      <c r="G55" s="7"/>
      <c r="I55" s="1"/>
    </row>
    <row r="56" spans="2:9">
      <c r="B56" s="12" t="s">
        <v>38</v>
      </c>
      <c r="C56" s="25"/>
      <c r="D56" s="25"/>
      <c r="E56" s="7"/>
      <c r="F56" s="7"/>
      <c r="G56" s="7"/>
      <c r="I56" s="1"/>
    </row>
    <row r="57" spans="2:9">
      <c r="B57" s="7" t="s">
        <v>39</v>
      </c>
      <c r="C57" s="25" t="s">
        <v>90</v>
      </c>
      <c r="D57" s="25"/>
      <c r="E57" s="7">
        <v>2</v>
      </c>
      <c r="F57" s="7"/>
      <c r="G57" s="7"/>
      <c r="I57" s="1"/>
    </row>
    <row r="58" spans="2:9">
      <c r="B58" s="7" t="s">
        <v>68</v>
      </c>
      <c r="C58" s="25" t="s">
        <v>90</v>
      </c>
      <c r="D58" s="25"/>
      <c r="E58" s="7">
        <v>3</v>
      </c>
      <c r="F58" s="7"/>
      <c r="G58" s="7"/>
      <c r="I58" s="1"/>
    </row>
    <row r="59" spans="2:9">
      <c r="B59" s="7" t="s">
        <v>69</v>
      </c>
      <c r="C59" s="25" t="s">
        <v>90</v>
      </c>
      <c r="D59" s="25"/>
      <c r="E59" s="7">
        <v>2</v>
      </c>
      <c r="F59" s="7"/>
      <c r="G59" s="7"/>
    </row>
    <row r="60" spans="2:9">
      <c r="B60" s="7" t="s">
        <v>40</v>
      </c>
      <c r="C60" s="25" t="s">
        <v>90</v>
      </c>
      <c r="D60" s="25"/>
      <c r="E60" s="7">
        <v>2</v>
      </c>
      <c r="F60" s="7"/>
      <c r="G60" s="7"/>
    </row>
    <row r="61" spans="2:9">
      <c r="B61" s="12" t="s">
        <v>41</v>
      </c>
      <c r="C61" s="25"/>
      <c r="D61" s="25"/>
      <c r="E61" s="7"/>
      <c r="F61" s="7"/>
      <c r="G61" s="7"/>
    </row>
    <row r="62" spans="2:9">
      <c r="B62" s="7" t="s">
        <v>42</v>
      </c>
      <c r="C62" s="25" t="s">
        <v>96</v>
      </c>
      <c r="D62" s="25"/>
      <c r="E62" s="7">
        <v>3</v>
      </c>
      <c r="F62" s="7"/>
      <c r="G62" s="7"/>
    </row>
    <row r="63" spans="2:9">
      <c r="B63" s="7" t="s">
        <v>43</v>
      </c>
      <c r="C63" s="25" t="s">
        <v>90</v>
      </c>
      <c r="D63" s="25"/>
      <c r="E63" s="7">
        <v>3</v>
      </c>
      <c r="F63" s="7"/>
      <c r="G63" s="7"/>
    </row>
    <row r="64" spans="2:9">
      <c r="B64" s="8" t="s">
        <v>44</v>
      </c>
      <c r="C64" s="26" t="s">
        <v>90</v>
      </c>
      <c r="D64" s="26"/>
      <c r="E64" s="8">
        <v>3</v>
      </c>
      <c r="F64" s="8"/>
      <c r="G64" s="8"/>
    </row>
    <row r="65" spans="2:7">
      <c r="B65" s="12" t="s">
        <v>74</v>
      </c>
      <c r="C65" s="25"/>
      <c r="D65" s="25"/>
      <c r="E65" s="7"/>
      <c r="F65" s="7"/>
      <c r="G65" s="7"/>
    </row>
    <row r="66" spans="2:7">
      <c r="B66" s="7" t="s">
        <v>75</v>
      </c>
      <c r="C66" s="25" t="s">
        <v>90</v>
      </c>
      <c r="D66" s="25"/>
      <c r="E66" s="7">
        <v>2</v>
      </c>
      <c r="F66" s="7"/>
      <c r="G66" s="7"/>
    </row>
    <row r="67" spans="2:7">
      <c r="B67" s="7" t="s">
        <v>76</v>
      </c>
      <c r="C67" s="25" t="s">
        <v>97</v>
      </c>
      <c r="D67" s="25"/>
      <c r="E67" s="7">
        <v>2</v>
      </c>
      <c r="F67" s="7"/>
      <c r="G67" s="7"/>
    </row>
    <row r="68" spans="2:7">
      <c r="B68" s="7" t="s">
        <v>77</v>
      </c>
      <c r="C68" s="25" t="s">
        <v>90</v>
      </c>
      <c r="D68" s="25"/>
      <c r="E68" s="7">
        <v>2</v>
      </c>
      <c r="F68" s="7"/>
      <c r="G68" s="7"/>
    </row>
    <row r="69" spans="2:7">
      <c r="B69" s="7" t="s">
        <v>78</v>
      </c>
      <c r="C69" s="25" t="s">
        <v>90</v>
      </c>
      <c r="D69" s="25"/>
      <c r="E69" s="7">
        <v>2</v>
      </c>
      <c r="F69" s="7"/>
      <c r="G69" s="7"/>
    </row>
    <row r="70" spans="2:7">
      <c r="B70" s="12" t="s">
        <v>45</v>
      </c>
      <c r="C70" s="25"/>
      <c r="D70" s="25"/>
      <c r="E70" s="7"/>
      <c r="F70" s="7"/>
      <c r="G70" s="7"/>
    </row>
  </sheetData>
  <phoneticPr fontId="1"/>
  <dataValidations count="1">
    <dataValidation type="list" allowBlank="1" showInputMessage="1" showErrorMessage="1" sqref="C2:D70" xr:uid="{96635CC2-3A0B-4E24-A9D3-0AF3AAD5B419}">
      <formula1>"S,A,B,C"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5"/>
  <sheetViews>
    <sheetView tabSelected="1" zoomScaleNormal="100" workbookViewId="0">
      <selection activeCell="I9" sqref="I9"/>
    </sheetView>
  </sheetViews>
  <sheetFormatPr defaultRowHeight="18.75"/>
  <cols>
    <col min="1" max="1" width="30.25" customWidth="1"/>
    <col min="2" max="2" width="37.875" bestFit="1" customWidth="1"/>
    <col min="3" max="3" width="16.5" style="24" customWidth="1"/>
    <col min="4" max="4" width="14.125" style="24" customWidth="1"/>
    <col min="6" max="6" width="12.625" customWidth="1"/>
    <col min="7" max="7" width="21" bestFit="1" customWidth="1"/>
    <col min="8" max="8" width="21.125" bestFit="1" customWidth="1"/>
    <col min="9" max="9" width="24.625" customWidth="1"/>
    <col min="10" max="10" width="17.25" bestFit="1" customWidth="1"/>
    <col min="11" max="11" width="19" bestFit="1" customWidth="1"/>
  </cols>
  <sheetData>
    <row r="1" spans="1:10">
      <c r="A1" t="s">
        <v>147</v>
      </c>
    </row>
    <row r="2" spans="1:10">
      <c r="B2" s="4" t="s">
        <v>160</v>
      </c>
      <c r="C2" s="4" t="s">
        <v>98</v>
      </c>
      <c r="D2" s="4" t="s">
        <v>89</v>
      </c>
      <c r="E2" s="5" t="s">
        <v>146</v>
      </c>
      <c r="F2" s="16" t="s">
        <v>152</v>
      </c>
      <c r="G2" s="6" t="s">
        <v>153</v>
      </c>
      <c r="I2" t="s">
        <v>168</v>
      </c>
      <c r="J2" t="s">
        <v>167</v>
      </c>
    </row>
    <row r="3" spans="1:10">
      <c r="A3" s="12" t="s">
        <v>6</v>
      </c>
      <c r="C3" s="25" t="s">
        <v>157</v>
      </c>
      <c r="D3" s="25" t="s">
        <v>90</v>
      </c>
      <c r="E3" s="7">
        <v>0.5</v>
      </c>
      <c r="F3" s="14"/>
      <c r="G3" s="7" t="s">
        <v>154</v>
      </c>
      <c r="I3">
        <v>3.25</v>
      </c>
      <c r="J3">
        <v>10</v>
      </c>
    </row>
    <row r="4" spans="1:10">
      <c r="A4" s="12" t="s">
        <v>9</v>
      </c>
      <c r="C4" s="25" t="s">
        <v>157</v>
      </c>
      <c r="D4" s="25" t="s">
        <v>90</v>
      </c>
      <c r="E4" s="7">
        <v>0.75</v>
      </c>
      <c r="F4" s="14"/>
      <c r="G4" s="7" t="s">
        <v>154</v>
      </c>
    </row>
    <row r="5" spans="1:10">
      <c r="A5" s="12" t="s">
        <v>11</v>
      </c>
      <c r="B5" s="7" t="s">
        <v>99</v>
      </c>
      <c r="C5" s="25" t="s">
        <v>157</v>
      </c>
      <c r="D5" s="25" t="s">
        <v>90</v>
      </c>
      <c r="E5" s="7">
        <v>0.25</v>
      </c>
      <c r="F5" s="14">
        <v>0.25</v>
      </c>
      <c r="G5" s="7" t="s">
        <v>84</v>
      </c>
    </row>
    <row r="6" spans="1:10">
      <c r="A6" s="12" t="s">
        <v>11</v>
      </c>
      <c r="B6" s="7" t="s">
        <v>100</v>
      </c>
      <c r="C6" s="25" t="s">
        <v>157</v>
      </c>
      <c r="D6" s="25" t="s">
        <v>90</v>
      </c>
      <c r="E6" s="7">
        <v>0.25</v>
      </c>
      <c r="F6" s="14"/>
      <c r="G6" s="7" t="s">
        <v>154</v>
      </c>
      <c r="I6">
        <f>SUBTOTAL(9,E:E)</f>
        <v>21</v>
      </c>
    </row>
    <row r="7" spans="1:10">
      <c r="A7" s="12" t="s">
        <v>11</v>
      </c>
      <c r="B7" s="7" t="s">
        <v>101</v>
      </c>
      <c r="C7" s="25" t="s">
        <v>158</v>
      </c>
      <c r="D7" s="25" t="s">
        <v>90</v>
      </c>
      <c r="E7" s="7">
        <v>0.25</v>
      </c>
      <c r="F7" s="14"/>
      <c r="G7" s="7" t="s">
        <v>154</v>
      </c>
    </row>
    <row r="8" spans="1:10">
      <c r="A8" s="12" t="s">
        <v>11</v>
      </c>
      <c r="B8" s="7" t="s">
        <v>102</v>
      </c>
      <c r="C8" s="25" t="s">
        <v>158</v>
      </c>
      <c r="D8" s="25" t="s">
        <v>90</v>
      </c>
      <c r="E8" s="7">
        <v>0.25</v>
      </c>
      <c r="F8" s="14"/>
      <c r="G8" s="7" t="s">
        <v>154</v>
      </c>
    </row>
    <row r="9" spans="1:10">
      <c r="A9" s="12" t="s">
        <v>11</v>
      </c>
      <c r="B9" s="7" t="s">
        <v>103</v>
      </c>
      <c r="C9" s="25" t="s">
        <v>157</v>
      </c>
      <c r="D9" s="25" t="s">
        <v>90</v>
      </c>
      <c r="E9" s="7">
        <v>0.25</v>
      </c>
      <c r="F9" s="14">
        <v>0.25</v>
      </c>
      <c r="G9" s="7" t="s">
        <v>84</v>
      </c>
    </row>
    <row r="10" spans="1:10">
      <c r="A10" s="12" t="s">
        <v>23</v>
      </c>
      <c r="B10" s="7" t="s">
        <v>104</v>
      </c>
      <c r="C10" s="25" t="s">
        <v>157</v>
      </c>
      <c r="D10" s="25" t="s">
        <v>90</v>
      </c>
      <c r="E10" s="7">
        <v>0.25</v>
      </c>
      <c r="F10" s="7"/>
      <c r="G10" s="17" t="s">
        <v>154</v>
      </c>
    </row>
    <row r="11" spans="1:10">
      <c r="A11" s="12" t="s">
        <v>23</v>
      </c>
      <c r="B11" s="7" t="s">
        <v>105</v>
      </c>
      <c r="C11" s="25" t="s">
        <v>157</v>
      </c>
      <c r="D11" s="25" t="s">
        <v>90</v>
      </c>
      <c r="E11" s="7">
        <v>0.25</v>
      </c>
      <c r="F11" s="7"/>
      <c r="G11" s="7" t="s">
        <v>156</v>
      </c>
    </row>
    <row r="12" spans="1:10">
      <c r="A12" s="12" t="s">
        <v>23</v>
      </c>
      <c r="B12" s="7" t="s">
        <v>106</v>
      </c>
      <c r="C12" s="25" t="s">
        <v>157</v>
      </c>
      <c r="D12" s="25" t="s">
        <v>90</v>
      </c>
      <c r="E12" s="7">
        <v>1</v>
      </c>
      <c r="F12" s="7"/>
      <c r="G12" s="7" t="s">
        <v>154</v>
      </c>
    </row>
    <row r="13" spans="1:10">
      <c r="A13" s="12" t="s">
        <v>23</v>
      </c>
      <c r="B13" s="7" t="s">
        <v>107</v>
      </c>
      <c r="C13" s="25" t="s">
        <v>157</v>
      </c>
      <c r="D13" s="25" t="s">
        <v>90</v>
      </c>
      <c r="E13" s="7">
        <v>1</v>
      </c>
      <c r="F13" s="7"/>
      <c r="G13" s="7" t="s">
        <v>154</v>
      </c>
    </row>
    <row r="14" spans="1:10">
      <c r="A14" s="12" t="s">
        <v>53</v>
      </c>
      <c r="B14" s="7" t="s">
        <v>108</v>
      </c>
      <c r="C14" s="25" t="s">
        <v>157</v>
      </c>
      <c r="D14" s="25" t="s">
        <v>90</v>
      </c>
      <c r="E14" s="7">
        <v>0.25</v>
      </c>
      <c r="F14" s="7">
        <v>0.25</v>
      </c>
      <c r="G14" s="7" t="s">
        <v>84</v>
      </c>
    </row>
    <row r="15" spans="1:10">
      <c r="A15" s="12" t="s">
        <v>53</v>
      </c>
      <c r="B15" s="7" t="s">
        <v>109</v>
      </c>
      <c r="C15" s="25" t="s">
        <v>157</v>
      </c>
      <c r="D15" s="25" t="s">
        <v>90</v>
      </c>
      <c r="E15" s="7">
        <v>0.25</v>
      </c>
      <c r="F15" s="7">
        <v>0.25</v>
      </c>
      <c r="G15" s="7" t="s">
        <v>84</v>
      </c>
    </row>
    <row r="16" spans="1:10">
      <c r="A16" s="12" t="s">
        <v>53</v>
      </c>
      <c r="B16" s="7" t="s">
        <v>163</v>
      </c>
      <c r="C16" s="25" t="s">
        <v>157</v>
      </c>
      <c r="D16" s="25" t="s">
        <v>90</v>
      </c>
      <c r="E16" s="7">
        <v>0.25</v>
      </c>
      <c r="F16" s="7"/>
      <c r="G16" s="7" t="s">
        <v>154</v>
      </c>
    </row>
    <row r="17" spans="1:7">
      <c r="A17" s="12" t="s">
        <v>54</v>
      </c>
      <c r="B17" s="7" t="s">
        <v>110</v>
      </c>
      <c r="C17" s="25" t="s">
        <v>157</v>
      </c>
      <c r="D17" s="25" t="s">
        <v>90</v>
      </c>
      <c r="E17" s="7">
        <v>0.5</v>
      </c>
      <c r="F17" s="7"/>
      <c r="G17" s="7" t="s">
        <v>154</v>
      </c>
    </row>
    <row r="18" spans="1:7">
      <c r="A18" s="12" t="s">
        <v>54</v>
      </c>
      <c r="B18" s="7" t="s">
        <v>111</v>
      </c>
      <c r="C18" s="25" t="s">
        <v>157</v>
      </c>
      <c r="D18" s="25" t="s">
        <v>96</v>
      </c>
      <c r="E18" s="7">
        <v>0.5</v>
      </c>
      <c r="F18" s="7"/>
      <c r="G18" s="7" t="s">
        <v>88</v>
      </c>
    </row>
    <row r="19" spans="1:7">
      <c r="A19" s="12" t="s">
        <v>54</v>
      </c>
      <c r="B19" s="7" t="s">
        <v>112</v>
      </c>
      <c r="C19" s="25" t="s">
        <v>157</v>
      </c>
      <c r="D19" s="25" t="s">
        <v>96</v>
      </c>
      <c r="E19" s="7">
        <v>0.5</v>
      </c>
      <c r="F19" s="7"/>
      <c r="G19" s="7" t="s">
        <v>154</v>
      </c>
    </row>
    <row r="20" spans="1:7">
      <c r="A20" s="12" t="s">
        <v>161</v>
      </c>
      <c r="B20" s="7" t="s">
        <v>113</v>
      </c>
      <c r="C20" s="25" t="s">
        <v>157</v>
      </c>
      <c r="D20" s="25" t="s">
        <v>90</v>
      </c>
      <c r="E20" s="7">
        <v>0.25</v>
      </c>
      <c r="F20" s="7">
        <v>0.25</v>
      </c>
      <c r="G20" s="7" t="s">
        <v>84</v>
      </c>
    </row>
    <row r="21" spans="1:7">
      <c r="A21" s="12" t="s">
        <v>161</v>
      </c>
      <c r="B21" s="7" t="s">
        <v>114</v>
      </c>
      <c r="C21" s="25" t="s">
        <v>158</v>
      </c>
      <c r="D21" s="25" t="s">
        <v>96</v>
      </c>
      <c r="E21" s="7">
        <v>0.25</v>
      </c>
      <c r="F21" s="7"/>
      <c r="G21" s="7" t="s">
        <v>154</v>
      </c>
    </row>
    <row r="22" spans="1:7">
      <c r="A22" s="12" t="s">
        <v>161</v>
      </c>
      <c r="B22" s="7" t="s">
        <v>115</v>
      </c>
      <c r="C22" s="25" t="s">
        <v>157</v>
      </c>
      <c r="D22" s="25" t="s">
        <v>90</v>
      </c>
      <c r="E22" s="7">
        <v>0.25</v>
      </c>
      <c r="F22" s="7">
        <v>0.25</v>
      </c>
      <c r="G22" s="7" t="s">
        <v>84</v>
      </c>
    </row>
    <row r="23" spans="1:7">
      <c r="A23" s="12" t="s">
        <v>58</v>
      </c>
      <c r="B23" s="7" t="s">
        <v>116</v>
      </c>
      <c r="C23" s="25" t="s">
        <v>157</v>
      </c>
      <c r="D23" s="25" t="s">
        <v>90</v>
      </c>
      <c r="E23" s="7">
        <v>0.5</v>
      </c>
      <c r="F23" s="7"/>
      <c r="G23" s="7" t="s">
        <v>154</v>
      </c>
    </row>
    <row r="24" spans="1:7">
      <c r="A24" s="12" t="s">
        <v>58</v>
      </c>
      <c r="B24" s="7" t="s">
        <v>117</v>
      </c>
      <c r="C24" s="25" t="s">
        <v>157</v>
      </c>
      <c r="D24" s="25" t="s">
        <v>96</v>
      </c>
      <c r="E24" s="7">
        <v>0.5</v>
      </c>
      <c r="F24" s="7"/>
      <c r="G24" s="7" t="s">
        <v>154</v>
      </c>
    </row>
    <row r="25" spans="1:7">
      <c r="A25" s="12" t="s">
        <v>58</v>
      </c>
      <c r="B25" s="7" t="s">
        <v>118</v>
      </c>
      <c r="C25" s="25" t="s">
        <v>157</v>
      </c>
      <c r="D25" s="25" t="s">
        <v>96</v>
      </c>
      <c r="E25" s="7">
        <v>0.5</v>
      </c>
      <c r="F25" s="7"/>
      <c r="G25" s="7" t="s">
        <v>154</v>
      </c>
    </row>
    <row r="26" spans="1:7">
      <c r="A26" s="12" t="s">
        <v>58</v>
      </c>
      <c r="B26" s="18" t="s">
        <v>119</v>
      </c>
      <c r="C26" s="25" t="s">
        <v>158</v>
      </c>
      <c r="D26" s="25" t="s">
        <v>97</v>
      </c>
      <c r="E26" s="7">
        <v>0.5</v>
      </c>
      <c r="F26" s="7"/>
      <c r="G26" s="7" t="s">
        <v>154</v>
      </c>
    </row>
    <row r="27" spans="1:7">
      <c r="A27" s="12" t="s">
        <v>58</v>
      </c>
      <c r="B27" s="7" t="s">
        <v>120</v>
      </c>
      <c r="C27" s="25" t="s">
        <v>158</v>
      </c>
      <c r="D27" s="25" t="s">
        <v>97</v>
      </c>
      <c r="E27" s="7">
        <v>0.5</v>
      </c>
      <c r="F27" s="7"/>
      <c r="G27" s="7" t="s">
        <v>154</v>
      </c>
    </row>
    <row r="28" spans="1:7">
      <c r="A28" s="12" t="s">
        <v>79</v>
      </c>
      <c r="B28" s="7" t="s">
        <v>121</v>
      </c>
      <c r="C28" s="25" t="s">
        <v>157</v>
      </c>
      <c r="D28" s="25" t="s">
        <v>90</v>
      </c>
      <c r="E28" s="7">
        <v>0.5</v>
      </c>
      <c r="F28" s="7">
        <v>0.5</v>
      </c>
      <c r="G28" s="7" t="s">
        <v>84</v>
      </c>
    </row>
    <row r="29" spans="1:7">
      <c r="A29" s="12" t="s">
        <v>79</v>
      </c>
      <c r="B29" s="7" t="s">
        <v>122</v>
      </c>
      <c r="C29" s="25" t="s">
        <v>157</v>
      </c>
      <c r="D29" s="25" t="s">
        <v>90</v>
      </c>
      <c r="E29" s="7">
        <v>0.25</v>
      </c>
      <c r="F29" s="7">
        <v>0.25</v>
      </c>
      <c r="G29" s="7" t="s">
        <v>84</v>
      </c>
    </row>
    <row r="30" spans="1:7">
      <c r="A30" s="12" t="s">
        <v>79</v>
      </c>
      <c r="B30" s="7" t="s">
        <v>123</v>
      </c>
      <c r="C30" s="25" t="s">
        <v>157</v>
      </c>
      <c r="D30" s="25" t="s">
        <v>90</v>
      </c>
      <c r="E30" s="7">
        <v>0.25</v>
      </c>
      <c r="F30" s="7">
        <v>0.25</v>
      </c>
      <c r="G30" s="7" t="s">
        <v>84</v>
      </c>
    </row>
    <row r="31" spans="1:7">
      <c r="A31" s="12" t="s">
        <v>59</v>
      </c>
      <c r="B31" s="7" t="s">
        <v>124</v>
      </c>
      <c r="C31" s="25" t="s">
        <v>157</v>
      </c>
      <c r="D31" s="25" t="s">
        <v>90</v>
      </c>
      <c r="E31" s="7">
        <v>0.25</v>
      </c>
      <c r="F31" s="7">
        <v>0.25</v>
      </c>
      <c r="G31" s="7" t="s">
        <v>84</v>
      </c>
    </row>
    <row r="32" spans="1:7">
      <c r="A32" s="12" t="s">
        <v>59</v>
      </c>
      <c r="B32" s="7" t="s">
        <v>125</v>
      </c>
      <c r="C32" s="25" t="s">
        <v>158</v>
      </c>
      <c r="D32" s="25" t="s">
        <v>90</v>
      </c>
      <c r="E32" s="7">
        <v>0.5</v>
      </c>
      <c r="F32" s="7"/>
      <c r="G32" s="7" t="s">
        <v>154</v>
      </c>
    </row>
    <row r="33" spans="1:9">
      <c r="A33" s="12" t="s">
        <v>59</v>
      </c>
      <c r="B33" s="7" t="s">
        <v>126</v>
      </c>
      <c r="C33" s="25" t="s">
        <v>158</v>
      </c>
      <c r="D33" s="25" t="s">
        <v>90</v>
      </c>
      <c r="E33" s="7">
        <v>0.5</v>
      </c>
      <c r="F33" s="7"/>
      <c r="G33" s="7" t="s">
        <v>154</v>
      </c>
    </row>
    <row r="34" spans="1:9">
      <c r="A34" s="12" t="s">
        <v>59</v>
      </c>
      <c r="B34" s="7" t="s">
        <v>127</v>
      </c>
      <c r="C34" s="25" t="s">
        <v>158</v>
      </c>
      <c r="D34" s="25" t="s">
        <v>96</v>
      </c>
      <c r="E34" s="7">
        <v>0.5</v>
      </c>
      <c r="F34" s="7"/>
      <c r="G34" s="7" t="s">
        <v>154</v>
      </c>
    </row>
    <row r="35" spans="1:9">
      <c r="A35" s="12" t="s">
        <v>59</v>
      </c>
      <c r="B35" s="7" t="s">
        <v>128</v>
      </c>
      <c r="C35" s="25" t="s">
        <v>158</v>
      </c>
      <c r="D35" s="25" t="s">
        <v>96</v>
      </c>
      <c r="E35" s="7">
        <v>0.5</v>
      </c>
      <c r="F35" s="7"/>
      <c r="G35" s="7" t="s">
        <v>154</v>
      </c>
    </row>
    <row r="36" spans="1:9">
      <c r="A36" s="12" t="s">
        <v>28</v>
      </c>
      <c r="B36" s="7" t="s">
        <v>129</v>
      </c>
      <c r="C36" s="25" t="s">
        <v>158</v>
      </c>
      <c r="D36" s="25" t="s">
        <v>90</v>
      </c>
      <c r="E36" s="7">
        <v>0.75</v>
      </c>
      <c r="F36" s="7"/>
      <c r="G36" s="7" t="s">
        <v>155</v>
      </c>
    </row>
    <row r="37" spans="1:9">
      <c r="A37" s="12" t="s">
        <v>28</v>
      </c>
      <c r="B37" s="7" t="s">
        <v>130</v>
      </c>
      <c r="C37" s="25" t="s">
        <v>158</v>
      </c>
      <c r="D37" s="25" t="s">
        <v>90</v>
      </c>
      <c r="E37" s="7">
        <v>0.25</v>
      </c>
      <c r="F37" s="7"/>
      <c r="G37" s="7" t="s">
        <v>155</v>
      </c>
    </row>
    <row r="38" spans="1:9">
      <c r="A38" s="12" t="s">
        <v>28</v>
      </c>
      <c r="B38" s="7" t="s">
        <v>131</v>
      </c>
      <c r="C38" s="25" t="s">
        <v>158</v>
      </c>
      <c r="D38" s="25" t="s">
        <v>90</v>
      </c>
      <c r="E38" s="7">
        <v>0.25</v>
      </c>
      <c r="F38" s="7"/>
      <c r="G38" s="7" t="s">
        <v>155</v>
      </c>
    </row>
    <row r="39" spans="1:9">
      <c r="A39" s="12" t="s">
        <v>28</v>
      </c>
      <c r="B39" s="7" t="s">
        <v>132</v>
      </c>
      <c r="C39" s="25" t="s">
        <v>158</v>
      </c>
      <c r="D39" s="25" t="s">
        <v>90</v>
      </c>
      <c r="E39" s="7">
        <v>0.5</v>
      </c>
      <c r="F39" s="7"/>
      <c r="G39" s="7" t="s">
        <v>155</v>
      </c>
    </row>
    <row r="40" spans="1:9">
      <c r="A40" s="12" t="s">
        <v>33</v>
      </c>
      <c r="B40" s="7" t="s">
        <v>162</v>
      </c>
      <c r="C40" s="25" t="s">
        <v>159</v>
      </c>
      <c r="D40" s="25" t="s">
        <v>90</v>
      </c>
      <c r="E40" s="7">
        <v>1</v>
      </c>
      <c r="F40" s="7"/>
      <c r="G40" s="7" t="s">
        <v>154</v>
      </c>
    </row>
    <row r="41" spans="1:9">
      <c r="A41" s="12" t="s">
        <v>33</v>
      </c>
      <c r="B41" s="7" t="s">
        <v>133</v>
      </c>
      <c r="C41" s="25" t="s">
        <v>159</v>
      </c>
      <c r="D41" s="25" t="s">
        <v>90</v>
      </c>
      <c r="E41" s="7">
        <v>0.25</v>
      </c>
      <c r="F41" s="7"/>
      <c r="G41" s="7" t="s">
        <v>154</v>
      </c>
    </row>
    <row r="42" spans="1:9">
      <c r="A42" s="12" t="s">
        <v>33</v>
      </c>
      <c r="B42" s="7" t="s">
        <v>134</v>
      </c>
      <c r="C42" s="25" t="s">
        <v>158</v>
      </c>
      <c r="D42" s="25" t="s">
        <v>96</v>
      </c>
      <c r="E42" s="7">
        <v>0.25</v>
      </c>
      <c r="F42" s="7"/>
      <c r="G42" s="7" t="s">
        <v>154</v>
      </c>
    </row>
    <row r="43" spans="1:9">
      <c r="A43" s="12" t="s">
        <v>33</v>
      </c>
      <c r="B43" s="7" t="s">
        <v>135</v>
      </c>
      <c r="C43" s="25" t="s">
        <v>158</v>
      </c>
      <c r="D43" s="25" t="s">
        <v>90</v>
      </c>
      <c r="E43" s="7">
        <v>0.25</v>
      </c>
      <c r="F43" s="7"/>
      <c r="G43" s="7" t="s">
        <v>154</v>
      </c>
      <c r="I43" s="1"/>
    </row>
    <row r="44" spans="1:9">
      <c r="A44" s="12" t="s">
        <v>38</v>
      </c>
      <c r="B44" s="7" t="s">
        <v>136</v>
      </c>
      <c r="C44" s="25" t="s">
        <v>158</v>
      </c>
      <c r="D44" s="25" t="s">
        <v>90</v>
      </c>
      <c r="E44" s="7">
        <v>0.25</v>
      </c>
      <c r="F44" s="7"/>
      <c r="G44" s="7" t="s">
        <v>154</v>
      </c>
      <c r="I44" s="1"/>
    </row>
    <row r="45" spans="1:9">
      <c r="A45" s="12" t="s">
        <v>38</v>
      </c>
      <c r="B45" s="7" t="s">
        <v>137</v>
      </c>
      <c r="C45" s="25" t="s">
        <v>158</v>
      </c>
      <c r="D45" s="25" t="s">
        <v>90</v>
      </c>
      <c r="E45" s="7">
        <v>0.5</v>
      </c>
      <c r="F45" s="7"/>
      <c r="G45" s="7" t="s">
        <v>154</v>
      </c>
      <c r="I45" s="1"/>
    </row>
    <row r="46" spans="1:9">
      <c r="A46" s="12" t="s">
        <v>38</v>
      </c>
      <c r="B46" s="7" t="s">
        <v>139</v>
      </c>
      <c r="C46" s="25" t="s">
        <v>158</v>
      </c>
      <c r="D46" s="25" t="s">
        <v>90</v>
      </c>
      <c r="E46" s="7">
        <v>0.25</v>
      </c>
      <c r="F46" s="7"/>
      <c r="G46" s="7" t="s">
        <v>154</v>
      </c>
    </row>
    <row r="47" spans="1:9">
      <c r="A47" s="12" t="s">
        <v>38</v>
      </c>
      <c r="B47" s="7" t="s">
        <v>138</v>
      </c>
      <c r="C47" s="25" t="s">
        <v>158</v>
      </c>
      <c r="D47" s="25" t="s">
        <v>90</v>
      </c>
      <c r="E47" s="7">
        <v>0.25</v>
      </c>
      <c r="F47" s="7"/>
      <c r="G47" s="7" t="s">
        <v>154</v>
      </c>
    </row>
    <row r="48" spans="1:9">
      <c r="A48" s="12" t="s">
        <v>41</v>
      </c>
      <c r="B48" s="7" t="s">
        <v>140</v>
      </c>
      <c r="C48" s="25" t="s">
        <v>158</v>
      </c>
      <c r="D48" s="25" t="s">
        <v>96</v>
      </c>
      <c r="E48" s="7">
        <v>0.5</v>
      </c>
      <c r="F48" s="7"/>
      <c r="G48" s="7" t="s">
        <v>154</v>
      </c>
    </row>
    <row r="49" spans="1:7">
      <c r="A49" s="12" t="s">
        <v>41</v>
      </c>
      <c r="B49" s="7" t="s">
        <v>141</v>
      </c>
      <c r="C49" s="25" t="s">
        <v>158</v>
      </c>
      <c r="D49" s="25" t="s">
        <v>90</v>
      </c>
      <c r="E49" s="7">
        <v>0.5</v>
      </c>
      <c r="F49" s="7"/>
      <c r="G49" s="7" t="s">
        <v>154</v>
      </c>
    </row>
    <row r="50" spans="1:7">
      <c r="A50" s="12" t="s">
        <v>41</v>
      </c>
      <c r="B50" s="8" t="s">
        <v>142</v>
      </c>
      <c r="C50" s="26" t="s">
        <v>158</v>
      </c>
      <c r="D50" s="26" t="s">
        <v>90</v>
      </c>
      <c r="E50" s="8">
        <v>0.5</v>
      </c>
      <c r="F50" s="8"/>
      <c r="G50" s="7" t="s">
        <v>154</v>
      </c>
    </row>
    <row r="51" spans="1:7">
      <c r="A51" s="12" t="s">
        <v>74</v>
      </c>
      <c r="B51" s="7" t="s">
        <v>164</v>
      </c>
      <c r="C51" s="26" t="s">
        <v>159</v>
      </c>
      <c r="D51" s="25" t="s">
        <v>90</v>
      </c>
      <c r="E51" s="7">
        <v>0.25</v>
      </c>
      <c r="F51" s="7"/>
      <c r="G51" s="7" t="s">
        <v>154</v>
      </c>
    </row>
    <row r="52" spans="1:7">
      <c r="A52" s="12" t="s">
        <v>74</v>
      </c>
      <c r="B52" s="7" t="s">
        <v>143</v>
      </c>
      <c r="C52" s="26" t="s">
        <v>159</v>
      </c>
      <c r="D52" s="25" t="s">
        <v>97</v>
      </c>
      <c r="E52" s="7">
        <v>0.25</v>
      </c>
      <c r="F52" s="7"/>
      <c r="G52" s="7" t="s">
        <v>154</v>
      </c>
    </row>
    <row r="53" spans="1:7">
      <c r="A53" s="12" t="s">
        <v>74</v>
      </c>
      <c r="B53" s="7" t="s">
        <v>144</v>
      </c>
      <c r="C53" s="26" t="s">
        <v>159</v>
      </c>
      <c r="D53" s="25" t="s">
        <v>90</v>
      </c>
      <c r="E53" s="7">
        <v>0.25</v>
      </c>
      <c r="F53" s="7"/>
      <c r="G53" s="7" t="s">
        <v>154</v>
      </c>
    </row>
    <row r="54" spans="1:7">
      <c r="A54" s="12" t="s">
        <v>74</v>
      </c>
      <c r="B54" s="7" t="s">
        <v>145</v>
      </c>
      <c r="C54" s="26" t="s">
        <v>159</v>
      </c>
      <c r="D54" s="25" t="s">
        <v>90</v>
      </c>
      <c r="E54" s="7">
        <v>0.25</v>
      </c>
      <c r="F54" s="7"/>
      <c r="G54" s="7" t="s">
        <v>154</v>
      </c>
    </row>
    <row r="55" spans="1:7">
      <c r="A55" s="12" t="s">
        <v>45</v>
      </c>
      <c r="C55" s="25"/>
      <c r="D55" s="25"/>
      <c r="E55" s="7"/>
      <c r="F55" s="7"/>
      <c r="G55" s="7" t="s">
        <v>154</v>
      </c>
    </row>
  </sheetData>
  <phoneticPr fontId="1"/>
  <dataValidations count="4">
    <dataValidation type="list" allowBlank="1" showInputMessage="1" showErrorMessage="1" sqref="D2:D55" xr:uid="{1782332C-91E2-4D8D-9C81-85BDA8C9BA82}">
      <formula1>"S,A,B,C"</formula1>
    </dataValidation>
    <dataValidation type="list" allowBlank="1" showInputMessage="1" showErrorMessage="1" sqref="C2:C55" xr:uid="{9DA293F9-4EC2-474E-83E7-C5B0521110E6}">
      <formula1>"プロトタイプ,α,β,マスター"</formula1>
    </dataValidation>
    <dataValidation type="list" allowBlank="1" showInputMessage="1" showErrorMessage="1" sqref="E3:E54" xr:uid="{5ECDC581-9CF6-4AF1-8CD2-BA9838C4046C}">
      <formula1>"0.25,0.5,0.75,1"</formula1>
    </dataValidation>
    <dataValidation type="list" allowBlank="1" showInputMessage="1" showErrorMessage="1" sqref="G3:G55" xr:uid="{73911B9B-6F0B-473B-8081-A4C0D1E97B72}">
      <formula1>"未着手,作業中,完了"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A4416D-9062-4DAF-A047-57AB4A8BE771}">
  <dimension ref="A1"/>
  <sheetViews>
    <sheetView workbookViewId="0">
      <selection activeCell="C27" sqref="C27"/>
    </sheetView>
  </sheetViews>
  <sheetFormatPr defaultRowHeight="18.75"/>
  <sheetData/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D2C22-999A-42D4-BD4F-8D4FC0E5041D}">
  <dimension ref="A1"/>
  <sheetViews>
    <sheetView workbookViewId="0">
      <selection activeCell="D27" sqref="D27"/>
    </sheetView>
  </sheetViews>
  <sheetFormatPr defaultRowHeight="18.75"/>
  <sheetData/>
  <phoneticPr fontId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9C7952A5A25B2543AB99BC9B879A46ED" ma:contentTypeVersion="16" ma:contentTypeDescription="新しいドキュメントを作成します。" ma:contentTypeScope="" ma:versionID="18ce886227b4f7d0c1a56646945dc47e">
  <xsd:schema xmlns:xsd="http://www.w3.org/2001/XMLSchema" xmlns:xs="http://www.w3.org/2001/XMLSchema" xmlns:p="http://schemas.microsoft.com/office/2006/metadata/properties" xmlns:ns2="098a3c11-7ac2-46ba-89ce-8b2d5c9f76f8" xmlns:ns3="04574505-c322-4981-8ebb-5d25af8d4de8" targetNamespace="http://schemas.microsoft.com/office/2006/metadata/properties" ma:root="true" ma:fieldsID="e5be0a050d98fc17aa9c3986a154fc28" ns2:_="" ns3:_="">
    <xsd:import namespace="098a3c11-7ac2-46ba-89ce-8b2d5c9f76f8"/>
    <xsd:import namespace="04574505-c322-4981-8ebb-5d25af8d4de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3:SharedWithUsers" minOccurs="0"/>
                <xsd:element ref="ns3:SharedWithDetails" minOccurs="0"/>
                <xsd:element ref="ns2:_x8a73__x7d30_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8a3c11-7ac2-46ba-89ce-8b2d5c9f76f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画像タグ" ma:readOnly="false" ma:fieldId="{5cf76f15-5ced-4ddc-b409-7134ff3c332f}" ma:taxonomyMulti="true" ma:sspId="c7b788f1-635f-435b-a825-11a9aec0b64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_x8a73__x7d30_" ma:index="22" nillable="true" ma:displayName="詳細" ma:format="Dropdown" ma:internalName="_x8a73__x7d30_">
      <xsd:simpleType>
        <xsd:restriction base="dms:Text">
          <xsd:maxLength value="255"/>
        </xsd:restriction>
      </xsd:simpleType>
    </xsd:element>
    <xsd:element name="MediaServiceLocation" ma:index="23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574505-c322-4981-8ebb-5d25af8d4de8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591ae2ab-cca2-4bde-8a9d-64dd23fd4099}" ma:internalName="TaxCatchAll" ma:showField="CatchAllData" ma:web="04574505-c322-4981-8ebb-5d25af8d4de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04574505-c322-4981-8ebb-5d25af8d4de8" xsi:nil="true"/>
    <_x8a73__x7d30_ xmlns="098a3c11-7ac2-46ba-89ce-8b2d5c9f76f8" xsi:nil="true"/>
    <lcf76f155ced4ddcb4097134ff3c332f xmlns="098a3c11-7ac2-46ba-89ce-8b2d5c9f76f8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3BF17534-2B47-4857-AC25-7C99424F8AA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472F951-64CD-40D8-896F-068DA14071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98a3c11-7ac2-46ba-89ce-8b2d5c9f76f8"/>
    <ds:schemaRef ds:uri="04574505-c322-4981-8ebb-5d25af8d4de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02E9DAB-F6A4-45C4-BAF5-BF43C147BB10}">
  <ds:schemaRefs>
    <ds:schemaRef ds:uri="http://schemas.microsoft.com/office/2006/metadata/properties"/>
    <ds:schemaRef ds:uri="http://schemas.microsoft.com/office/infopath/2007/PartnerControls"/>
    <ds:schemaRef ds:uri="04574505-c322-4981-8ebb-5d25af8d4de8"/>
    <ds:schemaRef ds:uri="098a3c11-7ac2-46ba-89ce-8b2d5c9f76f8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Sheet3</vt:lpstr>
      <vt:lpstr>1125_元データ</vt:lpstr>
      <vt:lpstr>アルファ</vt:lpstr>
      <vt:lpstr>ベータ</vt:lpstr>
      <vt:lpstr>マスタ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teacherM</dc:creator>
  <cp:keywords/>
  <dc:description/>
  <cp:lastModifiedBy>杉野　雄清</cp:lastModifiedBy>
  <cp:revision/>
  <dcterms:created xsi:type="dcterms:W3CDTF">2015-06-05T18:19:34Z</dcterms:created>
  <dcterms:modified xsi:type="dcterms:W3CDTF">2024-12-16T05:24:02Z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0x0101009C7952A5A25B2543AB99BC9B879A46ED</vt:lpwstr>
  </property>
</Properties>
</file>