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YA\Blog\yangan.github.io\"/>
    </mc:Choice>
  </mc:AlternateContent>
  <xr:revisionPtr revIDLastSave="0" documentId="8_{D9EC212F-EBC7-42F4-B5C9-72F80A1DAE3C}" xr6:coauthVersionLast="47" xr6:coauthVersionMax="47" xr10:uidLastSave="{00000000-0000-0000-0000-000000000000}"/>
  <bookViews>
    <workbookView xWindow="560" yWindow="0" windowWidth="11480" windowHeight="13560" xr2:uid="{B533A0F7-4E24-4028-A62B-D412F29A41E5}"/>
  </bookViews>
  <sheets>
    <sheet name="Sheet1" sheetId="1" r:id="rId1"/>
  </sheets>
  <definedNames>
    <definedName name="_xlnm._FilterDatabase" localSheetId="0" hidden="1">Sheet1!$M$9:$S$23</definedName>
  </definedNames>
  <calcPr calcId="181029"/>
  <pivotCaches>
    <pivotCache cacheId="2" r:id="rId2"/>
    <pivotCache cacheId="28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C31" i="1" l="1"/>
  <c r="AB31" i="1"/>
  <c r="AC30" i="1"/>
  <c r="AB3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10" i="1"/>
  <c r="AC32" i="1" l="1"/>
  <c r="S11" i="1" l="1"/>
  <c r="S12" i="1"/>
  <c r="S13" i="1"/>
  <c r="S14" i="1"/>
  <c r="S15" i="1"/>
  <c r="S16" i="1"/>
  <c r="S17" i="1"/>
  <c r="S18" i="1"/>
  <c r="S19" i="1"/>
  <c r="S20" i="1"/>
  <c r="S21" i="1"/>
  <c r="S22" i="1"/>
  <c r="S23" i="1"/>
  <c r="S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10" i="1"/>
  <c r="T31" i="1"/>
  <c r="T30" i="1"/>
  <c r="S31" i="1"/>
  <c r="S30" i="1"/>
  <c r="T32" i="1" s="1"/>
  <c r="C7" i="1"/>
  <c r="C6" i="1"/>
  <c r="C5" i="1"/>
  <c r="B6" i="1"/>
  <c r="B5" i="1"/>
  <c r="B3" i="1"/>
  <c r="C9" i="1" l="1"/>
</calcChain>
</file>

<file path=xl/sharedStrings.xml><?xml version="1.0" encoding="utf-8"?>
<sst xmlns="http://schemas.openxmlformats.org/spreadsheetml/2006/main" count="32" uniqueCount="16">
  <si>
    <t>Windy</t>
  </si>
  <si>
    <t>Play</t>
  </si>
  <si>
    <t>Outlook</t>
  </si>
  <si>
    <t>S</t>
  </si>
  <si>
    <t>O</t>
  </si>
  <si>
    <t>R</t>
  </si>
  <si>
    <t>Row Labels</t>
  </si>
  <si>
    <t>FALSE</t>
  </si>
  <si>
    <t>TRUE</t>
  </si>
  <si>
    <t>Grand Total</t>
  </si>
  <si>
    <t>Sum of Play</t>
  </si>
  <si>
    <t>Count of Play2</t>
  </si>
  <si>
    <t>Humidity</t>
  </si>
  <si>
    <t>Temp</t>
  </si>
  <si>
    <t>Don't Play</t>
  </si>
  <si>
    <t>Threshold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</si>
</sst>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等线"/>
      <family val="2"/>
      <charset val="134"/>
      <scheme val="minor"/>
    </font>
    <font>
      <sz val="7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2.xml"/><Relationship Id="rId7" Type="http://schemas.openxmlformats.org/officeDocument/2006/relationships/calcChain" Target="calcChain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SG"/>
              <a:t>Play golf</a:t>
            </a:r>
            <a:r>
              <a:rPr lang="en-US" altLang="zh-SG" baseline="0"/>
              <a:t> chart</a:t>
            </a:r>
            <a:endParaRPr lang="en-US" altLang="zh-S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SG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Sheet1!$R$9</c:f>
              <c:strCache>
                <c:ptCount val="1"/>
                <c:pt idx="0">
                  <c:v>Don't Play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Sheet1!$N$10:$N$23</c:f>
              <c:numCache>
                <c:formatCode>General</c:formatCode>
                <c:ptCount val="14"/>
                <c:pt idx="0">
                  <c:v>85</c:v>
                </c:pt>
                <c:pt idx="1">
                  <c:v>90</c:v>
                </c:pt>
                <c:pt idx="2">
                  <c:v>78</c:v>
                </c:pt>
                <c:pt idx="3">
                  <c:v>96</c:v>
                </c:pt>
                <c:pt idx="4">
                  <c:v>80</c:v>
                </c:pt>
                <c:pt idx="5">
                  <c:v>70</c:v>
                </c:pt>
                <c:pt idx="6">
                  <c:v>65</c:v>
                </c:pt>
                <c:pt idx="7">
                  <c:v>95</c:v>
                </c:pt>
                <c:pt idx="8">
                  <c:v>70</c:v>
                </c:pt>
                <c:pt idx="9">
                  <c:v>80</c:v>
                </c:pt>
                <c:pt idx="10">
                  <c:v>70</c:v>
                </c:pt>
                <c:pt idx="11">
                  <c:v>90</c:v>
                </c:pt>
                <c:pt idx="12">
                  <c:v>75</c:v>
                </c:pt>
                <c:pt idx="13">
                  <c:v>80</c:v>
                </c:pt>
              </c:numCache>
            </c:numRef>
          </c:xVal>
          <c:yVal>
            <c:numRef>
              <c:f>Sheet1!$R$10:$R$23</c:f>
              <c:numCache>
                <c:formatCode>General</c:formatCode>
                <c:ptCount val="14"/>
                <c:pt idx="0">
                  <c:v>85</c:v>
                </c:pt>
                <c:pt idx="1">
                  <c:v>80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65</c:v>
                </c:pt>
                <c:pt idx="6">
                  <c:v>#N/A</c:v>
                </c:pt>
                <c:pt idx="7">
                  <c:v>72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A0-4C23-821B-F0D5C8165B47}"/>
            </c:ext>
          </c:extLst>
        </c:ser>
        <c:ser>
          <c:idx val="1"/>
          <c:order val="1"/>
          <c:tx>
            <c:strRef>
              <c:f>Sheet1!$S$9</c:f>
              <c:strCache>
                <c:ptCount val="1"/>
                <c:pt idx="0">
                  <c:v>Play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Sheet1!$N$10:$N$23</c:f>
              <c:numCache>
                <c:formatCode>General</c:formatCode>
                <c:ptCount val="14"/>
                <c:pt idx="0">
                  <c:v>85</c:v>
                </c:pt>
                <c:pt idx="1">
                  <c:v>90</c:v>
                </c:pt>
                <c:pt idx="2">
                  <c:v>78</c:v>
                </c:pt>
                <c:pt idx="3">
                  <c:v>96</c:v>
                </c:pt>
                <c:pt idx="4">
                  <c:v>80</c:v>
                </c:pt>
                <c:pt idx="5">
                  <c:v>70</c:v>
                </c:pt>
                <c:pt idx="6">
                  <c:v>65</c:v>
                </c:pt>
                <c:pt idx="7">
                  <c:v>95</c:v>
                </c:pt>
                <c:pt idx="8">
                  <c:v>70</c:v>
                </c:pt>
                <c:pt idx="9">
                  <c:v>80</c:v>
                </c:pt>
                <c:pt idx="10">
                  <c:v>70</c:v>
                </c:pt>
                <c:pt idx="11">
                  <c:v>90</c:v>
                </c:pt>
                <c:pt idx="12">
                  <c:v>75</c:v>
                </c:pt>
                <c:pt idx="13">
                  <c:v>80</c:v>
                </c:pt>
              </c:numCache>
            </c:numRef>
          </c:xVal>
          <c:yVal>
            <c:numRef>
              <c:f>Sheet1!$S$10:$S$23</c:f>
              <c:numCache>
                <c:formatCode>General</c:formatCode>
                <c:ptCount val="14"/>
                <c:pt idx="0">
                  <c:v>#N/A</c:v>
                </c:pt>
                <c:pt idx="1">
                  <c:v>#N/A</c:v>
                </c:pt>
                <c:pt idx="2">
                  <c:v>83</c:v>
                </c:pt>
                <c:pt idx="3">
                  <c:v>70</c:v>
                </c:pt>
                <c:pt idx="4">
                  <c:v>68</c:v>
                </c:pt>
                <c:pt idx="5">
                  <c:v>#N/A</c:v>
                </c:pt>
                <c:pt idx="6">
                  <c:v>64</c:v>
                </c:pt>
                <c:pt idx="7">
                  <c:v>#N/A</c:v>
                </c:pt>
                <c:pt idx="8">
                  <c:v>69</c:v>
                </c:pt>
                <c:pt idx="9">
                  <c:v>75</c:v>
                </c:pt>
                <c:pt idx="10">
                  <c:v>75</c:v>
                </c:pt>
                <c:pt idx="11">
                  <c:v>72</c:v>
                </c:pt>
                <c:pt idx="12">
                  <c:v>81</c:v>
                </c:pt>
                <c:pt idx="13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62A0-4C23-821B-F0D5C8165B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901104"/>
        <c:axId val="391450232"/>
      </c:scatterChart>
      <c:valAx>
        <c:axId val="352901104"/>
        <c:scaling>
          <c:orientation val="minMax"/>
          <c:min val="6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SG"/>
                  <a:t>Humidity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S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SG"/>
          </a:p>
        </c:txPr>
        <c:crossAx val="391450232"/>
        <c:crosses val="autoZero"/>
        <c:crossBetween val="midCat"/>
      </c:valAx>
      <c:valAx>
        <c:axId val="391450232"/>
        <c:scaling>
          <c:orientation val="minMax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SG" sz="1000" b="0" i="0" u="none" strike="noStrike" baseline="0">
                    <a:effectLst/>
                  </a:rPr>
                  <a:t>Tempature</a:t>
                </a:r>
                <a:endParaRPr lang="en-US" altLang="zh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S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SG"/>
          </a:p>
        </c:txPr>
        <c:crossAx val="352901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S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SG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165100</xdr:colOff>
      <xdr:row>2</xdr:row>
      <xdr:rowOff>6350</xdr:rowOff>
    </xdr:from>
    <xdr:to>
      <xdr:col>11</xdr:col>
      <xdr:colOff>596900</xdr:colOff>
      <xdr:row>26</xdr:row>
      <xdr:rowOff>25400</xdr:rowOff>
    </xdr:to>
    <xdr:pic>
      <xdr:nvPicPr>
        <xdr:cNvPr id="2" name="Picture 1" descr="Golf_dataset">
          <a:extLst>
            <a:ext uri="{FF2B5EF4-FFF2-40B4-BE49-F238E27FC236}">
              <a16:creationId xmlns:a16="http://schemas.microsoft.com/office/drawing/2014/main" id="{6526B15E-3CF7-F32A-376F-71ED8CAA43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6300" y="361950"/>
          <a:ext cx="5715000" cy="428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14</xdr:col>
      <xdr:colOff>44450</xdr:colOff>
      <xdr:row>33</xdr:row>
      <xdr:rowOff>82550</xdr:rowOff>
    </xdr:from>
    <xdr:to>
      <xdr:col>19</xdr:col>
      <xdr:colOff>565150</xdr:colOff>
      <xdr:row>48</xdr:row>
      <xdr:rowOff>158750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306AFA6-54AC-ABE5-23CE-99BE5802FB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" refreshedDate="44847.423313541665" createdVersion="8" refreshedVersion="8" minRefreshableVersion="3" recordCount="14" xr:uid="{32FD652F-3A00-4F44-B807-ADB9F7567F44}">
  <cacheSource type="worksheet">
    <worksheetSource ref="O9:Q23" sheet="Sheet1"/>
  </cacheSource>
  <cacheFields count="3">
    <cacheField name="Outlook" numFmtId="0">
      <sharedItems/>
    </cacheField>
    <cacheField name="Windy" numFmtId="0">
      <sharedItems count="2">
        <b v="0"/>
        <b v="1"/>
      </sharedItems>
    </cacheField>
    <cacheField name="Play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" refreshedDate="44847.597804282406" createdVersion="8" refreshedVersion="8" minRefreshableVersion="3" recordCount="14" xr:uid="{88972611-01CF-4E95-8E88-8B628CD9FB72}">
  <cacheSource type="worksheet">
    <worksheetSource ref="Q9:T23" sheet="Sheet1"/>
  </cacheSource>
  <cacheFields count="4">
    <cacheField name="Play" numFmtId="0">
      <sharedItems containsSemiMixedTypes="0" containsString="0" containsNumber="1" containsInteger="1" minValue="0" maxValue="1"/>
    </cacheField>
    <cacheField name="Don't Play" numFmtId="0">
      <sharedItems containsMixedTypes="1" containsNumber="1" containsInteger="1" minValue="65" maxValue="85"/>
    </cacheField>
    <cacheField name="Play2" numFmtId="0">
      <sharedItems containsMixedTypes="1" containsNumber="1" containsInteger="1" minValue="64" maxValue="83"/>
    </cacheField>
    <cacheField name="Threshold" numFmtId="0">
      <sharedItems containsSemiMixedTypes="0" containsString="0" containsNumber="1" containsInteger="1" minValue="0" maxValue="1" count="2">
        <n v="1"/>
        <n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">
  <r>
    <s v="S"/>
    <x v="0"/>
    <n v="0"/>
  </r>
  <r>
    <s v="S"/>
    <x v="1"/>
    <n v="0"/>
  </r>
  <r>
    <s v="O"/>
    <x v="0"/>
    <n v="1"/>
  </r>
  <r>
    <s v="R"/>
    <x v="0"/>
    <n v="1"/>
  </r>
  <r>
    <s v="R"/>
    <x v="0"/>
    <n v="1"/>
  </r>
  <r>
    <s v="R"/>
    <x v="1"/>
    <n v="0"/>
  </r>
  <r>
    <s v="O"/>
    <x v="1"/>
    <n v="1"/>
  </r>
  <r>
    <s v="S"/>
    <x v="0"/>
    <n v="0"/>
  </r>
  <r>
    <s v="S"/>
    <x v="0"/>
    <n v="1"/>
  </r>
  <r>
    <s v="R"/>
    <x v="0"/>
    <n v="1"/>
  </r>
  <r>
    <s v="S"/>
    <x v="1"/>
    <n v="1"/>
  </r>
  <r>
    <s v="O"/>
    <x v="1"/>
    <n v="1"/>
  </r>
  <r>
    <s v="O"/>
    <x v="0"/>
    <n v="1"/>
  </r>
  <r>
    <s v="R"/>
    <x v="1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">
  <r>
    <n v="0"/>
    <n v="85"/>
    <e v="#N/A"/>
    <x v="0"/>
  </r>
  <r>
    <n v="0"/>
    <n v="80"/>
    <e v="#N/A"/>
    <x v="1"/>
  </r>
  <r>
    <n v="1"/>
    <e v="#N/A"/>
    <n v="83"/>
    <x v="0"/>
  </r>
  <r>
    <n v="1"/>
    <e v="#N/A"/>
    <n v="70"/>
    <x v="1"/>
  </r>
  <r>
    <n v="1"/>
    <e v="#N/A"/>
    <n v="68"/>
    <x v="0"/>
  </r>
  <r>
    <n v="0"/>
    <n v="65"/>
    <e v="#N/A"/>
    <x v="0"/>
  </r>
  <r>
    <n v="1"/>
    <e v="#N/A"/>
    <n v="64"/>
    <x v="0"/>
  </r>
  <r>
    <n v="0"/>
    <n v="72"/>
    <e v="#N/A"/>
    <x v="1"/>
  </r>
  <r>
    <n v="1"/>
    <e v="#N/A"/>
    <n v="69"/>
    <x v="0"/>
  </r>
  <r>
    <n v="1"/>
    <e v="#N/A"/>
    <n v="75"/>
    <x v="0"/>
  </r>
  <r>
    <n v="1"/>
    <e v="#N/A"/>
    <n v="75"/>
    <x v="0"/>
  </r>
  <r>
    <n v="1"/>
    <e v="#N/A"/>
    <n v="72"/>
    <x v="1"/>
  </r>
  <r>
    <n v="1"/>
    <e v="#N/A"/>
    <n v="81"/>
    <x v="0"/>
  </r>
  <r>
    <n v="0"/>
    <n v="71"/>
    <e v="#N/A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37B6DB-794B-45F6-9E88-BA94C3A557A5}" name="PivotTable2" cacheId="2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X29:Z32" firstHeaderRow="0" firstDataRow="1" firstDataCol="1"/>
  <pivotFields count="4">
    <pivotField dataField="1" showAll="0"/>
    <pivotField showAll="0"/>
    <pivotField showAll="0"/>
    <pivotField axis="axisRow" showAll="0">
      <items count="3">
        <item x="1"/>
        <item x="0"/>
        <item t="default"/>
      </items>
    </pivotField>
  </pivotFields>
  <rowFields count="1">
    <field x="3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Play" fld="0" baseField="0" baseItem="0"/>
    <dataField name="Count of Play2" fld="0" subtotal="count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D1A2D1-C0E4-43D9-970F-598BAE9DF8F3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O29:Q32" firstHeaderRow="0" firstDataRow="1" firstDataCol="1"/>
  <pivotFields count="3">
    <pivotField showAll="0"/>
    <pivotField axis="axisRow" showAll="0">
      <items count="3">
        <item x="0"/>
        <item x="1"/>
        <item t="default"/>
      </items>
    </pivotField>
    <pivotField dataField="1" showAll="0"/>
  </pivotFields>
  <rowFields count="1">
    <field x="1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Play" fld="2" baseField="0" baseItem="0"/>
    <dataField name="Count of Play2" fld="2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858CE-B43C-482D-9F14-41FBCB3FA8B8}">
  <dimension ref="B3:AC32"/>
  <sheetViews>
    <sheetView tabSelected="1" topLeftCell="M1" workbookViewId="0">
      <selection activeCell="AC32" sqref="AC32"/>
    </sheetView>
  </sheetViews>
  <sheetFormatPr defaultRowHeight="14"/>
  <cols>
    <col min="15" max="15" width="12.1640625" bestFit="1" customWidth="1"/>
    <col min="16" max="16" width="10.58203125" bestFit="1" customWidth="1"/>
    <col min="17" max="17" width="13.08203125" bestFit="1" customWidth="1"/>
    <col min="24" max="24" width="12.1640625" bestFit="1" customWidth="1"/>
    <col min="25" max="25" width="10.58203125" bestFit="1" customWidth="1"/>
    <col min="26" max="26" width="13.08203125" bestFit="1" customWidth="1"/>
  </cols>
  <sheetData>
    <row r="3" spans="2:20">
      <c r="B3" s="1">
        <f>(9/14)^2+ (5/14)^2</f>
        <v>0.54081632653061229</v>
      </c>
    </row>
    <row r="5" spans="2:20">
      <c r="B5">
        <f>1-(2/5)^2-(3/5)^2</f>
        <v>0.48</v>
      </c>
      <c r="C5">
        <f>5/14</f>
        <v>0.35714285714285715</v>
      </c>
    </row>
    <row r="6" spans="2:20">
      <c r="B6">
        <f>1-1</f>
        <v>0</v>
      </c>
      <c r="C6">
        <f>4/14</f>
        <v>0.2857142857142857</v>
      </c>
    </row>
    <row r="7" spans="2:20">
      <c r="B7">
        <v>0.48</v>
      </c>
      <c r="C7">
        <f>5/14</f>
        <v>0.35714285714285715</v>
      </c>
    </row>
    <row r="8" spans="2:20">
      <c r="T8">
        <v>85</v>
      </c>
    </row>
    <row r="9" spans="2:20">
      <c r="C9">
        <f>SUMPRODUCT(B5:B7,C5:C7)</f>
        <v>0.34285714285714286</v>
      </c>
      <c r="M9" t="s">
        <v>13</v>
      </c>
      <c r="N9" t="s">
        <v>12</v>
      </c>
      <c r="O9" t="s">
        <v>2</v>
      </c>
      <c r="P9" t="s">
        <v>0</v>
      </c>
      <c r="Q9" t="s">
        <v>1</v>
      </c>
      <c r="R9" t="s">
        <v>14</v>
      </c>
      <c r="S9" t="s">
        <v>1</v>
      </c>
      <c r="T9" t="s">
        <v>15</v>
      </c>
    </row>
    <row r="10" spans="2:20">
      <c r="M10">
        <v>85</v>
      </c>
      <c r="N10">
        <v>85</v>
      </c>
      <c r="O10" t="s">
        <v>3</v>
      </c>
      <c r="P10" t="b">
        <v>0</v>
      </c>
      <c r="Q10">
        <v>0</v>
      </c>
      <c r="R10">
        <f>IF(Q10=0,M10,NA())</f>
        <v>85</v>
      </c>
      <c r="S10" t="e">
        <f>IF(Q10=0,NA(),M10)</f>
        <v>#N/A</v>
      </c>
      <c r="T10">
        <f>IF(N10&lt;=$T$8,1,0)</f>
        <v>1</v>
      </c>
    </row>
    <row r="11" spans="2:20">
      <c r="M11">
        <v>80</v>
      </c>
      <c r="N11">
        <v>90</v>
      </c>
      <c r="O11" t="s">
        <v>3</v>
      </c>
      <c r="P11" t="b">
        <v>1</v>
      </c>
      <c r="Q11">
        <v>0</v>
      </c>
      <c r="R11">
        <f t="shared" ref="R11:R23" si="0">IF(Q11=0,M11,NA())</f>
        <v>80</v>
      </c>
      <c r="S11" t="e">
        <f t="shared" ref="S11:S23" si="1">IF(Q11=0,NA(),M11)</f>
        <v>#N/A</v>
      </c>
      <c r="T11">
        <f>IF(N11&lt;=$T$8,1,0)</f>
        <v>0</v>
      </c>
    </row>
    <row r="12" spans="2:20">
      <c r="M12">
        <v>83</v>
      </c>
      <c r="N12">
        <v>78</v>
      </c>
      <c r="O12" t="s">
        <v>4</v>
      </c>
      <c r="P12" t="b">
        <v>0</v>
      </c>
      <c r="Q12">
        <v>1</v>
      </c>
      <c r="R12" t="e">
        <f t="shared" si="0"/>
        <v>#N/A</v>
      </c>
      <c r="S12">
        <f t="shared" si="1"/>
        <v>83</v>
      </c>
      <c r="T12">
        <f>IF(N12&lt;=$T$8,1,0)</f>
        <v>1</v>
      </c>
    </row>
    <row r="13" spans="2:20">
      <c r="M13">
        <v>70</v>
      </c>
      <c r="N13">
        <v>96</v>
      </c>
      <c r="O13" t="s">
        <v>5</v>
      </c>
      <c r="P13" t="b">
        <v>0</v>
      </c>
      <c r="Q13">
        <v>1</v>
      </c>
      <c r="R13" t="e">
        <f t="shared" si="0"/>
        <v>#N/A</v>
      </c>
      <c r="S13">
        <f t="shared" si="1"/>
        <v>70</v>
      </c>
      <c r="T13">
        <f>IF(N13&lt;=$T$8,1,0)</f>
        <v>0</v>
      </c>
    </row>
    <row r="14" spans="2:20">
      <c r="M14">
        <v>68</v>
      </c>
      <c r="N14">
        <v>80</v>
      </c>
      <c r="O14" t="s">
        <v>5</v>
      </c>
      <c r="P14" t="b">
        <v>0</v>
      </c>
      <c r="Q14">
        <v>1</v>
      </c>
      <c r="R14" t="e">
        <f t="shared" si="0"/>
        <v>#N/A</v>
      </c>
      <c r="S14">
        <f t="shared" si="1"/>
        <v>68</v>
      </c>
      <c r="T14">
        <f>IF(N14&lt;=$T$8,1,0)</f>
        <v>1</v>
      </c>
    </row>
    <row r="15" spans="2:20">
      <c r="M15">
        <v>65</v>
      </c>
      <c r="N15">
        <v>70</v>
      </c>
      <c r="O15" t="s">
        <v>5</v>
      </c>
      <c r="P15" t="b">
        <v>1</v>
      </c>
      <c r="Q15">
        <v>0</v>
      </c>
      <c r="R15">
        <f t="shared" si="0"/>
        <v>65</v>
      </c>
      <c r="S15" t="e">
        <f t="shared" si="1"/>
        <v>#N/A</v>
      </c>
      <c r="T15">
        <f>IF(N15&lt;=$T$8,1,0)</f>
        <v>1</v>
      </c>
    </row>
    <row r="16" spans="2:20">
      <c r="M16">
        <v>64</v>
      </c>
      <c r="N16">
        <v>65</v>
      </c>
      <c r="O16" t="s">
        <v>4</v>
      </c>
      <c r="P16" t="b">
        <v>1</v>
      </c>
      <c r="Q16">
        <v>1</v>
      </c>
      <c r="R16" t="e">
        <f t="shared" si="0"/>
        <v>#N/A</v>
      </c>
      <c r="S16">
        <f t="shared" si="1"/>
        <v>64</v>
      </c>
      <c r="T16">
        <f>IF(N16&lt;=$T$8,1,0)</f>
        <v>1</v>
      </c>
    </row>
    <row r="17" spans="13:29">
      <c r="M17">
        <v>72</v>
      </c>
      <c r="N17">
        <v>95</v>
      </c>
      <c r="O17" t="s">
        <v>3</v>
      </c>
      <c r="P17" t="b">
        <v>0</v>
      </c>
      <c r="Q17">
        <v>0</v>
      </c>
      <c r="R17">
        <f t="shared" si="0"/>
        <v>72</v>
      </c>
      <c r="S17" t="e">
        <f t="shared" si="1"/>
        <v>#N/A</v>
      </c>
      <c r="T17">
        <f>IF(N17&lt;=$T$8,1,0)</f>
        <v>0</v>
      </c>
    </row>
    <row r="18" spans="13:29">
      <c r="M18">
        <v>69</v>
      </c>
      <c r="N18">
        <v>70</v>
      </c>
      <c r="O18" t="s">
        <v>3</v>
      </c>
      <c r="P18" t="b">
        <v>0</v>
      </c>
      <c r="Q18">
        <v>1</v>
      </c>
      <c r="R18" t="e">
        <f t="shared" si="0"/>
        <v>#N/A</v>
      </c>
      <c r="S18">
        <f t="shared" si="1"/>
        <v>69</v>
      </c>
      <c r="T18">
        <f>IF(N18&lt;=$T$8,1,0)</f>
        <v>1</v>
      </c>
    </row>
    <row r="19" spans="13:29">
      <c r="M19">
        <v>75</v>
      </c>
      <c r="N19">
        <v>80</v>
      </c>
      <c r="O19" t="s">
        <v>5</v>
      </c>
      <c r="P19" t="b">
        <v>0</v>
      </c>
      <c r="Q19">
        <v>1</v>
      </c>
      <c r="R19" t="e">
        <f t="shared" si="0"/>
        <v>#N/A</v>
      </c>
      <c r="S19">
        <f t="shared" si="1"/>
        <v>75</v>
      </c>
      <c r="T19">
        <f>IF(N19&lt;=$T$8,1,0)</f>
        <v>1</v>
      </c>
    </row>
    <row r="20" spans="13:29">
      <c r="M20">
        <v>75</v>
      </c>
      <c r="N20">
        <v>70</v>
      </c>
      <c r="O20" t="s">
        <v>3</v>
      </c>
      <c r="P20" t="b">
        <v>1</v>
      </c>
      <c r="Q20">
        <v>1</v>
      </c>
      <c r="R20" t="e">
        <f t="shared" si="0"/>
        <v>#N/A</v>
      </c>
      <c r="S20">
        <f t="shared" si="1"/>
        <v>75</v>
      </c>
      <c r="T20">
        <f>IF(N20&lt;=$T$8,1,0)</f>
        <v>1</v>
      </c>
    </row>
    <row r="21" spans="13:29">
      <c r="M21">
        <v>72</v>
      </c>
      <c r="N21">
        <v>90</v>
      </c>
      <c r="O21" t="s">
        <v>4</v>
      </c>
      <c r="P21" t="b">
        <v>1</v>
      </c>
      <c r="Q21">
        <v>1</v>
      </c>
      <c r="R21" t="e">
        <f t="shared" si="0"/>
        <v>#N/A</v>
      </c>
      <c r="S21">
        <f t="shared" si="1"/>
        <v>72</v>
      </c>
      <c r="T21">
        <f>IF(N21&lt;=$T$8,1,0)</f>
        <v>0</v>
      </c>
    </row>
    <row r="22" spans="13:29">
      <c r="M22">
        <v>81</v>
      </c>
      <c r="N22">
        <v>75</v>
      </c>
      <c r="O22" t="s">
        <v>4</v>
      </c>
      <c r="P22" t="b">
        <v>0</v>
      </c>
      <c r="Q22">
        <v>1</v>
      </c>
      <c r="R22" t="e">
        <f t="shared" si="0"/>
        <v>#N/A</v>
      </c>
      <c r="S22">
        <f t="shared" si="1"/>
        <v>81</v>
      </c>
      <c r="T22">
        <f>IF(N22&lt;=$T$8,1,0)</f>
        <v>1</v>
      </c>
    </row>
    <row r="23" spans="13:29">
      <c r="M23">
        <v>71</v>
      </c>
      <c r="N23">
        <v>80</v>
      </c>
      <c r="O23" t="s">
        <v>5</v>
      </c>
      <c r="P23" t="b">
        <v>1</v>
      </c>
      <c r="Q23">
        <v>0</v>
      </c>
      <c r="R23">
        <f t="shared" si="0"/>
        <v>71</v>
      </c>
      <c r="S23" t="e">
        <f t="shared" si="1"/>
        <v>#N/A</v>
      </c>
      <c r="T23">
        <f>IF(N23&lt;=$T$8,1,0)</f>
        <v>1</v>
      </c>
    </row>
    <row r="29" spans="13:29">
      <c r="O29" s="2" t="s">
        <v>6</v>
      </c>
      <c r="P29" t="s">
        <v>10</v>
      </c>
      <c r="Q29" t="s">
        <v>11</v>
      </c>
      <c r="X29" s="2" t="s">
        <v>6</v>
      </c>
      <c r="Y29" t="s">
        <v>10</v>
      </c>
      <c r="Z29" t="s">
        <v>11</v>
      </c>
    </row>
    <row r="30" spans="13:29">
      <c r="O30" s="3" t="s">
        <v>7</v>
      </c>
      <c r="P30" s="4">
        <v>6</v>
      </c>
      <c r="Q30" s="4">
        <v>8</v>
      </c>
      <c r="S30">
        <f>1-(P30/Q30)^2-(1-P30/Q30)^2</f>
        <v>0.375</v>
      </c>
      <c r="T30">
        <f>Q30/$Q$32</f>
        <v>0.5714285714285714</v>
      </c>
      <c r="X30" s="3">
        <v>0</v>
      </c>
      <c r="Y30" s="4">
        <v>2</v>
      </c>
      <c r="Z30" s="4">
        <v>4</v>
      </c>
      <c r="AB30">
        <f>1-(Y30/Z30)^2-(1-Y30/Z30)^2</f>
        <v>0.5</v>
      </c>
      <c r="AC30">
        <f>Z30/$Q$32</f>
        <v>0.2857142857142857</v>
      </c>
    </row>
    <row r="31" spans="13:29">
      <c r="O31" s="3" t="s">
        <v>8</v>
      </c>
      <c r="P31" s="4">
        <v>3</v>
      </c>
      <c r="Q31" s="4">
        <v>6</v>
      </c>
      <c r="S31">
        <f>1-(P31/Q31)^2-(1-P31/Q31)^2</f>
        <v>0.5</v>
      </c>
      <c r="T31">
        <f>Q31/$Q$32</f>
        <v>0.42857142857142855</v>
      </c>
      <c r="X31" s="3">
        <v>1</v>
      </c>
      <c r="Y31" s="4">
        <v>7</v>
      </c>
      <c r="Z31" s="4">
        <v>10</v>
      </c>
      <c r="AB31">
        <f>1-(Y31/Z31)^2-(1-Y31/Z31)^2</f>
        <v>0.42</v>
      </c>
      <c r="AC31">
        <f>Z31/$Q$32</f>
        <v>0.7142857142857143</v>
      </c>
    </row>
    <row r="32" spans="13:29">
      <c r="O32" s="3" t="s">
        <v>9</v>
      </c>
      <c r="P32" s="4">
        <v>9</v>
      </c>
      <c r="Q32" s="4">
        <v>14</v>
      </c>
      <c r="T32">
        <f>SUMPRODUCT(S30:S31,T30:T31)</f>
        <v>0.42857142857142855</v>
      </c>
      <c r="X32" s="3" t="s">
        <v>9</v>
      </c>
      <c r="Y32" s="4">
        <v>9</v>
      </c>
      <c r="Z32" s="4">
        <v>14</v>
      </c>
      <c r="AC32">
        <f>SUMPRODUCT(AB30:AB31,AC30:AC31)</f>
        <v>0.44285714285714284</v>
      </c>
    </row>
  </sheetData>
  <autoFilter ref="M9:S23" xr:uid="{A27858CE-B43C-482D-9F14-41FBCB3FA8B8}"/>
  <pageMargins left="0.7" right="0.7" top="0.75" bottom="0.75" header="0.3" footer="0.3"/>
  <pageSetup paperSize="9" orientation="portrait" verticalDpi="0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</dc:creator>
  <cp:lastModifiedBy>An</cp:lastModifiedBy>
  <dcterms:created xsi:type="dcterms:W3CDTF">2022-10-13T01:48:45Z</dcterms:created>
  <dcterms:modified xsi:type="dcterms:W3CDTF">2022-10-13T09:32:46Z</dcterms:modified>
</cp:coreProperties>
</file>