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showInkAnnotation="0" autoCompressPictures="0"/>
  <mc:AlternateContent xmlns:mc="http://schemas.openxmlformats.org/markup-compatibility/2006">
    <mc:Choice Requires="x15">
      <x15ac:absPath xmlns:x15ac="http://schemas.microsoft.com/office/spreadsheetml/2010/11/ac" url="C:\Users\양준석\Desktop\junseok.yang\trunk\gam100제출용\Assignment3-GameStates_junseok.ver4\"/>
    </mc:Choice>
  </mc:AlternateContent>
  <xr:revisionPtr revIDLastSave="0" documentId="8_{95046DAC-B38A-4E62-A771-72FE2A10A186}" xr6:coauthVersionLast="38" xr6:coauthVersionMax="38" xr10:uidLastSave="{00000000-0000-0000-0000-000000000000}"/>
  <bookViews>
    <workbookView xWindow="0" yWindow="0" windowWidth="25440" windowHeight="12348" tabRatio="646" activeTab="1" xr2:uid="{00000000-000D-0000-FFFF-FFFF00000000}"/>
  </bookViews>
  <sheets>
    <sheet name="Project Grade" sheetId="9" r:id="rId1"/>
    <sheet name="REQUIREMENTS" sheetId="5" r:id="rId2"/>
    <sheet name="Data" sheetId="10" r:id="rId3"/>
  </sheets>
  <calcPr calcId="162913"/>
</workbook>
</file>

<file path=xl/calcChain.xml><?xml version="1.0" encoding="utf-8"?>
<calcChain xmlns="http://schemas.openxmlformats.org/spreadsheetml/2006/main">
  <c r="E7" i="5" l="1"/>
  <c r="D11" i="9" s="1"/>
  <c r="E11" i="9" s="1"/>
  <c r="E8" i="5"/>
  <c r="D12" i="9" s="1"/>
  <c r="E12" i="9" s="1"/>
  <c r="E2" i="5"/>
  <c r="D9" i="9" s="1"/>
  <c r="E9" i="9" s="1"/>
  <c r="E3" i="5"/>
  <c r="D10" i="9" s="1"/>
  <c r="E10" i="9" s="1"/>
  <c r="F1" i="5"/>
  <c r="E1" i="5"/>
  <c r="F7" i="5"/>
  <c r="G11" i="9" s="1"/>
  <c r="H11" i="9" s="1"/>
  <c r="F8" i="5"/>
  <c r="G12" i="9" s="1"/>
  <c r="H12" i="9" s="1"/>
  <c r="F2" i="5"/>
  <c r="G9" i="9" s="1"/>
  <c r="H9" i="9" s="1"/>
  <c r="F3" i="5"/>
  <c r="G10" i="9" s="1"/>
  <c r="H10" i="9" s="1"/>
  <c r="F4" i="5"/>
  <c r="E4" i="5"/>
  <c r="A12" i="9"/>
  <c r="A11" i="9"/>
  <c r="A10" i="9"/>
  <c r="A9" i="9"/>
  <c r="F9" i="5"/>
  <c r="E9" i="5"/>
  <c r="F6" i="5"/>
  <c r="E6" i="5"/>
  <c r="F5" i="5"/>
  <c r="E5" i="5"/>
  <c r="G9" i="5"/>
  <c r="G8" i="5"/>
  <c r="G7" i="5"/>
  <c r="G6" i="5"/>
  <c r="G5" i="5"/>
  <c r="G4" i="5"/>
  <c r="G3" i="5"/>
  <c r="G2" i="5"/>
  <c r="E13" i="9" l="1"/>
  <c r="D6" i="9" s="1"/>
  <c r="H13" i="9"/>
  <c r="G6" i="9" s="1"/>
  <c r="J6" i="9" l="1"/>
  <c r="J3" i="9" s="1"/>
  <c r="G3" i="9" s="1"/>
  <c r="D3" i="9"/>
</calcChain>
</file>

<file path=xl/sharedStrings.xml><?xml version="1.0" encoding="utf-8"?>
<sst xmlns="http://schemas.openxmlformats.org/spreadsheetml/2006/main" count="563" uniqueCount="225">
  <si>
    <t>#</t>
  </si>
  <si>
    <t>Total:</t>
  </si>
  <si>
    <t>Total</t>
  </si>
  <si>
    <t>STATUS LIST</t>
  </si>
  <si>
    <t>STATUS DESCRIPTION</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</si>
  <si>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</si>
  <si>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</si>
  <si>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</si>
  <si>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</si>
  <si>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</si>
  <si>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</si>
  <si>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</si>
  <si>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</si>
  <si>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</si>
  <si>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</si>
  <si>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</si>
  <si>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</si>
  <si>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</si>
  <si>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</si>
  <si>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</si>
  <si>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Basic</t>
  </si>
  <si>
    <t>Advanced</t>
  </si>
  <si>
    <t>Professional</t>
  </si>
  <si>
    <t>GRADE</t>
  </si>
  <si>
    <t>BASE GRADE</t>
  </si>
  <si>
    <t>Weight</t>
  </si>
  <si>
    <t>Student Grading Accuracy Bonus</t>
  </si>
  <si>
    <t>95% to 99% results in a 95%</t>
  </si>
  <si>
    <t>100% to 104% results in a 96%</t>
  </si>
  <si>
    <t>Accurately predicting your CR modifiers within ±5% gives you a small bonus of up to +3%.</t>
  </si>
  <si>
    <t>Grade Clamping</t>
  </si>
  <si>
    <t>Student-Instructor Difference</t>
  </si>
  <si>
    <t>Requirement waived by instructor</t>
  </si>
  <si>
    <t>MODIFIERS</t>
  </si>
  <si>
    <t>STUDENT</t>
  </si>
  <si>
    <t>INSTRUCTOR</t>
  </si>
  <si>
    <t>Student Comments</t>
  </si>
  <si>
    <t>Instructor Feedback</t>
  </si>
  <si>
    <t>PROJECT GRADE</t>
  </si>
  <si>
    <t>Once a nominal total grade goes above a 95%, it gets harder to increase the actual final grade, as shown below. This calculation is done automatically.</t>
  </si>
  <si>
    <t>40% to 94% is calculated normally</t>
  </si>
  <si>
    <t>Under 40%, penalties are reduced</t>
  </si>
  <si>
    <t>REQUIREMENTS</t>
  </si>
  <si>
    <t>REQ</t>
  </si>
  <si>
    <t>No General Functionality Problems</t>
  </si>
  <si>
    <t>SUBMISSION</t>
  </si>
  <si>
    <t>Rubric File</t>
  </si>
  <si>
    <t>Project Submission</t>
  </si>
  <si>
    <t>Requirements</t>
  </si>
  <si>
    <t>Impressive Extra Feature</t>
  </si>
  <si>
    <t>This project is a text adventure.  You will be responsible for adding commands to the list and creating 3 rooms for the player to explore.</t>
  </si>
  <si>
    <t>Add H shortcut for HELP</t>
  </si>
  <si>
    <t>Add QUIT command</t>
  </si>
  <si>
    <t>User is able to enter the full word command</t>
  </si>
  <si>
    <t>User is able to enter a short version of the command</t>
  </si>
  <si>
    <t>Add Q shortcut for QUIT</t>
  </si>
  <si>
    <t>Add TAKE command</t>
  </si>
  <si>
    <t>Add T shortcut for TAKE</t>
  </si>
  <si>
    <t>Add INVENTORY command</t>
  </si>
  <si>
    <t>Add I shortcut for INVENTORY</t>
  </si>
  <si>
    <t>Add DROP command</t>
  </si>
  <si>
    <t>Add D shortcut for DROP</t>
  </si>
  <si>
    <t>Add LOOK command</t>
  </si>
  <si>
    <t>Add L shortcut for LOOK</t>
  </si>
  <si>
    <t>Add USE command</t>
  </si>
  <si>
    <t>Add U shortcut for USE</t>
  </si>
  <si>
    <t>Add GO command</t>
  </si>
  <si>
    <t>Add G shortcut for GO</t>
  </si>
  <si>
    <t>COMMANDS</t>
  </si>
  <si>
    <t>ROOMS</t>
  </si>
  <si>
    <t>ITEMS</t>
  </si>
  <si>
    <t>Build Room 0</t>
  </si>
  <si>
    <t>This line item is only complete when the REQUIRED Room 0 items below have been implemented</t>
  </si>
  <si>
    <t>Room 0 - Call Room_Create with the room description</t>
  </si>
  <si>
    <t>Room 0 description:  "This is room 0. It is a display room with a cage in the middle. You can see a jeweled egg inside the cage.  There is a crack in the west wall, but you can't fit through it from this side.\n"</t>
  </si>
  <si>
    <t>Room 0 - Add exit "north" to Room 1</t>
  </si>
  <si>
    <t>Room 0 - Add exit shortcut "n"</t>
  </si>
  <si>
    <t>Room 0 - Add item (exit door)</t>
  </si>
  <si>
    <t>Add an exit door item to the item list for the room</t>
  </si>
  <si>
    <t>Build Room 1</t>
  </si>
  <si>
    <t>Room 1 - Call Room_Create with the room description</t>
  </si>
  <si>
    <t>This line item is only complete when the REQUIRED Room 1 items below have been implemented</t>
  </si>
  <si>
    <t>Room 1 description:  "This is room 1.  There is a large mirror here, and it shimmers as you approach.\n"</t>
  </si>
  <si>
    <t>Room 1 - Add exit "through the mirror" to Room 2</t>
  </si>
  <si>
    <t>Room 1 - Add exit shortcut "through mirror" and "mirror"</t>
  </si>
  <si>
    <t>Player can exit Room by entering "go north".  It will take them to Room 1</t>
  </si>
  <si>
    <t>Player can exit Room by entering a shortcut "go n".  It will take them to Room 1</t>
  </si>
  <si>
    <t>Player can exit Room by entering "go through the mirror".  It will take them to Room 2</t>
  </si>
  <si>
    <t>Player can exit Room by entering a shortcut "go through mirror" or "go mirror".  It will take them to Room 2</t>
  </si>
  <si>
    <t>Room 1 - Add exit "south" to Room 0</t>
  </si>
  <si>
    <t>Player can exit Room by entering "go south".  It will take them back to Room 0</t>
  </si>
  <si>
    <t>Room 1 - Add exit shortcut "s"</t>
  </si>
  <si>
    <t>Player can exit Room by entering a shortcut "go s".  It will take them to Room 0</t>
  </si>
  <si>
    <t>Room 1 - Add item (brick)</t>
  </si>
  <si>
    <t>Add abrick item to the item list for the room</t>
  </si>
  <si>
    <t>Build Room 2</t>
  </si>
  <si>
    <t>Room 2 - Call Room_Create with the room description</t>
  </si>
  <si>
    <t>This line item is only complete when the REQUIRED Room 2 items below have been implemented</t>
  </si>
  <si>
    <t>Room 2 description:  "This is room 2.  The room is isolated from the others, but you can see a crack in the east wall, just large enough to get through.\n"</t>
  </si>
  <si>
    <t>Room 2 - Add exit "east" to Room 0</t>
  </si>
  <si>
    <t>Player can exit Room by entering "go east".  It will take them to Room 0</t>
  </si>
  <si>
    <t>Room 2 - Add exit shortcut "crack" and "e"</t>
  </si>
  <si>
    <t>Player can exit Room by entering a shortcut "go crack" or "go e".  It will take them to Room 0</t>
  </si>
  <si>
    <t>Room 2 - Add item (gold piece)</t>
  </si>
  <si>
    <t>Add an gold piece item to the item list for the room</t>
  </si>
  <si>
    <t>Exit Door</t>
  </si>
  <si>
    <t>The exit door exists in Room 0 and works as expected</t>
  </si>
  <si>
    <t>Brick</t>
  </si>
  <si>
    <t>The brick exists in Room 1 and works as expected</t>
  </si>
  <si>
    <t>Gold Piece</t>
  </si>
  <si>
    <t>The gold piece exists in Room 2 and works as expected</t>
  </si>
  <si>
    <t>FUNCTIONALITY</t>
  </si>
  <si>
    <t>Basic Navigation</t>
  </si>
  <si>
    <t>Win</t>
  </si>
  <si>
    <r>
      <t xml:space="preserve">The player is able to win the game by collecting the </t>
    </r>
    <r>
      <rPr>
        <b/>
        <sz val="10"/>
        <color rgb="FF000000"/>
        <rFont val="맑은 고딕"/>
        <family val="2"/>
        <scheme val="minor"/>
      </rPr>
      <t>gold piece</t>
    </r>
    <r>
      <rPr>
        <sz val="10"/>
        <color rgb="FF000000"/>
        <rFont val="맑은 고딕"/>
        <family val="2"/>
        <scheme val="minor"/>
      </rPr>
      <t xml:space="preserve"> and the </t>
    </r>
    <r>
      <rPr>
        <b/>
        <sz val="10"/>
        <color rgb="FF000000"/>
        <rFont val="맑은 고딕"/>
        <family val="2"/>
        <scheme val="minor"/>
      </rPr>
      <t>egg</t>
    </r>
    <r>
      <rPr>
        <sz val="10"/>
        <color rgb="FF000000"/>
        <rFont val="맑은 고딕"/>
        <family val="2"/>
        <scheme val="minor"/>
      </rPr>
      <t xml:space="preserve"> and then using the </t>
    </r>
    <r>
      <rPr>
        <b/>
        <sz val="10"/>
        <color rgb="FF000000"/>
        <rFont val="맑은 고딕"/>
        <family val="2"/>
        <scheme val="minor"/>
      </rPr>
      <t>exit door</t>
    </r>
    <r>
      <rPr>
        <sz val="10"/>
        <color rgb="FF000000"/>
        <rFont val="맑은 고딕"/>
        <family val="2"/>
        <scheme val="minor"/>
      </rPr>
      <t>.</t>
    </r>
  </si>
  <si>
    <t>The game does not have any functionality problems or bugs.</t>
  </si>
  <si>
    <t>The player is able to navigate between implemented rooms without issues.</t>
  </si>
  <si>
    <t>Submitted On Time    -25%</t>
  </si>
  <si>
    <t>Project and rubric files were submitted on time to the correct locations at distance.digipen.edu.</t>
  </si>
  <si>
    <t>105% to 109% results in a 97%</t>
  </si>
  <si>
    <t>110% to 114% results in a 98%</t>
  </si>
  <si>
    <t>115% to 119% results in a 99%</t>
  </si>
  <si>
    <t>120% or more results in a 100%</t>
  </si>
  <si>
    <t>Level</t>
  </si>
  <si>
    <t>HELP command</t>
  </si>
  <si>
    <t>GAME STATE: DIGIPEN LOGO</t>
  </si>
  <si>
    <t>DigiPen Logo Displayed Correctly</t>
  </si>
  <si>
    <t>Initial Game State</t>
  </si>
  <si>
    <t>The DigiPen Logo is correctly displayed on the screen.</t>
  </si>
  <si>
    <t>The player is correctly prompted for input ("Press ENTER to continue...").</t>
  </si>
  <si>
    <t>User Prompt</t>
  </si>
  <si>
    <t>Game State Transition</t>
  </si>
  <si>
    <t>The game correctly transitions to the Main Menu when the user presses ENTER.</t>
  </si>
  <si>
    <t>Clear Screen</t>
  </si>
  <si>
    <t>The screen is cleared as the DigiPen Logo game state is exited.</t>
  </si>
  <si>
    <t>The game displays an interesting screen transition effect before the DigiPen Logo game state is exited.  A simple example is to scroll the text off the top of the screen before the screen is cleared.</t>
  </si>
  <si>
    <t>GAME STATE: MAIN MENU</t>
  </si>
  <si>
    <t>DigiPen Logo Loaded From File</t>
  </si>
  <si>
    <t>Game Name Displayed Correctly</t>
  </si>
  <si>
    <t>The name of the text adventure game is displayed as either simple text or ASCII graphics.</t>
  </si>
  <si>
    <t>Menu Options Displayed Correctly</t>
  </si>
  <si>
    <t>The menu options are displayed as follows:
Select an Option:
  (P)lay
  (Q)uit</t>
  </si>
  <si>
    <t>Polished Menu Layout</t>
  </si>
  <si>
    <t>The player is correctly prompted for input ("Enter command: ").</t>
  </si>
  <si>
    <t>The game correctly transitions to the Text Adventure when the user enters 'p' or 'P'.</t>
  </si>
  <si>
    <t>Play Game Option</t>
  </si>
  <si>
    <t>Quit Game Option</t>
  </si>
  <si>
    <t>The game exits correctly (Next State = GsQuit) when the user enters 'q' or 'Q'.</t>
  </si>
  <si>
    <t>The screen is cleared as the Main Menu game state is exited.</t>
  </si>
  <si>
    <t>The game displays an interesting screen transition effect before the Main Menu game state is exited.  You may only get credit for this effect if it is significantly different, both functionally and in appearance, from the transition effect used on the DigiPen Logo screen.</t>
  </si>
  <si>
    <t>Screen Transition Effect</t>
  </si>
  <si>
    <t>Error Handling</t>
  </si>
  <si>
    <t>An error message, such as "Invalid command.  Press 'P' or 'Q'\n", is displayed each time an invalid character is entered.  The error message should be displayed clearly and correctly, such as on its own line.</t>
  </si>
  <si>
    <t>GAME STATE: TEXT ADVENTURE</t>
  </si>
  <si>
    <t>Game Variables</t>
  </si>
  <si>
    <t>The GameState, WorldData, CommandList &amp; CommandData variables are declared correctly in the GameStateTextAdventure module.</t>
  </si>
  <si>
    <t>Game Initialization</t>
  </si>
  <si>
    <t>The text adventure is initialized properly.  This includes the following:
- Create the initial game objects.
- Initialize the commands.</t>
  </si>
  <si>
    <t>World Introduction</t>
  </si>
  <si>
    <t>The world introduction is displayed correctly.</t>
  </si>
  <si>
    <t>The player is correctly prompted for input ("\nWhat is your command?\n&gt;&gt; ").</t>
  </si>
  <si>
    <t>Game Cleanup and Exit</t>
  </si>
  <si>
    <t>If you go above and beyond to implement something very impressive please call it out and explain in the comments section to the right.  Possible examples include adding a Credits screen or a How To Play screen, using new game states.</t>
  </si>
  <si>
    <r>
      <t xml:space="preserve">This file must be named "Assignment3_TextAdventure_Rubric_&lt;StudentAlias&gt;.xlsx" (using your alias, of course, EXAMPLE: "Assignment3_TextAdventure_Rubric_dschilling.xlsx") and have the “student” columns on all the tabs set (do not leave any of the "student" fields as untested--take your best guess if you are not sure). </t>
    </r>
    <r>
      <rPr>
        <b/>
        <i/>
        <sz val="10"/>
        <color rgb="FF000000"/>
        <rFont val="맑은 고딕"/>
        <family val="2"/>
        <scheme val="minor"/>
      </rPr>
      <t>Do not convert this file into an OpenOffice spreadsheet (or any other format) and do not change it in any way (except to fill in the data for your project).</t>
    </r>
  </si>
  <si>
    <t>CODE REFACTORING</t>
  </si>
  <si>
    <t>"isRunning" Clean Up</t>
  </si>
  <si>
    <r>
      <t xml:space="preserve">In GameState_EndGame(), the screen is cleared </t>
    </r>
    <r>
      <rPr>
        <i/>
        <sz val="10"/>
        <color rgb="FF000000"/>
        <rFont val="맑은 고딕"/>
        <family val="2"/>
        <scheme val="minor"/>
      </rPr>
      <t>before</t>
    </r>
    <r>
      <rPr>
        <sz val="10"/>
        <color rgb="FF000000"/>
        <rFont val="맑은 고딕"/>
        <family val="2"/>
        <scheme val="minor"/>
      </rPr>
      <t xml:space="preserve"> the game results text is displayed.</t>
    </r>
  </si>
  <si>
    <t>End Game Results</t>
  </si>
  <si>
    <t>Game State Transition (Win)</t>
  </si>
  <si>
    <t>Game State Transition (Quit)</t>
  </si>
  <si>
    <t>The game correctly transitions to the Game Over game state when the user wins the game.  NOTE: See the instructions in GameState_EndGame().</t>
  </si>
  <si>
    <t>GAME STATE: GAME OVER</t>
  </si>
  <si>
    <t>Game Results Text</t>
  </si>
  <si>
    <t>The game results text appears correctly on the Game Over screen.</t>
  </si>
  <si>
    <t>Polished Text Layout</t>
  </si>
  <si>
    <t>"main" Clean Up</t>
  </si>
  <si>
    <t>All instances of the original GameState, WorldData, CommandList, and CommandData code have been removed from main.c.  This includes header files, variables, and function calls.</t>
  </si>
  <si>
    <t>In-Game Menu</t>
  </si>
  <si>
    <t>The game correctly transitions to the Game Over game state when the user enters the "quit" or "q" command.  NOTE: See the instructions in GameState_EndGame().</t>
  </si>
  <si>
    <t>The game displays an interesting screen transition effect before the Game Over game state is exited.  You may only get credit for this effect if it is significantly different, both functionally and in appearance, from the transition effect used on the preceding screens.</t>
  </si>
  <si>
    <r>
      <t xml:space="preserve">Implement one or more functions, such as PrintIndent() or PrintCentered(), that procedurally determine where to display strings of text on the screen.  For example: PrintIndent(20, "(P)lay"); will display "(P)lay" starting at the 20th column.  </t>
    </r>
    <r>
      <rPr>
        <i/>
        <sz val="10"/>
        <color rgb="FF000000"/>
        <rFont val="맑은 고딕"/>
        <family val="2"/>
        <scheme val="minor"/>
      </rPr>
      <t>Use these functions to display the game results text in a nicely presented fashion. Positioning text on the screen simply by adding extra spaces to the string literals (e.g. "  Goodbye!") does not satisfy this requirement.</t>
    </r>
  </si>
  <si>
    <t>Your project zip folder must be named "GAM100F18KR_&lt;login.id&gt;_Assignment3.zip" (using your name, of course, EXAMPLE: "GAM100F18KR_david.l_Assignment3.zip").</t>
  </si>
  <si>
    <t>The DigiPen Logo is loaded in and displayed from a file (see "DigiPenLogo (Unofficial).txt") instead of from the static array provided.</t>
    <phoneticPr fontId="17" type="noConversion"/>
  </si>
  <si>
    <t>Completed</t>
    <phoneticPr fontId="17" type="noConversion"/>
  </si>
  <si>
    <t>An in-game menu is a separate game state, such as Options, How To Play, or Quit Confirmation, that can be activated from within a game without losing any player progress.  It must be possible for the player to resume the game, exactly where they left off, for you to receive credit for this requirement.  NOTE: This will require some modifications to the way that game states are initialized and exited.
Please explain in the comments to the right what you have implemented.</t>
    <phoneticPr fontId="17" type="noConversion"/>
  </si>
  <si>
    <t>done CommandFactory.c</t>
    <phoneticPr fontId="17" type="noConversion"/>
  </si>
  <si>
    <t>done WorldDataFactory.c</t>
    <phoneticPr fontId="17" type="noConversion"/>
  </si>
  <si>
    <t>done GoldPieceFunctions.c</t>
    <phoneticPr fontId="17" type="noConversion"/>
  </si>
  <si>
    <t>done BrickFunctions.c</t>
    <phoneticPr fontId="17" type="noConversion"/>
  </si>
  <si>
    <t>done ExitDoorFunctions.c</t>
    <phoneticPr fontId="17" type="noConversion"/>
  </si>
  <si>
    <t>nothing special</t>
    <phoneticPr fontId="17" type="noConversion"/>
  </si>
  <si>
    <t>normal course</t>
    <phoneticPr fontId="17" type="noConversion"/>
  </si>
  <si>
    <t>take egg+take gold piece-&gt;win(use exit door)</t>
    <phoneticPr fontId="17" type="noConversion"/>
  </si>
  <si>
    <t>rename this file Assignment3_GameState_Rubric_junseok.yang.xlsx</t>
    <phoneticPr fontId="17" type="noConversion"/>
  </si>
  <si>
    <t>my zipfile name is &lt;GAM100F18KR_junseok.yang_Assignment3.zip&gt;</t>
    <phoneticPr fontId="17" type="noConversion"/>
  </si>
  <si>
    <t>Due_Date is 11-13</t>
    <phoneticPr fontId="17" type="noConversion"/>
  </si>
  <si>
    <t>The DigiPen Logo is the first game state to be displayed.</t>
    <phoneticPr fontId="17" type="noConversion"/>
  </si>
  <si>
    <t xml:space="preserve">use loop complete in GameStateDigiPenLogo.c </t>
    <phoneticPr fontId="17" type="noConversion"/>
  </si>
  <si>
    <t>done GameStateDigiPenLogo.c</t>
    <phoneticPr fontId="17" type="noConversion"/>
  </si>
  <si>
    <t>use utils.c in screenloading();  GameStateDigiPenLogo.c</t>
    <phoneticPr fontId="17" type="noConversion"/>
  </si>
  <si>
    <t>use utils.c in clearscreen();  GameStateDigiPenLogo.c</t>
    <phoneticPr fontId="17" type="noConversion"/>
  </si>
  <si>
    <t>use getchar(); GameStateDigiPenLogo.c</t>
    <phoneticPr fontId="17" type="noConversion"/>
  </si>
  <si>
    <t>done in GameStateMainMenu.c</t>
    <phoneticPr fontId="17" type="noConversion"/>
  </si>
  <si>
    <t>my game name is zzan GameStateMainMenu.c</t>
    <phoneticPr fontId="17" type="noConversion"/>
  </si>
  <si>
    <t>use utils.c in clearscreen();          in GameStateMainMenu.c</t>
    <phoneticPr fontId="17" type="noConversion"/>
  </si>
  <si>
    <t>use getchar(); and gstextadventure</t>
    <phoneticPr fontId="17" type="noConversion"/>
  </si>
  <si>
    <t>use getchar(); and gsquit</t>
    <phoneticPr fontId="17" type="noConversion"/>
  </si>
  <si>
    <t>use utils.c in screenchange();  GameStateMainMenu.c</t>
    <phoneticPr fontId="17" type="noConversion"/>
  </si>
  <si>
    <t>use gsinvalid in GameStateMainMenu.c</t>
    <phoneticPr fontId="17" type="noConversion"/>
  </si>
  <si>
    <r>
      <t xml:space="preserve">Implement one or more functions, such as PrintIndent() or PrintCentered(), that procedurally determine where to display strings of text on the screen.  For example: PrintIndent(20, "(P)lay"); will display "(P)lay" starting at the 20th column.  </t>
    </r>
    <r>
      <rPr>
        <i/>
        <sz val="10"/>
        <color rgb="FF000000"/>
        <rFont val="맑은 고딕"/>
        <family val="2"/>
        <scheme val="minor"/>
      </rPr>
      <t>Use these functions to display the menu text in a nicely presented fashion. Positioning text on the screen simply by adding extra spaces to the string literals (e.g. "  (P)lay") does not satisfy this requirement.</t>
    </r>
    <phoneticPr fontId="17" type="noConversion"/>
  </si>
  <si>
    <t xml:space="preserve">I think making func PrintIndent() one column is one tap, and PrintCentered() is high level function of PrintIndent(). </t>
    <phoneticPr fontId="17" type="noConversion"/>
  </si>
  <si>
    <t>make Credit and HowtoPlay in main menu, key is (C) and (H). Therefore, iam fixing GameStateTable.c and GameStateTable.h</t>
    <phoneticPr fontId="17" type="noConversion"/>
  </si>
  <si>
    <t>use file i/o "fopen_s(&amp;fp,"DigiPenLogo (Unofficial).txt", "r");"                in GameStateDigiPenLogo.c</t>
    <phoneticPr fontId="17" type="noConversion"/>
  </si>
  <si>
    <t>Remove the "isRunning" variable from GameState.c and GameState.h.  This functionality is now being handled by the GameStateManager module.</t>
    <phoneticPr fontId="17" type="noConversion"/>
  </si>
  <si>
    <t>Remove the "isRunning" in main.c</t>
    <phoneticPr fontId="17" type="noConversion"/>
  </si>
  <si>
    <t>Remove the "GameState,WorldData,CommandList,CommandData code" in main.c</t>
    <phoneticPr fontId="17" type="noConversion"/>
  </si>
  <si>
    <t>done in GameStateTextAdventure.c</t>
    <phoneticPr fontId="17" type="noConversion"/>
  </si>
  <si>
    <t xml:space="preserve">bring the main.c </t>
    <phoneticPr fontId="17" type="noConversion"/>
  </si>
  <si>
    <t>correct</t>
    <phoneticPr fontId="17" type="noConversion"/>
  </si>
  <si>
    <t>The GameState, WorldData, CommandList modules are correctly cleaned up and exited when the TextAdventure game state is exited.</t>
    <phoneticPr fontId="17" type="noConversion"/>
  </si>
  <si>
    <t>yes  correct</t>
    <phoneticPr fontId="17" type="noConversion"/>
  </si>
  <si>
    <t>If you press (OPTION) or (O) within a TextAdventure game, you will go to the option and return to the game table.  So I made ResumeCommandHandler.c          ResumeCommandHandler.h</t>
    <phoneticPr fontId="17" type="noConversion"/>
  </si>
  <si>
    <t>game result is correct and add ASCII SCREEN</t>
    <phoneticPr fontId="17" type="noConversion"/>
  </si>
  <si>
    <t>done in GameStateGameOver.c</t>
    <phoneticPr fontId="17" type="noConversion"/>
  </si>
  <si>
    <t>use utils.c in screenGameOver();  GameStateGameOver.c</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</si>
</sst>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Red]\-0.00%"/>
    <numFmt numFmtId="177" formatCode="0.0%"/>
  </numFmts>
  <fonts count="18" x14ac:knownFonts="1">
    <font>
      <sz val="12"/>
      <color theme="1"/>
      <name val="맑은 고딕"/>
      <family val="2"/>
      <scheme val="minor"/>
    </font>
    <font>
      <sz val="10"/>
      <color theme="1"/>
      <name val="맑은 고딕"/>
      <family val="2"/>
      <scheme val="minor"/>
    </font>
    <font>
      <b/>
      <sz val="10"/>
      <color rgb="FFFFFFFF"/>
      <name val="맑은 고딕"/>
      <family val="2"/>
      <scheme val="minor"/>
    </font>
    <font>
      <b/>
      <sz val="10"/>
      <color rgb="FF000000"/>
      <name val="맑은 고딕"/>
      <family val="2"/>
      <scheme val="minor"/>
    </font>
    <font>
      <sz val="10"/>
      <color rgb="FF000000"/>
      <name val="맑은 고딕"/>
      <family val="2"/>
      <scheme val="minor"/>
    </font>
    <font>
      <i/>
      <sz val="10"/>
      <color rgb="FF000000"/>
      <name val="맑은 고딕"/>
      <family val="2"/>
      <scheme val="minor"/>
    </font>
    <font>
      <u/>
      <sz val="12"/>
      <color theme="10"/>
      <name val="맑은 고딕"/>
      <family val="2"/>
      <scheme val="minor"/>
    </font>
    <font>
      <u/>
      <sz val="12"/>
      <color theme="11"/>
      <name val="맑은 고딕"/>
      <family val="2"/>
      <scheme val="minor"/>
    </font>
    <font>
      <b/>
      <i/>
      <sz val="10"/>
      <color rgb="FF000000"/>
      <name val="맑은 고딕"/>
      <family val="2"/>
      <scheme val="minor"/>
    </font>
    <font>
      <b/>
      <sz val="24"/>
      <color rgb="FFFFFFFF"/>
      <name val="맑은 고딕"/>
      <family val="2"/>
      <scheme val="minor"/>
    </font>
    <font>
      <sz val="13.5"/>
      <color rgb="FF000000"/>
      <name val="맑은 고딕"/>
      <family val="2"/>
      <scheme val="minor"/>
    </font>
    <font>
      <b/>
      <sz val="13.5"/>
      <color rgb="FFFFFFFF"/>
      <name val="맑은 고딕"/>
      <family val="2"/>
      <scheme val="minor"/>
    </font>
    <font>
      <sz val="24"/>
      <color rgb="FF000000"/>
      <name val="맑은 고딕"/>
      <family val="2"/>
      <scheme val="minor"/>
    </font>
    <font>
      <b/>
      <sz val="18"/>
      <color rgb="FF000000"/>
      <name val="맑은 고딕"/>
      <family val="2"/>
      <scheme val="minor"/>
    </font>
    <font>
      <sz val="14"/>
      <color rgb="FF000000"/>
      <name val="맑은 고딕"/>
      <family val="2"/>
      <scheme val="minor"/>
    </font>
    <font>
      <sz val="18"/>
      <color rgb="FF000000"/>
      <name val="맑은 고딕"/>
      <family val="2"/>
      <scheme val="minor"/>
    </font>
    <font>
      <b/>
      <sz val="12"/>
      <color theme="1"/>
      <name val="맑은 고딕"/>
      <family val="2"/>
      <scheme val="minor"/>
    </font>
    <font>
      <sz val="8"/>
      <name val="맑은 고딕"/>
      <family val="3"/>
      <charset val="129"/>
      <scheme val="minor"/>
    </font>
  </fonts>
  <fills count="9">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006699"/>
        <bgColor indexed="64"/>
      </patternFill>
    </fill>
  </fills>
  <borders count="29">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style="medium">
        <color rgb="FF000000"/>
      </left>
      <right/>
      <top/>
      <bottom style="medium">
        <color auto="1"/>
      </bottom>
      <diagonal/>
    </border>
  </borders>
  <cellStyleXfs count="64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06">
    <xf numFmtId="0" fontId="0" fillId="0" borderId="0" xfId="0"/>
    <xf numFmtId="0" fontId="2" fillId="2" borderId="2" xfId="0" applyFont="1" applyFill="1" applyBorder="1" applyAlignment="1">
      <alignment horizontal="center" vertical="top" wrapText="1"/>
    </xf>
    <xf numFmtId="0" fontId="4" fillId="3" borderId="0" xfId="0" applyFont="1" applyFill="1" applyAlignment="1">
      <alignment horizontal="left"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4" fillId="3" borderId="11" xfId="0" applyFont="1" applyFill="1" applyBorder="1" applyAlignment="1">
      <alignment horizontal="left" vertical="top" wrapText="1"/>
    </xf>
    <xf numFmtId="0" fontId="4" fillId="3" borderId="0" xfId="0" applyFont="1" applyFill="1" applyAlignment="1">
      <alignment horizontal="center" vertical="top" wrapText="1"/>
    </xf>
    <xf numFmtId="0" fontId="2" fillId="2" borderId="3" xfId="0" applyFont="1" applyFill="1" applyBorder="1" applyAlignment="1">
      <alignment horizontal="center" vertical="top" wrapText="1"/>
    </xf>
    <xf numFmtId="0" fontId="0" fillId="4" borderId="0" xfId="0" applyFill="1"/>
    <xf numFmtId="0" fontId="4" fillId="4" borderId="0" xfId="0" applyFont="1" applyFill="1" applyAlignment="1">
      <alignment horizontal="center" vertical="top" wrapText="1"/>
    </xf>
    <xf numFmtId="0" fontId="0" fillId="4" borderId="0" xfId="0" applyFill="1" applyAlignment="1">
      <alignment vertical="center"/>
    </xf>
    <xf numFmtId="0" fontId="4" fillId="3" borderId="4" xfId="0" applyFont="1" applyFill="1" applyBorder="1" applyAlignment="1">
      <alignment horizontal="left" vertical="top" wrapText="1"/>
    </xf>
    <xf numFmtId="0" fontId="3" fillId="3"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3" fillId="3" borderId="1" xfId="0" applyFont="1" applyFill="1" applyBorder="1" applyAlignment="1">
      <alignment horizontal="left" vertical="center" wrapText="1"/>
    </xf>
    <xf numFmtId="0" fontId="4" fillId="3" borderId="1" xfId="0" applyFont="1" applyFill="1" applyBorder="1" applyAlignment="1">
      <alignment horizontal="center" vertical="top" wrapText="1"/>
    </xf>
    <xf numFmtId="0" fontId="4" fillId="6"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10" fillId="3" borderId="0" xfId="0" applyFont="1" applyFill="1" applyAlignment="1">
      <alignment horizontal="center" vertical="top" wrapText="1"/>
    </xf>
    <xf numFmtId="0" fontId="12" fillId="3" borderId="0" xfId="0" applyFont="1" applyFill="1" applyAlignment="1">
      <alignment horizontal="center" vertical="top" wrapText="1"/>
    </xf>
    <xf numFmtId="0" fontId="2" fillId="2" borderId="9" xfId="0" applyFont="1" applyFill="1" applyBorder="1" applyAlignment="1">
      <alignment horizontal="center" vertical="center" wrapText="1"/>
    </xf>
    <xf numFmtId="0" fontId="3" fillId="4" borderId="0" xfId="0" applyFont="1" applyFill="1" applyAlignment="1">
      <alignment horizontal="right" vertical="top" wrapText="1"/>
    </xf>
    <xf numFmtId="10" fontId="4" fillId="3" borderId="0" xfId="0" applyNumberFormat="1" applyFont="1" applyFill="1" applyBorder="1" applyAlignment="1">
      <alignment horizontal="center" vertical="top" wrapText="1"/>
    </xf>
    <xf numFmtId="10" fontId="4" fillId="3" borderId="13" xfId="0" applyNumberFormat="1" applyFont="1" applyFill="1" applyBorder="1" applyAlignment="1">
      <alignment horizontal="center" vertical="top" wrapText="1"/>
    </xf>
    <xf numFmtId="9" fontId="4" fillId="3" borderId="14" xfId="0" quotePrefix="1" applyNumberFormat="1" applyFont="1" applyFill="1" applyBorder="1" applyAlignment="1">
      <alignment horizontal="left" vertical="center" wrapText="1"/>
    </xf>
    <xf numFmtId="0" fontId="4" fillId="3" borderId="16" xfId="0" quotePrefix="1" applyFont="1" applyFill="1" applyBorder="1" applyAlignment="1">
      <alignment horizontal="left" vertical="center" wrapText="1"/>
    </xf>
    <xf numFmtId="0" fontId="4" fillId="3" borderId="15" xfId="0" quotePrefix="1" applyFont="1" applyFill="1" applyBorder="1" applyAlignment="1">
      <alignment horizontal="left" vertical="center" wrapText="1"/>
    </xf>
    <xf numFmtId="0" fontId="3" fillId="5" borderId="1" xfId="0" applyFont="1" applyFill="1" applyBorder="1" applyAlignment="1">
      <alignment horizontal="left" vertical="top" wrapText="1"/>
    </xf>
    <xf numFmtId="0" fontId="3" fillId="7" borderId="1" xfId="0" applyFont="1" applyFill="1" applyBorder="1" applyAlignment="1">
      <alignment horizontal="left" vertical="top" wrapText="1"/>
    </xf>
    <xf numFmtId="0" fontId="1" fillId="0" borderId="0" xfId="0" applyFont="1" applyFill="1" applyBorder="1" applyAlignment="1">
      <alignment vertical="center" wrapText="1"/>
    </xf>
    <xf numFmtId="0" fontId="3" fillId="3" borderId="14" xfId="0" applyFont="1" applyFill="1" applyBorder="1" applyAlignment="1">
      <alignment horizontal="center" vertical="center" wrapText="1"/>
    </xf>
    <xf numFmtId="9" fontId="4" fillId="4" borderId="0" xfId="0" applyNumberFormat="1" applyFont="1" applyFill="1" applyBorder="1" applyAlignment="1">
      <alignment horizontal="center" vertical="top" wrapText="1"/>
    </xf>
    <xf numFmtId="177" fontId="4" fillId="4" borderId="0" xfId="0" applyNumberFormat="1" applyFont="1" applyFill="1" applyBorder="1" applyAlignment="1">
      <alignment horizontal="center" vertical="top" wrapText="1"/>
    </xf>
    <xf numFmtId="10" fontId="4" fillId="4" borderId="0" xfId="0" applyNumberFormat="1" applyFont="1" applyFill="1" applyBorder="1" applyAlignment="1">
      <alignment horizontal="center" vertical="top" wrapText="1"/>
    </xf>
    <xf numFmtId="0" fontId="4" fillId="3" borderId="23" xfId="0" applyFont="1" applyFill="1" applyBorder="1" applyAlignment="1">
      <alignment horizontal="center" vertical="top" wrapText="1"/>
    </xf>
    <xf numFmtId="0" fontId="4" fillId="3" borderId="22" xfId="0" applyFont="1" applyFill="1" applyBorder="1" applyAlignment="1">
      <alignment horizontal="center" vertical="top" wrapText="1"/>
    </xf>
    <xf numFmtId="0" fontId="4" fillId="3" borderId="20" xfId="0" applyFont="1" applyFill="1" applyBorder="1" applyAlignment="1">
      <alignment horizontal="center" vertical="top" wrapText="1"/>
    </xf>
    <xf numFmtId="176" fontId="4" fillId="4" borderId="0" xfId="0" applyNumberFormat="1" applyFont="1" applyFill="1" applyBorder="1" applyAlignment="1">
      <alignment horizontal="center" vertical="top" wrapText="1"/>
    </xf>
    <xf numFmtId="0" fontId="2" fillId="4" borderId="0" xfId="0" applyFont="1" applyFill="1" applyBorder="1" applyAlignment="1">
      <alignment horizontal="center" vertical="top" wrapText="1"/>
    </xf>
    <xf numFmtId="0" fontId="4" fillId="4" borderId="0" xfId="0" applyFont="1" applyFill="1" applyBorder="1" applyAlignment="1">
      <alignment horizontal="center" vertical="top" wrapText="1"/>
    </xf>
    <xf numFmtId="0" fontId="2" fillId="2" borderId="24" xfId="0" applyFont="1" applyFill="1" applyBorder="1" applyAlignment="1">
      <alignment horizontal="center" vertical="top" wrapText="1"/>
    </xf>
    <xf numFmtId="0" fontId="2" fillId="2" borderId="25" xfId="0" applyFont="1" applyFill="1" applyBorder="1" applyAlignment="1">
      <alignment horizontal="center" vertical="top" wrapText="1"/>
    </xf>
    <xf numFmtId="176" fontId="4" fillId="4" borderId="26" xfId="0" applyNumberFormat="1" applyFont="1" applyFill="1" applyBorder="1" applyAlignment="1">
      <alignment horizontal="center" vertical="top" wrapText="1"/>
    </xf>
    <xf numFmtId="176" fontId="4" fillId="4" borderId="27" xfId="0" applyNumberFormat="1" applyFont="1" applyFill="1" applyBorder="1" applyAlignment="1">
      <alignment horizontal="center" vertical="top" wrapText="1"/>
    </xf>
    <xf numFmtId="176" fontId="4" fillId="4" borderId="21" xfId="0" applyNumberFormat="1" applyFont="1" applyFill="1" applyBorder="1" applyAlignment="1">
      <alignment horizontal="center" vertical="top" wrapText="1"/>
    </xf>
    <xf numFmtId="9" fontId="4" fillId="4" borderId="6" xfId="0" applyNumberFormat="1" applyFont="1" applyFill="1" applyBorder="1" applyAlignment="1">
      <alignment horizontal="center" vertical="top" wrapText="1"/>
    </xf>
    <xf numFmtId="9" fontId="4" fillId="4" borderId="12" xfId="0" applyNumberFormat="1" applyFont="1" applyFill="1" applyBorder="1" applyAlignment="1">
      <alignment horizontal="center" vertical="top" wrapText="1"/>
    </xf>
    <xf numFmtId="0" fontId="10" fillId="4" borderId="0" xfId="0" applyFont="1" applyFill="1" applyAlignment="1">
      <alignment horizontal="center" vertical="top" wrapText="1"/>
    </xf>
    <xf numFmtId="0" fontId="12" fillId="4" borderId="0" xfId="0" applyFont="1" applyFill="1" applyAlignment="1">
      <alignment horizontal="center" vertical="top" wrapText="1"/>
    </xf>
    <xf numFmtId="177" fontId="15" fillId="3" borderId="13" xfId="0" applyNumberFormat="1" applyFont="1" applyFill="1" applyBorder="1" applyAlignment="1">
      <alignment horizontal="center" vertical="center" wrapText="1"/>
    </xf>
    <xf numFmtId="0" fontId="4" fillId="3" borderId="3" xfId="0" applyFont="1" applyFill="1" applyBorder="1" applyAlignment="1">
      <alignment horizontal="left" vertical="top" wrapText="1"/>
    </xf>
    <xf numFmtId="0" fontId="4" fillId="3" borderId="28" xfId="0" applyFont="1" applyFill="1" applyBorder="1" applyAlignment="1">
      <alignment horizontal="left" vertical="top" wrapText="1"/>
    </xf>
    <xf numFmtId="9" fontId="4" fillId="4" borderId="19" xfId="0" applyNumberFormat="1" applyFont="1" applyFill="1" applyBorder="1" applyAlignment="1">
      <alignment horizontal="center" vertical="top" wrapText="1"/>
    </xf>
    <xf numFmtId="9" fontId="4" fillId="3" borderId="15" xfId="0" quotePrefix="1" applyNumberFormat="1" applyFont="1" applyFill="1" applyBorder="1" applyAlignment="1">
      <alignment horizontal="left" vertical="center" wrapText="1"/>
    </xf>
    <xf numFmtId="0" fontId="1" fillId="4" borderId="13" xfId="0" applyFont="1" applyFill="1" applyBorder="1" applyAlignment="1">
      <alignment horizontal="left" vertical="top" wrapText="1"/>
    </xf>
    <xf numFmtId="0" fontId="4" fillId="3" borderId="9" xfId="0" applyFont="1" applyFill="1" applyBorder="1" applyAlignment="1">
      <alignment horizontal="left" vertical="top" wrapText="1"/>
    </xf>
    <xf numFmtId="0" fontId="4" fillId="3" borderId="10" xfId="0" applyFont="1" applyFill="1" applyBorder="1" applyAlignment="1">
      <alignment horizontal="left" vertical="top" wrapText="1"/>
    </xf>
    <xf numFmtId="0" fontId="3" fillId="4" borderId="0" xfId="0" applyFont="1" applyFill="1" applyBorder="1" applyAlignment="1">
      <alignment horizontal="right" vertical="top" wrapText="1"/>
    </xf>
    <xf numFmtId="0" fontId="0" fillId="4" borderId="0" xfId="0" applyFill="1" applyBorder="1" applyAlignment="1">
      <alignment vertical="center"/>
    </xf>
    <xf numFmtId="0" fontId="4" fillId="4" borderId="0" xfId="0" applyFont="1" applyFill="1" applyBorder="1" applyAlignment="1">
      <alignment horizontal="left" vertical="top" wrapText="1"/>
    </xf>
    <xf numFmtId="0" fontId="16" fillId="0" borderId="0" xfId="0" applyFont="1"/>
    <xf numFmtId="0" fontId="2" fillId="2" borderId="1" xfId="0" applyFont="1" applyFill="1" applyBorder="1" applyAlignment="1">
      <alignment horizontal="left" vertical="top" wrapText="1"/>
    </xf>
    <xf numFmtId="0" fontId="0" fillId="4" borderId="0" xfId="0" applyFill="1" applyAlignment="1">
      <alignment vertical="center"/>
    </xf>
    <xf numFmtId="0" fontId="4" fillId="3"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7" borderId="1"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2" borderId="3" xfId="0" applyFont="1" applyFill="1" applyBorder="1" applyAlignment="1">
      <alignment horizontal="left" vertical="top" wrapText="1"/>
    </xf>
    <xf numFmtId="10" fontId="3" fillId="3" borderId="2" xfId="0" applyNumberFormat="1" applyFont="1" applyFill="1" applyBorder="1" applyAlignment="1">
      <alignment horizontal="center" vertical="center" wrapText="1"/>
    </xf>
    <xf numFmtId="10" fontId="3" fillId="3" borderId="3"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8" xfId="0" applyFont="1" applyFill="1" applyBorder="1" applyAlignment="1">
      <alignment horizontal="center" vertical="center" wrapText="1"/>
    </xf>
    <xf numFmtId="9" fontId="3" fillId="3" borderId="17" xfId="0" applyNumberFormat="1" applyFont="1" applyFill="1" applyBorder="1" applyAlignment="1">
      <alignment horizontal="center" vertical="center" wrapText="1"/>
    </xf>
    <xf numFmtId="9" fontId="3" fillId="3" borderId="18" xfId="0" applyNumberFormat="1"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1" fillId="0" borderId="16"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2" borderId="6" xfId="0" applyFont="1" applyFill="1" applyBorder="1" applyAlignment="1">
      <alignment horizontal="center" vertical="center" wrapText="1"/>
    </xf>
    <xf numFmtId="9" fontId="13" fillId="0" borderId="7" xfId="0" applyNumberFormat="1" applyFont="1" applyBorder="1" applyAlignment="1">
      <alignment horizontal="center" vertical="top" wrapText="1"/>
    </xf>
    <xf numFmtId="9" fontId="13" fillId="0" borderId="8" xfId="0" applyNumberFormat="1" applyFont="1" applyBorder="1" applyAlignment="1">
      <alignment horizontal="center" vertical="top" wrapText="1"/>
    </xf>
    <xf numFmtId="0" fontId="4" fillId="3" borderId="15" xfId="0" applyFont="1" applyFill="1" applyBorder="1" applyAlignment="1">
      <alignment horizontal="center" vertical="top" wrapText="1"/>
    </xf>
    <xf numFmtId="0" fontId="4" fillId="3" borderId="16" xfId="0" applyFont="1" applyFill="1" applyBorder="1" applyAlignment="1">
      <alignment horizontal="center" vertical="top" wrapText="1"/>
    </xf>
    <xf numFmtId="0" fontId="2" fillId="2" borderId="2" xfId="0" applyFont="1" applyFill="1" applyBorder="1" applyAlignment="1">
      <alignment horizontal="left" vertical="top" wrapText="1"/>
    </xf>
    <xf numFmtId="0" fontId="2" fillId="2" borderId="8" xfId="0" applyFont="1" applyFill="1" applyBorder="1" applyAlignment="1">
      <alignment horizontal="left" vertical="top" wrapText="1"/>
    </xf>
    <xf numFmtId="0" fontId="2" fillId="2" borderId="3" xfId="0" applyFont="1" applyFill="1" applyBorder="1" applyAlignment="1">
      <alignment horizontal="left" vertical="top" wrapText="1"/>
    </xf>
    <xf numFmtId="0" fontId="5" fillId="3" borderId="4"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14" fillId="3" borderId="4" xfId="0" applyFont="1" applyFill="1" applyBorder="1" applyAlignment="1">
      <alignment horizontal="left" vertical="top" wrapText="1"/>
    </xf>
    <xf numFmtId="0" fontId="14" fillId="3" borderId="6" xfId="0" applyFont="1" applyFill="1" applyBorder="1" applyAlignment="1">
      <alignment horizontal="left" vertical="top" wrapText="1"/>
    </xf>
    <xf numFmtId="0" fontId="14" fillId="3" borderId="11" xfId="0" applyFont="1" applyFill="1" applyBorder="1" applyAlignment="1">
      <alignment horizontal="left" vertical="top" wrapText="1"/>
    </xf>
    <xf numFmtId="0" fontId="14" fillId="3" borderId="12" xfId="0" applyFont="1" applyFill="1" applyBorder="1" applyAlignment="1">
      <alignment horizontal="left" vertical="top" wrapText="1"/>
    </xf>
    <xf numFmtId="0" fontId="14" fillId="3" borderId="7" xfId="0" applyFont="1" applyFill="1" applyBorder="1" applyAlignment="1">
      <alignment horizontal="left" vertical="top" wrapText="1"/>
    </xf>
    <xf numFmtId="0" fontId="14" fillId="3" borderId="8" xfId="0" applyFont="1" applyFill="1" applyBorder="1" applyAlignment="1">
      <alignment horizontal="left" vertical="top" wrapText="1"/>
    </xf>
  </cellXfs>
  <cellStyles count="645">
    <cellStyle name="열어 본 하이퍼링크" xfId="2" builtinId="9" hidden="1"/>
    <cellStyle name="열어 본 하이퍼링크" xfId="4" builtinId="9" hidden="1"/>
    <cellStyle name="열어 본 하이퍼링크" xfId="6" builtinId="9" hidden="1"/>
    <cellStyle name="열어 본 하이퍼링크" xfId="8" builtinId="9" hidden="1"/>
    <cellStyle name="열어 본 하이퍼링크" xfId="10" builtinId="9" hidden="1"/>
    <cellStyle name="열어 본 하이퍼링크" xfId="12" builtinId="9" hidden="1"/>
    <cellStyle name="열어 본 하이퍼링크" xfId="14" builtinId="9" hidden="1"/>
    <cellStyle name="열어 본 하이퍼링크" xfId="16" builtinId="9" hidden="1"/>
    <cellStyle name="열어 본 하이퍼링크" xfId="18" builtinId="9" hidden="1"/>
    <cellStyle name="열어 본 하이퍼링크" xfId="20" builtinId="9" hidden="1"/>
    <cellStyle name="열어 본 하이퍼링크" xfId="22" builtinId="9" hidden="1"/>
    <cellStyle name="열어 본 하이퍼링크" xfId="24" builtinId="9" hidden="1"/>
    <cellStyle name="열어 본 하이퍼링크" xfId="26" builtinId="9" hidden="1"/>
    <cellStyle name="열어 본 하이퍼링크" xfId="28" builtinId="9" hidden="1"/>
    <cellStyle name="열어 본 하이퍼링크" xfId="30" builtinId="9" hidden="1"/>
    <cellStyle name="열어 본 하이퍼링크" xfId="32" builtinId="9" hidden="1"/>
    <cellStyle name="열어 본 하이퍼링크" xfId="34" builtinId="9" hidden="1"/>
    <cellStyle name="열어 본 하이퍼링크" xfId="36" builtinId="9" hidden="1"/>
    <cellStyle name="열어 본 하이퍼링크" xfId="38" builtinId="9" hidden="1"/>
    <cellStyle name="열어 본 하이퍼링크" xfId="40" builtinId="9" hidden="1"/>
    <cellStyle name="열어 본 하이퍼링크" xfId="42" builtinId="9" hidden="1"/>
    <cellStyle name="열어 본 하이퍼링크" xfId="44" builtinId="9" hidden="1"/>
    <cellStyle name="열어 본 하이퍼링크" xfId="46" builtinId="9" hidden="1"/>
    <cellStyle name="열어 본 하이퍼링크" xfId="48" builtinId="9" hidden="1"/>
    <cellStyle name="열어 본 하이퍼링크" xfId="50" builtinId="9" hidden="1"/>
    <cellStyle name="열어 본 하이퍼링크" xfId="52" builtinId="9" hidden="1"/>
    <cellStyle name="열어 본 하이퍼링크" xfId="54" builtinId="9" hidden="1"/>
    <cellStyle name="열어 본 하이퍼링크" xfId="56" builtinId="9" hidden="1"/>
    <cellStyle name="열어 본 하이퍼링크" xfId="58" builtinId="9" hidden="1"/>
    <cellStyle name="열어 본 하이퍼링크" xfId="60" builtinId="9" hidden="1"/>
    <cellStyle name="열어 본 하이퍼링크" xfId="62" builtinId="9" hidden="1"/>
    <cellStyle name="열어 본 하이퍼링크" xfId="64" builtinId="9" hidden="1"/>
    <cellStyle name="열어 본 하이퍼링크" xfId="66" builtinId="9" hidden="1"/>
    <cellStyle name="열어 본 하이퍼링크" xfId="68" builtinId="9" hidden="1"/>
    <cellStyle name="열어 본 하이퍼링크" xfId="70" builtinId="9" hidden="1"/>
    <cellStyle name="열어 본 하이퍼링크" xfId="72" builtinId="9" hidden="1"/>
    <cellStyle name="열어 본 하이퍼링크" xfId="74" builtinId="9" hidden="1"/>
    <cellStyle name="열어 본 하이퍼링크" xfId="76" builtinId="9" hidden="1"/>
    <cellStyle name="열어 본 하이퍼링크" xfId="78" builtinId="9" hidden="1"/>
    <cellStyle name="열어 본 하이퍼링크" xfId="80" builtinId="9" hidden="1"/>
    <cellStyle name="열어 본 하이퍼링크" xfId="82" builtinId="9" hidden="1"/>
    <cellStyle name="열어 본 하이퍼링크" xfId="84" builtinId="9" hidden="1"/>
    <cellStyle name="열어 본 하이퍼링크" xfId="86" builtinId="9" hidden="1"/>
    <cellStyle name="열어 본 하이퍼링크" xfId="88" builtinId="9" hidden="1"/>
    <cellStyle name="열어 본 하이퍼링크" xfId="90" builtinId="9" hidden="1"/>
    <cellStyle name="열어 본 하이퍼링크" xfId="92" builtinId="9" hidden="1"/>
    <cellStyle name="열어 본 하이퍼링크" xfId="94" builtinId="9" hidden="1"/>
    <cellStyle name="열어 본 하이퍼링크" xfId="96" builtinId="9" hidden="1"/>
    <cellStyle name="열어 본 하이퍼링크" xfId="98" builtinId="9" hidden="1"/>
    <cellStyle name="열어 본 하이퍼링크" xfId="100" builtinId="9" hidden="1"/>
    <cellStyle name="열어 본 하이퍼링크" xfId="102" builtinId="9" hidden="1"/>
    <cellStyle name="열어 본 하이퍼링크" xfId="104" builtinId="9" hidden="1"/>
    <cellStyle name="열어 본 하이퍼링크" xfId="106" builtinId="9" hidden="1"/>
    <cellStyle name="열어 본 하이퍼링크" xfId="108" builtinId="9" hidden="1"/>
    <cellStyle name="열어 본 하이퍼링크" xfId="110" builtinId="9" hidden="1"/>
    <cellStyle name="열어 본 하이퍼링크" xfId="112" builtinId="9" hidden="1"/>
    <cellStyle name="열어 본 하이퍼링크" xfId="114" builtinId="9" hidden="1"/>
    <cellStyle name="열어 본 하이퍼링크" xfId="116" builtinId="9" hidden="1"/>
    <cellStyle name="열어 본 하이퍼링크" xfId="118" builtinId="9" hidden="1"/>
    <cellStyle name="열어 본 하이퍼링크" xfId="120" builtinId="9" hidden="1"/>
    <cellStyle name="열어 본 하이퍼링크" xfId="122" builtinId="9" hidden="1"/>
    <cellStyle name="열어 본 하이퍼링크" xfId="124" builtinId="9" hidden="1"/>
    <cellStyle name="열어 본 하이퍼링크" xfId="126" builtinId="9" hidden="1"/>
    <cellStyle name="열어 본 하이퍼링크" xfId="128" builtinId="9" hidden="1"/>
    <cellStyle name="열어 본 하이퍼링크" xfId="130" builtinId="9" hidden="1"/>
    <cellStyle name="열어 본 하이퍼링크" xfId="132" builtinId="9" hidden="1"/>
    <cellStyle name="열어 본 하이퍼링크" xfId="134" builtinId="9" hidden="1"/>
    <cellStyle name="열어 본 하이퍼링크" xfId="136" builtinId="9" hidden="1"/>
    <cellStyle name="열어 본 하이퍼링크" xfId="138" builtinId="9" hidden="1"/>
    <cellStyle name="열어 본 하이퍼링크" xfId="140" builtinId="9" hidden="1"/>
    <cellStyle name="열어 본 하이퍼링크" xfId="142" builtinId="9" hidden="1"/>
    <cellStyle name="열어 본 하이퍼링크" xfId="144" builtinId="9" hidden="1"/>
    <cellStyle name="열어 본 하이퍼링크" xfId="146" builtinId="9" hidden="1"/>
    <cellStyle name="열어 본 하이퍼링크" xfId="148" builtinId="9" hidden="1"/>
    <cellStyle name="열어 본 하이퍼링크" xfId="150" builtinId="9" hidden="1"/>
    <cellStyle name="열어 본 하이퍼링크" xfId="152" builtinId="9" hidden="1"/>
    <cellStyle name="열어 본 하이퍼링크" xfId="154" builtinId="9" hidden="1"/>
    <cellStyle name="열어 본 하이퍼링크" xfId="156" builtinId="9" hidden="1"/>
    <cellStyle name="열어 본 하이퍼링크" xfId="158" builtinId="9" hidden="1"/>
    <cellStyle name="열어 본 하이퍼링크" xfId="160" builtinId="9" hidden="1"/>
    <cellStyle name="열어 본 하이퍼링크" xfId="162" builtinId="9" hidden="1"/>
    <cellStyle name="열어 본 하이퍼링크" xfId="164" builtinId="9" hidden="1"/>
    <cellStyle name="열어 본 하이퍼링크" xfId="166" builtinId="9" hidden="1"/>
    <cellStyle name="열어 본 하이퍼링크" xfId="168" builtinId="9" hidden="1"/>
    <cellStyle name="열어 본 하이퍼링크" xfId="170" builtinId="9" hidden="1"/>
    <cellStyle name="열어 본 하이퍼링크" xfId="172" builtinId="9" hidden="1"/>
    <cellStyle name="열어 본 하이퍼링크" xfId="174" builtinId="9" hidden="1"/>
    <cellStyle name="열어 본 하이퍼링크" xfId="176" builtinId="9" hidden="1"/>
    <cellStyle name="열어 본 하이퍼링크" xfId="178" builtinId="9" hidden="1"/>
    <cellStyle name="열어 본 하이퍼링크" xfId="180" builtinId="9" hidden="1"/>
    <cellStyle name="열어 본 하이퍼링크" xfId="182" builtinId="9" hidden="1"/>
    <cellStyle name="열어 본 하이퍼링크" xfId="184" builtinId="9" hidden="1"/>
    <cellStyle name="열어 본 하이퍼링크" xfId="186" builtinId="9" hidden="1"/>
    <cellStyle name="열어 본 하이퍼링크" xfId="188" builtinId="9" hidden="1"/>
    <cellStyle name="열어 본 하이퍼링크" xfId="190" builtinId="9" hidden="1"/>
    <cellStyle name="열어 본 하이퍼링크" xfId="192" builtinId="9" hidden="1"/>
    <cellStyle name="열어 본 하이퍼링크" xfId="194" builtinId="9" hidden="1"/>
    <cellStyle name="열어 본 하이퍼링크" xfId="196" builtinId="9" hidden="1"/>
    <cellStyle name="열어 본 하이퍼링크" xfId="198" builtinId="9" hidden="1"/>
    <cellStyle name="열어 본 하이퍼링크" xfId="200" builtinId="9" hidden="1"/>
    <cellStyle name="열어 본 하이퍼링크" xfId="202" builtinId="9" hidden="1"/>
    <cellStyle name="열어 본 하이퍼링크" xfId="204" builtinId="9" hidden="1"/>
    <cellStyle name="열어 본 하이퍼링크" xfId="206" builtinId="9" hidden="1"/>
    <cellStyle name="열어 본 하이퍼링크" xfId="208" builtinId="9" hidden="1"/>
    <cellStyle name="열어 본 하이퍼링크" xfId="210" builtinId="9" hidden="1"/>
    <cellStyle name="열어 본 하이퍼링크" xfId="212" builtinId="9" hidden="1"/>
    <cellStyle name="열어 본 하이퍼링크" xfId="214" builtinId="9" hidden="1"/>
    <cellStyle name="열어 본 하이퍼링크" xfId="216" builtinId="9" hidden="1"/>
    <cellStyle name="열어 본 하이퍼링크" xfId="218" builtinId="9" hidden="1"/>
    <cellStyle name="열어 본 하이퍼링크" xfId="220" builtinId="9" hidden="1"/>
    <cellStyle name="열어 본 하이퍼링크" xfId="222" builtinId="9" hidden="1"/>
    <cellStyle name="열어 본 하이퍼링크" xfId="224" builtinId="9" hidden="1"/>
    <cellStyle name="열어 본 하이퍼링크" xfId="226" builtinId="9" hidden="1"/>
    <cellStyle name="열어 본 하이퍼링크" xfId="228" builtinId="9" hidden="1"/>
    <cellStyle name="열어 본 하이퍼링크" xfId="230" builtinId="9" hidden="1"/>
    <cellStyle name="열어 본 하이퍼링크" xfId="232" builtinId="9" hidden="1"/>
    <cellStyle name="열어 본 하이퍼링크" xfId="234" builtinId="9" hidden="1"/>
    <cellStyle name="열어 본 하이퍼링크" xfId="236" builtinId="9" hidden="1"/>
    <cellStyle name="열어 본 하이퍼링크" xfId="238" builtinId="9" hidden="1"/>
    <cellStyle name="열어 본 하이퍼링크" xfId="240" builtinId="9" hidden="1"/>
    <cellStyle name="열어 본 하이퍼링크" xfId="242" builtinId="9" hidden="1"/>
    <cellStyle name="열어 본 하이퍼링크" xfId="244" builtinId="9" hidden="1"/>
    <cellStyle name="열어 본 하이퍼링크" xfId="246" builtinId="9" hidden="1"/>
    <cellStyle name="열어 본 하이퍼링크" xfId="248" builtinId="9" hidden="1"/>
    <cellStyle name="열어 본 하이퍼링크" xfId="250" builtinId="9" hidden="1"/>
    <cellStyle name="열어 본 하이퍼링크" xfId="252" builtinId="9" hidden="1"/>
    <cellStyle name="열어 본 하이퍼링크" xfId="254" builtinId="9" hidden="1"/>
    <cellStyle name="열어 본 하이퍼링크" xfId="256" builtinId="9" hidden="1"/>
    <cellStyle name="열어 본 하이퍼링크" xfId="258" builtinId="9" hidden="1"/>
    <cellStyle name="열어 본 하이퍼링크" xfId="260" builtinId="9" hidden="1"/>
    <cellStyle name="열어 본 하이퍼링크" xfId="262" builtinId="9" hidden="1"/>
    <cellStyle name="열어 본 하이퍼링크" xfId="264" builtinId="9" hidden="1"/>
    <cellStyle name="열어 본 하이퍼링크" xfId="266" builtinId="9" hidden="1"/>
    <cellStyle name="열어 본 하이퍼링크" xfId="268" builtinId="9" hidden="1"/>
    <cellStyle name="열어 본 하이퍼링크" xfId="270" builtinId="9" hidden="1"/>
    <cellStyle name="열어 본 하이퍼링크" xfId="272" builtinId="9" hidden="1"/>
    <cellStyle name="열어 본 하이퍼링크" xfId="274" builtinId="9" hidden="1"/>
    <cellStyle name="열어 본 하이퍼링크" xfId="276" builtinId="9" hidden="1"/>
    <cellStyle name="열어 본 하이퍼링크" xfId="278" builtinId="9" hidden="1"/>
    <cellStyle name="열어 본 하이퍼링크" xfId="280" builtinId="9" hidden="1"/>
    <cellStyle name="열어 본 하이퍼링크" xfId="282" builtinId="9" hidden="1"/>
    <cellStyle name="열어 본 하이퍼링크" xfId="284" builtinId="9" hidden="1"/>
    <cellStyle name="열어 본 하이퍼링크" xfId="286" builtinId="9" hidden="1"/>
    <cellStyle name="열어 본 하이퍼링크" xfId="288" builtinId="9" hidden="1"/>
    <cellStyle name="열어 본 하이퍼링크" xfId="290" builtinId="9" hidden="1"/>
    <cellStyle name="열어 본 하이퍼링크" xfId="292" builtinId="9" hidden="1"/>
    <cellStyle name="열어 본 하이퍼링크" xfId="294" builtinId="9" hidden="1"/>
    <cellStyle name="열어 본 하이퍼링크" xfId="296" builtinId="9" hidden="1"/>
    <cellStyle name="열어 본 하이퍼링크" xfId="298" builtinId="9" hidden="1"/>
    <cellStyle name="열어 본 하이퍼링크" xfId="300" builtinId="9" hidden="1"/>
    <cellStyle name="열어 본 하이퍼링크" xfId="302" builtinId="9" hidden="1"/>
    <cellStyle name="열어 본 하이퍼링크" xfId="304" builtinId="9" hidden="1"/>
    <cellStyle name="열어 본 하이퍼링크" xfId="306" builtinId="9" hidden="1"/>
    <cellStyle name="열어 본 하이퍼링크" xfId="308" builtinId="9" hidden="1"/>
    <cellStyle name="열어 본 하이퍼링크" xfId="310" builtinId="9" hidden="1"/>
    <cellStyle name="열어 본 하이퍼링크" xfId="312" builtinId="9" hidden="1"/>
    <cellStyle name="열어 본 하이퍼링크" xfId="314" builtinId="9" hidden="1"/>
    <cellStyle name="열어 본 하이퍼링크" xfId="316" builtinId="9" hidden="1"/>
    <cellStyle name="열어 본 하이퍼링크" xfId="318" builtinId="9" hidden="1"/>
    <cellStyle name="열어 본 하이퍼링크" xfId="320" builtinId="9" hidden="1"/>
    <cellStyle name="열어 본 하이퍼링크" xfId="322" builtinId="9" hidden="1"/>
    <cellStyle name="열어 본 하이퍼링크" xfId="324" builtinId="9" hidden="1"/>
    <cellStyle name="열어 본 하이퍼링크" xfId="326" builtinId="9" hidden="1"/>
    <cellStyle name="열어 본 하이퍼링크" xfId="328" builtinId="9" hidden="1"/>
    <cellStyle name="열어 본 하이퍼링크" xfId="330" builtinId="9" hidden="1"/>
    <cellStyle name="열어 본 하이퍼링크" xfId="332" builtinId="9" hidden="1"/>
    <cellStyle name="열어 본 하이퍼링크" xfId="334" builtinId="9" hidden="1"/>
    <cellStyle name="열어 본 하이퍼링크" xfId="336" builtinId="9" hidden="1"/>
    <cellStyle name="열어 본 하이퍼링크" xfId="338" builtinId="9" hidden="1"/>
    <cellStyle name="열어 본 하이퍼링크" xfId="340" builtinId="9" hidden="1"/>
    <cellStyle name="열어 본 하이퍼링크" xfId="342" builtinId="9" hidden="1"/>
    <cellStyle name="열어 본 하이퍼링크" xfId="344" builtinId="9" hidden="1"/>
    <cellStyle name="열어 본 하이퍼링크" xfId="346" builtinId="9" hidden="1"/>
    <cellStyle name="열어 본 하이퍼링크" xfId="348" builtinId="9" hidden="1"/>
    <cellStyle name="열어 본 하이퍼링크" xfId="350" builtinId="9" hidden="1"/>
    <cellStyle name="열어 본 하이퍼링크" xfId="352" builtinId="9" hidden="1"/>
    <cellStyle name="열어 본 하이퍼링크" xfId="354" builtinId="9" hidden="1"/>
    <cellStyle name="열어 본 하이퍼링크" xfId="356" builtinId="9" hidden="1"/>
    <cellStyle name="열어 본 하이퍼링크" xfId="358" builtinId="9" hidden="1"/>
    <cellStyle name="열어 본 하이퍼링크" xfId="360" builtinId="9" hidden="1"/>
    <cellStyle name="열어 본 하이퍼링크" xfId="362" builtinId="9" hidden="1"/>
    <cellStyle name="열어 본 하이퍼링크" xfId="364" builtinId="9" hidden="1"/>
    <cellStyle name="열어 본 하이퍼링크" xfId="366" builtinId="9" hidden="1"/>
    <cellStyle name="열어 본 하이퍼링크" xfId="368" builtinId="9" hidden="1"/>
    <cellStyle name="열어 본 하이퍼링크" xfId="370" builtinId="9" hidden="1"/>
    <cellStyle name="열어 본 하이퍼링크" xfId="372" builtinId="9" hidden="1"/>
    <cellStyle name="열어 본 하이퍼링크" xfId="374" builtinId="9" hidden="1"/>
    <cellStyle name="열어 본 하이퍼링크" xfId="376" builtinId="9" hidden="1"/>
    <cellStyle name="열어 본 하이퍼링크" xfId="378" builtinId="9" hidden="1"/>
    <cellStyle name="열어 본 하이퍼링크" xfId="380" builtinId="9" hidden="1"/>
    <cellStyle name="열어 본 하이퍼링크" xfId="382" builtinId="9" hidden="1"/>
    <cellStyle name="열어 본 하이퍼링크" xfId="384" builtinId="9" hidden="1"/>
    <cellStyle name="열어 본 하이퍼링크" xfId="386" builtinId="9" hidden="1"/>
    <cellStyle name="열어 본 하이퍼링크" xfId="388" builtinId="9" hidden="1"/>
    <cellStyle name="열어 본 하이퍼링크" xfId="390" builtinId="9" hidden="1"/>
    <cellStyle name="열어 본 하이퍼링크" xfId="392" builtinId="9" hidden="1"/>
    <cellStyle name="열어 본 하이퍼링크" xfId="394" builtinId="9" hidden="1"/>
    <cellStyle name="열어 본 하이퍼링크" xfId="396" builtinId="9" hidden="1"/>
    <cellStyle name="열어 본 하이퍼링크" xfId="398" builtinId="9" hidden="1"/>
    <cellStyle name="열어 본 하이퍼링크" xfId="400" builtinId="9" hidden="1"/>
    <cellStyle name="열어 본 하이퍼링크" xfId="402" builtinId="9" hidden="1"/>
    <cellStyle name="열어 본 하이퍼링크" xfId="404" builtinId="9" hidden="1"/>
    <cellStyle name="열어 본 하이퍼링크" xfId="406" builtinId="9" hidden="1"/>
    <cellStyle name="열어 본 하이퍼링크" xfId="408" builtinId="9" hidden="1"/>
    <cellStyle name="열어 본 하이퍼링크" xfId="410" builtinId="9" hidden="1"/>
    <cellStyle name="열어 본 하이퍼링크" xfId="412" builtinId="9" hidden="1"/>
    <cellStyle name="열어 본 하이퍼링크" xfId="414" builtinId="9" hidden="1"/>
    <cellStyle name="열어 본 하이퍼링크" xfId="416" builtinId="9" hidden="1"/>
    <cellStyle name="열어 본 하이퍼링크" xfId="418" builtinId="9" hidden="1"/>
    <cellStyle name="열어 본 하이퍼링크" xfId="420" builtinId="9" hidden="1"/>
    <cellStyle name="열어 본 하이퍼링크" xfId="422" builtinId="9" hidden="1"/>
    <cellStyle name="열어 본 하이퍼링크" xfId="424" builtinId="9" hidden="1"/>
    <cellStyle name="열어 본 하이퍼링크" xfId="426" builtinId="9" hidden="1"/>
    <cellStyle name="열어 본 하이퍼링크" xfId="428" builtinId="9" hidden="1"/>
    <cellStyle name="열어 본 하이퍼링크" xfId="430" builtinId="9" hidden="1"/>
    <cellStyle name="열어 본 하이퍼링크" xfId="432" builtinId="9" hidden="1"/>
    <cellStyle name="열어 본 하이퍼링크" xfId="434" builtinId="9" hidden="1"/>
    <cellStyle name="열어 본 하이퍼링크" xfId="436" builtinId="9" hidden="1"/>
    <cellStyle name="열어 본 하이퍼링크" xfId="438" builtinId="9" hidden="1"/>
    <cellStyle name="열어 본 하이퍼링크" xfId="440" builtinId="9" hidden="1"/>
    <cellStyle name="열어 본 하이퍼링크" xfId="442" builtinId="9" hidden="1"/>
    <cellStyle name="열어 본 하이퍼링크" xfId="444" builtinId="9" hidden="1"/>
    <cellStyle name="열어 본 하이퍼링크" xfId="446" builtinId="9" hidden="1"/>
    <cellStyle name="열어 본 하이퍼링크" xfId="448" builtinId="9" hidden="1"/>
    <cellStyle name="열어 본 하이퍼링크" xfId="450" builtinId="9" hidden="1"/>
    <cellStyle name="열어 본 하이퍼링크" xfId="452" builtinId="9" hidden="1"/>
    <cellStyle name="열어 본 하이퍼링크" xfId="454" builtinId="9" hidden="1"/>
    <cellStyle name="열어 본 하이퍼링크" xfId="456" builtinId="9" hidden="1"/>
    <cellStyle name="열어 본 하이퍼링크" xfId="458" builtinId="9" hidden="1"/>
    <cellStyle name="열어 본 하이퍼링크" xfId="460" builtinId="9" hidden="1"/>
    <cellStyle name="열어 본 하이퍼링크" xfId="462" builtinId="9" hidden="1"/>
    <cellStyle name="열어 본 하이퍼링크" xfId="464" builtinId="9" hidden="1"/>
    <cellStyle name="열어 본 하이퍼링크" xfId="466" builtinId="9" hidden="1"/>
    <cellStyle name="열어 본 하이퍼링크" xfId="468" builtinId="9" hidden="1"/>
    <cellStyle name="열어 본 하이퍼링크" xfId="470" builtinId="9" hidden="1"/>
    <cellStyle name="열어 본 하이퍼링크" xfId="472" builtinId="9" hidden="1"/>
    <cellStyle name="열어 본 하이퍼링크" xfId="474" builtinId="9" hidden="1"/>
    <cellStyle name="열어 본 하이퍼링크" xfId="476" builtinId="9" hidden="1"/>
    <cellStyle name="열어 본 하이퍼링크" xfId="478" builtinId="9" hidden="1"/>
    <cellStyle name="열어 본 하이퍼링크" xfId="480" builtinId="9" hidden="1"/>
    <cellStyle name="열어 본 하이퍼링크" xfId="482" builtinId="9" hidden="1"/>
    <cellStyle name="열어 본 하이퍼링크" xfId="484" builtinId="9" hidden="1"/>
    <cellStyle name="열어 본 하이퍼링크" xfId="486" builtinId="9" hidden="1"/>
    <cellStyle name="열어 본 하이퍼링크" xfId="488" builtinId="9" hidden="1"/>
    <cellStyle name="열어 본 하이퍼링크" xfId="490" builtinId="9" hidden="1"/>
    <cellStyle name="열어 본 하이퍼링크" xfId="492" builtinId="9" hidden="1"/>
    <cellStyle name="열어 본 하이퍼링크" xfId="494" builtinId="9" hidden="1"/>
    <cellStyle name="열어 본 하이퍼링크" xfId="496" builtinId="9" hidden="1"/>
    <cellStyle name="열어 본 하이퍼링크" xfId="498" builtinId="9" hidden="1"/>
    <cellStyle name="열어 본 하이퍼링크" xfId="500" builtinId="9" hidden="1"/>
    <cellStyle name="열어 본 하이퍼링크" xfId="502" builtinId="9" hidden="1"/>
    <cellStyle name="열어 본 하이퍼링크" xfId="504" builtinId="9" hidden="1"/>
    <cellStyle name="열어 본 하이퍼링크" xfId="506" builtinId="9" hidden="1"/>
    <cellStyle name="열어 본 하이퍼링크" xfId="508" builtinId="9" hidden="1"/>
    <cellStyle name="열어 본 하이퍼링크" xfId="510" builtinId="9" hidden="1"/>
    <cellStyle name="열어 본 하이퍼링크" xfId="512" builtinId="9" hidden="1"/>
    <cellStyle name="열어 본 하이퍼링크" xfId="514" builtinId="9" hidden="1"/>
    <cellStyle name="열어 본 하이퍼링크" xfId="516" builtinId="9" hidden="1"/>
    <cellStyle name="열어 본 하이퍼링크" xfId="518" builtinId="9" hidden="1"/>
    <cellStyle name="열어 본 하이퍼링크" xfId="520" builtinId="9" hidden="1"/>
    <cellStyle name="열어 본 하이퍼링크" xfId="522" builtinId="9" hidden="1"/>
    <cellStyle name="열어 본 하이퍼링크" xfId="524" builtinId="9" hidden="1"/>
    <cellStyle name="열어 본 하이퍼링크" xfId="526" builtinId="9" hidden="1"/>
    <cellStyle name="열어 본 하이퍼링크" xfId="528" builtinId="9" hidden="1"/>
    <cellStyle name="열어 본 하이퍼링크" xfId="530" builtinId="9" hidden="1"/>
    <cellStyle name="열어 본 하이퍼링크" xfId="532" builtinId="9" hidden="1"/>
    <cellStyle name="열어 본 하이퍼링크" xfId="534" builtinId="9" hidden="1"/>
    <cellStyle name="열어 본 하이퍼링크" xfId="536" builtinId="9" hidden="1"/>
    <cellStyle name="열어 본 하이퍼링크" xfId="538" builtinId="9" hidden="1"/>
    <cellStyle name="열어 본 하이퍼링크" xfId="540" builtinId="9" hidden="1"/>
    <cellStyle name="열어 본 하이퍼링크" xfId="542" builtinId="9" hidden="1"/>
    <cellStyle name="열어 본 하이퍼링크" xfId="544" builtinId="9" hidden="1"/>
    <cellStyle name="열어 본 하이퍼링크" xfId="546" builtinId="9" hidden="1"/>
    <cellStyle name="열어 본 하이퍼링크" xfId="548" builtinId="9" hidden="1"/>
    <cellStyle name="열어 본 하이퍼링크" xfId="550" builtinId="9" hidden="1"/>
    <cellStyle name="열어 본 하이퍼링크" xfId="552" builtinId="9" hidden="1"/>
    <cellStyle name="열어 본 하이퍼링크" xfId="554" builtinId="9" hidden="1"/>
    <cellStyle name="열어 본 하이퍼링크" xfId="556" builtinId="9" hidden="1"/>
    <cellStyle name="열어 본 하이퍼링크" xfId="558" builtinId="9" hidden="1"/>
    <cellStyle name="열어 본 하이퍼링크" xfId="560" builtinId="9" hidden="1"/>
    <cellStyle name="열어 본 하이퍼링크" xfId="562" builtinId="9" hidden="1"/>
    <cellStyle name="열어 본 하이퍼링크" xfId="564" builtinId="9" hidden="1"/>
    <cellStyle name="열어 본 하이퍼링크" xfId="566" builtinId="9" hidden="1"/>
    <cellStyle name="열어 본 하이퍼링크" xfId="568" builtinId="9" hidden="1"/>
    <cellStyle name="열어 본 하이퍼링크" xfId="570" builtinId="9" hidden="1"/>
    <cellStyle name="열어 본 하이퍼링크" xfId="572" builtinId="9" hidden="1"/>
    <cellStyle name="열어 본 하이퍼링크" xfId="574" builtinId="9" hidden="1"/>
    <cellStyle name="열어 본 하이퍼링크" xfId="576" builtinId="9" hidden="1"/>
    <cellStyle name="열어 본 하이퍼링크" xfId="578" builtinId="9" hidden="1"/>
    <cellStyle name="열어 본 하이퍼링크" xfId="580" builtinId="9" hidden="1"/>
    <cellStyle name="열어 본 하이퍼링크" xfId="582" builtinId="9" hidden="1"/>
    <cellStyle name="열어 본 하이퍼링크" xfId="584" builtinId="9" hidden="1"/>
    <cellStyle name="열어 본 하이퍼링크" xfId="586" builtinId="9" hidden="1"/>
    <cellStyle name="열어 본 하이퍼링크" xfId="588" builtinId="9" hidden="1"/>
    <cellStyle name="열어 본 하이퍼링크" xfId="590" builtinId="9" hidden="1"/>
    <cellStyle name="열어 본 하이퍼링크" xfId="592" builtinId="9" hidden="1"/>
    <cellStyle name="열어 본 하이퍼링크" xfId="594" builtinId="9" hidden="1"/>
    <cellStyle name="열어 본 하이퍼링크" xfId="596" builtinId="9" hidden="1"/>
    <cellStyle name="열어 본 하이퍼링크" xfId="598" builtinId="9" hidden="1"/>
    <cellStyle name="열어 본 하이퍼링크" xfId="600" builtinId="9" hidden="1"/>
    <cellStyle name="열어 본 하이퍼링크" xfId="602" builtinId="9" hidden="1"/>
    <cellStyle name="열어 본 하이퍼링크" xfId="604" builtinId="9" hidden="1"/>
    <cellStyle name="열어 본 하이퍼링크" xfId="606" builtinId="9" hidden="1"/>
    <cellStyle name="열어 본 하이퍼링크" xfId="608" builtinId="9" hidden="1"/>
    <cellStyle name="열어 본 하이퍼링크" xfId="610" builtinId="9" hidden="1"/>
    <cellStyle name="열어 본 하이퍼링크" xfId="612" builtinId="9" hidden="1"/>
    <cellStyle name="열어 본 하이퍼링크" xfId="614" builtinId="9" hidden="1"/>
    <cellStyle name="열어 본 하이퍼링크" xfId="616" builtinId="9" hidden="1"/>
    <cellStyle name="열어 본 하이퍼링크" xfId="618" builtinId="9" hidden="1"/>
    <cellStyle name="열어 본 하이퍼링크" xfId="620" builtinId="9" hidden="1"/>
    <cellStyle name="열어 본 하이퍼링크" xfId="622" builtinId="9" hidden="1"/>
    <cellStyle name="열어 본 하이퍼링크" xfId="624" builtinId="9" hidden="1"/>
    <cellStyle name="열어 본 하이퍼링크" xfId="626" builtinId="9" hidden="1"/>
    <cellStyle name="열어 본 하이퍼링크" xfId="628" builtinId="9" hidden="1"/>
    <cellStyle name="열어 본 하이퍼링크" xfId="630" builtinId="9" hidden="1"/>
    <cellStyle name="열어 본 하이퍼링크" xfId="632" builtinId="9" hidden="1"/>
    <cellStyle name="열어 본 하이퍼링크" xfId="634" builtinId="9" hidden="1"/>
    <cellStyle name="열어 본 하이퍼링크" xfId="636" builtinId="9" hidden="1"/>
    <cellStyle name="열어 본 하이퍼링크" xfId="638" builtinId="9" hidden="1"/>
    <cellStyle name="열어 본 하이퍼링크" xfId="640" builtinId="9" hidden="1"/>
    <cellStyle name="열어 본 하이퍼링크" xfId="642" builtinId="9" hidden="1"/>
    <cellStyle name="열어 본 하이퍼링크" xfId="644" builtinId="9" hidden="1"/>
    <cellStyle name="표준" xfId="0" builtinId="0"/>
    <cellStyle name="하이퍼링크" xfId="1" builtinId="8" hidden="1"/>
    <cellStyle name="하이퍼링크" xfId="3" builtinId="8" hidden="1"/>
    <cellStyle name="하이퍼링크" xfId="5" builtinId="8" hidden="1"/>
    <cellStyle name="하이퍼링크" xfId="7" builtinId="8" hidden="1"/>
    <cellStyle name="하이퍼링크" xfId="9" builtinId="8" hidden="1"/>
    <cellStyle name="하이퍼링크" xfId="11" builtinId="8" hidden="1"/>
    <cellStyle name="하이퍼링크" xfId="13" builtinId="8" hidden="1"/>
    <cellStyle name="하이퍼링크" xfId="15" builtinId="8" hidden="1"/>
    <cellStyle name="하이퍼링크" xfId="17" builtinId="8" hidden="1"/>
    <cellStyle name="하이퍼링크" xfId="19" builtinId="8" hidden="1"/>
    <cellStyle name="하이퍼링크" xfId="21" builtinId="8" hidden="1"/>
    <cellStyle name="하이퍼링크" xfId="23" builtinId="8" hidden="1"/>
    <cellStyle name="하이퍼링크" xfId="25" builtinId="8" hidden="1"/>
    <cellStyle name="하이퍼링크" xfId="27" builtinId="8" hidden="1"/>
    <cellStyle name="하이퍼링크" xfId="29" builtinId="8" hidden="1"/>
    <cellStyle name="하이퍼링크" xfId="31" builtinId="8" hidden="1"/>
    <cellStyle name="하이퍼링크" xfId="33" builtinId="8" hidden="1"/>
    <cellStyle name="하이퍼링크" xfId="35" builtinId="8" hidden="1"/>
    <cellStyle name="하이퍼링크" xfId="37" builtinId="8" hidden="1"/>
    <cellStyle name="하이퍼링크" xfId="39" builtinId="8" hidden="1"/>
    <cellStyle name="하이퍼링크" xfId="41" builtinId="8" hidden="1"/>
    <cellStyle name="하이퍼링크" xfId="43" builtinId="8" hidden="1"/>
    <cellStyle name="하이퍼링크" xfId="45" builtinId="8" hidden="1"/>
    <cellStyle name="하이퍼링크" xfId="47" builtinId="8" hidden="1"/>
    <cellStyle name="하이퍼링크" xfId="49" builtinId="8" hidden="1"/>
    <cellStyle name="하이퍼링크" xfId="51" builtinId="8" hidden="1"/>
    <cellStyle name="하이퍼링크" xfId="53" builtinId="8" hidden="1"/>
    <cellStyle name="하이퍼링크" xfId="55" builtinId="8" hidden="1"/>
    <cellStyle name="하이퍼링크" xfId="57" builtinId="8" hidden="1"/>
    <cellStyle name="하이퍼링크" xfId="59" builtinId="8" hidden="1"/>
    <cellStyle name="하이퍼링크" xfId="61" builtinId="8" hidden="1"/>
    <cellStyle name="하이퍼링크" xfId="63" builtinId="8" hidden="1"/>
    <cellStyle name="하이퍼링크" xfId="65" builtinId="8" hidden="1"/>
    <cellStyle name="하이퍼링크" xfId="67" builtinId="8" hidden="1"/>
    <cellStyle name="하이퍼링크" xfId="69" builtinId="8" hidden="1"/>
    <cellStyle name="하이퍼링크" xfId="71" builtinId="8" hidden="1"/>
    <cellStyle name="하이퍼링크" xfId="73" builtinId="8" hidden="1"/>
    <cellStyle name="하이퍼링크" xfId="75" builtinId="8" hidden="1"/>
    <cellStyle name="하이퍼링크" xfId="77" builtinId="8" hidden="1"/>
    <cellStyle name="하이퍼링크" xfId="79" builtinId="8" hidden="1"/>
    <cellStyle name="하이퍼링크" xfId="81" builtinId="8" hidden="1"/>
    <cellStyle name="하이퍼링크" xfId="83" builtinId="8" hidden="1"/>
    <cellStyle name="하이퍼링크" xfId="85" builtinId="8" hidden="1"/>
    <cellStyle name="하이퍼링크" xfId="87" builtinId="8" hidden="1"/>
    <cellStyle name="하이퍼링크" xfId="89" builtinId="8" hidden="1"/>
    <cellStyle name="하이퍼링크" xfId="91" builtinId="8" hidden="1"/>
    <cellStyle name="하이퍼링크" xfId="93" builtinId="8" hidden="1"/>
    <cellStyle name="하이퍼링크" xfId="95" builtinId="8" hidden="1"/>
    <cellStyle name="하이퍼링크" xfId="97" builtinId="8" hidden="1"/>
    <cellStyle name="하이퍼링크" xfId="99" builtinId="8" hidden="1"/>
    <cellStyle name="하이퍼링크" xfId="101" builtinId="8" hidden="1"/>
    <cellStyle name="하이퍼링크" xfId="103" builtinId="8" hidden="1"/>
    <cellStyle name="하이퍼링크" xfId="105" builtinId="8" hidden="1"/>
    <cellStyle name="하이퍼링크" xfId="107" builtinId="8" hidden="1"/>
    <cellStyle name="하이퍼링크" xfId="109" builtinId="8" hidden="1"/>
    <cellStyle name="하이퍼링크" xfId="111" builtinId="8" hidden="1"/>
    <cellStyle name="하이퍼링크" xfId="113" builtinId="8" hidden="1"/>
    <cellStyle name="하이퍼링크" xfId="115" builtinId="8" hidden="1"/>
    <cellStyle name="하이퍼링크" xfId="117" builtinId="8" hidden="1"/>
    <cellStyle name="하이퍼링크" xfId="119" builtinId="8" hidden="1"/>
    <cellStyle name="하이퍼링크" xfId="121" builtinId="8" hidden="1"/>
    <cellStyle name="하이퍼링크" xfId="123" builtinId="8" hidden="1"/>
    <cellStyle name="하이퍼링크" xfId="125" builtinId="8" hidden="1"/>
    <cellStyle name="하이퍼링크" xfId="127" builtinId="8" hidden="1"/>
    <cellStyle name="하이퍼링크" xfId="129" builtinId="8" hidden="1"/>
    <cellStyle name="하이퍼링크" xfId="131" builtinId="8" hidden="1"/>
    <cellStyle name="하이퍼링크" xfId="133" builtinId="8" hidden="1"/>
    <cellStyle name="하이퍼링크" xfId="135" builtinId="8" hidden="1"/>
    <cellStyle name="하이퍼링크" xfId="137" builtinId="8" hidden="1"/>
    <cellStyle name="하이퍼링크" xfId="139" builtinId="8" hidden="1"/>
    <cellStyle name="하이퍼링크" xfId="141" builtinId="8" hidden="1"/>
    <cellStyle name="하이퍼링크" xfId="143" builtinId="8" hidden="1"/>
    <cellStyle name="하이퍼링크" xfId="145" builtinId="8" hidden="1"/>
    <cellStyle name="하이퍼링크" xfId="147" builtinId="8" hidden="1"/>
    <cellStyle name="하이퍼링크" xfId="149" builtinId="8" hidden="1"/>
    <cellStyle name="하이퍼링크" xfId="151" builtinId="8" hidden="1"/>
    <cellStyle name="하이퍼링크" xfId="153" builtinId="8" hidden="1"/>
    <cellStyle name="하이퍼링크" xfId="155" builtinId="8" hidden="1"/>
    <cellStyle name="하이퍼링크" xfId="157" builtinId="8" hidden="1"/>
    <cellStyle name="하이퍼링크" xfId="159" builtinId="8" hidden="1"/>
    <cellStyle name="하이퍼링크" xfId="161" builtinId="8" hidden="1"/>
    <cellStyle name="하이퍼링크" xfId="163" builtinId="8" hidden="1"/>
    <cellStyle name="하이퍼링크" xfId="165" builtinId="8" hidden="1"/>
    <cellStyle name="하이퍼링크" xfId="167" builtinId="8" hidden="1"/>
    <cellStyle name="하이퍼링크" xfId="169" builtinId="8" hidden="1"/>
    <cellStyle name="하이퍼링크" xfId="171" builtinId="8" hidden="1"/>
    <cellStyle name="하이퍼링크" xfId="173" builtinId="8" hidden="1"/>
    <cellStyle name="하이퍼링크" xfId="175" builtinId="8" hidden="1"/>
    <cellStyle name="하이퍼링크" xfId="177" builtinId="8" hidden="1"/>
    <cellStyle name="하이퍼링크" xfId="179" builtinId="8" hidden="1"/>
    <cellStyle name="하이퍼링크" xfId="181" builtinId="8" hidden="1"/>
    <cellStyle name="하이퍼링크" xfId="183" builtinId="8" hidden="1"/>
    <cellStyle name="하이퍼링크" xfId="185" builtinId="8" hidden="1"/>
    <cellStyle name="하이퍼링크" xfId="187" builtinId="8" hidden="1"/>
    <cellStyle name="하이퍼링크" xfId="189" builtinId="8" hidden="1"/>
    <cellStyle name="하이퍼링크" xfId="191" builtinId="8" hidden="1"/>
    <cellStyle name="하이퍼링크" xfId="193" builtinId="8" hidden="1"/>
    <cellStyle name="하이퍼링크" xfId="195" builtinId="8" hidden="1"/>
    <cellStyle name="하이퍼링크" xfId="197" builtinId="8" hidden="1"/>
    <cellStyle name="하이퍼링크" xfId="199" builtinId="8" hidden="1"/>
    <cellStyle name="하이퍼링크" xfId="201" builtinId="8" hidden="1"/>
    <cellStyle name="하이퍼링크" xfId="203" builtinId="8" hidden="1"/>
    <cellStyle name="하이퍼링크" xfId="205" builtinId="8" hidden="1"/>
    <cellStyle name="하이퍼링크" xfId="207" builtinId="8" hidden="1"/>
    <cellStyle name="하이퍼링크" xfId="209" builtinId="8" hidden="1"/>
    <cellStyle name="하이퍼링크" xfId="211" builtinId="8" hidden="1"/>
    <cellStyle name="하이퍼링크" xfId="213" builtinId="8" hidden="1"/>
    <cellStyle name="하이퍼링크" xfId="215" builtinId="8" hidden="1"/>
    <cellStyle name="하이퍼링크" xfId="217" builtinId="8" hidden="1"/>
    <cellStyle name="하이퍼링크" xfId="219" builtinId="8" hidden="1"/>
    <cellStyle name="하이퍼링크" xfId="221" builtinId="8" hidden="1"/>
    <cellStyle name="하이퍼링크" xfId="223" builtinId="8" hidden="1"/>
    <cellStyle name="하이퍼링크" xfId="225" builtinId="8" hidden="1"/>
    <cellStyle name="하이퍼링크" xfId="227" builtinId="8" hidden="1"/>
    <cellStyle name="하이퍼링크" xfId="229" builtinId="8" hidden="1"/>
    <cellStyle name="하이퍼링크" xfId="231" builtinId="8" hidden="1"/>
    <cellStyle name="하이퍼링크" xfId="233" builtinId="8" hidden="1"/>
    <cellStyle name="하이퍼링크" xfId="235" builtinId="8" hidden="1"/>
    <cellStyle name="하이퍼링크" xfId="237" builtinId="8" hidden="1"/>
    <cellStyle name="하이퍼링크" xfId="239" builtinId="8" hidden="1"/>
    <cellStyle name="하이퍼링크" xfId="241" builtinId="8" hidden="1"/>
    <cellStyle name="하이퍼링크" xfId="243" builtinId="8" hidden="1"/>
    <cellStyle name="하이퍼링크" xfId="245" builtinId="8" hidden="1"/>
    <cellStyle name="하이퍼링크" xfId="247" builtinId="8" hidden="1"/>
    <cellStyle name="하이퍼링크" xfId="249" builtinId="8" hidden="1"/>
    <cellStyle name="하이퍼링크" xfId="251" builtinId="8" hidden="1"/>
    <cellStyle name="하이퍼링크" xfId="253" builtinId="8" hidden="1"/>
    <cellStyle name="하이퍼링크" xfId="255" builtinId="8" hidden="1"/>
    <cellStyle name="하이퍼링크" xfId="257" builtinId="8" hidden="1"/>
    <cellStyle name="하이퍼링크" xfId="259" builtinId="8" hidden="1"/>
    <cellStyle name="하이퍼링크" xfId="261" builtinId="8" hidden="1"/>
    <cellStyle name="하이퍼링크" xfId="263" builtinId="8" hidden="1"/>
    <cellStyle name="하이퍼링크" xfId="265" builtinId="8" hidden="1"/>
    <cellStyle name="하이퍼링크" xfId="267" builtinId="8" hidden="1"/>
    <cellStyle name="하이퍼링크" xfId="269" builtinId="8" hidden="1"/>
    <cellStyle name="하이퍼링크" xfId="271" builtinId="8" hidden="1"/>
    <cellStyle name="하이퍼링크" xfId="273" builtinId="8" hidden="1"/>
    <cellStyle name="하이퍼링크" xfId="275" builtinId="8" hidden="1"/>
    <cellStyle name="하이퍼링크" xfId="277" builtinId="8" hidden="1"/>
    <cellStyle name="하이퍼링크" xfId="279" builtinId="8" hidden="1"/>
    <cellStyle name="하이퍼링크" xfId="281" builtinId="8" hidden="1"/>
    <cellStyle name="하이퍼링크" xfId="283" builtinId="8" hidden="1"/>
    <cellStyle name="하이퍼링크" xfId="285" builtinId="8" hidden="1"/>
    <cellStyle name="하이퍼링크" xfId="287" builtinId="8" hidden="1"/>
    <cellStyle name="하이퍼링크" xfId="289" builtinId="8" hidden="1"/>
    <cellStyle name="하이퍼링크" xfId="291" builtinId="8" hidden="1"/>
    <cellStyle name="하이퍼링크" xfId="293" builtinId="8" hidden="1"/>
    <cellStyle name="하이퍼링크" xfId="295" builtinId="8" hidden="1"/>
    <cellStyle name="하이퍼링크" xfId="297" builtinId="8" hidden="1"/>
    <cellStyle name="하이퍼링크" xfId="299" builtinId="8" hidden="1"/>
    <cellStyle name="하이퍼링크" xfId="301" builtinId="8" hidden="1"/>
    <cellStyle name="하이퍼링크" xfId="303" builtinId="8" hidden="1"/>
    <cellStyle name="하이퍼링크" xfId="305" builtinId="8" hidden="1"/>
    <cellStyle name="하이퍼링크" xfId="307" builtinId="8" hidden="1"/>
    <cellStyle name="하이퍼링크" xfId="309" builtinId="8" hidden="1"/>
    <cellStyle name="하이퍼링크" xfId="311" builtinId="8" hidden="1"/>
    <cellStyle name="하이퍼링크" xfId="313" builtinId="8" hidden="1"/>
    <cellStyle name="하이퍼링크" xfId="315" builtinId="8" hidden="1"/>
    <cellStyle name="하이퍼링크" xfId="317" builtinId="8" hidden="1"/>
    <cellStyle name="하이퍼링크" xfId="319" builtinId="8" hidden="1"/>
    <cellStyle name="하이퍼링크" xfId="321" builtinId="8" hidden="1"/>
    <cellStyle name="하이퍼링크" xfId="323" builtinId="8" hidden="1"/>
    <cellStyle name="하이퍼링크" xfId="325" builtinId="8" hidden="1"/>
    <cellStyle name="하이퍼링크" xfId="327" builtinId="8" hidden="1"/>
    <cellStyle name="하이퍼링크" xfId="329" builtinId="8" hidden="1"/>
    <cellStyle name="하이퍼링크" xfId="331" builtinId="8" hidden="1"/>
    <cellStyle name="하이퍼링크" xfId="333" builtinId="8" hidden="1"/>
    <cellStyle name="하이퍼링크" xfId="335" builtinId="8" hidden="1"/>
    <cellStyle name="하이퍼링크" xfId="337" builtinId="8" hidden="1"/>
    <cellStyle name="하이퍼링크" xfId="339" builtinId="8" hidden="1"/>
    <cellStyle name="하이퍼링크" xfId="341" builtinId="8" hidden="1"/>
    <cellStyle name="하이퍼링크" xfId="343" builtinId="8" hidden="1"/>
    <cellStyle name="하이퍼링크" xfId="345" builtinId="8" hidden="1"/>
    <cellStyle name="하이퍼링크" xfId="347" builtinId="8" hidden="1"/>
    <cellStyle name="하이퍼링크" xfId="349" builtinId="8" hidden="1"/>
    <cellStyle name="하이퍼링크" xfId="351" builtinId="8" hidden="1"/>
    <cellStyle name="하이퍼링크" xfId="353" builtinId="8" hidden="1"/>
    <cellStyle name="하이퍼링크" xfId="355" builtinId="8" hidden="1"/>
    <cellStyle name="하이퍼링크" xfId="357" builtinId="8" hidden="1"/>
    <cellStyle name="하이퍼링크" xfId="359" builtinId="8" hidden="1"/>
    <cellStyle name="하이퍼링크" xfId="361" builtinId="8" hidden="1"/>
    <cellStyle name="하이퍼링크" xfId="363" builtinId="8" hidden="1"/>
    <cellStyle name="하이퍼링크" xfId="365" builtinId="8" hidden="1"/>
    <cellStyle name="하이퍼링크" xfId="367" builtinId="8" hidden="1"/>
    <cellStyle name="하이퍼링크" xfId="369" builtinId="8" hidden="1"/>
    <cellStyle name="하이퍼링크" xfId="371" builtinId="8" hidden="1"/>
    <cellStyle name="하이퍼링크" xfId="373" builtinId="8" hidden="1"/>
    <cellStyle name="하이퍼링크" xfId="375" builtinId="8" hidden="1"/>
    <cellStyle name="하이퍼링크" xfId="377" builtinId="8" hidden="1"/>
    <cellStyle name="하이퍼링크" xfId="379" builtinId="8" hidden="1"/>
    <cellStyle name="하이퍼링크" xfId="381" builtinId="8" hidden="1"/>
    <cellStyle name="하이퍼링크" xfId="383" builtinId="8" hidden="1"/>
    <cellStyle name="하이퍼링크" xfId="385" builtinId="8" hidden="1"/>
    <cellStyle name="하이퍼링크" xfId="387" builtinId="8" hidden="1"/>
    <cellStyle name="하이퍼링크" xfId="389" builtinId="8" hidden="1"/>
    <cellStyle name="하이퍼링크" xfId="391" builtinId="8" hidden="1"/>
    <cellStyle name="하이퍼링크" xfId="393" builtinId="8" hidden="1"/>
    <cellStyle name="하이퍼링크" xfId="395" builtinId="8" hidden="1"/>
    <cellStyle name="하이퍼링크" xfId="397" builtinId="8" hidden="1"/>
    <cellStyle name="하이퍼링크" xfId="399" builtinId="8" hidden="1"/>
    <cellStyle name="하이퍼링크" xfId="401" builtinId="8" hidden="1"/>
    <cellStyle name="하이퍼링크" xfId="403" builtinId="8" hidden="1"/>
    <cellStyle name="하이퍼링크" xfId="405" builtinId="8" hidden="1"/>
    <cellStyle name="하이퍼링크" xfId="407" builtinId="8" hidden="1"/>
    <cellStyle name="하이퍼링크" xfId="409" builtinId="8" hidden="1"/>
    <cellStyle name="하이퍼링크" xfId="411" builtinId="8" hidden="1"/>
    <cellStyle name="하이퍼링크" xfId="413" builtinId="8" hidden="1"/>
    <cellStyle name="하이퍼링크" xfId="415" builtinId="8" hidden="1"/>
    <cellStyle name="하이퍼링크" xfId="417" builtinId="8" hidden="1"/>
    <cellStyle name="하이퍼링크" xfId="419" builtinId="8" hidden="1"/>
    <cellStyle name="하이퍼링크" xfId="421" builtinId="8" hidden="1"/>
    <cellStyle name="하이퍼링크" xfId="423" builtinId="8" hidden="1"/>
    <cellStyle name="하이퍼링크" xfId="425" builtinId="8" hidden="1"/>
    <cellStyle name="하이퍼링크" xfId="427" builtinId="8" hidden="1"/>
    <cellStyle name="하이퍼링크" xfId="429" builtinId="8" hidden="1"/>
    <cellStyle name="하이퍼링크" xfId="431" builtinId="8" hidden="1"/>
    <cellStyle name="하이퍼링크" xfId="433" builtinId="8" hidden="1"/>
    <cellStyle name="하이퍼링크" xfId="435" builtinId="8" hidden="1"/>
    <cellStyle name="하이퍼링크" xfId="437" builtinId="8" hidden="1"/>
    <cellStyle name="하이퍼링크" xfId="439" builtinId="8" hidden="1"/>
    <cellStyle name="하이퍼링크" xfId="441" builtinId="8" hidden="1"/>
    <cellStyle name="하이퍼링크" xfId="443" builtinId="8" hidden="1"/>
    <cellStyle name="하이퍼링크" xfId="445" builtinId="8" hidden="1"/>
    <cellStyle name="하이퍼링크" xfId="447" builtinId="8" hidden="1"/>
    <cellStyle name="하이퍼링크" xfId="449" builtinId="8" hidden="1"/>
    <cellStyle name="하이퍼링크" xfId="451" builtinId="8" hidden="1"/>
    <cellStyle name="하이퍼링크" xfId="453" builtinId="8" hidden="1"/>
    <cellStyle name="하이퍼링크" xfId="455" builtinId="8" hidden="1"/>
    <cellStyle name="하이퍼링크" xfId="457" builtinId="8" hidden="1"/>
    <cellStyle name="하이퍼링크" xfId="459" builtinId="8" hidden="1"/>
    <cellStyle name="하이퍼링크" xfId="461" builtinId="8" hidden="1"/>
    <cellStyle name="하이퍼링크" xfId="463" builtinId="8" hidden="1"/>
    <cellStyle name="하이퍼링크" xfId="465" builtinId="8" hidden="1"/>
    <cellStyle name="하이퍼링크" xfId="467" builtinId="8" hidden="1"/>
    <cellStyle name="하이퍼링크" xfId="469" builtinId="8" hidden="1"/>
    <cellStyle name="하이퍼링크" xfId="471" builtinId="8" hidden="1"/>
    <cellStyle name="하이퍼링크" xfId="473" builtinId="8" hidden="1"/>
    <cellStyle name="하이퍼링크" xfId="475" builtinId="8" hidden="1"/>
    <cellStyle name="하이퍼링크" xfId="477" builtinId="8" hidden="1"/>
    <cellStyle name="하이퍼링크" xfId="479" builtinId="8" hidden="1"/>
    <cellStyle name="하이퍼링크" xfId="481" builtinId="8" hidden="1"/>
    <cellStyle name="하이퍼링크" xfId="483" builtinId="8" hidden="1"/>
    <cellStyle name="하이퍼링크" xfId="485" builtinId="8" hidden="1"/>
    <cellStyle name="하이퍼링크" xfId="487" builtinId="8" hidden="1"/>
    <cellStyle name="하이퍼링크" xfId="489" builtinId="8" hidden="1"/>
    <cellStyle name="하이퍼링크" xfId="491" builtinId="8" hidden="1"/>
    <cellStyle name="하이퍼링크" xfId="493" builtinId="8" hidden="1"/>
    <cellStyle name="하이퍼링크" xfId="495" builtinId="8" hidden="1"/>
    <cellStyle name="하이퍼링크" xfId="497" builtinId="8" hidden="1"/>
    <cellStyle name="하이퍼링크" xfId="499" builtinId="8" hidden="1"/>
    <cellStyle name="하이퍼링크" xfId="501" builtinId="8" hidden="1"/>
    <cellStyle name="하이퍼링크" xfId="503" builtinId="8" hidden="1"/>
    <cellStyle name="하이퍼링크" xfId="505" builtinId="8" hidden="1"/>
    <cellStyle name="하이퍼링크" xfId="507" builtinId="8" hidden="1"/>
    <cellStyle name="하이퍼링크" xfId="509" builtinId="8" hidden="1"/>
    <cellStyle name="하이퍼링크" xfId="511" builtinId="8" hidden="1"/>
    <cellStyle name="하이퍼링크" xfId="513" builtinId="8" hidden="1"/>
    <cellStyle name="하이퍼링크" xfId="515" builtinId="8" hidden="1"/>
    <cellStyle name="하이퍼링크" xfId="517" builtinId="8" hidden="1"/>
    <cellStyle name="하이퍼링크" xfId="519" builtinId="8" hidden="1"/>
    <cellStyle name="하이퍼링크" xfId="521" builtinId="8" hidden="1"/>
    <cellStyle name="하이퍼링크" xfId="523" builtinId="8" hidden="1"/>
    <cellStyle name="하이퍼링크" xfId="525" builtinId="8" hidden="1"/>
    <cellStyle name="하이퍼링크" xfId="527" builtinId="8" hidden="1"/>
    <cellStyle name="하이퍼링크" xfId="529" builtinId="8" hidden="1"/>
    <cellStyle name="하이퍼링크" xfId="531" builtinId="8" hidden="1"/>
    <cellStyle name="하이퍼링크" xfId="533" builtinId="8" hidden="1"/>
    <cellStyle name="하이퍼링크" xfId="535" builtinId="8" hidden="1"/>
    <cellStyle name="하이퍼링크" xfId="537" builtinId="8" hidden="1"/>
    <cellStyle name="하이퍼링크" xfId="539" builtinId="8" hidden="1"/>
    <cellStyle name="하이퍼링크" xfId="541" builtinId="8" hidden="1"/>
    <cellStyle name="하이퍼링크" xfId="543" builtinId="8" hidden="1"/>
    <cellStyle name="하이퍼링크" xfId="545" builtinId="8" hidden="1"/>
    <cellStyle name="하이퍼링크" xfId="547" builtinId="8" hidden="1"/>
    <cellStyle name="하이퍼링크" xfId="549" builtinId="8" hidden="1"/>
    <cellStyle name="하이퍼링크" xfId="551" builtinId="8" hidden="1"/>
    <cellStyle name="하이퍼링크" xfId="553" builtinId="8" hidden="1"/>
    <cellStyle name="하이퍼링크" xfId="555" builtinId="8" hidden="1"/>
    <cellStyle name="하이퍼링크" xfId="557" builtinId="8" hidden="1"/>
    <cellStyle name="하이퍼링크" xfId="559" builtinId="8" hidden="1"/>
    <cellStyle name="하이퍼링크" xfId="561" builtinId="8" hidden="1"/>
    <cellStyle name="하이퍼링크" xfId="563" builtinId="8" hidden="1"/>
    <cellStyle name="하이퍼링크" xfId="565" builtinId="8" hidden="1"/>
    <cellStyle name="하이퍼링크" xfId="567" builtinId="8" hidden="1"/>
    <cellStyle name="하이퍼링크" xfId="569" builtinId="8" hidden="1"/>
    <cellStyle name="하이퍼링크" xfId="571" builtinId="8" hidden="1"/>
    <cellStyle name="하이퍼링크" xfId="573" builtinId="8" hidden="1"/>
    <cellStyle name="하이퍼링크" xfId="575" builtinId="8" hidden="1"/>
    <cellStyle name="하이퍼링크" xfId="577" builtinId="8" hidden="1"/>
    <cellStyle name="하이퍼링크" xfId="579" builtinId="8" hidden="1"/>
    <cellStyle name="하이퍼링크" xfId="581" builtinId="8" hidden="1"/>
    <cellStyle name="하이퍼링크" xfId="583" builtinId="8" hidden="1"/>
    <cellStyle name="하이퍼링크" xfId="585" builtinId="8" hidden="1"/>
    <cellStyle name="하이퍼링크" xfId="587" builtinId="8" hidden="1"/>
    <cellStyle name="하이퍼링크" xfId="589" builtinId="8" hidden="1"/>
    <cellStyle name="하이퍼링크" xfId="591" builtinId="8" hidden="1"/>
    <cellStyle name="하이퍼링크" xfId="593" builtinId="8" hidden="1"/>
    <cellStyle name="하이퍼링크" xfId="595" builtinId="8" hidden="1"/>
    <cellStyle name="하이퍼링크" xfId="597" builtinId="8" hidden="1"/>
    <cellStyle name="하이퍼링크" xfId="599" builtinId="8" hidden="1"/>
    <cellStyle name="하이퍼링크" xfId="601" builtinId="8" hidden="1"/>
    <cellStyle name="하이퍼링크" xfId="603" builtinId="8" hidden="1"/>
    <cellStyle name="하이퍼링크" xfId="605" builtinId="8" hidden="1"/>
    <cellStyle name="하이퍼링크" xfId="607" builtinId="8" hidden="1"/>
    <cellStyle name="하이퍼링크" xfId="609" builtinId="8" hidden="1"/>
    <cellStyle name="하이퍼링크" xfId="611" builtinId="8" hidden="1"/>
    <cellStyle name="하이퍼링크" xfId="613" builtinId="8" hidden="1"/>
    <cellStyle name="하이퍼링크" xfId="615" builtinId="8" hidden="1"/>
    <cellStyle name="하이퍼링크" xfId="617" builtinId="8" hidden="1"/>
    <cellStyle name="하이퍼링크" xfId="619" builtinId="8" hidden="1"/>
    <cellStyle name="하이퍼링크" xfId="621" builtinId="8" hidden="1"/>
    <cellStyle name="하이퍼링크" xfId="623" builtinId="8" hidden="1"/>
    <cellStyle name="하이퍼링크" xfId="625" builtinId="8" hidden="1"/>
    <cellStyle name="하이퍼링크" xfId="627" builtinId="8" hidden="1"/>
    <cellStyle name="하이퍼링크" xfId="629" builtinId="8" hidden="1"/>
    <cellStyle name="하이퍼링크" xfId="631" builtinId="8" hidden="1"/>
    <cellStyle name="하이퍼링크" xfId="633" builtinId="8" hidden="1"/>
    <cellStyle name="하이퍼링크" xfId="635" builtinId="8" hidden="1"/>
    <cellStyle name="하이퍼링크" xfId="637" builtinId="8" hidden="1"/>
    <cellStyle name="하이퍼링크" xfId="639" builtinId="8" hidden="1"/>
    <cellStyle name="하이퍼링크" xfId="641" builtinId="8" hidden="1"/>
    <cellStyle name="하이퍼링크" xfId="643" builtinId="8" hidden="1"/>
  </cellStyles>
  <dxfs count="558">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2"/>
  <sheetViews>
    <sheetView zoomScale="160" zoomScaleNormal="160" workbookViewId="0">
      <selection activeCell="E12" sqref="E12"/>
    </sheetView>
  </sheetViews>
  <sheetFormatPr defaultColWidth="10.90625" defaultRowHeight="14.1" customHeight="1" x14ac:dyDescent="0.45"/>
  <cols>
    <col min="1" max="1" width="29" style="10" customWidth="1"/>
    <col min="2" max="2" width="6.453125" style="10" customWidth="1"/>
    <col min="3" max="3" width="2.453125" style="10" customWidth="1"/>
    <col min="4" max="4" width="4.90625" style="10" customWidth="1"/>
    <col min="5" max="5" width="9.54296875" style="10" customWidth="1"/>
    <col min="6" max="6" width="2.453125" style="10" customWidth="1"/>
    <col min="7" max="7" width="4.90625" style="10" customWidth="1"/>
    <col min="8" max="8" width="9.54296875" style="10" customWidth="1"/>
    <col min="9" max="9" width="2.453125" style="10" customWidth="1"/>
    <col min="10" max="10" width="29.54296875" style="10" customWidth="1"/>
    <col min="11" max="16384" width="10.90625" style="10"/>
  </cols>
  <sheetData>
    <row r="1" spans="1:10" ht="18" customHeight="1" thickBot="1" x14ac:dyDescent="0.5">
      <c r="A1" s="74" t="s">
        <v>38</v>
      </c>
      <c r="B1" s="75"/>
      <c r="C1" s="48"/>
      <c r="D1" s="85" t="s">
        <v>34</v>
      </c>
      <c r="E1" s="86"/>
      <c r="F1" s="19"/>
      <c r="G1" s="85" t="s">
        <v>35</v>
      </c>
      <c r="H1" s="86"/>
    </row>
    <row r="2" spans="1:10" ht="18" customHeight="1" thickBot="1" x14ac:dyDescent="0.5">
      <c r="A2" s="74"/>
      <c r="B2" s="75"/>
      <c r="C2" s="48"/>
      <c r="D2" s="87" t="s">
        <v>23</v>
      </c>
      <c r="E2" s="88"/>
      <c r="F2" s="19"/>
      <c r="G2" s="87" t="s">
        <v>23</v>
      </c>
      <c r="H2" s="88"/>
      <c r="J2" s="21" t="s">
        <v>26</v>
      </c>
    </row>
    <row r="3" spans="1:10" ht="23.1" customHeight="1" thickBot="1" x14ac:dyDescent="0.5">
      <c r="A3" s="74"/>
      <c r="B3" s="75"/>
      <c r="C3" s="49"/>
      <c r="D3" s="89">
        <f>MAX(0,MIN(1,IF(($A$6+$D$6) &lt;= 0.95, ROUND($A$6+$D$6,2), FLOOR((0.95+($A$6+$D$6-0.95)/5),0.01))))</f>
        <v>1</v>
      </c>
      <c r="E3" s="90"/>
      <c r="F3" s="20"/>
      <c r="G3" s="89">
        <f>MAX(0,MIN(1,IF(($A$6+$G$6+J3) &lt;= 0.95, ROUND($A$6+$G$6+J3,2), FLOOR((0.95+($A$6+$G$6+J3-0.95)/5),0.01))))</f>
        <v>0.85</v>
      </c>
      <c r="H3" s="90"/>
      <c r="J3" s="50">
        <f>IF(J6 &gt; 0.06, 0, 0.03-J6/2)</f>
        <v>0</v>
      </c>
    </row>
    <row r="4" spans="1:10" ht="14.1" customHeight="1" thickBot="1" x14ac:dyDescent="0.5">
      <c r="A4" s="2"/>
      <c r="B4" s="6"/>
      <c r="C4" s="9"/>
      <c r="D4" s="9"/>
      <c r="E4" s="9"/>
      <c r="F4" s="6"/>
      <c r="G4" s="9"/>
      <c r="H4" s="9"/>
      <c r="J4" s="6"/>
    </row>
    <row r="5" spans="1:10" ht="14.1" customHeight="1" thickBot="1" x14ac:dyDescent="0.5">
      <c r="A5" s="76" t="s">
        <v>24</v>
      </c>
      <c r="B5" s="77"/>
      <c r="C5" s="9"/>
      <c r="D5" s="72" t="s">
        <v>33</v>
      </c>
      <c r="E5" s="73"/>
      <c r="F5" s="6"/>
      <c r="G5" s="72" t="s">
        <v>33</v>
      </c>
      <c r="H5" s="73"/>
      <c r="J5" s="21" t="s">
        <v>31</v>
      </c>
    </row>
    <row r="6" spans="1:10" ht="14.1" customHeight="1" thickBot="1" x14ac:dyDescent="0.5">
      <c r="A6" s="78">
        <v>0.85</v>
      </c>
      <c r="B6" s="79"/>
      <c r="C6" s="40"/>
      <c r="D6" s="70">
        <f>E13</f>
        <v>0.36</v>
      </c>
      <c r="E6" s="71"/>
      <c r="F6" s="6"/>
      <c r="G6" s="70">
        <f>H13</f>
        <v>0</v>
      </c>
      <c r="H6" s="71"/>
      <c r="J6" s="24">
        <f>ABS($D$6-$G$6)</f>
        <v>0.36</v>
      </c>
    </row>
    <row r="7" spans="1:10" ht="14.1" customHeight="1" thickBot="1" x14ac:dyDescent="0.5">
      <c r="A7" s="2"/>
      <c r="B7" s="6"/>
      <c r="C7" s="40"/>
      <c r="D7" s="81" t="s">
        <v>17</v>
      </c>
      <c r="E7" s="81"/>
      <c r="F7" s="6"/>
      <c r="G7" s="81" t="s">
        <v>18</v>
      </c>
      <c r="H7" s="81"/>
      <c r="J7" s="23"/>
    </row>
    <row r="8" spans="1:10" ht="14.1" customHeight="1" thickBot="1" x14ac:dyDescent="0.5">
      <c r="A8" s="1" t="s">
        <v>48</v>
      </c>
      <c r="B8" s="7" t="s">
        <v>25</v>
      </c>
      <c r="C8" s="39"/>
      <c r="D8" s="41" t="s">
        <v>0</v>
      </c>
      <c r="E8" s="42" t="s">
        <v>2</v>
      </c>
      <c r="F8" s="39"/>
      <c r="G8" s="41" t="s">
        <v>0</v>
      </c>
      <c r="H8" s="42" t="s">
        <v>2</v>
      </c>
      <c r="J8" s="82" t="s">
        <v>29</v>
      </c>
    </row>
    <row r="9" spans="1:10" ht="14.1" customHeight="1" x14ac:dyDescent="0.45">
      <c r="A9" s="11" t="str">
        <f>"Missing Required (out of "&amp;COUNTIF(REQUIREMENTS!$A$10:'REQUIREMENTS'!$A$202,"Required")&amp;")"</f>
        <v>Missing Required (out of 40)</v>
      </c>
      <c r="B9" s="46">
        <v>-0.1</v>
      </c>
      <c r="C9" s="32"/>
      <c r="D9" s="35">
        <f>REQUIREMENTS!$E$2</f>
        <v>0</v>
      </c>
      <c r="E9" s="43">
        <f>B9*D9</f>
        <v>0</v>
      </c>
      <c r="F9" s="40"/>
      <c r="G9" s="35">
        <f>REQUIREMENTS!$F$2</f>
        <v>0</v>
      </c>
      <c r="H9" s="43">
        <f>$B9*G9</f>
        <v>0</v>
      </c>
      <c r="J9" s="83"/>
    </row>
    <row r="10" spans="1:10" ht="14.1" customHeight="1" thickBot="1" x14ac:dyDescent="0.5">
      <c r="A10" s="5" t="str">
        <f>"Missing Basic (out of "&amp;COUNTIF(REQUIREMENTS!$A$10:'REQUIREMENTS'!$A$202,"Basic")&amp;")"</f>
        <v>Missing Basic (out of 25)</v>
      </c>
      <c r="B10" s="47">
        <v>-0.02</v>
      </c>
      <c r="C10" s="32"/>
      <c r="D10" s="36">
        <f>REQUIREMENTS!$E$3</f>
        <v>0</v>
      </c>
      <c r="E10" s="44">
        <f>B10*D10</f>
        <v>0</v>
      </c>
      <c r="F10" s="40"/>
      <c r="G10" s="36">
        <f>REQUIREMENTS!$F$3</f>
        <v>0</v>
      </c>
      <c r="H10" s="44">
        <f>$B10*G10</f>
        <v>0</v>
      </c>
      <c r="J10" s="84"/>
    </row>
    <row r="11" spans="1:10" ht="14.1" customHeight="1" thickBot="1" x14ac:dyDescent="0.5">
      <c r="A11" s="5" t="str">
        <f>"Completed Advanced (out of "&amp;COUNTIF(REQUIREMENTS!$A$10:'REQUIREMENTS'!$A$202,"Advanced")&amp;")"</f>
        <v>Completed Advanced (out of 7)</v>
      </c>
      <c r="B11" s="47">
        <v>0.03</v>
      </c>
      <c r="C11" s="33"/>
      <c r="D11" s="36">
        <f>REQUIREMENTS!$E$7</f>
        <v>7</v>
      </c>
      <c r="E11" s="44">
        <f>B11*D11</f>
        <v>0.21</v>
      </c>
      <c r="F11" s="40"/>
      <c r="G11" s="36">
        <f>REQUIREMENTS!$F$7</f>
        <v>0</v>
      </c>
      <c r="H11" s="44">
        <f>$B11*G11</f>
        <v>0</v>
      </c>
      <c r="J11" s="30"/>
    </row>
    <row r="12" spans="1:10" ht="14.1" customHeight="1" thickBot="1" x14ac:dyDescent="0.5">
      <c r="A12" s="52" t="str">
        <f>"Completed Professional (out of "&amp;COUNTIF(REQUIREMENTS!$A$10:'REQUIREMENTS'!$A$202,"Professional")&amp;")"</f>
        <v>Completed Professional (out of 3)</v>
      </c>
      <c r="B12" s="53">
        <v>0.05</v>
      </c>
      <c r="C12" s="34"/>
      <c r="D12" s="37">
        <f>REQUIREMENTS!$E$8</f>
        <v>3</v>
      </c>
      <c r="E12" s="45">
        <f>B12*D12</f>
        <v>0.15000000000000002</v>
      </c>
      <c r="F12" s="40"/>
      <c r="G12" s="37">
        <f>REQUIREMENTS!$F$8</f>
        <v>0</v>
      </c>
      <c r="H12" s="45">
        <f>$B12*G12</f>
        <v>0</v>
      </c>
      <c r="J12" s="31" t="s">
        <v>30</v>
      </c>
    </row>
    <row r="13" spans="1:10" ht="14.1" customHeight="1" x14ac:dyDescent="0.45">
      <c r="A13" s="2"/>
      <c r="B13" s="6"/>
      <c r="C13" s="40"/>
      <c r="D13" s="22" t="s">
        <v>1</v>
      </c>
      <c r="E13" s="38">
        <f>SUM(E9:E12)</f>
        <v>0.36</v>
      </c>
      <c r="F13" s="40"/>
      <c r="G13" s="22" t="s">
        <v>1</v>
      </c>
      <c r="H13" s="38">
        <f>SUM(H9:H12)</f>
        <v>0</v>
      </c>
      <c r="J13" s="91" t="s">
        <v>39</v>
      </c>
    </row>
    <row r="14" spans="1:10" ht="14.1" customHeight="1" x14ac:dyDescent="0.45">
      <c r="J14" s="91"/>
    </row>
    <row r="15" spans="1:10" ht="14.1" customHeight="1" x14ac:dyDescent="0.45">
      <c r="A15" s="60"/>
      <c r="B15" s="40"/>
      <c r="C15" s="40"/>
      <c r="D15" s="80"/>
      <c r="E15" s="80"/>
      <c r="F15" s="40"/>
      <c r="G15" s="80"/>
      <c r="H15" s="80"/>
      <c r="J15" s="91"/>
    </row>
    <row r="16" spans="1:10" ht="14.1" customHeight="1" x14ac:dyDescent="0.45">
      <c r="A16" s="39"/>
      <c r="B16" s="39"/>
      <c r="C16" s="39"/>
      <c r="D16" s="39"/>
      <c r="E16" s="39"/>
      <c r="F16" s="39"/>
      <c r="G16" s="39"/>
      <c r="H16" s="39"/>
      <c r="J16" s="91"/>
    </row>
    <row r="17" spans="1:10" ht="14.1" customHeight="1" thickBot="1" x14ac:dyDescent="0.5">
      <c r="A17" s="60"/>
      <c r="B17" s="32"/>
      <c r="C17" s="32"/>
      <c r="D17" s="40"/>
      <c r="E17" s="38"/>
      <c r="F17" s="40"/>
      <c r="G17" s="40"/>
      <c r="H17" s="38"/>
      <c r="J17" s="92"/>
    </row>
    <row r="18" spans="1:10" ht="14.1" customHeight="1" thickBot="1" x14ac:dyDescent="0.5">
      <c r="A18" s="60"/>
      <c r="B18" s="32"/>
      <c r="C18" s="32"/>
      <c r="D18" s="40"/>
      <c r="E18" s="38"/>
      <c r="F18" s="40"/>
      <c r="G18" s="40"/>
      <c r="H18" s="38"/>
    </row>
    <row r="19" spans="1:10" ht="14.1" customHeight="1" x14ac:dyDescent="0.45">
      <c r="A19" s="60"/>
      <c r="B19" s="32"/>
      <c r="C19" s="32"/>
      <c r="D19" s="40"/>
      <c r="E19" s="38"/>
      <c r="F19" s="40"/>
      <c r="G19" s="40"/>
      <c r="H19" s="38"/>
      <c r="J19" s="25" t="s">
        <v>41</v>
      </c>
    </row>
    <row r="20" spans="1:10" ht="14.1" customHeight="1" x14ac:dyDescent="0.45">
      <c r="A20" s="60"/>
      <c r="B20" s="32"/>
      <c r="C20" s="33"/>
      <c r="D20" s="40"/>
      <c r="E20" s="38"/>
      <c r="F20" s="40"/>
      <c r="G20" s="40"/>
      <c r="H20" s="38"/>
      <c r="J20" s="54" t="s">
        <v>40</v>
      </c>
    </row>
    <row r="21" spans="1:10" ht="14.1" customHeight="1" x14ac:dyDescent="0.45">
      <c r="A21" s="60"/>
      <c r="B21" s="32"/>
      <c r="C21" s="34"/>
      <c r="D21" s="40"/>
      <c r="E21" s="38"/>
      <c r="F21" s="40"/>
      <c r="G21" s="40"/>
      <c r="H21" s="38"/>
      <c r="J21" s="27" t="s">
        <v>27</v>
      </c>
    </row>
    <row r="22" spans="1:10" ht="14.1" customHeight="1" x14ac:dyDescent="0.45">
      <c r="A22" s="60"/>
      <c r="B22" s="40"/>
      <c r="C22" s="40"/>
      <c r="D22" s="58"/>
      <c r="E22" s="38"/>
      <c r="F22" s="40"/>
      <c r="G22" s="58"/>
      <c r="H22" s="38"/>
      <c r="J22" s="27" t="s">
        <v>28</v>
      </c>
    </row>
    <row r="23" spans="1:10" ht="14.1" customHeight="1" x14ac:dyDescent="0.45">
      <c r="A23" s="60"/>
      <c r="B23" s="40"/>
      <c r="C23" s="40"/>
      <c r="D23" s="80"/>
      <c r="E23" s="80"/>
      <c r="F23" s="40"/>
      <c r="G23" s="80"/>
      <c r="H23" s="80"/>
      <c r="J23" s="27" t="s">
        <v>119</v>
      </c>
    </row>
    <row r="24" spans="1:10" ht="14.1" customHeight="1" x14ac:dyDescent="0.45">
      <c r="A24" s="60"/>
      <c r="B24" s="40"/>
      <c r="C24" s="40"/>
      <c r="D24" s="80"/>
      <c r="E24" s="80"/>
      <c r="F24" s="40"/>
      <c r="G24" s="80"/>
      <c r="H24" s="80"/>
      <c r="J24" s="27" t="s">
        <v>120</v>
      </c>
    </row>
    <row r="25" spans="1:10" ht="14.1" customHeight="1" x14ac:dyDescent="0.45">
      <c r="A25" s="39"/>
      <c r="B25" s="39"/>
      <c r="C25" s="39"/>
      <c r="D25" s="39"/>
      <c r="E25" s="39"/>
      <c r="F25" s="39"/>
      <c r="G25" s="39"/>
      <c r="H25" s="39"/>
      <c r="J25" s="27" t="s">
        <v>121</v>
      </c>
    </row>
    <row r="26" spans="1:10" ht="14.1" customHeight="1" thickBot="1" x14ac:dyDescent="0.5">
      <c r="A26" s="60"/>
      <c r="B26" s="32"/>
      <c r="C26" s="32"/>
      <c r="D26" s="40"/>
      <c r="E26" s="38"/>
      <c r="F26" s="40"/>
      <c r="G26" s="40"/>
      <c r="H26" s="38"/>
      <c r="J26" s="26" t="s">
        <v>122</v>
      </c>
    </row>
    <row r="27" spans="1:10" ht="14.1" customHeight="1" x14ac:dyDescent="0.45">
      <c r="A27" s="60"/>
      <c r="B27" s="32"/>
      <c r="C27" s="32"/>
      <c r="D27" s="40"/>
      <c r="E27" s="38"/>
      <c r="F27" s="40"/>
      <c r="G27" s="40"/>
      <c r="H27" s="38"/>
    </row>
    <row r="28" spans="1:10" ht="14.1" customHeight="1" x14ac:dyDescent="0.45">
      <c r="A28" s="60"/>
      <c r="B28" s="32"/>
      <c r="C28" s="33"/>
      <c r="D28" s="40"/>
      <c r="E28" s="38"/>
      <c r="F28" s="40"/>
      <c r="G28" s="40"/>
      <c r="H28" s="38"/>
    </row>
    <row r="29" spans="1:10" ht="14.1" customHeight="1" x14ac:dyDescent="0.45">
      <c r="A29" s="60"/>
      <c r="B29" s="32"/>
      <c r="C29" s="34"/>
      <c r="D29" s="40"/>
      <c r="E29" s="38"/>
      <c r="F29" s="40"/>
      <c r="G29" s="40"/>
      <c r="H29" s="38"/>
    </row>
    <row r="30" spans="1:10" ht="14.1" customHeight="1" x14ac:dyDescent="0.45">
      <c r="A30" s="60"/>
      <c r="B30" s="40"/>
      <c r="C30" s="40"/>
      <c r="D30" s="58"/>
      <c r="E30" s="38"/>
      <c r="F30" s="40"/>
      <c r="G30" s="58"/>
      <c r="H30" s="38"/>
    </row>
    <row r="31" spans="1:10" ht="14.1" customHeight="1" x14ac:dyDescent="0.45">
      <c r="A31" s="60"/>
      <c r="B31" s="40"/>
      <c r="C31" s="40"/>
      <c r="D31" s="80"/>
      <c r="E31" s="80"/>
      <c r="F31" s="40"/>
      <c r="G31" s="80"/>
      <c r="H31" s="80"/>
    </row>
    <row r="32" spans="1:10" ht="14.1" customHeight="1" x14ac:dyDescent="0.45">
      <c r="A32" s="39"/>
      <c r="B32" s="39"/>
      <c r="C32" s="39"/>
      <c r="D32" s="39"/>
      <c r="E32" s="39"/>
      <c r="F32" s="39"/>
      <c r="G32" s="39"/>
      <c r="H32" s="39"/>
    </row>
    <row r="33" spans="1:8" ht="14.1" customHeight="1" x14ac:dyDescent="0.45">
      <c r="A33" s="60"/>
      <c r="B33" s="32"/>
      <c r="C33" s="32"/>
      <c r="D33" s="40"/>
      <c r="E33" s="38"/>
      <c r="F33" s="40"/>
      <c r="G33" s="40"/>
      <c r="H33" s="38"/>
    </row>
    <row r="34" spans="1:8" ht="14.1" customHeight="1" x14ac:dyDescent="0.45">
      <c r="A34" s="60"/>
      <c r="B34" s="32"/>
      <c r="C34" s="32"/>
      <c r="D34" s="40"/>
      <c r="E34" s="38"/>
      <c r="F34" s="40"/>
      <c r="G34" s="40"/>
      <c r="H34" s="38"/>
    </row>
    <row r="35" spans="1:8" ht="14.1" customHeight="1" x14ac:dyDescent="0.45">
      <c r="A35" s="60"/>
      <c r="B35" s="32"/>
      <c r="C35" s="32"/>
      <c r="D35" s="40"/>
      <c r="E35" s="38"/>
      <c r="F35" s="40"/>
      <c r="G35" s="40"/>
      <c r="H35" s="38"/>
    </row>
    <row r="36" spans="1:8" ht="14.1" customHeight="1" x14ac:dyDescent="0.45">
      <c r="A36" s="60"/>
      <c r="B36" s="32"/>
      <c r="C36" s="33"/>
      <c r="D36" s="40"/>
      <c r="E36" s="38"/>
      <c r="F36" s="40"/>
      <c r="G36" s="40"/>
      <c r="H36" s="38"/>
    </row>
    <row r="37" spans="1:8" ht="14.1" customHeight="1" x14ac:dyDescent="0.45">
      <c r="A37" s="60"/>
      <c r="B37" s="32"/>
      <c r="C37" s="34"/>
      <c r="D37" s="40"/>
      <c r="E37" s="38"/>
      <c r="F37" s="40"/>
      <c r="G37" s="40"/>
      <c r="H37" s="38"/>
    </row>
    <row r="38" spans="1:8" ht="14.1" customHeight="1" x14ac:dyDescent="0.45">
      <c r="A38" s="60"/>
      <c r="B38" s="40"/>
      <c r="C38" s="40"/>
      <c r="D38" s="58"/>
      <c r="E38" s="38"/>
      <c r="F38" s="40"/>
      <c r="G38" s="58"/>
      <c r="H38" s="38"/>
    </row>
    <row r="39" spans="1:8" ht="14.1" customHeight="1" x14ac:dyDescent="0.45">
      <c r="A39" s="59"/>
      <c r="B39" s="59"/>
      <c r="C39" s="59"/>
      <c r="D39" s="59"/>
      <c r="E39" s="59"/>
      <c r="F39" s="59"/>
      <c r="G39" s="59"/>
      <c r="H39" s="59"/>
    </row>
    <row r="40" spans="1:8" ht="14.1" customHeight="1" x14ac:dyDescent="0.45">
      <c r="A40" s="59"/>
      <c r="B40" s="59"/>
      <c r="C40" s="59"/>
      <c r="D40" s="59"/>
      <c r="E40" s="59"/>
      <c r="F40" s="59"/>
      <c r="G40" s="59"/>
      <c r="H40" s="59"/>
    </row>
    <row r="41" spans="1:8" ht="14.1" customHeight="1" x14ac:dyDescent="0.45">
      <c r="A41" s="59"/>
      <c r="B41" s="59"/>
      <c r="C41" s="59"/>
      <c r="D41" s="59"/>
      <c r="E41" s="59"/>
      <c r="F41" s="59"/>
      <c r="G41" s="59"/>
      <c r="H41" s="59"/>
    </row>
    <row r="42" spans="1:8" ht="14.1" customHeight="1" x14ac:dyDescent="0.45">
      <c r="A42" s="59"/>
      <c r="B42" s="59"/>
      <c r="C42" s="59"/>
      <c r="D42" s="59"/>
      <c r="E42" s="59"/>
      <c r="F42" s="59"/>
      <c r="G42" s="59"/>
      <c r="H42" s="59"/>
    </row>
  </sheetData>
  <mergeCells count="25">
    <mergeCell ref="G5:H5"/>
    <mergeCell ref="G6:H6"/>
    <mergeCell ref="J13:J17"/>
    <mergeCell ref="G15:H15"/>
    <mergeCell ref="G31:H31"/>
    <mergeCell ref="G24:H24"/>
    <mergeCell ref="G23:H23"/>
    <mergeCell ref="G1:H1"/>
    <mergeCell ref="G2:H2"/>
    <mergeCell ref="G3:H3"/>
    <mergeCell ref="D1:E1"/>
    <mergeCell ref="D2:E2"/>
    <mergeCell ref="D3:E3"/>
    <mergeCell ref="D31:E31"/>
    <mergeCell ref="G7:H7"/>
    <mergeCell ref="D7:E7"/>
    <mergeCell ref="D24:E24"/>
    <mergeCell ref="J8:J10"/>
    <mergeCell ref="D15:E15"/>
    <mergeCell ref="D23:E23"/>
    <mergeCell ref="D6:E6"/>
    <mergeCell ref="D5:E5"/>
    <mergeCell ref="A1:B3"/>
    <mergeCell ref="A5:B5"/>
    <mergeCell ref="A6:B6"/>
  </mergeCells>
  <phoneticPr fontId="17" type="noConversion"/>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10"/>
  <sheetViews>
    <sheetView tabSelected="1" zoomScale="115" zoomScaleNormal="115" workbookViewId="0">
      <selection activeCell="E11" sqref="E11"/>
    </sheetView>
  </sheetViews>
  <sheetFormatPr defaultColWidth="10.90625" defaultRowHeight="19.2" x14ac:dyDescent="0.45"/>
  <cols>
    <col min="1" max="1" width="14" style="10" customWidth="1"/>
    <col min="2" max="2" width="26.453125" style="10" customWidth="1"/>
    <col min="3" max="3" width="66" style="10" customWidth="1"/>
    <col min="4" max="4" width="24" style="10" customWidth="1"/>
    <col min="5" max="6" width="12" style="10" customWidth="1"/>
    <col min="7" max="7" width="24" style="10" customWidth="1"/>
    <col min="8" max="16384" width="10.90625" style="10"/>
  </cols>
  <sheetData>
    <row r="1" spans="1:7" ht="19.8" thickBot="1" x14ac:dyDescent="0.5">
      <c r="A1" s="4" t="s">
        <v>3</v>
      </c>
      <c r="B1" s="4" t="s">
        <v>4</v>
      </c>
      <c r="C1" s="4" t="s">
        <v>42</v>
      </c>
      <c r="D1" s="4"/>
      <c r="E1" s="3" t="str">
        <f>""&amp;COUNTIF(E$11:E$202,$A$2)&amp;" "&amp;$A$2</f>
        <v>0 Untested</v>
      </c>
      <c r="F1" s="3" t="str">
        <f>""&amp;COUNTIF(F$11:F$202,$A$2)&amp;" "&amp;$A$2</f>
        <v>75 Untested</v>
      </c>
      <c r="G1" s="4" t="s">
        <v>43</v>
      </c>
    </row>
    <row r="2" spans="1:7" ht="19.8" thickBot="1" x14ac:dyDescent="0.5">
      <c r="A2" s="14" t="s">
        <v>5</v>
      </c>
      <c r="B2" s="13" t="s">
        <v>6</v>
      </c>
      <c r="C2" s="100" t="s">
        <v>50</v>
      </c>
      <c r="D2" s="101"/>
      <c r="E2" s="15">
        <f>SUMPRODUCT(($A$11:$A$113="Required")*(E$11:E$113="Missing"))+0.5*SUMPRODUCT((($A$11:$A$113="Required")*(E$11:E$113="Partial")))</f>
        <v>0</v>
      </c>
      <c r="F2" s="15">
        <f>SUMPRODUCT(($A$11:$A$113="Required")*(F$11:F$113="Missing"))+0.5*SUMPRODUCT((($A$11:$A$113="Required")*(F$11:F$113="Partial")))</f>
        <v>0</v>
      </c>
      <c r="G2" s="13" t="str">
        <f>"Required "&amp;$G$1&amp;"s "&amp;A3</f>
        <v>Required REQs Missing</v>
      </c>
    </row>
    <row r="3" spans="1:7" ht="19.8" thickBot="1" x14ac:dyDescent="0.5">
      <c r="A3" s="14" t="s">
        <v>7</v>
      </c>
      <c r="B3" s="13" t="s">
        <v>8</v>
      </c>
      <c r="C3" s="102"/>
      <c r="D3" s="103"/>
      <c r="E3" s="15">
        <f>SUMPRODUCT(($A$11:$A$113="Basic")*(E$11:E$113="Missing"))+0.5*SUMPRODUCT(($A$11:$A$113="Basic")*(E$11:E$113="Partial"))</f>
        <v>0</v>
      </c>
      <c r="F3" s="15">
        <f>SUMPRODUCT(($A$11:$A$113="Basic")*(F$11:F$113="Missing"))+0.5*SUMPRODUCT(($A$11:$A$113="Basic")*(F$11:F$113="Partial"))</f>
        <v>0</v>
      </c>
      <c r="G3" s="13" t="str">
        <f>"Basic "&amp;$G$1&amp;"s "&amp;A3</f>
        <v>Basic REQs Missing</v>
      </c>
    </row>
    <row r="4" spans="1:7" ht="19.8" thickBot="1" x14ac:dyDescent="0.5">
      <c r="A4" s="14" t="s">
        <v>9</v>
      </c>
      <c r="B4" s="13" t="s">
        <v>10</v>
      </c>
      <c r="C4" s="102"/>
      <c r="D4" s="103"/>
      <c r="E4" s="15">
        <f>SUMPRODUCT(($A$11:$A$113="Intermediate")*(E$11:E$113="Missing"))+0.5*SUMPRODUCT(($A$11:$A$113="Intermediate")*(E$11:E$113="Partial"))</f>
        <v>0</v>
      </c>
      <c r="F4" s="15">
        <f>SUMPRODUCT(($A$11:$A$113="Intermediate")*(F$11:F$113="Missing"))+0.5*SUMPRODUCT(($A$11:$A$113="Intermediate")*(F$11:F$113="Partial"))</f>
        <v>0</v>
      </c>
      <c r="G4" s="13" t="str">
        <f>"Intermediate "&amp;$G$1&amp;"s "&amp;A3</f>
        <v>Intermediate REQs Missing</v>
      </c>
    </row>
    <row r="5" spans="1:7" ht="19.8" thickBot="1" x14ac:dyDescent="0.5">
      <c r="A5" s="14" t="s">
        <v>11</v>
      </c>
      <c r="B5" s="13" t="s">
        <v>12</v>
      </c>
      <c r="C5" s="102"/>
      <c r="D5" s="103"/>
      <c r="E5" s="15">
        <f>SUMPRODUCT(($A$11:$A$113="Intermediate")*(E$11:E$113="Completed"))+SUMPRODUCT(($A$11:$A$113="Intermediate")*(E$11:E$113="Pre-Passed"))+0.5*SUMPRODUCT(($A$11:$A$113="Intermediate")*(E$11:E$113="Partial"))</f>
        <v>0</v>
      </c>
      <c r="F5" s="15">
        <f>SUMPRODUCT(($A$11:$A$113="Intermediate")*(F$11:F$113="Completed"))+SUMPRODUCT(($A$11:$A$113="Intermediate")*(F$11:F$113="Pre-Passed"))+0.5*SUMPRODUCT(($A$11:$A$113="Intermediate")*(F$11:F$113="Partial"))</f>
        <v>0</v>
      </c>
      <c r="G5" s="13" t="str">
        <f>"Intermediate "&amp;$G$1&amp;"s "&amp;A5</f>
        <v>Intermediate REQs Completed</v>
      </c>
    </row>
    <row r="6" spans="1:7" ht="19.8" thickBot="1" x14ac:dyDescent="0.5">
      <c r="A6" s="14" t="s">
        <v>13</v>
      </c>
      <c r="B6" s="13" t="s">
        <v>32</v>
      </c>
      <c r="C6" s="102"/>
      <c r="D6" s="103"/>
      <c r="E6" s="15">
        <f>SUMPRODUCT(($A$11:$A$113="Advanced")*(E$11:E$113="Missing"))+0.5*SUMPRODUCT(($A$11:$A$113="Advanced")*(E$11:E$113="Partial"))</f>
        <v>0</v>
      </c>
      <c r="F6" s="15">
        <f>SUMPRODUCT(($A$11:$A$113="Advanced")*(F$11:F$113="Missing"))+0.5*SUMPRODUCT(($A$11:$A$113="Advanced")*(F$11:F$113="Partial"))</f>
        <v>0</v>
      </c>
      <c r="G6" s="13" t="str">
        <f>"Advanced "&amp;$G$1&amp;"s "&amp;A3</f>
        <v>Advanced REQs Missing</v>
      </c>
    </row>
    <row r="7" spans="1:7" ht="19.8" thickBot="1" x14ac:dyDescent="0.5">
      <c r="A7" s="12" t="s">
        <v>14</v>
      </c>
      <c r="B7" s="13" t="s">
        <v>15</v>
      </c>
      <c r="C7" s="102"/>
      <c r="D7" s="103"/>
      <c r="E7" s="15">
        <f>SUMPRODUCT(($A$11:$A$113="Advanced")*(E$11:E$113="Completed"))+SUMPRODUCT(($A$11:$A$113="Advanced")*(E$11:E$113="Pre-Passed"))+0.5*SUMPRODUCT(($A$11:$A$113="Advanced")*(E$11:E$113="Partial"))</f>
        <v>7</v>
      </c>
      <c r="F7" s="15">
        <f>SUMPRODUCT(($A$11:$A$113="Advanced")*(F$11:F$113="Completed"))+SUMPRODUCT(($A$11:$A$113="Advanced")*(F$11:F$113="Pre-Passed"))+0.5*SUMPRODUCT(($A$11:$A$113="Advanced")*(F$11:F$113="Partial"))</f>
        <v>0</v>
      </c>
      <c r="G7" s="13" t="str">
        <f>"Advanced "&amp;$G$1&amp;"s "&amp;A5</f>
        <v>Advanced REQs Completed</v>
      </c>
    </row>
    <row r="8" spans="1:7" ht="19.8" thickBot="1" x14ac:dyDescent="0.5">
      <c r="A8" s="96"/>
      <c r="B8" s="97"/>
      <c r="C8" s="102"/>
      <c r="D8" s="103"/>
      <c r="E8" s="15">
        <f>SUMPRODUCT(($A$11:$A$113="Professional")*(E$11:E$113="Completed"))+SUMPRODUCT(($A$11:$A$113="Professional")*(E$11:E$113="Pre-Passed"))+0.5*SUMPRODUCT(($A$11:$A$113="Professional")*(E$11:E$113="Partial"))</f>
        <v>3</v>
      </c>
      <c r="F8" s="15">
        <f>SUMPRODUCT(($A$11:$A$113="Professional")*(F$11:F$113="Completed"))+SUMPRODUCT(($A$11:$A$113="Professional")*(F$11:F$113="Pre-Passed"))+0.5*SUMPRODUCT(($A$11:$A$113="Professional")*(F$11:F$113="Partial"))</f>
        <v>0</v>
      </c>
      <c r="G8" s="13" t="str">
        <f>"Professional "&amp;$G$1&amp;"s "&amp;A5</f>
        <v>Professional REQs Completed</v>
      </c>
    </row>
    <row r="9" spans="1:7" ht="19.8" thickBot="1" x14ac:dyDescent="0.5">
      <c r="A9" s="98"/>
      <c r="B9" s="99"/>
      <c r="C9" s="104"/>
      <c r="D9" s="105"/>
      <c r="E9" s="15">
        <f>SUMPRODUCT(($A$11:$A$113="Exceptional")*(E$11:E$113="Completed"))+SUMPRODUCT(($A$11:$A$113="Exceptional")*(E$11:E$113="Pre-Passed"))+0.5*SUMPRODUCT(($A$11:$A$113="Exceptional")*(E$11:E$113="Partial"))</f>
        <v>0</v>
      </c>
      <c r="F9" s="15">
        <f>SUMPRODUCT(($A$11:$A$113="Exceptional")*(F$11:F$113="Completed"))+SUMPRODUCT(($A$11:$A$113="Exceptional")*(F$11:F$113="Pre-Passed"))+0.5*SUMPRODUCT(($A$11:$A$113="Exceptional")*(F$11:F$113="Partial"))</f>
        <v>0</v>
      </c>
      <c r="G9" s="13" t="str">
        <f>"Exceptional "&amp;$G$1&amp;"s "&amp;A5</f>
        <v>Exceptional REQs Completed</v>
      </c>
    </row>
    <row r="10" spans="1:7" ht="19.8" thickBot="1" x14ac:dyDescent="0.5">
      <c r="A10" s="93" t="s">
        <v>68</v>
      </c>
      <c r="B10" s="95"/>
      <c r="C10" s="4" t="s">
        <v>16</v>
      </c>
      <c r="D10" s="4" t="s">
        <v>36</v>
      </c>
      <c r="E10" s="4" t="s">
        <v>17</v>
      </c>
      <c r="F10" s="4" t="s">
        <v>18</v>
      </c>
      <c r="G10" s="4" t="s">
        <v>37</v>
      </c>
    </row>
    <row r="11" spans="1:7" ht="19.8" thickBot="1" x14ac:dyDescent="0.5">
      <c r="A11" s="28" t="s">
        <v>19</v>
      </c>
      <c r="B11" s="56" t="s">
        <v>124</v>
      </c>
      <c r="C11" s="13" t="s">
        <v>53</v>
      </c>
      <c r="D11" s="64" t="s">
        <v>185</v>
      </c>
      <c r="E11" s="4" t="s">
        <v>11</v>
      </c>
      <c r="F11" s="4" t="s">
        <v>5</v>
      </c>
      <c r="G11" s="13"/>
    </row>
    <row r="12" spans="1:7" ht="19.8" thickBot="1" x14ac:dyDescent="0.5">
      <c r="A12" s="28" t="s">
        <v>20</v>
      </c>
      <c r="B12" s="56" t="s">
        <v>51</v>
      </c>
      <c r="C12" s="13" t="s">
        <v>54</v>
      </c>
      <c r="D12" s="64" t="s">
        <v>185</v>
      </c>
      <c r="E12" s="62" t="s">
        <v>11</v>
      </c>
      <c r="F12" s="4" t="s">
        <v>5</v>
      </c>
      <c r="G12" s="13"/>
    </row>
    <row r="13" spans="1:7" ht="19.8" thickBot="1" x14ac:dyDescent="0.5">
      <c r="A13" s="28" t="s">
        <v>19</v>
      </c>
      <c r="B13" s="13" t="s">
        <v>52</v>
      </c>
      <c r="C13" s="13" t="s">
        <v>53</v>
      </c>
      <c r="D13" s="64" t="s">
        <v>185</v>
      </c>
      <c r="E13" s="62" t="s">
        <v>11</v>
      </c>
      <c r="F13" s="4" t="s">
        <v>5</v>
      </c>
      <c r="G13" s="13"/>
    </row>
    <row r="14" spans="1:7" ht="19.8" thickBot="1" x14ac:dyDescent="0.5">
      <c r="A14" s="28" t="s">
        <v>20</v>
      </c>
      <c r="B14" s="56" t="s">
        <v>55</v>
      </c>
      <c r="C14" s="13" t="s">
        <v>54</v>
      </c>
      <c r="D14" s="64" t="s">
        <v>185</v>
      </c>
      <c r="E14" s="62" t="s">
        <v>11</v>
      </c>
      <c r="F14" s="4" t="s">
        <v>5</v>
      </c>
      <c r="G14" s="13"/>
    </row>
    <row r="15" spans="1:7" ht="19.8" thickBot="1" x14ac:dyDescent="0.5">
      <c r="A15" s="28" t="s">
        <v>19</v>
      </c>
      <c r="B15" s="13" t="s">
        <v>56</v>
      </c>
      <c r="C15" s="13" t="s">
        <v>53</v>
      </c>
      <c r="D15" s="64" t="s">
        <v>185</v>
      </c>
      <c r="E15" s="62" t="s">
        <v>11</v>
      </c>
      <c r="F15" s="4" t="s">
        <v>5</v>
      </c>
      <c r="G15" s="13"/>
    </row>
    <row r="16" spans="1:7" ht="19.8" thickBot="1" x14ac:dyDescent="0.5">
      <c r="A16" s="28" t="s">
        <v>20</v>
      </c>
      <c r="B16" s="56" t="s">
        <v>57</v>
      </c>
      <c r="C16" s="13" t="s">
        <v>54</v>
      </c>
      <c r="D16" s="64" t="s">
        <v>185</v>
      </c>
      <c r="E16" s="62" t="s">
        <v>11</v>
      </c>
      <c r="F16" s="4" t="s">
        <v>5</v>
      </c>
      <c r="G16" s="13"/>
    </row>
    <row r="17" spans="1:7" ht="19.8" thickBot="1" x14ac:dyDescent="0.5">
      <c r="A17" s="28" t="s">
        <v>19</v>
      </c>
      <c r="B17" s="13" t="s">
        <v>58</v>
      </c>
      <c r="C17" s="13" t="s">
        <v>53</v>
      </c>
      <c r="D17" s="64" t="s">
        <v>185</v>
      </c>
      <c r="E17" s="62" t="s">
        <v>11</v>
      </c>
      <c r="F17" s="4" t="s">
        <v>5</v>
      </c>
      <c r="G17" s="13"/>
    </row>
    <row r="18" spans="1:7" ht="19.8" thickBot="1" x14ac:dyDescent="0.5">
      <c r="A18" s="28" t="s">
        <v>20</v>
      </c>
      <c r="B18" s="56" t="s">
        <v>59</v>
      </c>
      <c r="C18" s="13" t="s">
        <v>54</v>
      </c>
      <c r="D18" s="64" t="s">
        <v>185</v>
      </c>
      <c r="E18" s="62" t="s">
        <v>11</v>
      </c>
      <c r="F18" s="4" t="s">
        <v>5</v>
      </c>
      <c r="G18" s="13"/>
    </row>
    <row r="19" spans="1:7" ht="19.8" thickBot="1" x14ac:dyDescent="0.5">
      <c r="A19" s="28" t="s">
        <v>19</v>
      </c>
      <c r="B19" s="13" t="s">
        <v>60</v>
      </c>
      <c r="C19" s="13" t="s">
        <v>53</v>
      </c>
      <c r="D19" s="64" t="s">
        <v>185</v>
      </c>
      <c r="E19" s="62" t="s">
        <v>11</v>
      </c>
      <c r="F19" s="4" t="s">
        <v>5</v>
      </c>
      <c r="G19" s="13"/>
    </row>
    <row r="20" spans="1:7" ht="19.8" thickBot="1" x14ac:dyDescent="0.5">
      <c r="A20" s="28" t="s">
        <v>20</v>
      </c>
      <c r="B20" s="56" t="s">
        <v>61</v>
      </c>
      <c r="C20" s="13" t="s">
        <v>54</v>
      </c>
      <c r="D20" s="64" t="s">
        <v>185</v>
      </c>
      <c r="E20" s="62" t="s">
        <v>11</v>
      </c>
      <c r="F20" s="4" t="s">
        <v>5</v>
      </c>
      <c r="G20" s="13"/>
    </row>
    <row r="21" spans="1:7" ht="19.8" thickBot="1" x14ac:dyDescent="0.5">
      <c r="A21" s="28" t="s">
        <v>19</v>
      </c>
      <c r="B21" s="13" t="s">
        <v>62</v>
      </c>
      <c r="C21" s="13" t="s">
        <v>53</v>
      </c>
      <c r="D21" s="64" t="s">
        <v>185</v>
      </c>
      <c r="E21" s="62" t="s">
        <v>11</v>
      </c>
      <c r="F21" s="4" t="s">
        <v>5</v>
      </c>
      <c r="G21" s="13"/>
    </row>
    <row r="22" spans="1:7" ht="19.8" thickBot="1" x14ac:dyDescent="0.5">
      <c r="A22" s="28" t="s">
        <v>20</v>
      </c>
      <c r="B22" s="56" t="s">
        <v>63</v>
      </c>
      <c r="C22" s="13" t="s">
        <v>54</v>
      </c>
      <c r="D22" s="64" t="s">
        <v>185</v>
      </c>
      <c r="E22" s="62" t="s">
        <v>11</v>
      </c>
      <c r="F22" s="4" t="s">
        <v>5</v>
      </c>
      <c r="G22" s="13"/>
    </row>
    <row r="23" spans="1:7" ht="19.8" thickBot="1" x14ac:dyDescent="0.5">
      <c r="A23" s="28" t="s">
        <v>19</v>
      </c>
      <c r="B23" s="13" t="s">
        <v>64</v>
      </c>
      <c r="C23" s="13" t="s">
        <v>53</v>
      </c>
      <c r="D23" s="64" t="s">
        <v>185</v>
      </c>
      <c r="E23" s="62" t="s">
        <v>11</v>
      </c>
      <c r="F23" s="4" t="s">
        <v>5</v>
      </c>
      <c r="G23" s="13"/>
    </row>
    <row r="24" spans="1:7" ht="19.8" thickBot="1" x14ac:dyDescent="0.5">
      <c r="A24" s="28" t="s">
        <v>20</v>
      </c>
      <c r="B24" s="56" t="s">
        <v>65</v>
      </c>
      <c r="C24" s="13" t="s">
        <v>54</v>
      </c>
      <c r="D24" s="64" t="s">
        <v>185</v>
      </c>
      <c r="E24" s="62" t="s">
        <v>11</v>
      </c>
      <c r="F24" s="4" t="s">
        <v>5</v>
      </c>
      <c r="G24" s="13"/>
    </row>
    <row r="25" spans="1:7" ht="19.8" thickBot="1" x14ac:dyDescent="0.5">
      <c r="A25" s="28" t="s">
        <v>19</v>
      </c>
      <c r="B25" s="13" t="s">
        <v>66</v>
      </c>
      <c r="C25" s="13" t="s">
        <v>53</v>
      </c>
      <c r="D25" s="64" t="s">
        <v>185</v>
      </c>
      <c r="E25" s="62" t="s">
        <v>11</v>
      </c>
      <c r="F25" s="4" t="s">
        <v>5</v>
      </c>
      <c r="G25" s="13"/>
    </row>
    <row r="26" spans="1:7" ht="19.8" thickBot="1" x14ac:dyDescent="0.5">
      <c r="A26" s="28" t="s">
        <v>20</v>
      </c>
      <c r="B26" s="56" t="s">
        <v>67</v>
      </c>
      <c r="C26" s="13" t="s">
        <v>54</v>
      </c>
      <c r="D26" s="64" t="s">
        <v>185</v>
      </c>
      <c r="E26" s="62" t="s">
        <v>11</v>
      </c>
      <c r="F26" s="4" t="s">
        <v>5</v>
      </c>
      <c r="G26" s="13"/>
    </row>
    <row r="27" spans="1:7" ht="16.5" customHeight="1" thickBot="1" x14ac:dyDescent="0.5">
      <c r="A27" s="93" t="s">
        <v>69</v>
      </c>
      <c r="B27" s="95"/>
      <c r="C27" s="4" t="s">
        <v>16</v>
      </c>
      <c r="D27" s="4" t="s">
        <v>36</v>
      </c>
      <c r="E27" s="4" t="s">
        <v>17</v>
      </c>
      <c r="F27" s="4" t="s">
        <v>18</v>
      </c>
      <c r="G27" s="4" t="s">
        <v>37</v>
      </c>
    </row>
    <row r="28" spans="1:7" ht="31.8" thickBot="1" x14ac:dyDescent="0.5">
      <c r="A28" s="17" t="s">
        <v>19</v>
      </c>
      <c r="B28" s="57" t="s">
        <v>71</v>
      </c>
      <c r="C28" s="13" t="s">
        <v>72</v>
      </c>
      <c r="D28" s="64" t="s">
        <v>186</v>
      </c>
      <c r="E28" s="62" t="s">
        <v>11</v>
      </c>
      <c r="F28" s="4" t="s">
        <v>5</v>
      </c>
      <c r="G28" s="13"/>
    </row>
    <row r="29" spans="1:7" ht="47.4" thickBot="1" x14ac:dyDescent="0.5">
      <c r="A29" s="28" t="s">
        <v>19</v>
      </c>
      <c r="B29" s="13" t="s">
        <v>73</v>
      </c>
      <c r="C29" s="13" t="s">
        <v>74</v>
      </c>
      <c r="D29" s="64" t="s">
        <v>186</v>
      </c>
      <c r="E29" s="62" t="s">
        <v>11</v>
      </c>
      <c r="F29" s="4" t="s">
        <v>5</v>
      </c>
      <c r="G29" s="13"/>
    </row>
    <row r="30" spans="1:7" ht="31.8" thickBot="1" x14ac:dyDescent="0.5">
      <c r="A30" s="28" t="s">
        <v>19</v>
      </c>
      <c r="B30" s="56" t="s">
        <v>75</v>
      </c>
      <c r="C30" s="13" t="s">
        <v>85</v>
      </c>
      <c r="D30" s="64" t="s">
        <v>186</v>
      </c>
      <c r="E30" s="62" t="s">
        <v>11</v>
      </c>
      <c r="F30" s="4" t="s">
        <v>5</v>
      </c>
      <c r="G30" s="13"/>
    </row>
    <row r="31" spans="1:7" ht="19.8" thickBot="1" x14ac:dyDescent="0.5">
      <c r="A31" s="28" t="s">
        <v>19</v>
      </c>
      <c r="B31" s="55" t="s">
        <v>76</v>
      </c>
      <c r="C31" s="13" t="s">
        <v>86</v>
      </c>
      <c r="D31" s="64" t="s">
        <v>186</v>
      </c>
      <c r="E31" s="62" t="s">
        <v>11</v>
      </c>
      <c r="F31" s="4" t="s">
        <v>5</v>
      </c>
      <c r="G31" s="13"/>
    </row>
    <row r="32" spans="1:7" ht="19.8" thickBot="1" x14ac:dyDescent="0.5">
      <c r="A32" s="28" t="s">
        <v>19</v>
      </c>
      <c r="B32" s="55" t="s">
        <v>77</v>
      </c>
      <c r="C32" s="51" t="s">
        <v>78</v>
      </c>
      <c r="D32" s="64" t="s">
        <v>186</v>
      </c>
      <c r="E32" s="62" t="s">
        <v>11</v>
      </c>
      <c r="F32" s="4" t="s">
        <v>5</v>
      </c>
      <c r="G32" s="13"/>
    </row>
    <row r="33" spans="1:7" ht="31.8" thickBot="1" x14ac:dyDescent="0.5">
      <c r="A33" s="17" t="s">
        <v>19</v>
      </c>
      <c r="B33" s="57" t="s">
        <v>79</v>
      </c>
      <c r="C33" s="13" t="s">
        <v>81</v>
      </c>
      <c r="D33" s="64" t="s">
        <v>186</v>
      </c>
      <c r="E33" s="62" t="s">
        <v>11</v>
      </c>
      <c r="F33" s="4" t="s">
        <v>5</v>
      </c>
      <c r="G33" s="13"/>
    </row>
    <row r="34" spans="1:7" ht="31.8" thickBot="1" x14ac:dyDescent="0.5">
      <c r="A34" s="28" t="s">
        <v>19</v>
      </c>
      <c r="B34" s="13" t="s">
        <v>80</v>
      </c>
      <c r="C34" s="13" t="s">
        <v>82</v>
      </c>
      <c r="D34" s="64" t="s">
        <v>186</v>
      </c>
      <c r="E34" s="62" t="s">
        <v>11</v>
      </c>
      <c r="F34" s="4" t="s">
        <v>5</v>
      </c>
      <c r="G34" s="13"/>
    </row>
    <row r="35" spans="1:7" ht="31.8" thickBot="1" x14ac:dyDescent="0.5">
      <c r="A35" s="28" t="s">
        <v>19</v>
      </c>
      <c r="B35" s="56" t="s">
        <v>83</v>
      </c>
      <c r="C35" s="13" t="s">
        <v>87</v>
      </c>
      <c r="D35" s="64" t="s">
        <v>186</v>
      </c>
      <c r="E35" s="62" t="s">
        <v>11</v>
      </c>
      <c r="F35" s="4" t="s">
        <v>5</v>
      </c>
      <c r="G35" s="13"/>
    </row>
    <row r="36" spans="1:7" ht="31.8" thickBot="1" x14ac:dyDescent="0.5">
      <c r="A36" s="28" t="s">
        <v>20</v>
      </c>
      <c r="B36" s="55" t="s">
        <v>84</v>
      </c>
      <c r="C36" s="13" t="s">
        <v>88</v>
      </c>
      <c r="D36" s="64" t="s">
        <v>186</v>
      </c>
      <c r="E36" s="62" t="s">
        <v>11</v>
      </c>
      <c r="F36" s="4" t="s">
        <v>5</v>
      </c>
      <c r="G36" s="13"/>
    </row>
    <row r="37" spans="1:7" ht="31.8" thickBot="1" x14ac:dyDescent="0.5">
      <c r="A37" s="28" t="s">
        <v>19</v>
      </c>
      <c r="B37" s="56" t="s">
        <v>89</v>
      </c>
      <c r="C37" s="13" t="s">
        <v>90</v>
      </c>
      <c r="D37" s="64" t="s">
        <v>186</v>
      </c>
      <c r="E37" s="62" t="s">
        <v>11</v>
      </c>
      <c r="F37" s="4" t="s">
        <v>5</v>
      </c>
      <c r="G37" s="13"/>
    </row>
    <row r="38" spans="1:7" ht="19.8" thickBot="1" x14ac:dyDescent="0.5">
      <c r="A38" s="28" t="s">
        <v>20</v>
      </c>
      <c r="B38" s="55" t="s">
        <v>91</v>
      </c>
      <c r="C38" s="13" t="s">
        <v>92</v>
      </c>
      <c r="D38" s="64" t="s">
        <v>186</v>
      </c>
      <c r="E38" s="62" t="s">
        <v>11</v>
      </c>
      <c r="F38" s="4" t="s">
        <v>5</v>
      </c>
      <c r="G38" s="13"/>
    </row>
    <row r="39" spans="1:7" ht="19.8" thickBot="1" x14ac:dyDescent="0.5">
      <c r="A39" s="28" t="s">
        <v>19</v>
      </c>
      <c r="B39" s="55" t="s">
        <v>93</v>
      </c>
      <c r="C39" s="51" t="s">
        <v>94</v>
      </c>
      <c r="D39" s="64" t="s">
        <v>186</v>
      </c>
      <c r="E39" s="62" t="s">
        <v>11</v>
      </c>
      <c r="F39" s="4" t="s">
        <v>5</v>
      </c>
      <c r="G39" s="13"/>
    </row>
    <row r="40" spans="1:7" ht="31.8" thickBot="1" x14ac:dyDescent="0.5">
      <c r="A40" s="17" t="s">
        <v>19</v>
      </c>
      <c r="B40" s="57" t="s">
        <v>95</v>
      </c>
      <c r="C40" s="13" t="s">
        <v>97</v>
      </c>
      <c r="D40" s="64" t="s">
        <v>186</v>
      </c>
      <c r="E40" s="62" t="s">
        <v>11</v>
      </c>
      <c r="F40" s="4" t="s">
        <v>5</v>
      </c>
      <c r="G40" s="13"/>
    </row>
    <row r="41" spans="1:7" ht="31.8" thickBot="1" x14ac:dyDescent="0.5">
      <c r="A41" s="28" t="s">
        <v>19</v>
      </c>
      <c r="B41" s="13" t="s">
        <v>96</v>
      </c>
      <c r="C41" s="13" t="s">
        <v>98</v>
      </c>
      <c r="D41" s="64" t="s">
        <v>186</v>
      </c>
      <c r="E41" s="62" t="s">
        <v>11</v>
      </c>
      <c r="F41" s="4" t="s">
        <v>5</v>
      </c>
      <c r="G41" s="13"/>
    </row>
    <row r="42" spans="1:7" ht="19.8" thickBot="1" x14ac:dyDescent="0.5">
      <c r="A42" s="28" t="s">
        <v>19</v>
      </c>
      <c r="B42" s="56" t="s">
        <v>99</v>
      </c>
      <c r="C42" s="13" t="s">
        <v>100</v>
      </c>
      <c r="D42" s="64" t="s">
        <v>186</v>
      </c>
      <c r="E42" s="62" t="s">
        <v>11</v>
      </c>
      <c r="F42" s="4" t="s">
        <v>5</v>
      </c>
      <c r="G42" s="13"/>
    </row>
    <row r="43" spans="1:7" ht="31.8" thickBot="1" x14ac:dyDescent="0.5">
      <c r="A43" s="28" t="s">
        <v>20</v>
      </c>
      <c r="B43" s="55" t="s">
        <v>101</v>
      </c>
      <c r="C43" s="13" t="s">
        <v>102</v>
      </c>
      <c r="D43" s="64" t="s">
        <v>186</v>
      </c>
      <c r="E43" s="62" t="s">
        <v>11</v>
      </c>
      <c r="F43" s="4" t="s">
        <v>5</v>
      </c>
      <c r="G43" s="13"/>
    </row>
    <row r="44" spans="1:7" ht="19.8" thickBot="1" x14ac:dyDescent="0.5">
      <c r="A44" s="28" t="s">
        <v>19</v>
      </c>
      <c r="B44" s="55" t="s">
        <v>103</v>
      </c>
      <c r="C44" s="51" t="s">
        <v>104</v>
      </c>
      <c r="D44" s="64" t="s">
        <v>186</v>
      </c>
      <c r="E44" s="62" t="s">
        <v>11</v>
      </c>
      <c r="F44" s="4" t="s">
        <v>5</v>
      </c>
      <c r="G44" s="13"/>
    </row>
    <row r="45" spans="1:7" ht="16.5" customHeight="1" thickBot="1" x14ac:dyDescent="0.5">
      <c r="A45" s="93" t="s">
        <v>70</v>
      </c>
      <c r="B45" s="95"/>
      <c r="C45" s="4" t="s">
        <v>16</v>
      </c>
      <c r="D45" s="4" t="s">
        <v>36</v>
      </c>
      <c r="E45" s="4" t="s">
        <v>17</v>
      </c>
      <c r="F45" s="4" t="s">
        <v>18</v>
      </c>
      <c r="G45" s="4" t="s">
        <v>37</v>
      </c>
    </row>
    <row r="46" spans="1:7" ht="19.8" thickBot="1" x14ac:dyDescent="0.5">
      <c r="A46" s="28" t="s">
        <v>19</v>
      </c>
      <c r="B46" s="13" t="s">
        <v>109</v>
      </c>
      <c r="C46" s="13" t="s">
        <v>110</v>
      </c>
      <c r="D46" s="64" t="s">
        <v>187</v>
      </c>
      <c r="E46" s="62" t="s">
        <v>11</v>
      </c>
      <c r="F46" s="4" t="s">
        <v>5</v>
      </c>
      <c r="G46" s="13"/>
    </row>
    <row r="47" spans="1:7" ht="19.8" thickBot="1" x14ac:dyDescent="0.5">
      <c r="A47" s="28" t="s">
        <v>19</v>
      </c>
      <c r="B47" s="13" t="s">
        <v>107</v>
      </c>
      <c r="C47" s="13" t="s">
        <v>108</v>
      </c>
      <c r="D47" s="64" t="s">
        <v>188</v>
      </c>
      <c r="E47" s="62" t="s">
        <v>11</v>
      </c>
      <c r="F47" s="4" t="s">
        <v>5</v>
      </c>
      <c r="G47" s="13"/>
    </row>
    <row r="48" spans="1:7" ht="19.8" thickBot="1" x14ac:dyDescent="0.5">
      <c r="A48" s="28" t="s">
        <v>19</v>
      </c>
      <c r="B48" s="13" t="s">
        <v>105</v>
      </c>
      <c r="C48" s="13" t="s">
        <v>106</v>
      </c>
      <c r="D48" s="64" t="s">
        <v>189</v>
      </c>
      <c r="E48" s="62" t="s">
        <v>11</v>
      </c>
      <c r="F48" s="4" t="s">
        <v>5</v>
      </c>
      <c r="G48" s="13"/>
    </row>
    <row r="49" spans="1:7" ht="19.8" thickBot="1" x14ac:dyDescent="0.5">
      <c r="A49" s="93" t="s">
        <v>111</v>
      </c>
      <c r="B49" s="94"/>
      <c r="C49" s="4" t="s">
        <v>16</v>
      </c>
      <c r="D49" s="4" t="s">
        <v>36</v>
      </c>
      <c r="E49" s="4" t="s">
        <v>17</v>
      </c>
      <c r="F49" s="4" t="s">
        <v>18</v>
      </c>
      <c r="G49" s="4" t="s">
        <v>37</v>
      </c>
    </row>
    <row r="50" spans="1:7" ht="19.8" thickBot="1" x14ac:dyDescent="0.5">
      <c r="A50" s="16" t="s">
        <v>20</v>
      </c>
      <c r="B50" s="13" t="s">
        <v>44</v>
      </c>
      <c r="C50" s="13" t="s">
        <v>115</v>
      </c>
      <c r="D50" s="64" t="s">
        <v>190</v>
      </c>
      <c r="E50" s="62" t="s">
        <v>11</v>
      </c>
      <c r="F50" s="4" t="s">
        <v>5</v>
      </c>
      <c r="G50" s="13"/>
    </row>
    <row r="51" spans="1:7" ht="19.8" thickBot="1" x14ac:dyDescent="0.5">
      <c r="A51" s="29" t="s">
        <v>20</v>
      </c>
      <c r="B51" s="13" t="s">
        <v>112</v>
      </c>
      <c r="C51" s="13" t="s">
        <v>116</v>
      </c>
      <c r="D51" s="64" t="s">
        <v>191</v>
      </c>
      <c r="E51" s="62" t="s">
        <v>11</v>
      </c>
      <c r="F51" s="4" t="s">
        <v>5</v>
      </c>
      <c r="G51" s="13"/>
    </row>
    <row r="52" spans="1:7" ht="31.8" thickBot="1" x14ac:dyDescent="0.5">
      <c r="A52" s="29" t="s">
        <v>19</v>
      </c>
      <c r="B52" s="13" t="s">
        <v>113</v>
      </c>
      <c r="C52" s="13" t="s">
        <v>114</v>
      </c>
      <c r="D52" s="64" t="s">
        <v>192</v>
      </c>
      <c r="E52" s="62" t="s">
        <v>11</v>
      </c>
      <c r="F52" s="4" t="s">
        <v>5</v>
      </c>
      <c r="G52" s="13"/>
    </row>
    <row r="53" spans="1:7" ht="19.8" thickBot="1" x14ac:dyDescent="0.5">
      <c r="A53" s="93" t="s">
        <v>125</v>
      </c>
      <c r="B53" s="94"/>
      <c r="C53" s="4" t="s">
        <v>16</v>
      </c>
      <c r="D53" s="4" t="s">
        <v>36</v>
      </c>
      <c r="E53" s="4" t="s">
        <v>17</v>
      </c>
      <c r="F53" s="4" t="s">
        <v>18</v>
      </c>
      <c r="G53" s="4" t="s">
        <v>37</v>
      </c>
    </row>
    <row r="54" spans="1:7" ht="31.8" thickBot="1" x14ac:dyDescent="0.5">
      <c r="A54" s="16" t="s">
        <v>19</v>
      </c>
      <c r="B54" s="13" t="s">
        <v>127</v>
      </c>
      <c r="C54" s="13" t="s">
        <v>196</v>
      </c>
      <c r="D54" s="13" t="s">
        <v>197</v>
      </c>
      <c r="E54" s="62" t="s">
        <v>11</v>
      </c>
      <c r="F54" s="4" t="s">
        <v>5</v>
      </c>
      <c r="G54" s="13"/>
    </row>
    <row r="55" spans="1:7" ht="19.8" thickBot="1" x14ac:dyDescent="0.5">
      <c r="A55" s="29" t="s">
        <v>20</v>
      </c>
      <c r="B55" s="13" t="s">
        <v>126</v>
      </c>
      <c r="C55" s="13" t="s">
        <v>128</v>
      </c>
      <c r="D55" s="13" t="s">
        <v>198</v>
      </c>
      <c r="E55" s="62" t="s">
        <v>11</v>
      </c>
      <c r="F55" s="4" t="s">
        <v>5</v>
      </c>
      <c r="G55" s="13"/>
    </row>
    <row r="56" spans="1:7" ht="19.8" thickBot="1" x14ac:dyDescent="0.5">
      <c r="A56" s="29" t="s">
        <v>20</v>
      </c>
      <c r="B56" s="13" t="s">
        <v>130</v>
      </c>
      <c r="C56" s="13" t="s">
        <v>129</v>
      </c>
      <c r="D56" s="13" t="s">
        <v>198</v>
      </c>
      <c r="E56" s="62" t="s">
        <v>11</v>
      </c>
      <c r="F56" s="4" t="s">
        <v>5</v>
      </c>
      <c r="G56" s="13"/>
    </row>
    <row r="57" spans="1:7" ht="31.8" thickBot="1" x14ac:dyDescent="0.5">
      <c r="A57" s="29" t="s">
        <v>19</v>
      </c>
      <c r="B57" s="13" t="s">
        <v>131</v>
      </c>
      <c r="C57" s="13" t="s">
        <v>132</v>
      </c>
      <c r="D57" s="13" t="s">
        <v>201</v>
      </c>
      <c r="E57" s="62" t="s">
        <v>11</v>
      </c>
      <c r="F57" s="4" t="s">
        <v>5</v>
      </c>
      <c r="G57" s="13"/>
    </row>
    <row r="58" spans="1:7" ht="31.8" thickBot="1" x14ac:dyDescent="0.5">
      <c r="A58" s="29" t="s">
        <v>20</v>
      </c>
      <c r="B58" s="13" t="s">
        <v>133</v>
      </c>
      <c r="C58" s="13" t="s">
        <v>134</v>
      </c>
      <c r="D58" s="64" t="s">
        <v>200</v>
      </c>
      <c r="E58" s="62" t="s">
        <v>11</v>
      </c>
      <c r="F58" s="4" t="s">
        <v>5</v>
      </c>
      <c r="G58" s="13"/>
    </row>
    <row r="59" spans="1:7" ht="47.4" thickBot="1" x14ac:dyDescent="0.5">
      <c r="A59" s="29" t="s">
        <v>21</v>
      </c>
      <c r="B59" s="13" t="s">
        <v>150</v>
      </c>
      <c r="C59" s="13" t="s">
        <v>135</v>
      </c>
      <c r="D59" s="13" t="s">
        <v>199</v>
      </c>
      <c r="E59" s="62" t="s">
        <v>11</v>
      </c>
      <c r="F59" s="4" t="s">
        <v>5</v>
      </c>
      <c r="G59" s="13"/>
    </row>
    <row r="60" spans="1:7" ht="63" thickBot="1" x14ac:dyDescent="0.5">
      <c r="A60" s="18" t="s">
        <v>22</v>
      </c>
      <c r="B60" s="13" t="s">
        <v>137</v>
      </c>
      <c r="C60" s="13" t="s">
        <v>182</v>
      </c>
      <c r="D60" s="13" t="s">
        <v>212</v>
      </c>
      <c r="E60" s="4" t="s">
        <v>11</v>
      </c>
      <c r="F60" s="4" t="s">
        <v>5</v>
      </c>
      <c r="G60" s="13"/>
    </row>
    <row r="61" spans="1:7" ht="19.8" thickBot="1" x14ac:dyDescent="0.5">
      <c r="A61" s="93" t="s">
        <v>136</v>
      </c>
      <c r="B61" s="94"/>
      <c r="C61" s="4" t="s">
        <v>16</v>
      </c>
      <c r="D61" s="4" t="s">
        <v>36</v>
      </c>
      <c r="E61" s="4" t="s">
        <v>17</v>
      </c>
      <c r="F61" s="4" t="s">
        <v>18</v>
      </c>
      <c r="G61" s="4" t="s">
        <v>37</v>
      </c>
    </row>
    <row r="62" spans="1:7" ht="31.8" thickBot="1" x14ac:dyDescent="0.5">
      <c r="A62" s="16" t="s">
        <v>20</v>
      </c>
      <c r="B62" s="13" t="s">
        <v>138</v>
      </c>
      <c r="C62" s="13" t="s">
        <v>139</v>
      </c>
      <c r="D62" s="13" t="s">
        <v>203</v>
      </c>
      <c r="E62" s="62" t="s">
        <v>183</v>
      </c>
      <c r="F62" s="4" t="s">
        <v>5</v>
      </c>
      <c r="G62" s="13"/>
    </row>
    <row r="63" spans="1:7" ht="63" thickBot="1" x14ac:dyDescent="0.5">
      <c r="A63" s="29" t="s">
        <v>20</v>
      </c>
      <c r="B63" s="13" t="s">
        <v>140</v>
      </c>
      <c r="C63" s="13" t="s">
        <v>141</v>
      </c>
      <c r="D63" s="13" t="s">
        <v>202</v>
      </c>
      <c r="E63" s="62" t="s">
        <v>183</v>
      </c>
      <c r="F63" s="4" t="s">
        <v>5</v>
      </c>
      <c r="G63" s="13"/>
    </row>
    <row r="64" spans="1:7" ht="19.8" thickBot="1" x14ac:dyDescent="0.5">
      <c r="A64" s="29" t="s">
        <v>20</v>
      </c>
      <c r="B64" s="13" t="s">
        <v>130</v>
      </c>
      <c r="C64" s="13" t="s">
        <v>143</v>
      </c>
      <c r="D64" s="13" t="s">
        <v>202</v>
      </c>
      <c r="E64" s="62" t="s">
        <v>183</v>
      </c>
      <c r="F64" s="4" t="s">
        <v>5</v>
      </c>
      <c r="G64" s="13"/>
    </row>
    <row r="65" spans="1:7" ht="31.8" thickBot="1" x14ac:dyDescent="0.5">
      <c r="A65" s="29" t="s">
        <v>19</v>
      </c>
      <c r="B65" s="13" t="s">
        <v>145</v>
      </c>
      <c r="C65" s="13" t="s">
        <v>144</v>
      </c>
      <c r="D65" s="13" t="s">
        <v>205</v>
      </c>
      <c r="E65" s="62" t="s">
        <v>183</v>
      </c>
      <c r="F65" s="4" t="s">
        <v>5</v>
      </c>
      <c r="G65" s="13"/>
    </row>
    <row r="66" spans="1:7" ht="19.8" thickBot="1" x14ac:dyDescent="0.5">
      <c r="A66" s="29" t="s">
        <v>19</v>
      </c>
      <c r="B66" s="13" t="s">
        <v>146</v>
      </c>
      <c r="C66" s="13" t="s">
        <v>147</v>
      </c>
      <c r="D66" s="13" t="s">
        <v>206</v>
      </c>
      <c r="E66" s="62" t="s">
        <v>11</v>
      </c>
      <c r="F66" s="4" t="s">
        <v>5</v>
      </c>
      <c r="G66" s="13"/>
    </row>
    <row r="67" spans="1:7" ht="31.8" thickBot="1" x14ac:dyDescent="0.5">
      <c r="A67" s="29" t="s">
        <v>20</v>
      </c>
      <c r="B67" s="13" t="s">
        <v>133</v>
      </c>
      <c r="C67" s="13" t="s">
        <v>148</v>
      </c>
      <c r="D67" s="13" t="s">
        <v>204</v>
      </c>
      <c r="E67" s="62" t="s">
        <v>11</v>
      </c>
      <c r="F67" s="4" t="s">
        <v>5</v>
      </c>
      <c r="G67" s="13"/>
    </row>
    <row r="68" spans="1:7" ht="47.4" thickBot="1" x14ac:dyDescent="0.5">
      <c r="A68" s="29" t="s">
        <v>21</v>
      </c>
      <c r="B68" s="13" t="s">
        <v>150</v>
      </c>
      <c r="C68" s="13" t="s">
        <v>149</v>
      </c>
      <c r="D68" s="13" t="s">
        <v>207</v>
      </c>
      <c r="E68" s="62" t="s">
        <v>183</v>
      </c>
      <c r="F68" s="4" t="s">
        <v>5</v>
      </c>
      <c r="G68" s="13"/>
    </row>
    <row r="69" spans="1:7" ht="47.4" thickBot="1" x14ac:dyDescent="0.5">
      <c r="A69" s="29" t="s">
        <v>21</v>
      </c>
      <c r="B69" s="13" t="s">
        <v>151</v>
      </c>
      <c r="C69" s="13" t="s">
        <v>152</v>
      </c>
      <c r="D69" s="13" t="s">
        <v>208</v>
      </c>
      <c r="E69" s="62" t="s">
        <v>11</v>
      </c>
      <c r="F69" s="4" t="s">
        <v>5</v>
      </c>
      <c r="G69" s="13"/>
    </row>
    <row r="70" spans="1:7" ht="78.599999999999994" thickBot="1" x14ac:dyDescent="0.5">
      <c r="A70" s="29" t="s">
        <v>21</v>
      </c>
      <c r="B70" s="13" t="s">
        <v>142</v>
      </c>
      <c r="C70" s="13" t="s">
        <v>209</v>
      </c>
      <c r="D70" s="13" t="s">
        <v>210</v>
      </c>
      <c r="E70" s="62" t="s">
        <v>11</v>
      </c>
      <c r="F70" s="4" t="s">
        <v>5</v>
      </c>
      <c r="G70" s="13"/>
    </row>
    <row r="71" spans="1:7" ht="78.599999999999994" thickBot="1" x14ac:dyDescent="0.5">
      <c r="A71" s="18" t="s">
        <v>22</v>
      </c>
      <c r="B71" s="13" t="s">
        <v>49</v>
      </c>
      <c r="C71" s="13" t="s">
        <v>162</v>
      </c>
      <c r="D71" s="13" t="s">
        <v>211</v>
      </c>
      <c r="E71" s="4" t="s">
        <v>11</v>
      </c>
      <c r="F71" s="4" t="s">
        <v>5</v>
      </c>
      <c r="G71" s="13"/>
    </row>
    <row r="72" spans="1:7" s="63" customFormat="1" ht="19.8" thickBot="1" x14ac:dyDescent="0.5">
      <c r="A72" s="93" t="s">
        <v>153</v>
      </c>
      <c r="B72" s="94"/>
      <c r="C72" s="62" t="s">
        <v>16</v>
      </c>
      <c r="D72" s="62" t="s">
        <v>36</v>
      </c>
      <c r="E72" s="62" t="s">
        <v>17</v>
      </c>
      <c r="F72" s="62" t="s">
        <v>18</v>
      </c>
      <c r="G72" s="62" t="s">
        <v>37</v>
      </c>
    </row>
    <row r="73" spans="1:7" s="63" customFormat="1" ht="31.8" thickBot="1" x14ac:dyDescent="0.5">
      <c r="A73" s="65" t="s">
        <v>19</v>
      </c>
      <c r="B73" s="64" t="s">
        <v>154</v>
      </c>
      <c r="C73" s="64" t="s">
        <v>155</v>
      </c>
      <c r="D73" s="64" t="s">
        <v>217</v>
      </c>
      <c r="E73" s="62" t="s">
        <v>11</v>
      </c>
      <c r="F73" s="62" t="s">
        <v>5</v>
      </c>
      <c r="G73" s="64"/>
    </row>
    <row r="74" spans="1:7" s="63" customFormat="1" ht="47.4" thickBot="1" x14ac:dyDescent="0.5">
      <c r="A74" s="67" t="s">
        <v>19</v>
      </c>
      <c r="B74" s="64" t="s">
        <v>156</v>
      </c>
      <c r="C74" s="64" t="s">
        <v>157</v>
      </c>
      <c r="D74" s="64" t="s">
        <v>217</v>
      </c>
      <c r="E74" s="62" t="s">
        <v>11</v>
      </c>
      <c r="F74" s="62" t="s">
        <v>5</v>
      </c>
      <c r="G74" s="64"/>
    </row>
    <row r="75" spans="1:7" s="63" customFormat="1" ht="19.8" thickBot="1" x14ac:dyDescent="0.5">
      <c r="A75" s="67" t="s">
        <v>19</v>
      </c>
      <c r="B75" s="64" t="s">
        <v>158</v>
      </c>
      <c r="C75" s="64" t="s">
        <v>159</v>
      </c>
      <c r="D75" s="64" t="s">
        <v>217</v>
      </c>
      <c r="E75" s="62" t="s">
        <v>11</v>
      </c>
      <c r="F75" s="62" t="s">
        <v>5</v>
      </c>
      <c r="G75" s="64"/>
    </row>
    <row r="76" spans="1:7" s="63" customFormat="1" ht="31.8" thickBot="1" x14ac:dyDescent="0.5">
      <c r="A76" s="67" t="s">
        <v>20</v>
      </c>
      <c r="B76" s="64" t="s">
        <v>130</v>
      </c>
      <c r="C76" s="64" t="s">
        <v>160</v>
      </c>
      <c r="D76" s="64" t="s">
        <v>216</v>
      </c>
      <c r="E76" s="62" t="s">
        <v>11</v>
      </c>
      <c r="F76" s="62" t="s">
        <v>5</v>
      </c>
      <c r="G76" s="64"/>
    </row>
    <row r="77" spans="1:7" s="63" customFormat="1" ht="31.8" thickBot="1" x14ac:dyDescent="0.5">
      <c r="A77" s="67" t="s">
        <v>20</v>
      </c>
      <c r="B77" s="64" t="s">
        <v>167</v>
      </c>
      <c r="C77" s="64" t="s">
        <v>166</v>
      </c>
      <c r="D77" s="64" t="s">
        <v>216</v>
      </c>
      <c r="E77" s="62" t="s">
        <v>11</v>
      </c>
      <c r="F77" s="62" t="s">
        <v>5</v>
      </c>
      <c r="G77" s="64"/>
    </row>
    <row r="78" spans="1:7" s="63" customFormat="1" ht="31.8" thickBot="1" x14ac:dyDescent="0.5">
      <c r="A78" s="67" t="s">
        <v>19</v>
      </c>
      <c r="B78" s="64" t="s">
        <v>168</v>
      </c>
      <c r="C78" s="64" t="s">
        <v>170</v>
      </c>
      <c r="D78" s="64" t="s">
        <v>218</v>
      </c>
      <c r="E78" s="62" t="s">
        <v>11</v>
      </c>
      <c r="F78" s="62" t="s">
        <v>5</v>
      </c>
      <c r="G78" s="64"/>
    </row>
    <row r="79" spans="1:7" s="63" customFormat="1" ht="31.8" thickBot="1" x14ac:dyDescent="0.5">
      <c r="A79" s="67" t="s">
        <v>19</v>
      </c>
      <c r="B79" s="64" t="s">
        <v>169</v>
      </c>
      <c r="C79" s="64" t="s">
        <v>178</v>
      </c>
      <c r="D79" s="64" t="s">
        <v>218</v>
      </c>
      <c r="E79" s="62" t="s">
        <v>11</v>
      </c>
      <c r="F79" s="62" t="s">
        <v>5</v>
      </c>
      <c r="G79" s="64"/>
    </row>
    <row r="80" spans="1:7" s="63" customFormat="1" ht="31.8" thickBot="1" x14ac:dyDescent="0.5">
      <c r="A80" s="65" t="s">
        <v>19</v>
      </c>
      <c r="B80" s="64" t="s">
        <v>161</v>
      </c>
      <c r="C80" s="64" t="s">
        <v>219</v>
      </c>
      <c r="D80" s="64" t="s">
        <v>220</v>
      </c>
      <c r="E80" s="62" t="s">
        <v>11</v>
      </c>
      <c r="F80" s="62" t="s">
        <v>5</v>
      </c>
      <c r="G80" s="64"/>
    </row>
    <row r="81" spans="1:7" s="63" customFormat="1" ht="94.2" thickBot="1" x14ac:dyDescent="0.5">
      <c r="A81" s="67" t="s">
        <v>21</v>
      </c>
      <c r="B81" s="64" t="s">
        <v>174</v>
      </c>
      <c r="C81" s="64" t="s">
        <v>180</v>
      </c>
      <c r="D81" s="64" t="s">
        <v>210</v>
      </c>
      <c r="E81" s="62" t="s">
        <v>11</v>
      </c>
      <c r="F81" s="62" t="s">
        <v>5</v>
      </c>
      <c r="G81" s="64"/>
    </row>
    <row r="82" spans="1:7" ht="109.8" thickBot="1" x14ac:dyDescent="0.5">
      <c r="A82" s="18" t="s">
        <v>22</v>
      </c>
      <c r="B82" s="13" t="s">
        <v>177</v>
      </c>
      <c r="C82" s="13" t="s">
        <v>184</v>
      </c>
      <c r="D82" s="13" t="s">
        <v>221</v>
      </c>
      <c r="E82" s="4" t="s">
        <v>11</v>
      </c>
      <c r="F82" s="4" t="s">
        <v>5</v>
      </c>
      <c r="G82" s="13"/>
    </row>
    <row r="83" spans="1:7" ht="19.8" thickBot="1" x14ac:dyDescent="0.5">
      <c r="A83" s="93" t="s">
        <v>171</v>
      </c>
      <c r="B83" s="94"/>
      <c r="C83" s="4" t="s">
        <v>16</v>
      </c>
      <c r="D83" s="4" t="s">
        <v>36</v>
      </c>
      <c r="E83" s="4" t="s">
        <v>17</v>
      </c>
      <c r="F83" s="4" t="s">
        <v>18</v>
      </c>
      <c r="G83" s="4" t="s">
        <v>37</v>
      </c>
    </row>
    <row r="84" spans="1:7" ht="31.8" thickBot="1" x14ac:dyDescent="0.5">
      <c r="A84" s="29" t="s">
        <v>20</v>
      </c>
      <c r="B84" s="13" t="s">
        <v>172</v>
      </c>
      <c r="C84" s="13" t="s">
        <v>173</v>
      </c>
      <c r="D84" s="13" t="s">
        <v>222</v>
      </c>
      <c r="E84" s="62" t="s">
        <v>11</v>
      </c>
      <c r="F84" s="4" t="s">
        <v>5</v>
      </c>
      <c r="G84" s="13"/>
    </row>
    <row r="85" spans="1:7" s="63" customFormat="1" ht="19.8" thickBot="1" x14ac:dyDescent="0.5">
      <c r="A85" s="67" t="s">
        <v>20</v>
      </c>
      <c r="B85" s="64" t="s">
        <v>130</v>
      </c>
      <c r="C85" s="64" t="s">
        <v>129</v>
      </c>
      <c r="D85" s="64" t="s">
        <v>223</v>
      </c>
      <c r="E85" s="62" t="s">
        <v>11</v>
      </c>
      <c r="F85" s="62" t="s">
        <v>5</v>
      </c>
      <c r="G85" s="64"/>
    </row>
    <row r="86" spans="1:7" s="63" customFormat="1" ht="19.8" thickBot="1" x14ac:dyDescent="0.5">
      <c r="A86" s="67" t="s">
        <v>19</v>
      </c>
      <c r="B86" s="64" t="s">
        <v>131</v>
      </c>
      <c r="C86" s="64" t="s">
        <v>132</v>
      </c>
      <c r="D86" s="64" t="s">
        <v>220</v>
      </c>
      <c r="E86" s="62" t="s">
        <v>11</v>
      </c>
      <c r="F86" s="62" t="s">
        <v>5</v>
      </c>
      <c r="G86" s="64"/>
    </row>
    <row r="87" spans="1:7" ht="47.4" thickBot="1" x14ac:dyDescent="0.5">
      <c r="A87" s="29" t="s">
        <v>21</v>
      </c>
      <c r="B87" s="13" t="s">
        <v>150</v>
      </c>
      <c r="C87" s="13" t="s">
        <v>179</v>
      </c>
      <c r="D87" s="13" t="s">
        <v>224</v>
      </c>
      <c r="E87" s="62" t="s">
        <v>11</v>
      </c>
      <c r="F87" s="4" t="s">
        <v>5</v>
      </c>
      <c r="G87" s="13"/>
    </row>
    <row r="88" spans="1:7" s="63" customFormat="1" ht="19.8" thickBot="1" x14ac:dyDescent="0.5">
      <c r="A88" s="93" t="s">
        <v>164</v>
      </c>
      <c r="B88" s="94"/>
      <c r="C88" s="62" t="s">
        <v>16</v>
      </c>
      <c r="D88" s="62" t="s">
        <v>36</v>
      </c>
      <c r="E88" s="62" t="s">
        <v>17</v>
      </c>
      <c r="F88" s="62" t="s">
        <v>18</v>
      </c>
      <c r="G88" s="62" t="s">
        <v>37</v>
      </c>
    </row>
    <row r="89" spans="1:7" s="63" customFormat="1" ht="31.8" thickBot="1" x14ac:dyDescent="0.5">
      <c r="A89" s="65" t="s">
        <v>20</v>
      </c>
      <c r="B89" s="64" t="s">
        <v>165</v>
      </c>
      <c r="C89" s="64" t="s">
        <v>213</v>
      </c>
      <c r="D89" s="64" t="s">
        <v>214</v>
      </c>
      <c r="E89" s="62" t="s">
        <v>11</v>
      </c>
      <c r="F89" s="62" t="s">
        <v>5</v>
      </c>
      <c r="G89" s="64"/>
    </row>
    <row r="90" spans="1:7" s="63" customFormat="1" ht="63" thickBot="1" x14ac:dyDescent="0.5">
      <c r="A90" s="67" t="s">
        <v>21</v>
      </c>
      <c r="B90" s="64" t="s">
        <v>175</v>
      </c>
      <c r="C90" s="64" t="s">
        <v>176</v>
      </c>
      <c r="D90" s="64" t="s">
        <v>215</v>
      </c>
      <c r="E90" s="62" t="s">
        <v>11</v>
      </c>
      <c r="F90" s="62" t="s">
        <v>5</v>
      </c>
      <c r="G90" s="64"/>
    </row>
    <row r="91" spans="1:7" s="8" customFormat="1" ht="19.8" thickBot="1" x14ac:dyDescent="0.5">
      <c r="A91" s="68" t="s">
        <v>45</v>
      </c>
      <c r="B91" s="69"/>
      <c r="C91" s="62" t="s">
        <v>16</v>
      </c>
      <c r="D91" s="62" t="s">
        <v>36</v>
      </c>
      <c r="E91" s="62" t="s">
        <v>17</v>
      </c>
      <c r="F91" s="62" t="s">
        <v>18</v>
      </c>
      <c r="G91" s="62" t="s">
        <v>37</v>
      </c>
    </row>
    <row r="92" spans="1:7" s="8" customFormat="1" ht="94.2" thickBot="1" x14ac:dyDescent="0.5">
      <c r="A92" s="66" t="s">
        <v>19</v>
      </c>
      <c r="B92" s="64" t="s">
        <v>46</v>
      </c>
      <c r="C92" s="64" t="s">
        <v>163</v>
      </c>
      <c r="D92" s="64" t="s">
        <v>193</v>
      </c>
      <c r="E92" s="62" t="s">
        <v>11</v>
      </c>
      <c r="F92" s="62" t="s">
        <v>5</v>
      </c>
      <c r="G92" s="64"/>
    </row>
    <row r="93" spans="1:7" s="8" customFormat="1" ht="47.4" thickBot="1" x14ac:dyDescent="0.5">
      <c r="A93" s="66" t="s">
        <v>19</v>
      </c>
      <c r="B93" s="64" t="s">
        <v>47</v>
      </c>
      <c r="C93" s="64" t="s">
        <v>181</v>
      </c>
      <c r="D93" s="64" t="s">
        <v>194</v>
      </c>
      <c r="E93" s="62" t="s">
        <v>11</v>
      </c>
      <c r="F93" s="62" t="s">
        <v>5</v>
      </c>
      <c r="G93" s="64"/>
    </row>
    <row r="94" spans="1:7" s="8" customFormat="1" ht="31.8" thickBot="1" x14ac:dyDescent="0.5">
      <c r="A94" s="66" t="s">
        <v>19</v>
      </c>
      <c r="B94" s="64" t="s">
        <v>117</v>
      </c>
      <c r="C94" s="64" t="s">
        <v>118</v>
      </c>
      <c r="D94" s="64" t="s">
        <v>195</v>
      </c>
      <c r="E94" s="62" t="s">
        <v>11</v>
      </c>
      <c r="F94" s="62" t="s">
        <v>5</v>
      </c>
      <c r="G94" s="64"/>
    </row>
    <row r="95" spans="1:7" s="8" customFormat="1" x14ac:dyDescent="0.45">
      <c r="A95" s="10"/>
      <c r="B95" s="10"/>
      <c r="C95" s="10"/>
      <c r="D95" s="10"/>
      <c r="E95" s="10"/>
      <c r="F95" s="10"/>
      <c r="G95" s="10"/>
    </row>
    <row r="96" spans="1:7" s="8" customFormat="1" x14ac:dyDescent="0.45">
      <c r="A96" s="10"/>
      <c r="B96" s="10"/>
      <c r="C96" s="10"/>
      <c r="D96" s="10"/>
      <c r="E96" s="10"/>
      <c r="F96" s="10"/>
      <c r="G96" s="10"/>
    </row>
    <row r="97" spans="1:7" s="8" customFormat="1" x14ac:dyDescent="0.45">
      <c r="A97" s="10"/>
      <c r="B97" s="10"/>
      <c r="C97" s="10"/>
      <c r="D97" s="10"/>
      <c r="E97" s="10"/>
      <c r="F97" s="10"/>
      <c r="G97" s="10"/>
    </row>
    <row r="98" spans="1:7" s="8" customFormat="1" x14ac:dyDescent="0.45">
      <c r="A98" s="10"/>
      <c r="B98" s="10"/>
      <c r="C98" s="10"/>
      <c r="D98" s="10"/>
      <c r="E98" s="10"/>
      <c r="F98" s="10"/>
      <c r="G98" s="10"/>
    </row>
    <row r="99" spans="1:7" s="8" customFormat="1" x14ac:dyDescent="0.45">
      <c r="A99" s="10"/>
      <c r="B99" s="10"/>
      <c r="C99" s="10"/>
      <c r="D99" s="10"/>
      <c r="E99" s="10"/>
      <c r="F99" s="10"/>
      <c r="G99" s="10"/>
    </row>
    <row r="100" spans="1:7" s="8" customFormat="1" x14ac:dyDescent="0.45">
      <c r="A100" s="10"/>
      <c r="B100" s="10"/>
      <c r="C100" s="10"/>
      <c r="D100" s="10"/>
      <c r="E100" s="10"/>
      <c r="F100" s="10"/>
      <c r="G100" s="10"/>
    </row>
    <row r="101" spans="1:7" s="8" customFormat="1" x14ac:dyDescent="0.45">
      <c r="A101" s="10"/>
      <c r="B101" s="10"/>
      <c r="C101" s="10"/>
      <c r="D101" s="10"/>
      <c r="E101" s="10"/>
      <c r="F101" s="10"/>
      <c r="G101" s="10"/>
    </row>
    <row r="102" spans="1:7" s="8" customFormat="1" x14ac:dyDescent="0.45">
      <c r="A102" s="10"/>
      <c r="B102" s="10"/>
      <c r="C102" s="10"/>
      <c r="D102" s="10"/>
      <c r="E102" s="10"/>
      <c r="F102" s="10"/>
      <c r="G102" s="10"/>
    </row>
    <row r="103" spans="1:7" s="8" customFormat="1" x14ac:dyDescent="0.45">
      <c r="A103" s="10"/>
      <c r="B103" s="10"/>
      <c r="C103" s="10"/>
      <c r="D103" s="10"/>
      <c r="E103" s="10"/>
      <c r="F103" s="10"/>
      <c r="G103" s="10"/>
    </row>
    <row r="104" spans="1:7" s="8" customFormat="1" x14ac:dyDescent="0.45">
      <c r="A104" s="10"/>
      <c r="B104" s="10"/>
      <c r="C104" s="10"/>
      <c r="D104" s="10"/>
      <c r="E104" s="10"/>
      <c r="F104" s="10"/>
      <c r="G104" s="10"/>
    </row>
    <row r="105" spans="1:7" s="8" customFormat="1" x14ac:dyDescent="0.45">
      <c r="A105" s="10"/>
      <c r="B105" s="10"/>
      <c r="C105" s="10"/>
      <c r="D105" s="10"/>
      <c r="E105" s="10"/>
      <c r="F105" s="10"/>
      <c r="G105" s="10"/>
    </row>
    <row r="106" spans="1:7" s="8" customFormat="1" x14ac:dyDescent="0.45">
      <c r="A106" s="10"/>
      <c r="B106" s="10"/>
      <c r="C106" s="10"/>
      <c r="D106" s="10"/>
      <c r="E106" s="10"/>
      <c r="F106" s="10"/>
      <c r="G106" s="10"/>
    </row>
    <row r="107" spans="1:7" s="8" customFormat="1" x14ac:dyDescent="0.45">
      <c r="A107" s="10"/>
      <c r="B107" s="10"/>
      <c r="C107" s="10"/>
      <c r="D107" s="10"/>
      <c r="E107" s="10"/>
      <c r="F107" s="10"/>
      <c r="G107" s="10"/>
    </row>
    <row r="108" spans="1:7" s="8" customFormat="1" x14ac:dyDescent="0.45">
      <c r="A108" s="10"/>
      <c r="B108" s="10"/>
      <c r="C108" s="10"/>
      <c r="D108" s="10"/>
      <c r="E108" s="10"/>
      <c r="F108" s="10"/>
      <c r="G108" s="10"/>
    </row>
    <row r="109" spans="1:7" s="8" customFormat="1" x14ac:dyDescent="0.45">
      <c r="A109" s="10"/>
      <c r="B109" s="10"/>
      <c r="C109" s="10"/>
      <c r="D109" s="10"/>
      <c r="E109" s="10"/>
      <c r="F109" s="10"/>
      <c r="G109" s="10"/>
    </row>
    <row r="110" spans="1:7" s="8" customFormat="1" x14ac:dyDescent="0.45">
      <c r="A110" s="10"/>
      <c r="B110" s="10"/>
      <c r="C110" s="10"/>
      <c r="D110" s="10"/>
      <c r="E110" s="10"/>
      <c r="F110" s="10"/>
      <c r="G110" s="10"/>
    </row>
  </sheetData>
  <mergeCells count="11">
    <mergeCell ref="A88:B88"/>
    <mergeCell ref="A72:B72"/>
    <mergeCell ref="A10:B10"/>
    <mergeCell ref="A8:B9"/>
    <mergeCell ref="C2:D9"/>
    <mergeCell ref="A83:B83"/>
    <mergeCell ref="A49:B49"/>
    <mergeCell ref="A45:B45"/>
    <mergeCell ref="A27:B27"/>
    <mergeCell ref="A53:B53"/>
    <mergeCell ref="A61:B61"/>
  </mergeCells>
  <phoneticPr fontId="17" type="noConversion"/>
  <conditionalFormatting sqref="A28 A11 A45 A49:A52 A82:A84">
    <cfRule type="beginsWith" dxfId="557" priority="868" stopIfTrue="1" operator="beginsWith" text="Exceptional">
      <formula>LEFT(A11,LEN("Exceptional"))="Exceptional"</formula>
    </cfRule>
    <cfRule type="beginsWith" dxfId="556" priority="869" stopIfTrue="1" operator="beginsWith" text="Professional">
      <formula>LEFT(A11,LEN("Professional"))="Professional"</formula>
    </cfRule>
    <cfRule type="beginsWith" dxfId="555" priority="870" stopIfTrue="1" operator="beginsWith" text="Advanced">
      <formula>LEFT(A11,LEN("Advanced"))="Advanced"</formula>
    </cfRule>
    <cfRule type="beginsWith" dxfId="554" priority="871" stopIfTrue="1" operator="beginsWith" text="Intermediate">
      <formula>LEFT(A11,LEN("Intermediate"))="Intermediate"</formula>
    </cfRule>
    <cfRule type="beginsWith" dxfId="553" priority="872" stopIfTrue="1" operator="beginsWith" text="Basic">
      <formula>LEFT(A11,LEN("Basic"))="Basic"</formula>
    </cfRule>
    <cfRule type="beginsWith" dxfId="552" priority="903" stopIfTrue="1" operator="beginsWith" text="Required">
      <formula>LEFT(A11,LEN("Required"))="Required"</formula>
    </cfRule>
  </conditionalFormatting>
  <conditionalFormatting sqref="F28 E11:F11 E45:F45 E49:F49 E82:F83 E11:E26 F84 F50:F52">
    <cfRule type="beginsWith" dxfId="551" priority="905" stopIfTrue="1" operator="beginsWith" text="Not Applicable">
      <formula>LEFT(E11,LEN("Not Applicable"))="Not Applicable"</formula>
    </cfRule>
    <cfRule type="beginsWith" dxfId="550" priority="907" stopIfTrue="1" operator="beginsWith" text="Pre-Passed">
      <formula>LEFT(E11,LEN("Pre-Passed"))="Pre-Passed"</formula>
    </cfRule>
    <cfRule type="beginsWith" dxfId="549" priority="908" stopIfTrue="1" operator="beginsWith" text="Partial">
      <formula>LEFT(E11,LEN("Partial"))="Partial"</formula>
    </cfRule>
    <cfRule type="beginsWith" dxfId="548" priority="909" stopIfTrue="1" operator="beginsWith" text="Missing">
      <formula>LEFT(E11,LEN("Missing"))="Missing"</formula>
    </cfRule>
    <cfRule type="beginsWith" dxfId="547" priority="910" stopIfTrue="1" operator="beginsWith" text="Untested">
      <formula>LEFT(E11,LEN("Untested"))="Untested"</formula>
    </cfRule>
    <cfRule type="notContainsBlanks" dxfId="546" priority="940" stopIfTrue="1">
      <formula>LEN(TRIM(E11))&gt;0</formula>
    </cfRule>
  </conditionalFormatting>
  <conditionalFormatting sqref="A29:A32">
    <cfRule type="beginsWith" dxfId="545" priority="763" stopIfTrue="1" operator="beginsWith" text="Exceptional">
      <formula>LEFT(A29,LEN("Exceptional"))="Exceptional"</formula>
    </cfRule>
    <cfRule type="beginsWith" dxfId="544" priority="764" stopIfTrue="1" operator="beginsWith" text="Professional">
      <formula>LEFT(A29,LEN("Professional"))="Professional"</formula>
    </cfRule>
    <cfRule type="beginsWith" dxfId="543" priority="765" stopIfTrue="1" operator="beginsWith" text="Advanced">
      <formula>LEFT(A29,LEN("Advanced"))="Advanced"</formula>
    </cfRule>
    <cfRule type="beginsWith" dxfId="542" priority="766" stopIfTrue="1" operator="beginsWith" text="Intermediate">
      <formula>LEFT(A29,LEN("Intermediate"))="Intermediate"</formula>
    </cfRule>
    <cfRule type="beginsWith" dxfId="541" priority="767" stopIfTrue="1" operator="beginsWith" text="Basic">
      <formula>LEFT(A29,LEN("Basic"))="Basic"</formula>
    </cfRule>
    <cfRule type="beginsWith" dxfId="540" priority="768" stopIfTrue="1" operator="beginsWith" text="Required">
      <formula>LEFT(A29,LEN("Required"))="Required"</formula>
    </cfRule>
  </conditionalFormatting>
  <conditionalFormatting sqref="F29:F32">
    <cfRule type="beginsWith" dxfId="539" priority="769" stopIfTrue="1" operator="beginsWith" text="Not Applicable">
      <formula>LEFT(F29,LEN("Not Applicable"))="Not Applicable"</formula>
    </cfRule>
    <cfRule type="beginsWith" dxfId="538" priority="770" stopIfTrue="1" operator="beginsWith" text="Pre-Passed">
      <formula>LEFT(F29,LEN("Pre-Passed"))="Pre-Passed"</formula>
    </cfRule>
    <cfRule type="beginsWith" dxfId="537" priority="771" stopIfTrue="1" operator="beginsWith" text="Partial">
      <formula>LEFT(F29,LEN("Partial"))="Partial"</formula>
    </cfRule>
    <cfRule type="beginsWith" dxfId="536" priority="772" stopIfTrue="1" operator="beginsWith" text="Missing">
      <formula>LEFT(F29,LEN("Missing"))="Missing"</formula>
    </cfRule>
    <cfRule type="beginsWith" dxfId="535" priority="773" stopIfTrue="1" operator="beginsWith" text="Untested">
      <formula>LEFT(F29,LEN("Untested"))="Untested"</formula>
    </cfRule>
    <cfRule type="notContainsBlanks" dxfId="534" priority="774" stopIfTrue="1">
      <formula>LEN(TRIM(F29))&gt;0</formula>
    </cfRule>
  </conditionalFormatting>
  <conditionalFormatting sqref="A13">
    <cfRule type="beginsWith" dxfId="533" priority="751" stopIfTrue="1" operator="beginsWith" text="Exceptional">
      <formula>LEFT(A13,LEN("Exceptional"))="Exceptional"</formula>
    </cfRule>
    <cfRule type="beginsWith" dxfId="532" priority="752" stopIfTrue="1" operator="beginsWith" text="Professional">
      <formula>LEFT(A13,LEN("Professional"))="Professional"</formula>
    </cfRule>
    <cfRule type="beginsWith" dxfId="531" priority="753" stopIfTrue="1" operator="beginsWith" text="Advanced">
      <formula>LEFT(A13,LEN("Advanced"))="Advanced"</formula>
    </cfRule>
    <cfRule type="beginsWith" dxfId="530" priority="754" stopIfTrue="1" operator="beginsWith" text="Intermediate">
      <formula>LEFT(A13,LEN("Intermediate"))="Intermediate"</formula>
    </cfRule>
    <cfRule type="beginsWith" dxfId="529" priority="755" stopIfTrue="1" operator="beginsWith" text="Basic">
      <formula>LEFT(A13,LEN("Basic"))="Basic"</formula>
    </cfRule>
    <cfRule type="beginsWith" dxfId="528" priority="756" stopIfTrue="1" operator="beginsWith" text="Required">
      <formula>LEFT(A13,LEN("Required"))="Required"</formula>
    </cfRule>
  </conditionalFormatting>
  <conditionalFormatting sqref="E13:F14">
    <cfRule type="beginsWith" dxfId="527" priority="757" stopIfTrue="1" operator="beginsWith" text="Not Applicable">
      <formula>LEFT(E13,LEN("Not Applicable"))="Not Applicable"</formula>
    </cfRule>
    <cfRule type="beginsWith" dxfId="526" priority="758" stopIfTrue="1" operator="beginsWith" text="Pre-Passed">
      <formula>LEFT(E13,LEN("Pre-Passed"))="Pre-Passed"</formula>
    </cfRule>
    <cfRule type="beginsWith" dxfId="525" priority="759" stopIfTrue="1" operator="beginsWith" text="Partial">
      <formula>LEFT(E13,LEN("Partial"))="Partial"</formula>
    </cfRule>
    <cfRule type="beginsWith" dxfId="524" priority="760" stopIfTrue="1" operator="beginsWith" text="Missing">
      <formula>LEFT(E13,LEN("Missing"))="Missing"</formula>
    </cfRule>
    <cfRule type="beginsWith" dxfId="523" priority="761" stopIfTrue="1" operator="beginsWith" text="Untested">
      <formula>LEFT(E13,LEN("Untested"))="Untested"</formula>
    </cfRule>
    <cfRule type="notContainsBlanks" dxfId="522" priority="762" stopIfTrue="1">
      <formula>LEN(TRIM(E13))&gt;0</formula>
    </cfRule>
  </conditionalFormatting>
  <conditionalFormatting sqref="E15:F16">
    <cfRule type="beginsWith" dxfId="521" priority="745" stopIfTrue="1" operator="beginsWith" text="Not Applicable">
      <formula>LEFT(E15,LEN("Not Applicable"))="Not Applicable"</formula>
    </cfRule>
    <cfRule type="beginsWith" dxfId="520" priority="746" stopIfTrue="1" operator="beginsWith" text="Pre-Passed">
      <formula>LEFT(E15,LEN("Pre-Passed"))="Pre-Passed"</formula>
    </cfRule>
    <cfRule type="beginsWith" dxfId="519" priority="747" stopIfTrue="1" operator="beginsWith" text="Partial">
      <formula>LEFT(E15,LEN("Partial"))="Partial"</formula>
    </cfRule>
    <cfRule type="beginsWith" dxfId="518" priority="748" stopIfTrue="1" operator="beginsWith" text="Missing">
      <formula>LEFT(E15,LEN("Missing"))="Missing"</formula>
    </cfRule>
    <cfRule type="beginsWith" dxfId="517" priority="749" stopIfTrue="1" operator="beginsWith" text="Untested">
      <formula>LEFT(E15,LEN("Untested"))="Untested"</formula>
    </cfRule>
    <cfRule type="notContainsBlanks" dxfId="516" priority="750" stopIfTrue="1">
      <formula>LEN(TRIM(E15))&gt;0</formula>
    </cfRule>
  </conditionalFormatting>
  <conditionalFormatting sqref="E17:F18">
    <cfRule type="beginsWith" dxfId="515" priority="733" stopIfTrue="1" operator="beginsWith" text="Not Applicable">
      <formula>LEFT(E17,LEN("Not Applicable"))="Not Applicable"</formula>
    </cfRule>
    <cfRule type="beginsWith" dxfId="514" priority="734" stopIfTrue="1" operator="beginsWith" text="Pre-Passed">
      <formula>LEFT(E17,LEN("Pre-Passed"))="Pre-Passed"</formula>
    </cfRule>
    <cfRule type="beginsWith" dxfId="513" priority="735" stopIfTrue="1" operator="beginsWith" text="Partial">
      <formula>LEFT(E17,LEN("Partial"))="Partial"</formula>
    </cfRule>
    <cfRule type="beginsWith" dxfId="512" priority="736" stopIfTrue="1" operator="beginsWith" text="Missing">
      <formula>LEFT(E17,LEN("Missing"))="Missing"</formula>
    </cfRule>
    <cfRule type="beginsWith" dxfId="511" priority="737" stopIfTrue="1" operator="beginsWith" text="Untested">
      <formula>LEFT(E17,LEN("Untested"))="Untested"</formula>
    </cfRule>
    <cfRule type="notContainsBlanks" dxfId="510" priority="738" stopIfTrue="1">
      <formula>LEN(TRIM(E17))&gt;0</formula>
    </cfRule>
  </conditionalFormatting>
  <conditionalFormatting sqref="E19:F20">
    <cfRule type="beginsWith" dxfId="509" priority="721" stopIfTrue="1" operator="beginsWith" text="Not Applicable">
      <formula>LEFT(E19,LEN("Not Applicable"))="Not Applicable"</formula>
    </cfRule>
    <cfRule type="beginsWith" dxfId="508" priority="722" stopIfTrue="1" operator="beginsWith" text="Pre-Passed">
      <formula>LEFT(E19,LEN("Pre-Passed"))="Pre-Passed"</formula>
    </cfRule>
    <cfRule type="beginsWith" dxfId="507" priority="723" stopIfTrue="1" operator="beginsWith" text="Partial">
      <formula>LEFT(E19,LEN("Partial"))="Partial"</formula>
    </cfRule>
    <cfRule type="beginsWith" dxfId="506" priority="724" stopIfTrue="1" operator="beginsWith" text="Missing">
      <formula>LEFT(E19,LEN("Missing"))="Missing"</formula>
    </cfRule>
    <cfRule type="beginsWith" dxfId="505" priority="725" stopIfTrue="1" operator="beginsWith" text="Untested">
      <formula>LEFT(E19,LEN("Untested"))="Untested"</formula>
    </cfRule>
    <cfRule type="notContainsBlanks" dxfId="504" priority="726" stopIfTrue="1">
      <formula>LEN(TRIM(E19))&gt;0</formula>
    </cfRule>
  </conditionalFormatting>
  <conditionalFormatting sqref="E21:F22">
    <cfRule type="beginsWith" dxfId="503" priority="709" stopIfTrue="1" operator="beginsWith" text="Not Applicable">
      <formula>LEFT(E21,LEN("Not Applicable"))="Not Applicable"</formula>
    </cfRule>
    <cfRule type="beginsWith" dxfId="502" priority="710" stopIfTrue="1" operator="beginsWith" text="Pre-Passed">
      <formula>LEFT(E21,LEN("Pre-Passed"))="Pre-Passed"</formula>
    </cfRule>
    <cfRule type="beginsWith" dxfId="501" priority="711" stopIfTrue="1" operator="beginsWith" text="Partial">
      <formula>LEFT(E21,LEN("Partial"))="Partial"</formula>
    </cfRule>
    <cfRule type="beginsWith" dxfId="500" priority="712" stopIfTrue="1" operator="beginsWith" text="Missing">
      <formula>LEFT(E21,LEN("Missing"))="Missing"</formula>
    </cfRule>
    <cfRule type="beginsWith" dxfId="499" priority="713" stopIfTrue="1" operator="beginsWith" text="Untested">
      <formula>LEFT(E21,LEN("Untested"))="Untested"</formula>
    </cfRule>
    <cfRule type="notContainsBlanks" dxfId="498" priority="714" stopIfTrue="1">
      <formula>LEN(TRIM(E21))&gt;0</formula>
    </cfRule>
  </conditionalFormatting>
  <conditionalFormatting sqref="E23:F24">
    <cfRule type="beginsWith" dxfId="497" priority="697" stopIfTrue="1" operator="beginsWith" text="Not Applicable">
      <formula>LEFT(E23,LEN("Not Applicable"))="Not Applicable"</formula>
    </cfRule>
    <cfRule type="beginsWith" dxfId="496" priority="698" stopIfTrue="1" operator="beginsWith" text="Pre-Passed">
      <formula>LEFT(E23,LEN("Pre-Passed"))="Pre-Passed"</formula>
    </cfRule>
    <cfRule type="beginsWith" dxfId="495" priority="699" stopIfTrue="1" operator="beginsWith" text="Partial">
      <formula>LEFT(E23,LEN("Partial"))="Partial"</formula>
    </cfRule>
    <cfRule type="beginsWith" dxfId="494" priority="700" stopIfTrue="1" operator="beginsWith" text="Missing">
      <formula>LEFT(E23,LEN("Missing"))="Missing"</formula>
    </cfRule>
    <cfRule type="beginsWith" dxfId="493" priority="701" stopIfTrue="1" operator="beginsWith" text="Untested">
      <formula>LEFT(E23,LEN("Untested"))="Untested"</formula>
    </cfRule>
    <cfRule type="notContainsBlanks" dxfId="492" priority="702" stopIfTrue="1">
      <formula>LEN(TRIM(E23))&gt;0</formula>
    </cfRule>
  </conditionalFormatting>
  <conditionalFormatting sqref="E25:F26">
    <cfRule type="beginsWith" dxfId="491" priority="685" stopIfTrue="1" operator="beginsWith" text="Not Applicable">
      <formula>LEFT(E25,LEN("Not Applicable"))="Not Applicable"</formula>
    </cfRule>
    <cfRule type="beginsWith" dxfId="490" priority="686" stopIfTrue="1" operator="beginsWith" text="Pre-Passed">
      <formula>LEFT(E25,LEN("Pre-Passed"))="Pre-Passed"</formula>
    </cfRule>
    <cfRule type="beginsWith" dxfId="489" priority="687" stopIfTrue="1" operator="beginsWith" text="Partial">
      <formula>LEFT(E25,LEN("Partial"))="Partial"</formula>
    </cfRule>
    <cfRule type="beginsWith" dxfId="488" priority="688" stopIfTrue="1" operator="beginsWith" text="Missing">
      <formula>LEFT(E25,LEN("Missing"))="Missing"</formula>
    </cfRule>
    <cfRule type="beginsWith" dxfId="487" priority="689" stopIfTrue="1" operator="beginsWith" text="Untested">
      <formula>LEFT(E25,LEN("Untested"))="Untested"</formula>
    </cfRule>
    <cfRule type="notContainsBlanks" dxfId="486" priority="690" stopIfTrue="1">
      <formula>LEN(TRIM(E25))&gt;0</formula>
    </cfRule>
  </conditionalFormatting>
  <conditionalFormatting sqref="A27">
    <cfRule type="beginsWith" dxfId="485" priority="655" stopIfTrue="1" operator="beginsWith" text="Exceptional">
      <formula>LEFT(A27,LEN("Exceptional"))="Exceptional"</formula>
    </cfRule>
    <cfRule type="beginsWith" dxfId="484" priority="656" stopIfTrue="1" operator="beginsWith" text="Professional">
      <formula>LEFT(A27,LEN("Professional"))="Professional"</formula>
    </cfRule>
    <cfRule type="beginsWith" dxfId="483" priority="657" stopIfTrue="1" operator="beginsWith" text="Advanced">
      <formula>LEFT(A27,LEN("Advanced"))="Advanced"</formula>
    </cfRule>
    <cfRule type="beginsWith" dxfId="482" priority="658" stopIfTrue="1" operator="beginsWith" text="Intermediate">
      <formula>LEFT(A27,LEN("Intermediate"))="Intermediate"</formula>
    </cfRule>
    <cfRule type="beginsWith" dxfId="481" priority="659" stopIfTrue="1" operator="beginsWith" text="Basic">
      <formula>LEFT(A27,LEN("Basic"))="Basic"</formula>
    </cfRule>
    <cfRule type="beginsWith" dxfId="480" priority="660" stopIfTrue="1" operator="beginsWith" text="Required">
      <formula>LEFT(A27,LEN("Required"))="Required"</formula>
    </cfRule>
  </conditionalFormatting>
  <conditionalFormatting sqref="E27:F27">
    <cfRule type="beginsWith" dxfId="479" priority="661" stopIfTrue="1" operator="beginsWith" text="Not Applicable">
      <formula>LEFT(E27,LEN("Not Applicable"))="Not Applicable"</formula>
    </cfRule>
    <cfRule type="beginsWith" dxfId="478" priority="662" stopIfTrue="1" operator="beginsWith" text="Pre-Passed">
      <formula>LEFT(E27,LEN("Pre-Passed"))="Pre-Passed"</formula>
    </cfRule>
    <cfRule type="beginsWith" dxfId="477" priority="663" stopIfTrue="1" operator="beginsWith" text="Partial">
      <formula>LEFT(E27,LEN("Partial"))="Partial"</formula>
    </cfRule>
    <cfRule type="beginsWith" dxfId="476" priority="664" stopIfTrue="1" operator="beginsWith" text="Missing">
      <formula>LEFT(E27,LEN("Missing"))="Missing"</formula>
    </cfRule>
    <cfRule type="beginsWith" dxfId="475" priority="665" stopIfTrue="1" operator="beginsWith" text="Untested">
      <formula>LEFT(E27,LEN("Untested"))="Untested"</formula>
    </cfRule>
    <cfRule type="notContainsBlanks" dxfId="474" priority="666" stopIfTrue="1">
      <formula>LEN(TRIM(E27))&gt;0</formula>
    </cfRule>
  </conditionalFormatting>
  <conditionalFormatting sqref="A33">
    <cfRule type="beginsWith" dxfId="473" priority="643" stopIfTrue="1" operator="beginsWith" text="Exceptional">
      <formula>LEFT(A33,LEN("Exceptional"))="Exceptional"</formula>
    </cfRule>
    <cfRule type="beginsWith" dxfId="472" priority="644" stopIfTrue="1" operator="beginsWith" text="Professional">
      <formula>LEFT(A33,LEN("Professional"))="Professional"</formula>
    </cfRule>
    <cfRule type="beginsWith" dxfId="471" priority="645" stopIfTrue="1" operator="beginsWith" text="Advanced">
      <formula>LEFT(A33,LEN("Advanced"))="Advanced"</formula>
    </cfRule>
    <cfRule type="beginsWith" dxfId="470" priority="646" stopIfTrue="1" operator="beginsWith" text="Intermediate">
      <formula>LEFT(A33,LEN("Intermediate"))="Intermediate"</formula>
    </cfRule>
    <cfRule type="beginsWith" dxfId="469" priority="647" stopIfTrue="1" operator="beginsWith" text="Basic">
      <formula>LEFT(A33,LEN("Basic"))="Basic"</formula>
    </cfRule>
    <cfRule type="beginsWith" dxfId="468" priority="648" stopIfTrue="1" operator="beginsWith" text="Required">
      <formula>LEFT(A33,LEN("Required"))="Required"</formula>
    </cfRule>
  </conditionalFormatting>
  <conditionalFormatting sqref="F33">
    <cfRule type="beginsWith" dxfId="467" priority="649" stopIfTrue="1" operator="beginsWith" text="Not Applicable">
      <formula>LEFT(F33,LEN("Not Applicable"))="Not Applicable"</formula>
    </cfRule>
    <cfRule type="beginsWith" dxfId="466" priority="650" stopIfTrue="1" operator="beginsWith" text="Pre-Passed">
      <formula>LEFT(F33,LEN("Pre-Passed"))="Pre-Passed"</formula>
    </cfRule>
    <cfRule type="beginsWith" dxfId="465" priority="651" stopIfTrue="1" operator="beginsWith" text="Partial">
      <formula>LEFT(F33,LEN("Partial"))="Partial"</formula>
    </cfRule>
    <cfRule type="beginsWith" dxfId="464" priority="652" stopIfTrue="1" operator="beginsWith" text="Missing">
      <formula>LEFT(F33,LEN("Missing"))="Missing"</formula>
    </cfRule>
    <cfRule type="beginsWith" dxfId="463" priority="653" stopIfTrue="1" operator="beginsWith" text="Untested">
      <formula>LEFT(F33,LEN("Untested"))="Untested"</formula>
    </cfRule>
    <cfRule type="notContainsBlanks" dxfId="462" priority="654" stopIfTrue="1">
      <formula>LEN(TRIM(F33))&gt;0</formula>
    </cfRule>
  </conditionalFormatting>
  <conditionalFormatting sqref="A34:A35 A39">
    <cfRule type="beginsWith" dxfId="461" priority="631" stopIfTrue="1" operator="beginsWith" text="Exceptional">
      <formula>LEFT(A34,LEN("Exceptional"))="Exceptional"</formula>
    </cfRule>
    <cfRule type="beginsWith" dxfId="460" priority="632" stopIfTrue="1" operator="beginsWith" text="Professional">
      <formula>LEFT(A34,LEN("Professional"))="Professional"</formula>
    </cfRule>
    <cfRule type="beginsWith" dxfId="459" priority="633" stopIfTrue="1" operator="beginsWith" text="Advanced">
      <formula>LEFT(A34,LEN("Advanced"))="Advanced"</formula>
    </cfRule>
    <cfRule type="beginsWith" dxfId="458" priority="634" stopIfTrue="1" operator="beginsWith" text="Intermediate">
      <formula>LEFT(A34,LEN("Intermediate"))="Intermediate"</formula>
    </cfRule>
    <cfRule type="beginsWith" dxfId="457" priority="635" stopIfTrue="1" operator="beginsWith" text="Basic">
      <formula>LEFT(A34,LEN("Basic"))="Basic"</formula>
    </cfRule>
    <cfRule type="beginsWith" dxfId="456" priority="636" stopIfTrue="1" operator="beginsWith" text="Required">
      <formula>LEFT(A34,LEN("Required"))="Required"</formula>
    </cfRule>
  </conditionalFormatting>
  <conditionalFormatting sqref="F34:F36 F39">
    <cfRule type="beginsWith" dxfId="455" priority="637" stopIfTrue="1" operator="beginsWith" text="Not Applicable">
      <formula>LEFT(F34,LEN("Not Applicable"))="Not Applicable"</formula>
    </cfRule>
    <cfRule type="beginsWith" dxfId="454" priority="638" stopIfTrue="1" operator="beginsWith" text="Pre-Passed">
      <formula>LEFT(F34,LEN("Pre-Passed"))="Pre-Passed"</formula>
    </cfRule>
    <cfRule type="beginsWith" dxfId="453" priority="639" stopIfTrue="1" operator="beginsWith" text="Partial">
      <formula>LEFT(F34,LEN("Partial"))="Partial"</formula>
    </cfRule>
    <cfRule type="beginsWith" dxfId="452" priority="640" stopIfTrue="1" operator="beginsWith" text="Missing">
      <formula>LEFT(F34,LEN("Missing"))="Missing"</formula>
    </cfRule>
    <cfRule type="beginsWith" dxfId="451" priority="641" stopIfTrue="1" operator="beginsWith" text="Untested">
      <formula>LEFT(F34,LEN("Untested"))="Untested"</formula>
    </cfRule>
    <cfRule type="notContainsBlanks" dxfId="450" priority="642" stopIfTrue="1">
      <formula>LEN(TRIM(F34))&gt;0</formula>
    </cfRule>
  </conditionalFormatting>
  <conditionalFormatting sqref="A37">
    <cfRule type="beginsWith" dxfId="449" priority="619" stopIfTrue="1" operator="beginsWith" text="Exceptional">
      <formula>LEFT(A37,LEN("Exceptional"))="Exceptional"</formula>
    </cfRule>
    <cfRule type="beginsWith" dxfId="448" priority="620" stopIfTrue="1" operator="beginsWith" text="Professional">
      <formula>LEFT(A37,LEN("Professional"))="Professional"</formula>
    </cfRule>
    <cfRule type="beginsWith" dxfId="447" priority="621" stopIfTrue="1" operator="beginsWith" text="Advanced">
      <formula>LEFT(A37,LEN("Advanced"))="Advanced"</formula>
    </cfRule>
    <cfRule type="beginsWith" dxfId="446" priority="622" stopIfTrue="1" operator="beginsWith" text="Intermediate">
      <formula>LEFT(A37,LEN("Intermediate"))="Intermediate"</formula>
    </cfRule>
    <cfRule type="beginsWith" dxfId="445" priority="623" stopIfTrue="1" operator="beginsWith" text="Basic">
      <formula>LEFT(A37,LEN("Basic"))="Basic"</formula>
    </cfRule>
    <cfRule type="beginsWith" dxfId="444" priority="624" stopIfTrue="1" operator="beginsWith" text="Required">
      <formula>LEFT(A37,LEN("Required"))="Required"</formula>
    </cfRule>
  </conditionalFormatting>
  <conditionalFormatting sqref="F37:F38">
    <cfRule type="beginsWith" dxfId="443" priority="625" stopIfTrue="1" operator="beginsWith" text="Not Applicable">
      <formula>LEFT(F37,LEN("Not Applicable"))="Not Applicable"</formula>
    </cfRule>
    <cfRule type="beginsWith" dxfId="442" priority="626" stopIfTrue="1" operator="beginsWith" text="Pre-Passed">
      <formula>LEFT(F37,LEN("Pre-Passed"))="Pre-Passed"</formula>
    </cfRule>
    <cfRule type="beginsWith" dxfId="441" priority="627" stopIfTrue="1" operator="beginsWith" text="Partial">
      <formula>LEFT(F37,LEN("Partial"))="Partial"</formula>
    </cfRule>
    <cfRule type="beginsWith" dxfId="440" priority="628" stopIfTrue="1" operator="beginsWith" text="Missing">
      <formula>LEFT(F37,LEN("Missing"))="Missing"</formula>
    </cfRule>
    <cfRule type="beginsWith" dxfId="439" priority="629" stopIfTrue="1" operator="beginsWith" text="Untested">
      <formula>LEFT(F37,LEN("Untested"))="Untested"</formula>
    </cfRule>
    <cfRule type="notContainsBlanks" dxfId="438" priority="630" stopIfTrue="1">
      <formula>LEN(TRIM(F37))&gt;0</formula>
    </cfRule>
  </conditionalFormatting>
  <conditionalFormatting sqref="A40">
    <cfRule type="beginsWith" dxfId="437" priority="607" stopIfTrue="1" operator="beginsWith" text="Exceptional">
      <formula>LEFT(A40,LEN("Exceptional"))="Exceptional"</formula>
    </cfRule>
    <cfRule type="beginsWith" dxfId="436" priority="608" stopIfTrue="1" operator="beginsWith" text="Professional">
      <formula>LEFT(A40,LEN("Professional"))="Professional"</formula>
    </cfRule>
    <cfRule type="beginsWith" dxfId="435" priority="609" stopIfTrue="1" operator="beginsWith" text="Advanced">
      <formula>LEFT(A40,LEN("Advanced"))="Advanced"</formula>
    </cfRule>
    <cfRule type="beginsWith" dxfId="434" priority="610" stopIfTrue="1" operator="beginsWith" text="Intermediate">
      <formula>LEFT(A40,LEN("Intermediate"))="Intermediate"</formula>
    </cfRule>
    <cfRule type="beginsWith" dxfId="433" priority="611" stopIfTrue="1" operator="beginsWith" text="Basic">
      <formula>LEFT(A40,LEN("Basic"))="Basic"</formula>
    </cfRule>
    <cfRule type="beginsWith" dxfId="432" priority="612" stopIfTrue="1" operator="beginsWith" text="Required">
      <formula>LEFT(A40,LEN("Required"))="Required"</formula>
    </cfRule>
  </conditionalFormatting>
  <conditionalFormatting sqref="F40">
    <cfRule type="beginsWith" dxfId="431" priority="613" stopIfTrue="1" operator="beginsWith" text="Not Applicable">
      <formula>LEFT(F40,LEN("Not Applicable"))="Not Applicable"</formula>
    </cfRule>
    <cfRule type="beginsWith" dxfId="430" priority="614" stopIfTrue="1" operator="beginsWith" text="Pre-Passed">
      <formula>LEFT(F40,LEN("Pre-Passed"))="Pre-Passed"</formula>
    </cfRule>
    <cfRule type="beginsWith" dxfId="429" priority="615" stopIfTrue="1" operator="beginsWith" text="Partial">
      <formula>LEFT(F40,LEN("Partial"))="Partial"</formula>
    </cfRule>
    <cfRule type="beginsWith" dxfId="428" priority="616" stopIfTrue="1" operator="beginsWith" text="Missing">
      <formula>LEFT(F40,LEN("Missing"))="Missing"</formula>
    </cfRule>
    <cfRule type="beginsWith" dxfId="427" priority="617" stopIfTrue="1" operator="beginsWith" text="Untested">
      <formula>LEFT(F40,LEN("Untested"))="Untested"</formula>
    </cfRule>
    <cfRule type="notContainsBlanks" dxfId="426" priority="618" stopIfTrue="1">
      <formula>LEN(TRIM(F40))&gt;0</formula>
    </cfRule>
  </conditionalFormatting>
  <conditionalFormatting sqref="A41:A42 A44">
    <cfRule type="beginsWith" dxfId="425" priority="595" stopIfTrue="1" operator="beginsWith" text="Exceptional">
      <formula>LEFT(A41,LEN("Exceptional"))="Exceptional"</formula>
    </cfRule>
    <cfRule type="beginsWith" dxfId="424" priority="596" stopIfTrue="1" operator="beginsWith" text="Professional">
      <formula>LEFT(A41,LEN("Professional"))="Professional"</formula>
    </cfRule>
    <cfRule type="beginsWith" dxfId="423" priority="597" stopIfTrue="1" operator="beginsWith" text="Advanced">
      <formula>LEFT(A41,LEN("Advanced"))="Advanced"</formula>
    </cfRule>
    <cfRule type="beginsWith" dxfId="422" priority="598" stopIfTrue="1" operator="beginsWith" text="Intermediate">
      <formula>LEFT(A41,LEN("Intermediate"))="Intermediate"</formula>
    </cfRule>
    <cfRule type="beginsWith" dxfId="421" priority="599" stopIfTrue="1" operator="beginsWith" text="Basic">
      <formula>LEFT(A41,LEN("Basic"))="Basic"</formula>
    </cfRule>
    <cfRule type="beginsWith" dxfId="420" priority="600" stopIfTrue="1" operator="beginsWith" text="Required">
      <formula>LEFT(A41,LEN("Required"))="Required"</formula>
    </cfRule>
  </conditionalFormatting>
  <conditionalFormatting sqref="F41:F44">
    <cfRule type="beginsWith" dxfId="419" priority="601" stopIfTrue="1" operator="beginsWith" text="Not Applicable">
      <formula>LEFT(F41,LEN("Not Applicable"))="Not Applicable"</formula>
    </cfRule>
    <cfRule type="beginsWith" dxfId="418" priority="602" stopIfTrue="1" operator="beginsWith" text="Pre-Passed">
      <formula>LEFT(F41,LEN("Pre-Passed"))="Pre-Passed"</formula>
    </cfRule>
    <cfRule type="beginsWith" dxfId="417" priority="603" stopIfTrue="1" operator="beginsWith" text="Partial">
      <formula>LEFT(F41,LEN("Partial"))="Partial"</formula>
    </cfRule>
    <cfRule type="beginsWith" dxfId="416" priority="604" stopIfTrue="1" operator="beginsWith" text="Missing">
      <formula>LEFT(F41,LEN("Missing"))="Missing"</formula>
    </cfRule>
    <cfRule type="beginsWith" dxfId="415" priority="605" stopIfTrue="1" operator="beginsWith" text="Untested">
      <formula>LEFT(F41,LEN("Untested"))="Untested"</formula>
    </cfRule>
    <cfRule type="notContainsBlanks" dxfId="414" priority="606" stopIfTrue="1">
      <formula>LEN(TRIM(F41))&gt;0</formula>
    </cfRule>
  </conditionalFormatting>
  <conditionalFormatting sqref="A48">
    <cfRule type="beginsWith" dxfId="413" priority="535" stopIfTrue="1" operator="beginsWith" text="Exceptional">
      <formula>LEFT(A48,LEN("Exceptional"))="Exceptional"</formula>
    </cfRule>
    <cfRule type="beginsWith" dxfId="412" priority="536" stopIfTrue="1" operator="beginsWith" text="Professional">
      <formula>LEFT(A48,LEN("Professional"))="Professional"</formula>
    </cfRule>
    <cfRule type="beginsWith" dxfId="411" priority="537" stopIfTrue="1" operator="beginsWith" text="Advanced">
      <formula>LEFT(A48,LEN("Advanced"))="Advanced"</formula>
    </cfRule>
    <cfRule type="beginsWith" dxfId="410" priority="538" stopIfTrue="1" operator="beginsWith" text="Intermediate">
      <formula>LEFT(A48,LEN("Intermediate"))="Intermediate"</formula>
    </cfRule>
    <cfRule type="beginsWith" dxfId="409" priority="539" stopIfTrue="1" operator="beginsWith" text="Basic">
      <formula>LEFT(A48,LEN("Basic"))="Basic"</formula>
    </cfRule>
    <cfRule type="beginsWith" dxfId="408" priority="540" stopIfTrue="1" operator="beginsWith" text="Required">
      <formula>LEFT(A48,LEN("Required"))="Required"</formula>
    </cfRule>
  </conditionalFormatting>
  <conditionalFormatting sqref="F48">
    <cfRule type="beginsWith" dxfId="407" priority="541" stopIfTrue="1" operator="beginsWith" text="Not Applicable">
      <formula>LEFT(F48,LEN("Not Applicable"))="Not Applicable"</formula>
    </cfRule>
    <cfRule type="beginsWith" dxfId="406" priority="542" stopIfTrue="1" operator="beginsWith" text="Pre-Passed">
      <formula>LEFT(F48,LEN("Pre-Passed"))="Pre-Passed"</formula>
    </cfRule>
    <cfRule type="beginsWith" dxfId="405" priority="543" stopIfTrue="1" operator="beginsWith" text="Partial">
      <formula>LEFT(F48,LEN("Partial"))="Partial"</formula>
    </cfRule>
    <cfRule type="beginsWith" dxfId="404" priority="544" stopIfTrue="1" operator="beginsWith" text="Missing">
      <formula>LEFT(F48,LEN("Missing"))="Missing"</formula>
    </cfRule>
    <cfRule type="beginsWith" dxfId="403" priority="545" stopIfTrue="1" operator="beginsWith" text="Untested">
      <formula>LEFT(F48,LEN("Untested"))="Untested"</formula>
    </cfRule>
    <cfRule type="notContainsBlanks" dxfId="402" priority="546" stopIfTrue="1">
      <formula>LEN(TRIM(F48))&gt;0</formula>
    </cfRule>
  </conditionalFormatting>
  <conditionalFormatting sqref="A47">
    <cfRule type="beginsWith" dxfId="401" priority="523" stopIfTrue="1" operator="beginsWith" text="Exceptional">
      <formula>LEFT(A47,LEN("Exceptional"))="Exceptional"</formula>
    </cfRule>
    <cfRule type="beginsWith" dxfId="400" priority="524" stopIfTrue="1" operator="beginsWith" text="Professional">
      <formula>LEFT(A47,LEN("Professional"))="Professional"</formula>
    </cfRule>
    <cfRule type="beginsWith" dxfId="399" priority="525" stopIfTrue="1" operator="beginsWith" text="Advanced">
      <formula>LEFT(A47,LEN("Advanced"))="Advanced"</formula>
    </cfRule>
    <cfRule type="beginsWith" dxfId="398" priority="526" stopIfTrue="1" operator="beginsWith" text="Intermediate">
      <formula>LEFT(A47,LEN("Intermediate"))="Intermediate"</formula>
    </cfRule>
    <cfRule type="beginsWith" dxfId="397" priority="527" stopIfTrue="1" operator="beginsWith" text="Basic">
      <formula>LEFT(A47,LEN("Basic"))="Basic"</formula>
    </cfRule>
    <cfRule type="beginsWith" dxfId="396" priority="528" stopIfTrue="1" operator="beginsWith" text="Required">
      <formula>LEFT(A47,LEN("Required"))="Required"</formula>
    </cfRule>
  </conditionalFormatting>
  <conditionalFormatting sqref="F47">
    <cfRule type="beginsWith" dxfId="395" priority="529" stopIfTrue="1" operator="beginsWith" text="Not Applicable">
      <formula>LEFT(F47,LEN("Not Applicable"))="Not Applicable"</formula>
    </cfRule>
    <cfRule type="beginsWith" dxfId="394" priority="530" stopIfTrue="1" operator="beginsWith" text="Pre-Passed">
      <formula>LEFT(F47,LEN("Pre-Passed"))="Pre-Passed"</formula>
    </cfRule>
    <cfRule type="beginsWith" dxfId="393" priority="531" stopIfTrue="1" operator="beginsWith" text="Partial">
      <formula>LEFT(F47,LEN("Partial"))="Partial"</formula>
    </cfRule>
    <cfRule type="beginsWith" dxfId="392" priority="532" stopIfTrue="1" operator="beginsWith" text="Missing">
      <formula>LEFT(F47,LEN("Missing"))="Missing"</formula>
    </cfRule>
    <cfRule type="beginsWith" dxfId="391" priority="533" stopIfTrue="1" operator="beginsWith" text="Untested">
      <formula>LEFT(F47,LEN("Untested"))="Untested"</formula>
    </cfRule>
    <cfRule type="notContainsBlanks" dxfId="390" priority="534" stopIfTrue="1">
      <formula>LEN(TRIM(F47))&gt;0</formula>
    </cfRule>
  </conditionalFormatting>
  <conditionalFormatting sqref="A46">
    <cfRule type="beginsWith" dxfId="389" priority="511" stopIfTrue="1" operator="beginsWith" text="Exceptional">
      <formula>LEFT(A46,LEN("Exceptional"))="Exceptional"</formula>
    </cfRule>
    <cfRule type="beginsWith" dxfId="388" priority="512" stopIfTrue="1" operator="beginsWith" text="Professional">
      <formula>LEFT(A46,LEN("Professional"))="Professional"</formula>
    </cfRule>
    <cfRule type="beginsWith" dxfId="387" priority="513" stopIfTrue="1" operator="beginsWith" text="Advanced">
      <formula>LEFT(A46,LEN("Advanced"))="Advanced"</formula>
    </cfRule>
    <cfRule type="beginsWith" dxfId="386" priority="514" stopIfTrue="1" operator="beginsWith" text="Intermediate">
      <formula>LEFT(A46,LEN("Intermediate"))="Intermediate"</formula>
    </cfRule>
    <cfRule type="beginsWith" dxfId="385" priority="515" stopIfTrue="1" operator="beginsWith" text="Basic">
      <formula>LEFT(A46,LEN("Basic"))="Basic"</formula>
    </cfRule>
    <cfRule type="beginsWith" dxfId="384" priority="516" stopIfTrue="1" operator="beginsWith" text="Required">
      <formula>LEFT(A46,LEN("Required"))="Required"</formula>
    </cfRule>
  </conditionalFormatting>
  <conditionalFormatting sqref="F46">
    <cfRule type="beginsWith" dxfId="383" priority="517" stopIfTrue="1" operator="beginsWith" text="Not Applicable">
      <formula>LEFT(F46,LEN("Not Applicable"))="Not Applicable"</formula>
    </cfRule>
    <cfRule type="beginsWith" dxfId="382" priority="518" stopIfTrue="1" operator="beginsWith" text="Pre-Passed">
      <formula>LEFT(F46,LEN("Pre-Passed"))="Pre-Passed"</formula>
    </cfRule>
    <cfRule type="beginsWith" dxfId="381" priority="519" stopIfTrue="1" operator="beginsWith" text="Partial">
      <formula>LEFT(F46,LEN("Partial"))="Partial"</formula>
    </cfRule>
    <cfRule type="beginsWith" dxfId="380" priority="520" stopIfTrue="1" operator="beginsWith" text="Missing">
      <formula>LEFT(F46,LEN("Missing"))="Missing"</formula>
    </cfRule>
    <cfRule type="beginsWith" dxfId="379" priority="521" stopIfTrue="1" operator="beginsWith" text="Untested">
      <formula>LEFT(F46,LEN("Untested"))="Untested"</formula>
    </cfRule>
    <cfRule type="notContainsBlanks" dxfId="378" priority="522" stopIfTrue="1">
      <formula>LEN(TRIM(F46))&gt;0</formula>
    </cfRule>
  </conditionalFormatting>
  <conditionalFormatting sqref="A15 A17 A19 A21 A23 A25">
    <cfRule type="beginsWith" dxfId="377" priority="493" stopIfTrue="1" operator="beginsWith" text="Exceptional">
      <formula>LEFT(A15,LEN("Exceptional"))="Exceptional"</formula>
    </cfRule>
    <cfRule type="beginsWith" dxfId="376" priority="494" stopIfTrue="1" operator="beginsWith" text="Professional">
      <formula>LEFT(A15,LEN("Professional"))="Professional"</formula>
    </cfRule>
    <cfRule type="beginsWith" dxfId="375" priority="495" stopIfTrue="1" operator="beginsWith" text="Advanced">
      <formula>LEFT(A15,LEN("Advanced"))="Advanced"</formula>
    </cfRule>
    <cfRule type="beginsWith" dxfId="374" priority="496" stopIfTrue="1" operator="beginsWith" text="Intermediate">
      <formula>LEFT(A15,LEN("Intermediate"))="Intermediate"</formula>
    </cfRule>
    <cfRule type="beginsWith" dxfId="373" priority="497" stopIfTrue="1" operator="beginsWith" text="Basic">
      <formula>LEFT(A15,LEN("Basic"))="Basic"</formula>
    </cfRule>
    <cfRule type="beginsWith" dxfId="372" priority="498" stopIfTrue="1" operator="beginsWith" text="Required">
      <formula>LEFT(A15,LEN("Required"))="Required"</formula>
    </cfRule>
  </conditionalFormatting>
  <conditionalFormatting sqref="A12">
    <cfRule type="beginsWith" dxfId="371" priority="481" stopIfTrue="1" operator="beginsWith" text="Exceptional">
      <formula>LEFT(A12,LEN("Exceptional"))="Exceptional"</formula>
    </cfRule>
    <cfRule type="beginsWith" dxfId="370" priority="482" stopIfTrue="1" operator="beginsWith" text="Professional">
      <formula>LEFT(A12,LEN("Professional"))="Professional"</formula>
    </cfRule>
    <cfRule type="beginsWith" dxfId="369" priority="483" stopIfTrue="1" operator="beginsWith" text="Advanced">
      <formula>LEFT(A12,LEN("Advanced"))="Advanced"</formula>
    </cfRule>
    <cfRule type="beginsWith" dxfId="368" priority="484" stopIfTrue="1" operator="beginsWith" text="Intermediate">
      <formula>LEFT(A12,LEN("Intermediate"))="Intermediate"</formula>
    </cfRule>
    <cfRule type="beginsWith" dxfId="367" priority="485" stopIfTrue="1" operator="beginsWith" text="Basic">
      <formula>LEFT(A12,LEN("Basic"))="Basic"</formula>
    </cfRule>
    <cfRule type="beginsWith" dxfId="366" priority="486" stopIfTrue="1" operator="beginsWith" text="Required">
      <formula>LEFT(A12,LEN("Required"))="Required"</formula>
    </cfRule>
  </conditionalFormatting>
  <conditionalFormatting sqref="E12:F12">
    <cfRule type="beginsWith" dxfId="365" priority="487" stopIfTrue="1" operator="beginsWith" text="Not Applicable">
      <formula>LEFT(E12,LEN("Not Applicable"))="Not Applicable"</formula>
    </cfRule>
    <cfRule type="beginsWith" dxfId="364" priority="488" stopIfTrue="1" operator="beginsWith" text="Pre-Passed">
      <formula>LEFT(E12,LEN("Pre-Passed"))="Pre-Passed"</formula>
    </cfRule>
    <cfRule type="beginsWith" dxfId="363" priority="489" stopIfTrue="1" operator="beginsWith" text="Partial">
      <formula>LEFT(E12,LEN("Partial"))="Partial"</formula>
    </cfRule>
    <cfRule type="beginsWith" dxfId="362" priority="490" stopIfTrue="1" operator="beginsWith" text="Missing">
      <formula>LEFT(E12,LEN("Missing"))="Missing"</formula>
    </cfRule>
    <cfRule type="beginsWith" dxfId="361" priority="491" stopIfTrue="1" operator="beginsWith" text="Untested">
      <formula>LEFT(E12,LEN("Untested"))="Untested"</formula>
    </cfRule>
    <cfRule type="notContainsBlanks" dxfId="360" priority="492" stopIfTrue="1">
      <formula>LEN(TRIM(E12))&gt;0</formula>
    </cfRule>
  </conditionalFormatting>
  <conditionalFormatting sqref="A59 A53:A56">
    <cfRule type="beginsWith" dxfId="359" priority="469" stopIfTrue="1" operator="beginsWith" text="Exceptional">
      <formula>LEFT(A53,LEN("Exceptional"))="Exceptional"</formula>
    </cfRule>
    <cfRule type="beginsWith" dxfId="358" priority="470" stopIfTrue="1" operator="beginsWith" text="Professional">
      <formula>LEFT(A53,LEN("Professional"))="Professional"</formula>
    </cfRule>
    <cfRule type="beginsWith" dxfId="357" priority="471" stopIfTrue="1" operator="beginsWith" text="Advanced">
      <formula>LEFT(A53,LEN("Advanced"))="Advanced"</formula>
    </cfRule>
    <cfRule type="beginsWith" dxfId="356" priority="472" stopIfTrue="1" operator="beginsWith" text="Intermediate">
      <formula>LEFT(A53,LEN("Intermediate"))="Intermediate"</formula>
    </cfRule>
    <cfRule type="beginsWith" dxfId="355" priority="473" stopIfTrue="1" operator="beginsWith" text="Basic">
      <formula>LEFT(A53,LEN("Basic"))="Basic"</formula>
    </cfRule>
    <cfRule type="beginsWith" dxfId="354" priority="474" stopIfTrue="1" operator="beginsWith" text="Required">
      <formula>LEFT(A53,LEN("Required"))="Required"</formula>
    </cfRule>
  </conditionalFormatting>
  <conditionalFormatting sqref="F59 E53:F53 F54:F56">
    <cfRule type="beginsWith" dxfId="353" priority="475" stopIfTrue="1" operator="beginsWith" text="Not Applicable">
      <formula>LEFT(E53,LEN("Not Applicable"))="Not Applicable"</formula>
    </cfRule>
    <cfRule type="beginsWith" dxfId="352" priority="476" stopIfTrue="1" operator="beginsWith" text="Pre-Passed">
      <formula>LEFT(E53,LEN("Pre-Passed"))="Pre-Passed"</formula>
    </cfRule>
    <cfRule type="beginsWith" dxfId="351" priority="477" stopIfTrue="1" operator="beginsWith" text="Partial">
      <formula>LEFT(E53,LEN("Partial"))="Partial"</formula>
    </cfRule>
    <cfRule type="beginsWith" dxfId="350" priority="478" stopIfTrue="1" operator="beginsWith" text="Missing">
      <formula>LEFT(E53,LEN("Missing"))="Missing"</formula>
    </cfRule>
    <cfRule type="beginsWith" dxfId="349" priority="479" stopIfTrue="1" operator="beginsWith" text="Untested">
      <formula>LEFT(E53,LEN("Untested"))="Untested"</formula>
    </cfRule>
    <cfRule type="notContainsBlanks" dxfId="348" priority="480" stopIfTrue="1">
      <formula>LEN(TRIM(E53))&gt;0</formula>
    </cfRule>
  </conditionalFormatting>
  <conditionalFormatting sqref="A57">
    <cfRule type="beginsWith" dxfId="347" priority="457" stopIfTrue="1" operator="beginsWith" text="Exceptional">
      <formula>LEFT(A57,LEN("Exceptional"))="Exceptional"</formula>
    </cfRule>
    <cfRule type="beginsWith" dxfId="346" priority="458" stopIfTrue="1" operator="beginsWith" text="Professional">
      <formula>LEFT(A57,LEN("Professional"))="Professional"</formula>
    </cfRule>
    <cfRule type="beginsWith" dxfId="345" priority="459" stopIfTrue="1" operator="beginsWith" text="Advanced">
      <formula>LEFT(A57,LEN("Advanced"))="Advanced"</formula>
    </cfRule>
    <cfRule type="beginsWith" dxfId="344" priority="460" stopIfTrue="1" operator="beginsWith" text="Intermediate">
      <formula>LEFT(A57,LEN("Intermediate"))="Intermediate"</formula>
    </cfRule>
    <cfRule type="beginsWith" dxfId="343" priority="461" stopIfTrue="1" operator="beginsWith" text="Basic">
      <formula>LEFT(A57,LEN("Basic"))="Basic"</formula>
    </cfRule>
    <cfRule type="beginsWith" dxfId="342" priority="462" stopIfTrue="1" operator="beginsWith" text="Required">
      <formula>LEFT(A57,LEN("Required"))="Required"</formula>
    </cfRule>
  </conditionalFormatting>
  <conditionalFormatting sqref="F57">
    <cfRule type="beginsWith" dxfId="341" priority="463" stopIfTrue="1" operator="beginsWith" text="Not Applicable">
      <formula>LEFT(F57,LEN("Not Applicable"))="Not Applicable"</formula>
    </cfRule>
    <cfRule type="beginsWith" dxfId="340" priority="464" stopIfTrue="1" operator="beginsWith" text="Pre-Passed">
      <formula>LEFT(F57,LEN("Pre-Passed"))="Pre-Passed"</formula>
    </cfRule>
    <cfRule type="beginsWith" dxfId="339" priority="465" stopIfTrue="1" operator="beginsWith" text="Partial">
      <formula>LEFT(F57,LEN("Partial"))="Partial"</formula>
    </cfRule>
    <cfRule type="beginsWith" dxfId="338" priority="466" stopIfTrue="1" operator="beginsWith" text="Missing">
      <formula>LEFT(F57,LEN("Missing"))="Missing"</formula>
    </cfRule>
    <cfRule type="beginsWith" dxfId="337" priority="467" stopIfTrue="1" operator="beginsWith" text="Untested">
      <formula>LEFT(F57,LEN("Untested"))="Untested"</formula>
    </cfRule>
    <cfRule type="notContainsBlanks" dxfId="336" priority="468" stopIfTrue="1">
      <formula>LEN(TRIM(F57))&gt;0</formula>
    </cfRule>
  </conditionalFormatting>
  <conditionalFormatting sqref="A14">
    <cfRule type="beginsWith" dxfId="335" priority="451" stopIfTrue="1" operator="beginsWith" text="Exceptional">
      <formula>LEFT(A14,LEN("Exceptional"))="Exceptional"</formula>
    </cfRule>
    <cfRule type="beginsWith" dxfId="334" priority="452" stopIfTrue="1" operator="beginsWith" text="Professional">
      <formula>LEFT(A14,LEN("Professional"))="Professional"</formula>
    </cfRule>
    <cfRule type="beginsWith" dxfId="333" priority="453" stopIfTrue="1" operator="beginsWith" text="Advanced">
      <formula>LEFT(A14,LEN("Advanced"))="Advanced"</formula>
    </cfRule>
    <cfRule type="beginsWith" dxfId="332" priority="454" stopIfTrue="1" operator="beginsWith" text="Intermediate">
      <formula>LEFT(A14,LEN("Intermediate"))="Intermediate"</formula>
    </cfRule>
    <cfRule type="beginsWith" dxfId="331" priority="455" stopIfTrue="1" operator="beginsWith" text="Basic">
      <formula>LEFT(A14,LEN("Basic"))="Basic"</formula>
    </cfRule>
    <cfRule type="beginsWith" dxfId="330" priority="456" stopIfTrue="1" operator="beginsWith" text="Required">
      <formula>LEFT(A14,LEN("Required"))="Required"</formula>
    </cfRule>
  </conditionalFormatting>
  <conditionalFormatting sqref="A16">
    <cfRule type="beginsWith" dxfId="329" priority="445" stopIfTrue="1" operator="beginsWith" text="Exceptional">
      <formula>LEFT(A16,LEN("Exceptional"))="Exceptional"</formula>
    </cfRule>
    <cfRule type="beginsWith" dxfId="328" priority="446" stopIfTrue="1" operator="beginsWith" text="Professional">
      <formula>LEFT(A16,LEN("Professional"))="Professional"</formula>
    </cfRule>
    <cfRule type="beginsWith" dxfId="327" priority="447" stopIfTrue="1" operator="beginsWith" text="Advanced">
      <formula>LEFT(A16,LEN("Advanced"))="Advanced"</formula>
    </cfRule>
    <cfRule type="beginsWith" dxfId="326" priority="448" stopIfTrue="1" operator="beginsWith" text="Intermediate">
      <formula>LEFT(A16,LEN("Intermediate"))="Intermediate"</formula>
    </cfRule>
    <cfRule type="beginsWith" dxfId="325" priority="449" stopIfTrue="1" operator="beginsWith" text="Basic">
      <formula>LEFT(A16,LEN("Basic"))="Basic"</formula>
    </cfRule>
    <cfRule type="beginsWith" dxfId="324" priority="450" stopIfTrue="1" operator="beginsWith" text="Required">
      <formula>LEFT(A16,LEN("Required"))="Required"</formula>
    </cfRule>
  </conditionalFormatting>
  <conditionalFormatting sqref="A26 A24 A22 A20 A18">
    <cfRule type="beginsWith" dxfId="323" priority="439" stopIfTrue="1" operator="beginsWith" text="Exceptional">
      <formula>LEFT(A18,LEN("Exceptional"))="Exceptional"</formula>
    </cfRule>
    <cfRule type="beginsWith" dxfId="322" priority="440" stopIfTrue="1" operator="beginsWith" text="Professional">
      <formula>LEFT(A18,LEN("Professional"))="Professional"</formula>
    </cfRule>
    <cfRule type="beginsWith" dxfId="321" priority="441" stopIfTrue="1" operator="beginsWith" text="Advanced">
      <formula>LEFT(A18,LEN("Advanced"))="Advanced"</formula>
    </cfRule>
    <cfRule type="beginsWith" dxfId="320" priority="442" stopIfTrue="1" operator="beginsWith" text="Intermediate">
      <formula>LEFT(A18,LEN("Intermediate"))="Intermediate"</formula>
    </cfRule>
    <cfRule type="beginsWith" dxfId="319" priority="443" stopIfTrue="1" operator="beginsWith" text="Basic">
      <formula>LEFT(A18,LEN("Basic"))="Basic"</formula>
    </cfRule>
    <cfRule type="beginsWith" dxfId="318" priority="444" stopIfTrue="1" operator="beginsWith" text="Required">
      <formula>LEFT(A18,LEN("Required"))="Required"</formula>
    </cfRule>
  </conditionalFormatting>
  <conditionalFormatting sqref="A43">
    <cfRule type="beginsWith" dxfId="317" priority="421" stopIfTrue="1" operator="beginsWith" text="Exceptional">
      <formula>LEFT(A43,LEN("Exceptional"))="Exceptional"</formula>
    </cfRule>
    <cfRule type="beginsWith" dxfId="316" priority="422" stopIfTrue="1" operator="beginsWith" text="Professional">
      <formula>LEFT(A43,LEN("Professional"))="Professional"</formula>
    </cfRule>
    <cfRule type="beginsWith" dxfId="315" priority="423" stopIfTrue="1" operator="beginsWith" text="Advanced">
      <formula>LEFT(A43,LEN("Advanced"))="Advanced"</formula>
    </cfRule>
    <cfRule type="beginsWith" dxfId="314" priority="424" stopIfTrue="1" operator="beginsWith" text="Intermediate">
      <formula>LEFT(A43,LEN("Intermediate"))="Intermediate"</formula>
    </cfRule>
    <cfRule type="beginsWith" dxfId="313" priority="425" stopIfTrue="1" operator="beginsWith" text="Basic">
      <formula>LEFT(A43,LEN("Basic"))="Basic"</formula>
    </cfRule>
    <cfRule type="beginsWith" dxfId="312" priority="426" stopIfTrue="1" operator="beginsWith" text="Required">
      <formula>LEFT(A43,LEN("Required"))="Required"</formula>
    </cfRule>
  </conditionalFormatting>
  <conditionalFormatting sqref="A58">
    <cfRule type="beginsWith" dxfId="311" priority="409" stopIfTrue="1" operator="beginsWith" text="Exceptional">
      <formula>LEFT(A58,LEN("Exceptional"))="Exceptional"</formula>
    </cfRule>
    <cfRule type="beginsWith" dxfId="310" priority="410" stopIfTrue="1" operator="beginsWith" text="Professional">
      <formula>LEFT(A58,LEN("Professional"))="Professional"</formula>
    </cfRule>
    <cfRule type="beginsWith" dxfId="309" priority="411" stopIfTrue="1" operator="beginsWith" text="Advanced">
      <formula>LEFT(A58,LEN("Advanced"))="Advanced"</formula>
    </cfRule>
    <cfRule type="beginsWith" dxfId="308" priority="412" stopIfTrue="1" operator="beginsWith" text="Intermediate">
      <formula>LEFT(A58,LEN("Intermediate"))="Intermediate"</formula>
    </cfRule>
    <cfRule type="beginsWith" dxfId="307" priority="413" stopIfTrue="1" operator="beginsWith" text="Basic">
      <formula>LEFT(A58,LEN("Basic"))="Basic"</formula>
    </cfRule>
    <cfRule type="beginsWith" dxfId="306" priority="414" stopIfTrue="1" operator="beginsWith" text="Required">
      <formula>LEFT(A58,LEN("Required"))="Required"</formula>
    </cfRule>
  </conditionalFormatting>
  <conditionalFormatting sqref="A67">
    <cfRule type="beginsWith" dxfId="305" priority="373" stopIfTrue="1" operator="beginsWith" text="Exceptional">
      <formula>LEFT(A67,LEN("Exceptional"))="Exceptional"</formula>
    </cfRule>
    <cfRule type="beginsWith" dxfId="304" priority="374" stopIfTrue="1" operator="beginsWith" text="Professional">
      <formula>LEFT(A67,LEN("Professional"))="Professional"</formula>
    </cfRule>
    <cfRule type="beginsWith" dxfId="303" priority="375" stopIfTrue="1" operator="beginsWith" text="Advanced">
      <formula>LEFT(A67,LEN("Advanced"))="Advanced"</formula>
    </cfRule>
    <cfRule type="beginsWith" dxfId="302" priority="376" stopIfTrue="1" operator="beginsWith" text="Intermediate">
      <formula>LEFT(A67,LEN("Intermediate"))="Intermediate"</formula>
    </cfRule>
    <cfRule type="beginsWith" dxfId="301" priority="377" stopIfTrue="1" operator="beginsWith" text="Basic">
      <formula>LEFT(A67,LEN("Basic"))="Basic"</formula>
    </cfRule>
    <cfRule type="beginsWith" dxfId="300" priority="378" stopIfTrue="1" operator="beginsWith" text="Required">
      <formula>LEFT(A67,LEN("Required"))="Required"</formula>
    </cfRule>
  </conditionalFormatting>
  <conditionalFormatting sqref="A36">
    <cfRule type="beginsWith" dxfId="299" priority="433" stopIfTrue="1" operator="beginsWith" text="Exceptional">
      <formula>LEFT(A36,LEN("Exceptional"))="Exceptional"</formula>
    </cfRule>
    <cfRule type="beginsWith" dxfId="298" priority="434" stopIfTrue="1" operator="beginsWith" text="Professional">
      <formula>LEFT(A36,LEN("Professional"))="Professional"</formula>
    </cfRule>
    <cfRule type="beginsWith" dxfId="297" priority="435" stopIfTrue="1" operator="beginsWith" text="Advanced">
      <formula>LEFT(A36,LEN("Advanced"))="Advanced"</formula>
    </cfRule>
    <cfRule type="beginsWith" dxfId="296" priority="436" stopIfTrue="1" operator="beginsWith" text="Intermediate">
      <formula>LEFT(A36,LEN("Intermediate"))="Intermediate"</formula>
    </cfRule>
    <cfRule type="beginsWith" dxfId="295" priority="437" stopIfTrue="1" operator="beginsWith" text="Basic">
      <formula>LEFT(A36,LEN("Basic"))="Basic"</formula>
    </cfRule>
    <cfRule type="beginsWith" dxfId="294" priority="438" stopIfTrue="1" operator="beginsWith" text="Required">
      <formula>LEFT(A36,LEN("Required"))="Required"</formula>
    </cfRule>
  </conditionalFormatting>
  <conditionalFormatting sqref="A38">
    <cfRule type="beginsWith" dxfId="293" priority="427" stopIfTrue="1" operator="beginsWith" text="Exceptional">
      <formula>LEFT(A38,LEN("Exceptional"))="Exceptional"</formula>
    </cfRule>
    <cfRule type="beginsWith" dxfId="292" priority="428" stopIfTrue="1" operator="beginsWith" text="Professional">
      <formula>LEFT(A38,LEN("Professional"))="Professional"</formula>
    </cfRule>
    <cfRule type="beginsWith" dxfId="291" priority="429" stopIfTrue="1" operator="beginsWith" text="Advanced">
      <formula>LEFT(A38,LEN("Advanced"))="Advanced"</formula>
    </cfRule>
    <cfRule type="beginsWith" dxfId="290" priority="430" stopIfTrue="1" operator="beginsWith" text="Intermediate">
      <formula>LEFT(A38,LEN("Intermediate"))="Intermediate"</formula>
    </cfRule>
    <cfRule type="beginsWith" dxfId="289" priority="431" stopIfTrue="1" operator="beginsWith" text="Basic">
      <formula>LEFT(A38,LEN("Basic"))="Basic"</formula>
    </cfRule>
    <cfRule type="beginsWith" dxfId="288" priority="432" stopIfTrue="1" operator="beginsWith" text="Required">
      <formula>LEFT(A38,LEN("Required"))="Required"</formula>
    </cfRule>
  </conditionalFormatting>
  <conditionalFormatting sqref="A60">
    <cfRule type="beginsWith" dxfId="287" priority="361" stopIfTrue="1" operator="beginsWith" text="Exceptional">
      <formula>LEFT(A60,LEN("Exceptional"))="Exceptional"</formula>
    </cfRule>
    <cfRule type="beginsWith" dxfId="286" priority="362" stopIfTrue="1" operator="beginsWith" text="Professional">
      <formula>LEFT(A60,LEN("Professional"))="Professional"</formula>
    </cfRule>
    <cfRule type="beginsWith" dxfId="285" priority="363" stopIfTrue="1" operator="beginsWith" text="Advanced">
      <formula>LEFT(A60,LEN("Advanced"))="Advanced"</formula>
    </cfRule>
    <cfRule type="beginsWith" dxfId="284" priority="364" stopIfTrue="1" operator="beginsWith" text="Intermediate">
      <formula>LEFT(A60,LEN("Intermediate"))="Intermediate"</formula>
    </cfRule>
    <cfRule type="beginsWith" dxfId="283" priority="365" stopIfTrue="1" operator="beginsWith" text="Basic">
      <formula>LEFT(A60,LEN("Basic"))="Basic"</formula>
    </cfRule>
    <cfRule type="beginsWith" dxfId="282" priority="366" stopIfTrue="1" operator="beginsWith" text="Required">
      <formula>LEFT(A60,LEN("Required"))="Required"</formula>
    </cfRule>
  </conditionalFormatting>
  <conditionalFormatting sqref="A65">
    <cfRule type="beginsWith" dxfId="281" priority="349" stopIfTrue="1" operator="beginsWith" text="Exceptional">
      <formula>LEFT(A65,LEN("Exceptional"))="Exceptional"</formula>
    </cfRule>
    <cfRule type="beginsWith" dxfId="280" priority="350" stopIfTrue="1" operator="beginsWith" text="Professional">
      <formula>LEFT(A65,LEN("Professional"))="Professional"</formula>
    </cfRule>
    <cfRule type="beginsWith" dxfId="279" priority="351" stopIfTrue="1" operator="beginsWith" text="Advanced">
      <formula>LEFT(A65,LEN("Advanced"))="Advanced"</formula>
    </cfRule>
    <cfRule type="beginsWith" dxfId="278" priority="352" stopIfTrue="1" operator="beginsWith" text="Intermediate">
      <formula>LEFT(A65,LEN("Intermediate"))="Intermediate"</formula>
    </cfRule>
    <cfRule type="beginsWith" dxfId="277" priority="353" stopIfTrue="1" operator="beginsWith" text="Basic">
      <formula>LEFT(A65,LEN("Basic"))="Basic"</formula>
    </cfRule>
    <cfRule type="beginsWith" dxfId="276" priority="354" stopIfTrue="1" operator="beginsWith" text="Required">
      <formula>LEFT(A65,LEN("Required"))="Required"</formula>
    </cfRule>
  </conditionalFormatting>
  <conditionalFormatting sqref="F58">
    <cfRule type="beginsWith" dxfId="275" priority="415" stopIfTrue="1" operator="beginsWith" text="Not Applicable">
      <formula>LEFT(F58,LEN("Not Applicable"))="Not Applicable"</formula>
    </cfRule>
    <cfRule type="beginsWith" dxfId="274" priority="416" stopIfTrue="1" operator="beginsWith" text="Pre-Passed">
      <formula>LEFT(F58,LEN("Pre-Passed"))="Pre-Passed"</formula>
    </cfRule>
    <cfRule type="beginsWith" dxfId="273" priority="417" stopIfTrue="1" operator="beginsWith" text="Partial">
      <formula>LEFT(F58,LEN("Partial"))="Partial"</formula>
    </cfRule>
    <cfRule type="beginsWith" dxfId="272" priority="418" stopIfTrue="1" operator="beginsWith" text="Missing">
      <formula>LEFT(F58,LEN("Missing"))="Missing"</formula>
    </cfRule>
    <cfRule type="beginsWith" dxfId="271" priority="419" stopIfTrue="1" operator="beginsWith" text="Untested">
      <formula>LEFT(F58,LEN("Untested"))="Untested"</formula>
    </cfRule>
    <cfRule type="notContainsBlanks" dxfId="270" priority="420" stopIfTrue="1">
      <formula>LEN(TRIM(F58))&gt;0</formula>
    </cfRule>
  </conditionalFormatting>
  <conditionalFormatting sqref="A70:A71 A61:A64">
    <cfRule type="beginsWith" dxfId="269" priority="397" stopIfTrue="1" operator="beginsWith" text="Exceptional">
      <formula>LEFT(A61,LEN("Exceptional"))="Exceptional"</formula>
    </cfRule>
    <cfRule type="beginsWith" dxfId="268" priority="398" stopIfTrue="1" operator="beginsWith" text="Professional">
      <formula>LEFT(A61,LEN("Professional"))="Professional"</formula>
    </cfRule>
    <cfRule type="beginsWith" dxfId="267" priority="399" stopIfTrue="1" operator="beginsWith" text="Advanced">
      <formula>LEFT(A61,LEN("Advanced"))="Advanced"</formula>
    </cfRule>
    <cfRule type="beginsWith" dxfId="266" priority="400" stopIfTrue="1" operator="beginsWith" text="Intermediate">
      <formula>LEFT(A61,LEN("Intermediate"))="Intermediate"</formula>
    </cfRule>
    <cfRule type="beginsWith" dxfId="265" priority="401" stopIfTrue="1" operator="beginsWith" text="Basic">
      <formula>LEFT(A61,LEN("Basic"))="Basic"</formula>
    </cfRule>
    <cfRule type="beginsWith" dxfId="264" priority="402" stopIfTrue="1" operator="beginsWith" text="Required">
      <formula>LEFT(A61,LEN("Required"))="Required"</formula>
    </cfRule>
  </conditionalFormatting>
  <conditionalFormatting sqref="E70:F71 E61:F61 F62:F64">
    <cfRule type="beginsWith" dxfId="263" priority="403" stopIfTrue="1" operator="beginsWith" text="Not Applicable">
      <formula>LEFT(E61,LEN("Not Applicable"))="Not Applicable"</formula>
    </cfRule>
    <cfRule type="beginsWith" dxfId="262" priority="404" stopIfTrue="1" operator="beginsWith" text="Pre-Passed">
      <formula>LEFT(E61,LEN("Pre-Passed"))="Pre-Passed"</formula>
    </cfRule>
    <cfRule type="beginsWith" dxfId="261" priority="405" stopIfTrue="1" operator="beginsWith" text="Partial">
      <formula>LEFT(E61,LEN("Partial"))="Partial"</formula>
    </cfRule>
    <cfRule type="beginsWith" dxfId="260" priority="406" stopIfTrue="1" operator="beginsWith" text="Missing">
      <formula>LEFT(E61,LEN("Missing"))="Missing"</formula>
    </cfRule>
    <cfRule type="beginsWith" dxfId="259" priority="407" stopIfTrue="1" operator="beginsWith" text="Untested">
      <formula>LEFT(E61,LEN("Untested"))="Untested"</formula>
    </cfRule>
    <cfRule type="notContainsBlanks" dxfId="258" priority="408" stopIfTrue="1">
      <formula>LEN(TRIM(E61))&gt;0</formula>
    </cfRule>
  </conditionalFormatting>
  <conditionalFormatting sqref="A66">
    <cfRule type="beginsWith" dxfId="257" priority="385" stopIfTrue="1" operator="beginsWith" text="Exceptional">
      <formula>LEFT(A66,LEN("Exceptional"))="Exceptional"</formula>
    </cfRule>
    <cfRule type="beginsWith" dxfId="256" priority="386" stopIfTrue="1" operator="beginsWith" text="Professional">
      <formula>LEFT(A66,LEN("Professional"))="Professional"</formula>
    </cfRule>
    <cfRule type="beginsWith" dxfId="255" priority="387" stopIfTrue="1" operator="beginsWith" text="Advanced">
      <formula>LEFT(A66,LEN("Advanced"))="Advanced"</formula>
    </cfRule>
    <cfRule type="beginsWith" dxfId="254" priority="388" stopIfTrue="1" operator="beginsWith" text="Intermediate">
      <formula>LEFT(A66,LEN("Intermediate"))="Intermediate"</formula>
    </cfRule>
    <cfRule type="beginsWith" dxfId="253" priority="389" stopIfTrue="1" operator="beginsWith" text="Basic">
      <formula>LEFT(A66,LEN("Basic"))="Basic"</formula>
    </cfRule>
    <cfRule type="beginsWith" dxfId="252" priority="390" stopIfTrue="1" operator="beginsWith" text="Required">
      <formula>LEFT(A66,LEN("Required"))="Required"</formula>
    </cfRule>
  </conditionalFormatting>
  <conditionalFormatting sqref="F66">
    <cfRule type="beginsWith" dxfId="251" priority="391" stopIfTrue="1" operator="beginsWith" text="Not Applicable">
      <formula>LEFT(F66,LEN("Not Applicable"))="Not Applicable"</formula>
    </cfRule>
    <cfRule type="beginsWith" dxfId="250" priority="392" stopIfTrue="1" operator="beginsWith" text="Pre-Passed">
      <formula>LEFT(F66,LEN("Pre-Passed"))="Pre-Passed"</formula>
    </cfRule>
    <cfRule type="beginsWith" dxfId="249" priority="393" stopIfTrue="1" operator="beginsWith" text="Partial">
      <formula>LEFT(F66,LEN("Partial"))="Partial"</formula>
    </cfRule>
    <cfRule type="beginsWith" dxfId="248" priority="394" stopIfTrue="1" operator="beginsWith" text="Missing">
      <formula>LEFT(F66,LEN("Missing"))="Missing"</formula>
    </cfRule>
    <cfRule type="beginsWith" dxfId="247" priority="395" stopIfTrue="1" operator="beginsWith" text="Untested">
      <formula>LEFT(F66,LEN("Untested"))="Untested"</formula>
    </cfRule>
    <cfRule type="notContainsBlanks" dxfId="246" priority="396" stopIfTrue="1">
      <formula>LEN(TRIM(F66))&gt;0</formula>
    </cfRule>
  </conditionalFormatting>
  <conditionalFormatting sqref="A68">
    <cfRule type="beginsWith" dxfId="245" priority="337" stopIfTrue="1" operator="beginsWith" text="Exceptional">
      <formula>LEFT(A68,LEN("Exceptional"))="Exceptional"</formula>
    </cfRule>
    <cfRule type="beginsWith" dxfId="244" priority="338" stopIfTrue="1" operator="beginsWith" text="Professional">
      <formula>LEFT(A68,LEN("Professional"))="Professional"</formula>
    </cfRule>
    <cfRule type="beginsWith" dxfId="243" priority="339" stopIfTrue="1" operator="beginsWith" text="Advanced">
      <formula>LEFT(A68,LEN("Advanced"))="Advanced"</formula>
    </cfRule>
    <cfRule type="beginsWith" dxfId="242" priority="340" stopIfTrue="1" operator="beginsWith" text="Intermediate">
      <formula>LEFT(A68,LEN("Intermediate"))="Intermediate"</formula>
    </cfRule>
    <cfRule type="beginsWith" dxfId="241" priority="341" stopIfTrue="1" operator="beginsWith" text="Basic">
      <formula>LEFT(A68,LEN("Basic"))="Basic"</formula>
    </cfRule>
    <cfRule type="beginsWith" dxfId="240" priority="342" stopIfTrue="1" operator="beginsWith" text="Required">
      <formula>LEFT(A68,LEN("Required"))="Required"</formula>
    </cfRule>
  </conditionalFormatting>
  <conditionalFormatting sqref="F67">
    <cfRule type="beginsWith" dxfId="239" priority="379" stopIfTrue="1" operator="beginsWith" text="Not Applicable">
      <formula>LEFT(F67,LEN("Not Applicable"))="Not Applicable"</formula>
    </cfRule>
    <cfRule type="beginsWith" dxfId="238" priority="380" stopIfTrue="1" operator="beginsWith" text="Pre-Passed">
      <formula>LEFT(F67,LEN("Pre-Passed"))="Pre-Passed"</formula>
    </cfRule>
    <cfRule type="beginsWith" dxfId="237" priority="381" stopIfTrue="1" operator="beginsWith" text="Partial">
      <formula>LEFT(F67,LEN("Partial"))="Partial"</formula>
    </cfRule>
    <cfRule type="beginsWith" dxfId="236" priority="382" stopIfTrue="1" operator="beginsWith" text="Missing">
      <formula>LEFT(F67,LEN("Missing"))="Missing"</formula>
    </cfRule>
    <cfRule type="beginsWith" dxfId="235" priority="383" stopIfTrue="1" operator="beginsWith" text="Untested">
      <formula>LEFT(F67,LEN("Untested"))="Untested"</formula>
    </cfRule>
    <cfRule type="notContainsBlanks" dxfId="234" priority="384" stopIfTrue="1">
      <formula>LEN(TRIM(F67))&gt;0</formula>
    </cfRule>
  </conditionalFormatting>
  <conditionalFormatting sqref="E60:F60">
    <cfRule type="beginsWith" dxfId="233" priority="367" stopIfTrue="1" operator="beginsWith" text="Not Applicable">
      <formula>LEFT(E60,LEN("Not Applicable"))="Not Applicable"</formula>
    </cfRule>
    <cfRule type="beginsWith" dxfId="232" priority="368" stopIfTrue="1" operator="beginsWith" text="Pre-Passed">
      <formula>LEFT(E60,LEN("Pre-Passed"))="Pre-Passed"</formula>
    </cfRule>
    <cfRule type="beginsWith" dxfId="231" priority="369" stopIfTrue="1" operator="beginsWith" text="Partial">
      <formula>LEFT(E60,LEN("Partial"))="Partial"</formula>
    </cfRule>
    <cfRule type="beginsWith" dxfId="230" priority="370" stopIfTrue="1" operator="beginsWith" text="Missing">
      <formula>LEFT(E60,LEN("Missing"))="Missing"</formula>
    </cfRule>
    <cfRule type="beginsWith" dxfId="229" priority="371" stopIfTrue="1" operator="beginsWith" text="Untested">
      <formula>LEFT(E60,LEN("Untested"))="Untested"</formula>
    </cfRule>
    <cfRule type="notContainsBlanks" dxfId="228" priority="372" stopIfTrue="1">
      <formula>LEN(TRIM(E60))&gt;0</formula>
    </cfRule>
  </conditionalFormatting>
  <conditionalFormatting sqref="F65">
    <cfRule type="beginsWith" dxfId="227" priority="355" stopIfTrue="1" operator="beginsWith" text="Not Applicable">
      <formula>LEFT(F65,LEN("Not Applicable"))="Not Applicable"</formula>
    </cfRule>
    <cfRule type="beginsWith" dxfId="226" priority="356" stopIfTrue="1" operator="beginsWith" text="Pre-Passed">
      <formula>LEFT(F65,LEN("Pre-Passed"))="Pre-Passed"</formula>
    </cfRule>
    <cfRule type="beginsWith" dxfId="225" priority="357" stopIfTrue="1" operator="beginsWith" text="Partial">
      <formula>LEFT(F65,LEN("Partial"))="Partial"</formula>
    </cfRule>
    <cfRule type="beginsWith" dxfId="224" priority="358" stopIfTrue="1" operator="beginsWith" text="Missing">
      <formula>LEFT(F65,LEN("Missing"))="Missing"</formula>
    </cfRule>
    <cfRule type="beginsWith" dxfId="223" priority="359" stopIfTrue="1" operator="beginsWith" text="Untested">
      <formula>LEFT(F65,LEN("Untested"))="Untested"</formula>
    </cfRule>
    <cfRule type="notContainsBlanks" dxfId="222" priority="360" stopIfTrue="1">
      <formula>LEN(TRIM(F65))&gt;0</formula>
    </cfRule>
  </conditionalFormatting>
  <conditionalFormatting sqref="F68">
    <cfRule type="beginsWith" dxfId="221" priority="343" stopIfTrue="1" operator="beginsWith" text="Not Applicable">
      <formula>LEFT(F68,LEN("Not Applicable"))="Not Applicable"</formula>
    </cfRule>
    <cfRule type="beginsWith" dxfId="220" priority="344" stopIfTrue="1" operator="beginsWith" text="Pre-Passed">
      <formula>LEFT(F68,LEN("Pre-Passed"))="Pre-Passed"</formula>
    </cfRule>
    <cfRule type="beginsWith" dxfId="219" priority="345" stopIfTrue="1" operator="beginsWith" text="Partial">
      <formula>LEFT(F68,LEN("Partial"))="Partial"</formula>
    </cfRule>
    <cfRule type="beginsWith" dxfId="218" priority="346" stopIfTrue="1" operator="beginsWith" text="Missing">
      <formula>LEFT(F68,LEN("Missing"))="Missing"</formula>
    </cfRule>
    <cfRule type="beginsWith" dxfId="217" priority="347" stopIfTrue="1" operator="beginsWith" text="Untested">
      <formula>LEFT(F68,LEN("Untested"))="Untested"</formula>
    </cfRule>
    <cfRule type="notContainsBlanks" dxfId="216" priority="348" stopIfTrue="1">
      <formula>LEN(TRIM(F68))&gt;0</formula>
    </cfRule>
  </conditionalFormatting>
  <conditionalFormatting sqref="A69">
    <cfRule type="beginsWith" dxfId="215" priority="325" stopIfTrue="1" operator="beginsWith" text="Exceptional">
      <formula>LEFT(A69,LEN("Exceptional"))="Exceptional"</formula>
    </cfRule>
    <cfRule type="beginsWith" dxfId="214" priority="326" stopIfTrue="1" operator="beginsWith" text="Professional">
      <formula>LEFT(A69,LEN("Professional"))="Professional"</formula>
    </cfRule>
    <cfRule type="beginsWith" dxfId="213" priority="327" stopIfTrue="1" operator="beginsWith" text="Advanced">
      <formula>LEFT(A69,LEN("Advanced"))="Advanced"</formula>
    </cfRule>
    <cfRule type="beginsWith" dxfId="212" priority="328" stopIfTrue="1" operator="beginsWith" text="Intermediate">
      <formula>LEFT(A69,LEN("Intermediate"))="Intermediate"</formula>
    </cfRule>
    <cfRule type="beginsWith" dxfId="211" priority="329" stopIfTrue="1" operator="beginsWith" text="Basic">
      <formula>LEFT(A69,LEN("Basic"))="Basic"</formula>
    </cfRule>
    <cfRule type="beginsWith" dxfId="210" priority="330" stopIfTrue="1" operator="beginsWith" text="Required">
      <formula>LEFT(A69,LEN("Required"))="Required"</formula>
    </cfRule>
  </conditionalFormatting>
  <conditionalFormatting sqref="E69:F69">
    <cfRule type="beginsWith" dxfId="209" priority="331" stopIfTrue="1" operator="beginsWith" text="Not Applicable">
      <formula>LEFT(E69,LEN("Not Applicable"))="Not Applicable"</formula>
    </cfRule>
    <cfRule type="beginsWith" dxfId="208" priority="332" stopIfTrue="1" operator="beginsWith" text="Pre-Passed">
      <formula>LEFT(E69,LEN("Pre-Passed"))="Pre-Passed"</formula>
    </cfRule>
    <cfRule type="beginsWith" dxfId="207" priority="333" stopIfTrue="1" operator="beginsWith" text="Partial">
      <formula>LEFT(E69,LEN("Partial"))="Partial"</formula>
    </cfRule>
    <cfRule type="beginsWith" dxfId="206" priority="334" stopIfTrue="1" operator="beginsWith" text="Missing">
      <formula>LEFT(E69,LEN("Missing"))="Missing"</formula>
    </cfRule>
    <cfRule type="beginsWith" dxfId="205" priority="335" stopIfTrue="1" operator="beginsWith" text="Untested">
      <formula>LEFT(E69,LEN("Untested"))="Untested"</formula>
    </cfRule>
    <cfRule type="notContainsBlanks" dxfId="204" priority="336" stopIfTrue="1">
      <formula>LEN(TRIM(E69))&gt;0</formula>
    </cfRule>
  </conditionalFormatting>
  <conditionalFormatting sqref="A87">
    <cfRule type="beginsWith" dxfId="203" priority="265" stopIfTrue="1" operator="beginsWith" text="Exceptional">
      <formula>LEFT(A87,LEN("Exceptional"))="Exceptional"</formula>
    </cfRule>
    <cfRule type="beginsWith" dxfId="202" priority="266" stopIfTrue="1" operator="beginsWith" text="Professional">
      <formula>LEFT(A87,LEN("Professional"))="Professional"</formula>
    </cfRule>
    <cfRule type="beginsWith" dxfId="201" priority="267" stopIfTrue="1" operator="beginsWith" text="Advanced">
      <formula>LEFT(A87,LEN("Advanced"))="Advanced"</formula>
    </cfRule>
    <cfRule type="beginsWith" dxfId="200" priority="268" stopIfTrue="1" operator="beginsWith" text="Intermediate">
      <formula>LEFT(A87,LEN("Intermediate"))="Intermediate"</formula>
    </cfRule>
    <cfRule type="beginsWith" dxfId="199" priority="269" stopIfTrue="1" operator="beginsWith" text="Basic">
      <formula>LEFT(A87,LEN("Basic"))="Basic"</formula>
    </cfRule>
    <cfRule type="beginsWith" dxfId="198" priority="270" stopIfTrue="1" operator="beginsWith" text="Required">
      <formula>LEFT(A87,LEN("Required"))="Required"</formula>
    </cfRule>
  </conditionalFormatting>
  <conditionalFormatting sqref="A72:A75">
    <cfRule type="beginsWith" dxfId="197" priority="181" stopIfTrue="1" operator="beginsWith" text="Exceptional">
      <formula>LEFT(A72,LEN("Exceptional"))="Exceptional"</formula>
    </cfRule>
    <cfRule type="beginsWith" dxfId="196" priority="182" stopIfTrue="1" operator="beginsWith" text="Professional">
      <formula>LEFT(A72,LEN("Professional"))="Professional"</formula>
    </cfRule>
    <cfRule type="beginsWith" dxfId="195" priority="183" stopIfTrue="1" operator="beginsWith" text="Advanced">
      <formula>LEFT(A72,LEN("Advanced"))="Advanced"</formula>
    </cfRule>
    <cfRule type="beginsWith" dxfId="194" priority="184" stopIfTrue="1" operator="beginsWith" text="Intermediate">
      <formula>LEFT(A72,LEN("Intermediate"))="Intermediate"</formula>
    </cfRule>
    <cfRule type="beginsWith" dxfId="193" priority="185" stopIfTrue="1" operator="beginsWith" text="Basic">
      <formula>LEFT(A72,LEN("Basic"))="Basic"</formula>
    </cfRule>
    <cfRule type="beginsWith" dxfId="192" priority="186" stopIfTrue="1" operator="beginsWith" text="Required">
      <formula>LEFT(A72,LEN("Required"))="Required"</formula>
    </cfRule>
  </conditionalFormatting>
  <conditionalFormatting sqref="F87">
    <cfRule type="beginsWith" dxfId="191" priority="271" stopIfTrue="1" operator="beginsWith" text="Not Applicable">
      <formula>LEFT(F87,LEN("Not Applicable"))="Not Applicable"</formula>
    </cfRule>
    <cfRule type="beginsWith" dxfId="190" priority="272" stopIfTrue="1" operator="beginsWith" text="Pre-Passed">
      <formula>LEFT(F87,LEN("Pre-Passed"))="Pre-Passed"</formula>
    </cfRule>
    <cfRule type="beginsWith" dxfId="189" priority="273" stopIfTrue="1" operator="beginsWith" text="Partial">
      <formula>LEFT(F87,LEN("Partial"))="Partial"</formula>
    </cfRule>
    <cfRule type="beginsWith" dxfId="188" priority="274" stopIfTrue="1" operator="beginsWith" text="Missing">
      <formula>LEFT(F87,LEN("Missing"))="Missing"</formula>
    </cfRule>
    <cfRule type="beginsWith" dxfId="187" priority="275" stopIfTrue="1" operator="beginsWith" text="Untested">
      <formula>LEFT(F87,LEN("Untested"))="Untested"</formula>
    </cfRule>
    <cfRule type="notContainsBlanks" dxfId="186" priority="276" stopIfTrue="1">
      <formula>LEN(TRIM(F87))&gt;0</formula>
    </cfRule>
  </conditionalFormatting>
  <conditionalFormatting sqref="E72:F72 F73:F75">
    <cfRule type="beginsWith" dxfId="185" priority="187" stopIfTrue="1" operator="beginsWith" text="Not Applicable">
      <formula>LEFT(E72,LEN("Not Applicable"))="Not Applicable"</formula>
    </cfRule>
    <cfRule type="beginsWith" dxfId="184" priority="188" stopIfTrue="1" operator="beginsWith" text="Pre-Passed">
      <formula>LEFT(E72,LEN("Pre-Passed"))="Pre-Passed"</formula>
    </cfRule>
    <cfRule type="beginsWith" dxfId="183" priority="189" stopIfTrue="1" operator="beginsWith" text="Partial">
      <formula>LEFT(E72,LEN("Partial"))="Partial"</formula>
    </cfRule>
    <cfRule type="beginsWith" dxfId="182" priority="190" stopIfTrue="1" operator="beginsWith" text="Missing">
      <formula>LEFT(E72,LEN("Missing"))="Missing"</formula>
    </cfRule>
    <cfRule type="beginsWith" dxfId="181" priority="191" stopIfTrue="1" operator="beginsWith" text="Untested">
      <formula>LEFT(E72,LEN("Untested"))="Untested"</formula>
    </cfRule>
    <cfRule type="notContainsBlanks" dxfId="180" priority="192" stopIfTrue="1">
      <formula>LEN(TRIM(E72))&gt;0</formula>
    </cfRule>
  </conditionalFormatting>
  <conditionalFormatting sqref="A88:A90">
    <cfRule type="beginsWith" dxfId="179" priority="217" stopIfTrue="1" operator="beginsWith" text="Exceptional">
      <formula>LEFT(A88,LEN("Exceptional"))="Exceptional"</formula>
    </cfRule>
    <cfRule type="beginsWith" dxfId="178" priority="218" stopIfTrue="1" operator="beginsWith" text="Professional">
      <formula>LEFT(A88,LEN("Professional"))="Professional"</formula>
    </cfRule>
    <cfRule type="beginsWith" dxfId="177" priority="219" stopIfTrue="1" operator="beginsWith" text="Advanced">
      <formula>LEFT(A88,LEN("Advanced"))="Advanced"</formula>
    </cfRule>
    <cfRule type="beginsWith" dxfId="176" priority="220" stopIfTrue="1" operator="beginsWith" text="Intermediate">
      <formula>LEFT(A88,LEN("Intermediate"))="Intermediate"</formula>
    </cfRule>
    <cfRule type="beginsWith" dxfId="175" priority="221" stopIfTrue="1" operator="beginsWith" text="Basic">
      <formula>LEFT(A88,LEN("Basic"))="Basic"</formula>
    </cfRule>
    <cfRule type="beginsWith" dxfId="174" priority="222" stopIfTrue="1" operator="beginsWith" text="Required">
      <formula>LEFT(A88,LEN("Required"))="Required"</formula>
    </cfRule>
  </conditionalFormatting>
  <conditionalFormatting sqref="E88:F90">
    <cfRule type="beginsWith" dxfId="173" priority="223" stopIfTrue="1" operator="beginsWith" text="Not Applicable">
      <formula>LEFT(E88,LEN("Not Applicable"))="Not Applicable"</formula>
    </cfRule>
    <cfRule type="beginsWith" dxfId="172" priority="224" stopIfTrue="1" operator="beginsWith" text="Pre-Passed">
      <formula>LEFT(E88,LEN("Pre-Passed"))="Pre-Passed"</formula>
    </cfRule>
    <cfRule type="beginsWith" dxfId="171" priority="225" stopIfTrue="1" operator="beginsWith" text="Partial">
      <formula>LEFT(E88,LEN("Partial"))="Partial"</formula>
    </cfRule>
    <cfRule type="beginsWith" dxfId="170" priority="226" stopIfTrue="1" operator="beginsWith" text="Missing">
      <formula>LEFT(E88,LEN("Missing"))="Missing"</formula>
    </cfRule>
    <cfRule type="beginsWith" dxfId="169" priority="227" stopIfTrue="1" operator="beginsWith" text="Untested">
      <formula>LEFT(E88,LEN("Untested"))="Untested"</formula>
    </cfRule>
    <cfRule type="notContainsBlanks" dxfId="168" priority="228" stopIfTrue="1">
      <formula>LEN(TRIM(E88))&gt;0</formula>
    </cfRule>
  </conditionalFormatting>
  <conditionalFormatting sqref="A76">
    <cfRule type="beginsWith" dxfId="167" priority="145" stopIfTrue="1" operator="beginsWith" text="Exceptional">
      <formula>LEFT(A76,LEN("Exceptional"))="Exceptional"</formula>
    </cfRule>
    <cfRule type="beginsWith" dxfId="166" priority="146" stopIfTrue="1" operator="beginsWith" text="Professional">
      <formula>LEFT(A76,LEN("Professional"))="Professional"</formula>
    </cfRule>
    <cfRule type="beginsWith" dxfId="165" priority="147" stopIfTrue="1" operator="beginsWith" text="Advanced">
      <formula>LEFT(A76,LEN("Advanced"))="Advanced"</formula>
    </cfRule>
    <cfRule type="beginsWith" dxfId="164" priority="148" stopIfTrue="1" operator="beginsWith" text="Intermediate">
      <formula>LEFT(A76,LEN("Intermediate"))="Intermediate"</formula>
    </cfRule>
    <cfRule type="beginsWith" dxfId="163" priority="149" stopIfTrue="1" operator="beginsWith" text="Basic">
      <formula>LEFT(A76,LEN("Basic"))="Basic"</formula>
    </cfRule>
    <cfRule type="beginsWith" dxfId="162" priority="150" stopIfTrue="1" operator="beginsWith" text="Required">
      <formula>LEFT(A76,LEN("Required"))="Required"</formula>
    </cfRule>
  </conditionalFormatting>
  <conditionalFormatting sqref="A80">
    <cfRule type="beginsWith" dxfId="161" priority="133" stopIfTrue="1" operator="beginsWith" text="Exceptional">
      <formula>LEFT(A80,LEN("Exceptional"))="Exceptional"</formula>
    </cfRule>
    <cfRule type="beginsWith" dxfId="160" priority="134" stopIfTrue="1" operator="beginsWith" text="Professional">
      <formula>LEFT(A80,LEN("Professional"))="Professional"</formula>
    </cfRule>
    <cfRule type="beginsWith" dxfId="159" priority="135" stopIfTrue="1" operator="beginsWith" text="Advanced">
      <formula>LEFT(A80,LEN("Advanced"))="Advanced"</formula>
    </cfRule>
    <cfRule type="beginsWith" dxfId="158" priority="136" stopIfTrue="1" operator="beginsWith" text="Intermediate">
      <formula>LEFT(A80,LEN("Intermediate"))="Intermediate"</formula>
    </cfRule>
    <cfRule type="beginsWith" dxfId="157" priority="137" stopIfTrue="1" operator="beginsWith" text="Basic">
      <formula>LEFT(A80,LEN("Basic"))="Basic"</formula>
    </cfRule>
    <cfRule type="beginsWith" dxfId="156" priority="138" stopIfTrue="1" operator="beginsWith" text="Required">
      <formula>LEFT(A80,LEN("Required"))="Required"</formula>
    </cfRule>
  </conditionalFormatting>
  <conditionalFormatting sqref="A77">
    <cfRule type="beginsWith" dxfId="155" priority="169" stopIfTrue="1" operator="beginsWith" text="Exceptional">
      <formula>LEFT(A77,LEN("Exceptional"))="Exceptional"</formula>
    </cfRule>
    <cfRule type="beginsWith" dxfId="154" priority="170" stopIfTrue="1" operator="beginsWith" text="Professional">
      <formula>LEFT(A77,LEN("Professional"))="Professional"</formula>
    </cfRule>
    <cfRule type="beginsWith" dxfId="153" priority="171" stopIfTrue="1" operator="beginsWith" text="Advanced">
      <formula>LEFT(A77,LEN("Advanced"))="Advanced"</formula>
    </cfRule>
    <cfRule type="beginsWith" dxfId="152" priority="172" stopIfTrue="1" operator="beginsWith" text="Intermediate">
      <formula>LEFT(A77,LEN("Intermediate"))="Intermediate"</formula>
    </cfRule>
    <cfRule type="beginsWith" dxfId="151" priority="173" stopIfTrue="1" operator="beginsWith" text="Basic">
      <formula>LEFT(A77,LEN("Basic"))="Basic"</formula>
    </cfRule>
    <cfRule type="beginsWith" dxfId="150" priority="174" stopIfTrue="1" operator="beginsWith" text="Required">
      <formula>LEFT(A77,LEN("Required"))="Required"</formula>
    </cfRule>
  </conditionalFormatting>
  <conditionalFormatting sqref="F77">
    <cfRule type="beginsWith" dxfId="149" priority="175" stopIfTrue="1" operator="beginsWith" text="Not Applicable">
      <formula>LEFT(F77,LEN("Not Applicable"))="Not Applicable"</formula>
    </cfRule>
    <cfRule type="beginsWith" dxfId="148" priority="176" stopIfTrue="1" operator="beginsWith" text="Pre-Passed">
      <formula>LEFT(F77,LEN("Pre-Passed"))="Pre-Passed"</formula>
    </cfRule>
    <cfRule type="beginsWith" dxfId="147" priority="177" stopIfTrue="1" operator="beginsWith" text="Partial">
      <formula>LEFT(F77,LEN("Partial"))="Partial"</formula>
    </cfRule>
    <cfRule type="beginsWith" dxfId="146" priority="178" stopIfTrue="1" operator="beginsWith" text="Missing">
      <formula>LEFT(F77,LEN("Missing"))="Missing"</formula>
    </cfRule>
    <cfRule type="beginsWith" dxfId="145" priority="179" stopIfTrue="1" operator="beginsWith" text="Untested">
      <formula>LEFT(F77,LEN("Untested"))="Untested"</formula>
    </cfRule>
    <cfRule type="notContainsBlanks" dxfId="144" priority="180" stopIfTrue="1">
      <formula>LEN(TRIM(F77))&gt;0</formula>
    </cfRule>
  </conditionalFormatting>
  <conditionalFormatting sqref="F76">
    <cfRule type="beginsWith" dxfId="143" priority="151" stopIfTrue="1" operator="beginsWith" text="Not Applicable">
      <formula>LEFT(F76,LEN("Not Applicable"))="Not Applicable"</formula>
    </cfRule>
    <cfRule type="beginsWith" dxfId="142" priority="152" stopIfTrue="1" operator="beginsWith" text="Pre-Passed">
      <formula>LEFT(F76,LEN("Pre-Passed"))="Pre-Passed"</formula>
    </cfRule>
    <cfRule type="beginsWith" dxfId="141" priority="153" stopIfTrue="1" operator="beginsWith" text="Partial">
      <formula>LEFT(F76,LEN("Partial"))="Partial"</formula>
    </cfRule>
    <cfRule type="beginsWith" dxfId="140" priority="154" stopIfTrue="1" operator="beginsWith" text="Missing">
      <formula>LEFT(F76,LEN("Missing"))="Missing"</formula>
    </cfRule>
    <cfRule type="beginsWith" dxfId="139" priority="155" stopIfTrue="1" operator="beginsWith" text="Untested">
      <formula>LEFT(F76,LEN("Untested"))="Untested"</formula>
    </cfRule>
    <cfRule type="notContainsBlanks" dxfId="138" priority="156" stopIfTrue="1">
      <formula>LEN(TRIM(F76))&gt;0</formula>
    </cfRule>
  </conditionalFormatting>
  <conditionalFormatting sqref="F80">
    <cfRule type="beginsWith" dxfId="137" priority="139" stopIfTrue="1" operator="beginsWith" text="Not Applicable">
      <formula>LEFT(F80,LEN("Not Applicable"))="Not Applicable"</formula>
    </cfRule>
    <cfRule type="beginsWith" dxfId="136" priority="140" stopIfTrue="1" operator="beginsWith" text="Pre-Passed">
      <formula>LEFT(F80,LEN("Pre-Passed"))="Pre-Passed"</formula>
    </cfRule>
    <cfRule type="beginsWith" dxfId="135" priority="141" stopIfTrue="1" operator="beginsWith" text="Partial">
      <formula>LEFT(F80,LEN("Partial"))="Partial"</formula>
    </cfRule>
    <cfRule type="beginsWith" dxfId="134" priority="142" stopIfTrue="1" operator="beginsWith" text="Missing">
      <formula>LEFT(F80,LEN("Missing"))="Missing"</formula>
    </cfRule>
    <cfRule type="beginsWith" dxfId="133" priority="143" stopIfTrue="1" operator="beginsWith" text="Untested">
      <formula>LEFT(F80,LEN("Untested"))="Untested"</formula>
    </cfRule>
    <cfRule type="notContainsBlanks" dxfId="132" priority="144" stopIfTrue="1">
      <formula>LEN(TRIM(F80))&gt;0</formula>
    </cfRule>
  </conditionalFormatting>
  <conditionalFormatting sqref="A79">
    <cfRule type="beginsWith" dxfId="131" priority="121" stopIfTrue="1" operator="beginsWith" text="Exceptional">
      <formula>LEFT(A79,LEN("Exceptional"))="Exceptional"</formula>
    </cfRule>
    <cfRule type="beginsWith" dxfId="130" priority="122" stopIfTrue="1" operator="beginsWith" text="Professional">
      <formula>LEFT(A79,LEN("Professional"))="Professional"</formula>
    </cfRule>
    <cfRule type="beginsWith" dxfId="129" priority="123" stopIfTrue="1" operator="beginsWith" text="Advanced">
      <formula>LEFT(A79,LEN("Advanced"))="Advanced"</formula>
    </cfRule>
    <cfRule type="beginsWith" dxfId="128" priority="124" stopIfTrue="1" operator="beginsWith" text="Intermediate">
      <formula>LEFT(A79,LEN("Intermediate"))="Intermediate"</formula>
    </cfRule>
    <cfRule type="beginsWith" dxfId="127" priority="125" stopIfTrue="1" operator="beginsWith" text="Basic">
      <formula>LEFT(A79,LEN("Basic"))="Basic"</formula>
    </cfRule>
    <cfRule type="beginsWith" dxfId="126" priority="126" stopIfTrue="1" operator="beginsWith" text="Required">
      <formula>LEFT(A79,LEN("Required"))="Required"</formula>
    </cfRule>
  </conditionalFormatting>
  <conditionalFormatting sqref="F79">
    <cfRule type="beginsWith" dxfId="125" priority="127" stopIfTrue="1" operator="beginsWith" text="Not Applicable">
      <formula>LEFT(F79,LEN("Not Applicable"))="Not Applicable"</formula>
    </cfRule>
    <cfRule type="beginsWith" dxfId="124" priority="128" stopIfTrue="1" operator="beginsWith" text="Pre-Passed">
      <formula>LEFT(F79,LEN("Pre-Passed"))="Pre-Passed"</formula>
    </cfRule>
    <cfRule type="beginsWith" dxfId="123" priority="129" stopIfTrue="1" operator="beginsWith" text="Partial">
      <formula>LEFT(F79,LEN("Partial"))="Partial"</formula>
    </cfRule>
    <cfRule type="beginsWith" dxfId="122" priority="130" stopIfTrue="1" operator="beginsWith" text="Missing">
      <formula>LEFT(F79,LEN("Missing"))="Missing"</formula>
    </cfRule>
    <cfRule type="beginsWith" dxfId="121" priority="131" stopIfTrue="1" operator="beginsWith" text="Untested">
      <formula>LEFT(F79,LEN("Untested"))="Untested"</formula>
    </cfRule>
    <cfRule type="notContainsBlanks" dxfId="120" priority="132" stopIfTrue="1">
      <formula>LEN(TRIM(F79))&gt;0</formula>
    </cfRule>
  </conditionalFormatting>
  <conditionalFormatting sqref="A78">
    <cfRule type="beginsWith" dxfId="119" priority="109" stopIfTrue="1" operator="beginsWith" text="Exceptional">
      <formula>LEFT(A78,LEN("Exceptional"))="Exceptional"</formula>
    </cfRule>
    <cfRule type="beginsWith" dxfId="118" priority="110" stopIfTrue="1" operator="beginsWith" text="Professional">
      <formula>LEFT(A78,LEN("Professional"))="Professional"</formula>
    </cfRule>
    <cfRule type="beginsWith" dxfId="117" priority="111" stopIfTrue="1" operator="beginsWith" text="Advanced">
      <formula>LEFT(A78,LEN("Advanced"))="Advanced"</formula>
    </cfRule>
    <cfRule type="beginsWith" dxfId="116" priority="112" stopIfTrue="1" operator="beginsWith" text="Intermediate">
      <formula>LEFT(A78,LEN("Intermediate"))="Intermediate"</formula>
    </cfRule>
    <cfRule type="beginsWith" dxfId="115" priority="113" stopIfTrue="1" operator="beginsWith" text="Basic">
      <formula>LEFT(A78,LEN("Basic"))="Basic"</formula>
    </cfRule>
    <cfRule type="beginsWith" dxfId="114" priority="114" stopIfTrue="1" operator="beginsWith" text="Required">
      <formula>LEFT(A78,LEN("Required"))="Required"</formula>
    </cfRule>
  </conditionalFormatting>
  <conditionalFormatting sqref="F78">
    <cfRule type="beginsWith" dxfId="113" priority="115" stopIfTrue="1" operator="beginsWith" text="Not Applicable">
      <formula>LEFT(F78,LEN("Not Applicable"))="Not Applicable"</formula>
    </cfRule>
    <cfRule type="beginsWith" dxfId="112" priority="116" stopIfTrue="1" operator="beginsWith" text="Pre-Passed">
      <formula>LEFT(F78,LEN("Pre-Passed"))="Pre-Passed"</formula>
    </cfRule>
    <cfRule type="beginsWith" dxfId="111" priority="117" stopIfTrue="1" operator="beginsWith" text="Partial">
      <formula>LEFT(F78,LEN("Partial"))="Partial"</formula>
    </cfRule>
    <cfRule type="beginsWith" dxfId="110" priority="118" stopIfTrue="1" operator="beginsWith" text="Missing">
      <formula>LEFT(F78,LEN("Missing"))="Missing"</formula>
    </cfRule>
    <cfRule type="beginsWith" dxfId="109" priority="119" stopIfTrue="1" operator="beginsWith" text="Untested">
      <formula>LEFT(F78,LEN("Untested"))="Untested"</formula>
    </cfRule>
    <cfRule type="notContainsBlanks" dxfId="108" priority="120" stopIfTrue="1">
      <formula>LEN(TRIM(F78))&gt;0</formula>
    </cfRule>
  </conditionalFormatting>
  <conditionalFormatting sqref="A85">
    <cfRule type="beginsWith" dxfId="107" priority="97" stopIfTrue="1" operator="beginsWith" text="Exceptional">
      <formula>LEFT(A85,LEN("Exceptional"))="Exceptional"</formula>
    </cfRule>
    <cfRule type="beginsWith" dxfId="106" priority="98" stopIfTrue="1" operator="beginsWith" text="Professional">
      <formula>LEFT(A85,LEN("Professional"))="Professional"</formula>
    </cfRule>
    <cfRule type="beginsWith" dxfId="105" priority="99" stopIfTrue="1" operator="beginsWith" text="Advanced">
      <formula>LEFT(A85,LEN("Advanced"))="Advanced"</formula>
    </cfRule>
    <cfRule type="beginsWith" dxfId="104" priority="100" stopIfTrue="1" operator="beginsWith" text="Intermediate">
      <formula>LEFT(A85,LEN("Intermediate"))="Intermediate"</formula>
    </cfRule>
    <cfRule type="beginsWith" dxfId="103" priority="101" stopIfTrue="1" operator="beginsWith" text="Basic">
      <formula>LEFT(A85,LEN("Basic"))="Basic"</formula>
    </cfRule>
    <cfRule type="beginsWith" dxfId="102" priority="102" stopIfTrue="1" operator="beginsWith" text="Required">
      <formula>LEFT(A85,LEN("Required"))="Required"</formula>
    </cfRule>
  </conditionalFormatting>
  <conditionalFormatting sqref="F85">
    <cfRule type="beginsWith" dxfId="101" priority="103" stopIfTrue="1" operator="beginsWith" text="Not Applicable">
      <formula>LEFT(F85,LEN("Not Applicable"))="Not Applicable"</formula>
    </cfRule>
    <cfRule type="beginsWith" dxfId="100" priority="104" stopIfTrue="1" operator="beginsWith" text="Pre-Passed">
      <formula>LEFT(F85,LEN("Pre-Passed"))="Pre-Passed"</formula>
    </cfRule>
    <cfRule type="beginsWith" dxfId="99" priority="105" stopIfTrue="1" operator="beginsWith" text="Partial">
      <formula>LEFT(F85,LEN("Partial"))="Partial"</formula>
    </cfRule>
    <cfRule type="beginsWith" dxfId="98" priority="106" stopIfTrue="1" operator="beginsWith" text="Missing">
      <formula>LEFT(F85,LEN("Missing"))="Missing"</formula>
    </cfRule>
    <cfRule type="beginsWith" dxfId="97" priority="107" stopIfTrue="1" operator="beginsWith" text="Untested">
      <formula>LEFT(F85,LEN("Untested"))="Untested"</formula>
    </cfRule>
    <cfRule type="notContainsBlanks" dxfId="96" priority="108" stopIfTrue="1">
      <formula>LEN(TRIM(F85))&gt;0</formula>
    </cfRule>
  </conditionalFormatting>
  <conditionalFormatting sqref="A86">
    <cfRule type="beginsWith" dxfId="95" priority="85" stopIfTrue="1" operator="beginsWith" text="Exceptional">
      <formula>LEFT(A86,LEN("Exceptional"))="Exceptional"</formula>
    </cfRule>
    <cfRule type="beginsWith" dxfId="94" priority="86" stopIfTrue="1" operator="beginsWith" text="Professional">
      <formula>LEFT(A86,LEN("Professional"))="Professional"</formula>
    </cfRule>
    <cfRule type="beginsWith" dxfId="93" priority="87" stopIfTrue="1" operator="beginsWith" text="Advanced">
      <formula>LEFT(A86,LEN("Advanced"))="Advanced"</formula>
    </cfRule>
    <cfRule type="beginsWith" dxfId="92" priority="88" stopIfTrue="1" operator="beginsWith" text="Intermediate">
      <formula>LEFT(A86,LEN("Intermediate"))="Intermediate"</formula>
    </cfRule>
    <cfRule type="beginsWith" dxfId="91" priority="89" stopIfTrue="1" operator="beginsWith" text="Basic">
      <formula>LEFT(A86,LEN("Basic"))="Basic"</formula>
    </cfRule>
    <cfRule type="beginsWith" dxfId="90" priority="90" stopIfTrue="1" operator="beginsWith" text="Required">
      <formula>LEFT(A86,LEN("Required"))="Required"</formula>
    </cfRule>
  </conditionalFormatting>
  <conditionalFormatting sqref="F86">
    <cfRule type="beginsWith" dxfId="89" priority="91" stopIfTrue="1" operator="beginsWith" text="Not Applicable">
      <formula>LEFT(F86,LEN("Not Applicable"))="Not Applicable"</formula>
    </cfRule>
    <cfRule type="beginsWith" dxfId="88" priority="92" stopIfTrue="1" operator="beginsWith" text="Pre-Passed">
      <formula>LEFT(F86,LEN("Pre-Passed"))="Pre-Passed"</formula>
    </cfRule>
    <cfRule type="beginsWith" dxfId="87" priority="93" stopIfTrue="1" operator="beginsWith" text="Partial">
      <formula>LEFT(F86,LEN("Partial"))="Partial"</formula>
    </cfRule>
    <cfRule type="beginsWith" dxfId="86" priority="94" stopIfTrue="1" operator="beginsWith" text="Missing">
      <formula>LEFT(F86,LEN("Missing"))="Missing"</formula>
    </cfRule>
    <cfRule type="beginsWith" dxfId="85" priority="95" stopIfTrue="1" operator="beginsWith" text="Untested">
      <formula>LEFT(F86,LEN("Untested"))="Untested"</formula>
    </cfRule>
    <cfRule type="notContainsBlanks" dxfId="84" priority="96" stopIfTrue="1">
      <formula>LEN(TRIM(F86))&gt;0</formula>
    </cfRule>
  </conditionalFormatting>
  <conditionalFormatting sqref="A81">
    <cfRule type="beginsWith" dxfId="83" priority="73" stopIfTrue="1" operator="beginsWith" text="Exceptional">
      <formula>LEFT(A81,LEN("Exceptional"))="Exceptional"</formula>
    </cfRule>
    <cfRule type="beginsWith" dxfId="82" priority="74" stopIfTrue="1" operator="beginsWith" text="Professional">
      <formula>LEFT(A81,LEN("Professional"))="Professional"</formula>
    </cfRule>
    <cfRule type="beginsWith" dxfId="81" priority="75" stopIfTrue="1" operator="beginsWith" text="Advanced">
      <formula>LEFT(A81,LEN("Advanced"))="Advanced"</formula>
    </cfRule>
    <cfRule type="beginsWith" dxfId="80" priority="76" stopIfTrue="1" operator="beginsWith" text="Intermediate">
      <formula>LEFT(A81,LEN("Intermediate"))="Intermediate"</formula>
    </cfRule>
    <cfRule type="beginsWith" dxfId="79" priority="77" stopIfTrue="1" operator="beginsWith" text="Basic">
      <formula>LEFT(A81,LEN("Basic"))="Basic"</formula>
    </cfRule>
    <cfRule type="beginsWith" dxfId="78" priority="78" stopIfTrue="1" operator="beginsWith" text="Required">
      <formula>LEFT(A81,LEN("Required"))="Required"</formula>
    </cfRule>
  </conditionalFormatting>
  <conditionalFormatting sqref="E81:F81">
    <cfRule type="beginsWith" dxfId="77" priority="79" stopIfTrue="1" operator="beginsWith" text="Not Applicable">
      <formula>LEFT(E81,LEN("Not Applicable"))="Not Applicable"</formula>
    </cfRule>
    <cfRule type="beginsWith" dxfId="76" priority="80" stopIfTrue="1" operator="beginsWith" text="Pre-Passed">
      <formula>LEFT(E81,LEN("Pre-Passed"))="Pre-Passed"</formula>
    </cfRule>
    <cfRule type="beginsWith" dxfId="75" priority="81" stopIfTrue="1" operator="beginsWith" text="Partial">
      <formula>LEFT(E81,LEN("Partial"))="Partial"</formula>
    </cfRule>
    <cfRule type="beginsWith" dxfId="74" priority="82" stopIfTrue="1" operator="beginsWith" text="Missing">
      <formula>LEFT(E81,LEN("Missing"))="Missing"</formula>
    </cfRule>
    <cfRule type="beginsWith" dxfId="73" priority="83" stopIfTrue="1" operator="beginsWith" text="Untested">
      <formula>LEFT(E81,LEN("Untested"))="Untested"</formula>
    </cfRule>
    <cfRule type="notContainsBlanks" dxfId="72" priority="84" stopIfTrue="1">
      <formula>LEN(TRIM(E81))&gt;0</formula>
    </cfRule>
  </conditionalFormatting>
  <conditionalFormatting sqref="E92:F93">
    <cfRule type="beginsWith" dxfId="71" priority="67" stopIfTrue="1" operator="beginsWith" text="Not Applicable">
      <formula>LEFT(E92,LEN("Not Applicable"))="Not Applicable"</formula>
    </cfRule>
    <cfRule type="beginsWith" dxfId="70" priority="68" stopIfTrue="1" operator="beginsWith" text="Pre-Passed">
      <formula>LEFT(E92,LEN("Pre-Passed"))="Pre-Passed"</formula>
    </cfRule>
    <cfRule type="beginsWith" dxfId="69" priority="69" stopIfTrue="1" operator="beginsWith" text="Partial">
      <formula>LEFT(E92,LEN("Partial"))="Partial"</formula>
    </cfRule>
    <cfRule type="beginsWith" dxfId="68" priority="70" stopIfTrue="1" operator="beginsWith" text="Missing">
      <formula>LEFT(E92,LEN("Missing"))="Missing"</formula>
    </cfRule>
    <cfRule type="beginsWith" dxfId="67" priority="71" stopIfTrue="1" operator="beginsWith" text="Untested">
      <formula>LEFT(E92,LEN("Untested"))="Untested"</formula>
    </cfRule>
    <cfRule type="notContainsBlanks" dxfId="66" priority="72" stopIfTrue="1">
      <formula>LEN(TRIM(E92))&gt;0</formula>
    </cfRule>
  </conditionalFormatting>
  <conditionalFormatting sqref="E28:E44">
    <cfRule type="beginsWith" dxfId="65" priority="61" stopIfTrue="1" operator="beginsWith" text="Not Applicable">
      <formula>LEFT(E28,LEN("Not Applicable"))="Not Applicable"</formula>
    </cfRule>
    <cfRule type="beginsWith" dxfId="64" priority="62" stopIfTrue="1" operator="beginsWith" text="Pre-Passed">
      <formula>LEFT(E28,LEN("Pre-Passed"))="Pre-Passed"</formula>
    </cfRule>
    <cfRule type="beginsWith" dxfId="63" priority="63" stopIfTrue="1" operator="beginsWith" text="Partial">
      <formula>LEFT(E28,LEN("Partial"))="Partial"</formula>
    </cfRule>
    <cfRule type="beginsWith" dxfId="62" priority="64" stopIfTrue="1" operator="beginsWith" text="Missing">
      <formula>LEFT(E28,LEN("Missing"))="Missing"</formula>
    </cfRule>
    <cfRule type="beginsWith" dxfId="61" priority="65" stopIfTrue="1" operator="beginsWith" text="Untested">
      <formula>LEFT(E28,LEN("Untested"))="Untested"</formula>
    </cfRule>
    <cfRule type="notContainsBlanks" dxfId="60" priority="66" stopIfTrue="1">
      <formula>LEN(TRIM(E28))&gt;0</formula>
    </cfRule>
  </conditionalFormatting>
  <conditionalFormatting sqref="E46:E48">
    <cfRule type="beginsWith" dxfId="59" priority="55" stopIfTrue="1" operator="beginsWith" text="Not Applicable">
      <formula>LEFT(E46,LEN("Not Applicable"))="Not Applicable"</formula>
    </cfRule>
    <cfRule type="beginsWith" dxfId="58" priority="56" stopIfTrue="1" operator="beginsWith" text="Pre-Passed">
      <formula>LEFT(E46,LEN("Pre-Passed"))="Pre-Passed"</formula>
    </cfRule>
    <cfRule type="beginsWith" dxfId="57" priority="57" stopIfTrue="1" operator="beginsWith" text="Partial">
      <formula>LEFT(E46,LEN("Partial"))="Partial"</formula>
    </cfRule>
    <cfRule type="beginsWith" dxfId="56" priority="58" stopIfTrue="1" operator="beginsWith" text="Missing">
      <formula>LEFT(E46,LEN("Missing"))="Missing"</formula>
    </cfRule>
    <cfRule type="beginsWith" dxfId="55" priority="59" stopIfTrue="1" operator="beginsWith" text="Untested">
      <formula>LEFT(E46,LEN("Untested"))="Untested"</formula>
    </cfRule>
    <cfRule type="notContainsBlanks" dxfId="54" priority="60" stopIfTrue="1">
      <formula>LEN(TRIM(E46))&gt;0</formula>
    </cfRule>
  </conditionalFormatting>
  <conditionalFormatting sqref="E51:E52">
    <cfRule type="beginsWith" dxfId="53" priority="49" stopIfTrue="1" operator="beginsWith" text="Not Applicable">
      <formula>LEFT(E51,LEN("Not Applicable"))="Not Applicable"</formula>
    </cfRule>
    <cfRule type="beginsWith" dxfId="52" priority="50" stopIfTrue="1" operator="beginsWith" text="Pre-Passed">
      <formula>LEFT(E51,LEN("Pre-Passed"))="Pre-Passed"</formula>
    </cfRule>
    <cfRule type="beginsWith" dxfId="51" priority="51" stopIfTrue="1" operator="beginsWith" text="Partial">
      <formula>LEFT(E51,LEN("Partial"))="Partial"</formula>
    </cfRule>
    <cfRule type="beginsWith" dxfId="50" priority="52" stopIfTrue="1" operator="beginsWith" text="Missing">
      <formula>LEFT(E51,LEN("Missing"))="Missing"</formula>
    </cfRule>
    <cfRule type="beginsWith" dxfId="49" priority="53" stopIfTrue="1" operator="beginsWith" text="Untested">
      <formula>LEFT(E51,LEN("Untested"))="Untested"</formula>
    </cfRule>
    <cfRule type="notContainsBlanks" dxfId="48" priority="54" stopIfTrue="1">
      <formula>LEN(TRIM(E51))&gt;0</formula>
    </cfRule>
  </conditionalFormatting>
  <conditionalFormatting sqref="E54:E59">
    <cfRule type="beginsWith" dxfId="47" priority="43" stopIfTrue="1" operator="beginsWith" text="Not Applicable">
      <formula>LEFT(E54,LEN("Not Applicable"))="Not Applicable"</formula>
    </cfRule>
    <cfRule type="beginsWith" dxfId="46" priority="44" stopIfTrue="1" operator="beginsWith" text="Pre-Passed">
      <formula>LEFT(E54,LEN("Pre-Passed"))="Pre-Passed"</formula>
    </cfRule>
    <cfRule type="beginsWith" dxfId="45" priority="45" stopIfTrue="1" operator="beginsWith" text="Partial">
      <formula>LEFT(E54,LEN("Partial"))="Partial"</formula>
    </cfRule>
    <cfRule type="beginsWith" dxfId="44" priority="46" stopIfTrue="1" operator="beginsWith" text="Missing">
      <formula>LEFT(E54,LEN("Missing"))="Missing"</formula>
    </cfRule>
    <cfRule type="beginsWith" dxfId="43" priority="47" stopIfTrue="1" operator="beginsWith" text="Untested">
      <formula>LEFT(E54,LEN("Untested"))="Untested"</formula>
    </cfRule>
    <cfRule type="notContainsBlanks" dxfId="42" priority="48" stopIfTrue="1">
      <formula>LEN(TRIM(E54))&gt;0</formula>
    </cfRule>
  </conditionalFormatting>
  <conditionalFormatting sqref="E62:E68">
    <cfRule type="beginsWith" dxfId="41" priority="37" stopIfTrue="1" operator="beginsWith" text="Not Applicable">
      <formula>LEFT(E62,LEN("Not Applicable"))="Not Applicable"</formula>
    </cfRule>
    <cfRule type="beginsWith" dxfId="40" priority="38" stopIfTrue="1" operator="beginsWith" text="Pre-Passed">
      <formula>LEFT(E62,LEN("Pre-Passed"))="Pre-Passed"</formula>
    </cfRule>
    <cfRule type="beginsWith" dxfId="39" priority="39" stopIfTrue="1" operator="beginsWith" text="Partial">
      <formula>LEFT(E62,LEN("Partial"))="Partial"</formula>
    </cfRule>
    <cfRule type="beginsWith" dxfId="38" priority="40" stopIfTrue="1" operator="beginsWith" text="Missing">
      <formula>LEFT(E62,LEN("Missing"))="Missing"</formula>
    </cfRule>
    <cfRule type="beginsWith" dxfId="37" priority="41" stopIfTrue="1" operator="beginsWith" text="Untested">
      <formula>LEFT(E62,LEN("Untested"))="Untested"</formula>
    </cfRule>
    <cfRule type="notContainsBlanks" dxfId="36" priority="42" stopIfTrue="1">
      <formula>LEN(TRIM(E62))&gt;0</formula>
    </cfRule>
  </conditionalFormatting>
  <conditionalFormatting sqref="E73:E77">
    <cfRule type="beginsWith" dxfId="35" priority="31" stopIfTrue="1" operator="beginsWith" text="Not Applicable">
      <formula>LEFT(E73,LEN("Not Applicable"))="Not Applicable"</formula>
    </cfRule>
    <cfRule type="beginsWith" dxfId="34" priority="32" stopIfTrue="1" operator="beginsWith" text="Pre-Passed">
      <formula>LEFT(E73,LEN("Pre-Passed"))="Pre-Passed"</formula>
    </cfRule>
    <cfRule type="beginsWith" dxfId="33" priority="33" stopIfTrue="1" operator="beginsWith" text="Partial">
      <formula>LEFT(E73,LEN("Partial"))="Partial"</formula>
    </cfRule>
    <cfRule type="beginsWith" dxfId="32" priority="34" stopIfTrue="1" operator="beginsWith" text="Missing">
      <formula>LEFT(E73,LEN("Missing"))="Missing"</formula>
    </cfRule>
    <cfRule type="beginsWith" dxfId="31" priority="35" stopIfTrue="1" operator="beginsWith" text="Untested">
      <formula>LEFT(E73,LEN("Untested"))="Untested"</formula>
    </cfRule>
    <cfRule type="notContainsBlanks" dxfId="30" priority="36" stopIfTrue="1">
      <formula>LEN(TRIM(E73))&gt;0</formula>
    </cfRule>
  </conditionalFormatting>
  <conditionalFormatting sqref="E78:E80">
    <cfRule type="beginsWith" dxfId="29" priority="25" stopIfTrue="1" operator="beginsWith" text="Not Applicable">
      <formula>LEFT(E78,LEN("Not Applicable"))="Not Applicable"</formula>
    </cfRule>
    <cfRule type="beginsWith" dxfId="28" priority="26" stopIfTrue="1" operator="beginsWith" text="Pre-Passed">
      <formula>LEFT(E78,LEN("Pre-Passed"))="Pre-Passed"</formula>
    </cfRule>
    <cfRule type="beginsWith" dxfId="27" priority="27" stopIfTrue="1" operator="beginsWith" text="Partial">
      <formula>LEFT(E78,LEN("Partial"))="Partial"</formula>
    </cfRule>
    <cfRule type="beginsWith" dxfId="26" priority="28" stopIfTrue="1" operator="beginsWith" text="Missing">
      <formula>LEFT(E78,LEN("Missing"))="Missing"</formula>
    </cfRule>
    <cfRule type="beginsWith" dxfId="25" priority="29" stopIfTrue="1" operator="beginsWith" text="Untested">
      <formula>LEFT(E78,LEN("Untested"))="Untested"</formula>
    </cfRule>
    <cfRule type="notContainsBlanks" dxfId="24" priority="30" stopIfTrue="1">
      <formula>LEN(TRIM(E78))&gt;0</formula>
    </cfRule>
  </conditionalFormatting>
  <conditionalFormatting sqref="E84:E86">
    <cfRule type="beginsWith" dxfId="23" priority="19" stopIfTrue="1" operator="beginsWith" text="Not Applicable">
      <formula>LEFT(E84,LEN("Not Applicable"))="Not Applicable"</formula>
    </cfRule>
    <cfRule type="beginsWith" dxfId="22" priority="20" stopIfTrue="1" operator="beginsWith" text="Pre-Passed">
      <formula>LEFT(E84,LEN("Pre-Passed"))="Pre-Passed"</formula>
    </cfRule>
    <cfRule type="beginsWith" dxfId="21" priority="21" stopIfTrue="1" operator="beginsWith" text="Partial">
      <formula>LEFT(E84,LEN("Partial"))="Partial"</formula>
    </cfRule>
    <cfRule type="beginsWith" dxfId="20" priority="22" stopIfTrue="1" operator="beginsWith" text="Missing">
      <formula>LEFT(E84,LEN("Missing"))="Missing"</formula>
    </cfRule>
    <cfRule type="beginsWith" dxfId="19" priority="23" stopIfTrue="1" operator="beginsWith" text="Untested">
      <formula>LEFT(E84,LEN("Untested"))="Untested"</formula>
    </cfRule>
    <cfRule type="notContainsBlanks" dxfId="18" priority="24" stopIfTrue="1">
      <formula>LEN(TRIM(E84))&gt;0</formula>
    </cfRule>
  </conditionalFormatting>
  <conditionalFormatting sqref="E87">
    <cfRule type="beginsWith" dxfId="17" priority="13" stopIfTrue="1" operator="beginsWith" text="Not Applicable">
      <formula>LEFT(E87,LEN("Not Applicable"))="Not Applicable"</formula>
    </cfRule>
    <cfRule type="beginsWith" dxfId="16" priority="14" stopIfTrue="1" operator="beginsWith" text="Pre-Passed">
      <formula>LEFT(E87,LEN("Pre-Passed"))="Pre-Passed"</formula>
    </cfRule>
    <cfRule type="beginsWith" dxfId="15" priority="15" stopIfTrue="1" operator="beginsWith" text="Partial">
      <formula>LEFT(E87,LEN("Partial"))="Partial"</formula>
    </cfRule>
    <cfRule type="beginsWith" dxfId="14" priority="16" stopIfTrue="1" operator="beginsWith" text="Missing">
      <formula>LEFT(E87,LEN("Missing"))="Missing"</formula>
    </cfRule>
    <cfRule type="beginsWith" dxfId="13" priority="17" stopIfTrue="1" operator="beginsWith" text="Untested">
      <formula>LEFT(E87,LEN("Untested"))="Untested"</formula>
    </cfRule>
    <cfRule type="notContainsBlanks" dxfId="12" priority="18" stopIfTrue="1">
      <formula>LEN(TRIM(E87))&gt;0</formula>
    </cfRule>
  </conditionalFormatting>
  <conditionalFormatting sqref="E94">
    <cfRule type="beginsWith" dxfId="11" priority="7" stopIfTrue="1" operator="beginsWith" text="Not Applicable">
      <formula>LEFT(E94,LEN("Not Applicable"))="Not Applicable"</formula>
    </cfRule>
    <cfRule type="beginsWith" dxfId="10" priority="8" stopIfTrue="1" operator="beginsWith" text="Pre-Passed">
      <formula>LEFT(E94,LEN("Pre-Passed"))="Pre-Passed"</formula>
    </cfRule>
    <cfRule type="beginsWith" dxfId="9" priority="9" stopIfTrue="1" operator="beginsWith" text="Partial">
      <formula>LEFT(E94,LEN("Partial"))="Partial"</formula>
    </cfRule>
    <cfRule type="beginsWith" dxfId="8" priority="10" stopIfTrue="1" operator="beginsWith" text="Missing">
      <formula>LEFT(E94,LEN("Missing"))="Missing"</formula>
    </cfRule>
    <cfRule type="beginsWith" dxfId="7" priority="11" stopIfTrue="1" operator="beginsWith" text="Untested">
      <formula>LEFT(E94,LEN("Untested"))="Untested"</formula>
    </cfRule>
    <cfRule type="notContainsBlanks" dxfId="6" priority="12" stopIfTrue="1">
      <formula>LEN(TRIM(E94))&gt;0</formula>
    </cfRule>
  </conditionalFormatting>
  <conditionalFormatting sqref="E50">
    <cfRule type="beginsWith" dxfId="5" priority="1" stopIfTrue="1" operator="beginsWith" text="Not Applicable">
      <formula>LEFT(E50,LEN("Not Applicable"))="Not Applicable"</formula>
    </cfRule>
    <cfRule type="beginsWith" dxfId="4" priority="2" stopIfTrue="1" operator="beginsWith" text="Pre-Passed">
      <formula>LEFT(E50,LEN("Pre-Passed"))="Pre-Passed"</formula>
    </cfRule>
    <cfRule type="beginsWith" dxfId="3" priority="3" stopIfTrue="1" operator="beginsWith" text="Partial">
      <formula>LEFT(E50,LEN("Partial"))="Partial"</formula>
    </cfRule>
    <cfRule type="beginsWith" dxfId="2" priority="4" stopIfTrue="1" operator="beginsWith" text="Missing">
      <formula>LEFT(E50,LEN("Missing"))="Missing"</formula>
    </cfRule>
    <cfRule type="beginsWith" dxfId="1" priority="5" stopIfTrue="1" operator="beginsWith" text="Untested">
      <formula>LEFT(E50,LEN("Untested"))="Untested"</formula>
    </cfRule>
    <cfRule type="notContainsBlanks" dxfId="0" priority="6" stopIfTrue="1">
      <formula>LEN(TRIM(E50))&gt;0</formula>
    </cfRule>
  </conditionalFormatting>
  <dataValidations count="2">
    <dataValidation type="list" showInputMessage="1" showErrorMessage="1" sqref="E11:F26 E92:F93 E28:F44 E94 E89:F90 E54:F60 E46:F48 E73:F82 E62:F71 E84:F87 E50:F52" xr:uid="{00000000-0002-0000-0100-000000000000}">
      <formula1>"Untested, Missing, Partial, Completed, Waived, Not Applicable"</formula1>
    </dataValidation>
    <dataValidation type="list" allowBlank="1" showInputMessage="1" showErrorMessage="1" sqref="F61 F27 F10 F49 F45 F53 F83 F88 F72" xr:uid="{00000000-0002-0000-0100-00000100000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2000000}">
          <x14:formula1>
            <xm:f>Data!$A$3:$A$6</xm:f>
          </x14:formula1>
          <xm:sqref>A11:A26 A46:A48 A28:A44 A54:A60 A89:A90 A62:A71 A50:A52 A84:A87 A73:A82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6"/>
  <sheetViews>
    <sheetView workbookViewId="0">
      <pane ySplit="2" topLeftCell="A3" activePane="bottomLeft" state="frozenSplit"/>
      <selection pane="bottomLeft"/>
    </sheetView>
  </sheetViews>
  <sheetFormatPr defaultRowHeight="19.2" x14ac:dyDescent="0.45"/>
  <cols>
    <col min="1" max="1" width="11" customWidth="1"/>
  </cols>
  <sheetData>
    <row r="2" spans="1:1" s="61" customFormat="1" x14ac:dyDescent="0.45">
      <c r="A2" s="61" t="s">
        <v>123</v>
      </c>
    </row>
    <row r="3" spans="1:1" x14ac:dyDescent="0.45">
      <c r="A3" t="s">
        <v>19</v>
      </c>
    </row>
    <row r="4" spans="1:1" x14ac:dyDescent="0.45">
      <c r="A4" t="s">
        <v>20</v>
      </c>
    </row>
    <row r="5" spans="1:1" x14ac:dyDescent="0.45">
      <c r="A5" t="s">
        <v>21</v>
      </c>
    </row>
    <row r="6" spans="1:1" x14ac:dyDescent="0.45">
      <c r="A6" t="s">
        <v>22</v>
      </c>
    </row>
  </sheetData>
  <phoneticPr fontId="17"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Project Grade</vt:lpstr>
      <vt:lpstr>REQUIREMENTS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양준석</cp:lastModifiedBy>
  <dcterms:created xsi:type="dcterms:W3CDTF">2014-10-20T01:35:31Z</dcterms:created>
  <dcterms:modified xsi:type="dcterms:W3CDTF">2018-11-13T10:42:47Z</dcterms:modified>
</cp:coreProperties>
</file>