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2516E330-BC12-4C6F-BF88-DDF5D0E5BEB4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93" i="2" l="1"/>
  <c r="T193" i="2"/>
  <c r="S194" i="2"/>
  <c r="T194" i="2"/>
  <c r="T312" i="2" l="1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2" i="2"/>
  <c r="S202" i="2"/>
  <c r="T201" i="2"/>
  <c r="S201" i="2"/>
  <c r="T200" i="2"/>
  <c r="S200" i="2"/>
  <c r="T199" i="2"/>
  <c r="S199" i="2"/>
  <c r="T196" i="2"/>
  <c r="S196" i="2"/>
  <c r="T195" i="2"/>
  <c r="S195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72" i="2"/>
  <c r="S172" i="2"/>
  <c r="T171" i="2"/>
  <c r="S171" i="2"/>
  <c r="T170" i="2"/>
  <c r="S170" i="2"/>
  <c r="T169" i="2"/>
  <c r="S169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42" i="2"/>
  <c r="S142" i="2"/>
  <c r="T141" i="2"/>
  <c r="S141" i="2"/>
  <c r="T140" i="2"/>
  <c r="S140" i="2"/>
  <c r="T139" i="2"/>
  <c r="S139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12" i="2"/>
  <c r="S112" i="2"/>
  <c r="T111" i="2"/>
  <c r="S111" i="2"/>
  <c r="T109" i="2"/>
  <c r="S109" i="2"/>
  <c r="T108" i="2"/>
  <c r="S108" i="2"/>
  <c r="T101" i="2"/>
  <c r="S101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<sst xmlns="http://schemas.openxmlformats.org/spreadsheetml/2006/main" count="2011" uniqueCount="510">
  <si>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</si>
  <si>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</si>
  <si>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</si>
  <si>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</si>
  <si>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</si>
  <si>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</si>
  <si>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</si>
  <si>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</si>
  <si>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</si>
  <si>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</si>
  <si>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</si>
  <si>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</si>
  <si>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</si>
  <si>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</si>
  <si>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</si>
  <si>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</si>
  <si>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</si>
  <si>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</si>
  <si>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</si>
  <si>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</si>
  <si>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</si>
  <si>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</si>
  <si>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</si>
  <si>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</si>
  <si>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</si>
  <si>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</si>
  <si>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</si>
  <si>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</si>
  <si>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</si>
  <si>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</si>
  <si>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</si>
  <si>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</si>
  <si>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</si>
  <si>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</si>
  <si>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</si>
  <si>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</si>
  <si>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</si>
  <si>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</si>
  <si>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</si>
  <si>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</si>
  <si>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</si>
  <si>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</si>
  <si>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</si>
  <si>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</si>
  <si>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</si>
  <si>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</si>
  <si>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</si>
  <si>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</si>
  <si>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</si>
  <si>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</si>
  <si>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</si>
  <si>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</si>
  <si>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</si>
  <si>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</si>
  <si>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</si>
  <si>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</si>
  <si>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</si>
  <si>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</si>
  <si>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</si>
  <si>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</si>
  <si>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</si>
  <si>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</si>
  <si>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</si>
  <si>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</si>
  <si>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</si>
  <si>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</si>
  <si>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</si>
  <si>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</si>
  <si>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</si>
  <si>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</si>
  <si>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</si>
  <si>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</si>
  <si>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</si>
  <si>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</si>
  <si>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</si>
  <si>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</si>
  <si>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</si>
  <si>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</si>
  <si>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</si>
  <si>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</si>
  <si>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</si>
  <si>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</si>
  <si>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</si>
  <si>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</si>
  <si>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</si>
  <si>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</si>
  <si>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</si>
  <si>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</si>
  <si>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</si>
  <si>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</si>
  <si>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</si>
  <si>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</si>
  <si>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</si>
  <si>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</si>
  <si>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</si>
  <si>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</si>
  <si>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</si>
  <si>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</si>
  <si>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</si>
  <si>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</si>
  <si>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</si>
  <si>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</si>
  <si>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</si>
  <si>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</si>
  <si>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</si>
  <si>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</si>
  <si>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</si>
  <si>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</si>
  <si>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</si>
  <si>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</si>
  <si>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</si>
  <si>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</si>
  <si>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</si>
  <si>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</si>
  <si>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</si>
  <si>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</si>
  <si>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</si>
  <si>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</si>
  <si>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</si>
  <si>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</si>
  <si>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</si>
  <si>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</si>
  <si>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</si>
  <si>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</si>
  <si>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</si>
  <si>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</si>
  <si>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</si>
  <si>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</si>
  <si>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</si>
  <si>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</si>
  <si>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</si>
  <si>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</si>
  <si>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</si>
  <si>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</si>
  <si>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</si>
  <si>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</si>
  <si>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</si>
  <si>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</si>
  <si>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</si>
  <si>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</si>
  <si>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</si>
  <si>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</si>
  <si>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</si>
  <si>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</si>
  <si>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</si>
  <si>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</si>
  <si>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</si>
  <si>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</si>
  <si>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</si>
  <si>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</si>
  <si>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</si>
  <si>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</si>
  <si>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</si>
  <si>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</si>
  <si>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</si>
  <si>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</si>
  <si>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</si>
  <si>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</si>
  <si>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</si>
  <si>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</si>
  <si>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</si>
  <si>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</si>
  <si>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</si>
  <si>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</si>
  <si>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</si>
  <si>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</si>
  <si>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</si>
  <si>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</si>
  <si>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</si>
  <si>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</si>
  <si>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</si>
  <si>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</si>
  <si>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</si>
  <si>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</si>
  <si>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</si>
  <si>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</si>
  <si>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</si>
  <si>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</si>
  <si>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</si>
  <si>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</si>
  <si>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</si>
  <si>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</si>
  <si>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</si>
  <si>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</si>
  <si>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</si>
  <si>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</si>
  <si>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</si>
  <si>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</si>
  <si>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</si>
  <si>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</si>
  <si>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</si>
  <si>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</si>
  <si>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</si>
  <si>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</si>
  <si>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</si>
  <si>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</si>
  <si>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</si>
  <si>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</si>
  <si>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</si>
  <si>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</si>
  <si>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</si>
  <si>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</si>
  <si>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</si>
  <si>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</si>
  <si>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</si>
  <si>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</si>
  <si>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</si>
  <si>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</si>
  <si>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</si>
  <si>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</si>
  <si>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</si>
  <si>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</si>
  <si>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</si>
  <si>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</si>
  <si>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</si>
  <si>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</si>
  <si>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</si>
  <si>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</si>
  <si>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</si>
  <si>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</si>
  <si>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</si>
  <si>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</si>
  <si>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</si>
  <si>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</si>
  <si>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</si>
  <si>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</si>
  <si>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</si>
  <si>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</si>
  <si>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</si>
  <si>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</si>
  <si>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</si>
  <si>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</si>
  <si>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</si>
  <si>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</si>
  <si>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</si>
  <si>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</si>
  <si>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</si>
  <si>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</si>
  <si>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</si>
  <si>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</si>
  <si>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</si>
  <si>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</si>
  <si>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</si>
  <si>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</si>
  <si>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</si>
  <si>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</si>
  <si>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</si>
  <si>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</si>
  <si>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</si>
  <si>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</si>
  <si>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</si>
  <si>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</si>
  <si>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</si>
  <si>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</si>
  <si>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</si>
  <si>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</si>
  <si>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</si>
  <si>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</si>
  <si>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</si>
  <si>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</si>
  <si>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</si>
  <si>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</si>
  <si>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</si>
  <si>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</si>
  <si>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</si>
  <si>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</si>
  <si>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</si>
  <si>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</si>
  <si>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</si>
  <si>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</si>
  <si>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</si>
  <si>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</si>
  <si>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</si>
  <si>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</si>
  <si>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</si>
  <si>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</si>
  <si>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</si>
  <si>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</si>
  <si>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</si>
  <si>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11챕터 스크립트 작성</t>
  </si>
  <si>
    <t>12챕터 스크립트 작성</t>
  </si>
  <si>
    <t>11 챕터</t>
  </si>
  <si>
    <t>12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</si>
  <si>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</si>
  <si>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</si>
  <si>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</si>
  <si>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</si>
  <si>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</si>
  <si>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</si>
  <si>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</si>
  <si>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</si>
  <si>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</si>
  <si>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</si>
  <si>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</si>
  <si>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</si>
  <si>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</si>
  <si>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</si>
  <si>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</si>
  <si>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</si>
  <si>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</si>
  <si>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</si>
  <si>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</si>
  <si>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</si>
  <si>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</si>
  <si>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</si>
  <si>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</si>
  <si>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</si>
  <si>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</si>
  <si>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</si>
  <si>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</si>
  <si>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</si>
  <si>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</si>
  <si>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</si>
  <si>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</si>
  <si>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</si>
  <si>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</si>
  <si>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</si>
  <si>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</si>
  <si>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</si>
  <si>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</si>
  <si>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</si>
  <si>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</si>
  <si>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</si>
  <si>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</si>
  <si>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</si>
  <si>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</si>
  <si>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</si>
  <si>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</si>
  <si>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</si>
  <si>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</si>
  <si>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</si>
  <si>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</si>
  <si>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</si>
  <si>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</si>
  <si>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</si>
  <si>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</si>
  <si>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</si>
  <si>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</si>
  <si>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</si>
  <si>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</si>
  <si>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</si>
  <si>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</si>
  <si>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</si>
  <si>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</si>
  <si>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</si>
  <si>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</si>
  <si>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</si>
  <si>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</si>
  <si>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</si>
  <si>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</si>
  <si>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</si>
  <si>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</si>
  <si>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</si>
  <si>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</si>
  <si>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</si>
  <si>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</si>
  <si>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</si>
  <si>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</si>
  <si>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</si>
  <si>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</si>
  <si>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</si>
  <si>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</si>
  <si>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</si>
  <si>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</si>
  <si>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</si>
  <si>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</si>
  <si>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</si>
  <si>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</si>
  <si>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</si>
  <si>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</si>
  <si>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</si>
  <si>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</si>
  <si>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</si>
  <si>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</si>
  <si>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</si>
  <si>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</si>
  <si>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</si>
  <si>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</si>
  <si>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</si>
  <si>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</si>
  <si>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</si>
  <si>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</si>
  <si>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</si>
  <si>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</si>
  <si>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</si>
  <si>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</si>
  <si>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</si>
  <si>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</si>
  <si>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</si>
  <si>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</si>
  <si>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</si>
  <si>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</si>
  <si>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</si>
  <si>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</si>
  <si>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</si>
  <si>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</si>
  <si>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</si>
  <si>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</si>
  <si>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</si>
  <si>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</si>
  <si>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</si>
  <si>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</si>
  <si>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</si>
  <si>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</si>
  <si>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</si>
  <si>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</si>
  <si>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</si>
  <si>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</si>
  <si>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</si>
  <si>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</si>
  <si>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</si>
  <si>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</si>
  <si>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</si>
  <si>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</si>
  <si>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</si>
  <si>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</si>
  <si>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</si>
  <si>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</si>
  <si>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</si>
  <si>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</si>
  <si>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</si>
  <si>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</si>
  <si>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</si>
  <si>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</si>
  <si>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</si>
  <si>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</si>
  <si>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</si>
  <si>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</si>
  <si>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</si>
  <si>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</si>
  <si>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</si>
  <si>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</si>
  <si>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</si>
  <si>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</si>
  <si>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</si>
  <si>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</si>
  <si>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</si>
  <si>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</si>
  <si>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</si>
  <si>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</si>
  <si>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</si>
  <si>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</si>
  <si>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</si>
  <si>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</si>
  <si>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</si>
  <si>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</si>
  <si>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</si>
  <si>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</si>
  <si>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</si>
  <si>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</si>
  <si>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</si>
  <si>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</si>
  <si>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</si>
  <si>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</si>
  <si>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</si>
  <si>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</si>
  <si>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</si>
  <si>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</si>
  <si>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</si>
  <si>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</si>
  <si>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</si>
  <si>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</si>
  <si>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</si>
  <si>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</si>
  <si>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</si>
  <si>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</si>
  <si>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</si>
  <si>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</si>
  <si>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</si>
  <si>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</si>
  <si>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</si>
  <si>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</si>
  <si>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</si>
  <si>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</si>
  <si>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</si>
  <si>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</si>
  <si>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</si>
  <si>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</si>
  <si>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</si>
  <si>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</si>
  <si>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</si>
  <si>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</si>
  <si>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</si>
  <si>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3일</t>
    <phoneticPr fontId="28" type="noConversion"/>
  </si>
  <si>
    <t>7일</t>
    <phoneticPr fontId="28" type="noConversion"/>
  </si>
  <si>
    <t>김현철</t>
    <phoneticPr fontId="28" type="noConversion"/>
  </si>
  <si>
    <t>11~12 챕터</t>
    <phoneticPr fontId="28" type="noConversion"/>
  </si>
  <si>
    <t>챕터 11~12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</si>
  <si>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</si>
  <si>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</si>
  <si>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</si>
  <si>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</si>
  <si>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</si>
  <si>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</si>
  <si>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</si>
  <si>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</si>
  <si>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</si>
  <si>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전체+김현철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</si>
  <si>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</si>
  <si>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</si>
  <si>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</si>
  <si>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</si>
  <si>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</si>
  <si>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</si>
  <si>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</si>
  <si>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</si>
  <si>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</si>
  <si>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</si>
  <si>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</si>
  <si>
    <t>윤도균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</si>
</sst>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5" tint="0.79998168889431442"/>
        <bgColor rgb="FFD2F1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2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0" fontId="20" fillId="16" borderId="12" xfId="0" applyFont="1" applyFill="1" applyBorder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horizontal="right"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7" borderId="12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6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32" fillId="0" borderId="17" xfId="0" applyFont="1" applyBorder="1" applyAlignment="1">
      <alignment horizontal="left" vertical="center"/>
    </xf>
    <xf numFmtId="0" fontId="24" fillId="0" borderId="17" xfId="0" applyFont="1" applyBorder="1"/>
    <xf numFmtId="0" fontId="24" fillId="0" borderId="8" xfId="0" applyFont="1" applyBorder="1"/>
    <xf numFmtId="0" fontId="32" fillId="0" borderId="13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24" fillId="0" borderId="39" xfId="0" applyFont="1" applyBorder="1"/>
    <xf numFmtId="0" fontId="32" fillId="0" borderId="13" xfId="0" applyFont="1" applyBorder="1" applyAlignment="1">
      <alignment horizontal="left" vertical="center"/>
    </xf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3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6" fillId="0" borderId="30" xfId="0" applyFont="1" applyBorder="1"/>
    <xf numFmtId="0" fontId="24" fillId="0" borderId="34" xfId="0" applyFont="1" applyBorder="1"/>
    <xf numFmtId="0" fontId="24" fillId="0" borderId="35" xfId="0" applyFont="1" applyBorder="1"/>
    <xf numFmtId="0" fontId="24" fillId="0" borderId="17" xfId="0" applyFont="1" applyBorder="1" applyAlignment="1">
      <alignment horizontal="left" vertical="center"/>
    </xf>
    <xf numFmtId="0" fontId="32" fillId="3" borderId="17" xfId="0" applyFont="1" applyFill="1" applyBorder="1" applyAlignment="1">
      <alignment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wrapText="1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2" fillId="0" borderId="2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3" t="s">
        <v>0</v>
      </c>
      <c r="B1" s="314"/>
      <c r="C1" s="314"/>
      <c r="D1" s="314"/>
      <c r="E1" s="314"/>
      <c r="F1" s="314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14"/>
      <c r="B2" s="314"/>
      <c r="C2" s="314"/>
      <c r="D2" s="314"/>
      <c r="E2" s="314"/>
      <c r="F2" s="314"/>
      <c r="G2" s="1"/>
      <c r="H2" s="1"/>
      <c r="I2" s="1"/>
      <c r="J2" s="1"/>
      <c r="K2" s="1"/>
      <c r="L2" s="318" t="s">
        <v>5</v>
      </c>
      <c r="M2" s="319"/>
      <c r="N2" s="319"/>
      <c r="O2" s="320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14"/>
      <c r="B3" s="314"/>
      <c r="C3" s="314"/>
      <c r="D3" s="314"/>
      <c r="E3" s="314"/>
      <c r="F3" s="31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15" t="s">
        <v>6</v>
      </c>
      <c r="B4" s="1"/>
      <c r="C4" s="315" t="s">
        <v>7</v>
      </c>
      <c r="D4" s="314"/>
      <c r="E4" s="314"/>
      <c r="F4" s="314"/>
      <c r="G4" s="1"/>
      <c r="H4" s="315" t="s">
        <v>8</v>
      </c>
      <c r="I4" s="315" t="s">
        <v>9</v>
      </c>
      <c r="J4" s="315" t="s">
        <v>10</v>
      </c>
      <c r="K4" s="1"/>
      <c r="L4" s="315" t="s">
        <v>11</v>
      </c>
      <c r="M4" s="315" t="s">
        <v>12</v>
      </c>
      <c r="N4" s="315" t="s">
        <v>13</v>
      </c>
      <c r="O4" s="315" t="s">
        <v>14</v>
      </c>
      <c r="P4" s="315" t="s">
        <v>15</v>
      </c>
      <c r="Q4" s="315" t="s">
        <v>16</v>
      </c>
      <c r="R4" s="6"/>
      <c r="S4" s="311" t="s">
        <v>17</v>
      </c>
      <c r="T4" s="315" t="s">
        <v>18</v>
      </c>
      <c r="U4" s="311" t="s">
        <v>19</v>
      </c>
      <c r="V4" s="315" t="s">
        <v>20</v>
      </c>
      <c r="W4" s="315" t="s">
        <v>21</v>
      </c>
      <c r="X4" s="311" t="s">
        <v>22</v>
      </c>
    </row>
    <row r="5" spans="1:24" ht="16.5" customHeight="1">
      <c r="A5" s="312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12"/>
      <c r="I5" s="312"/>
      <c r="J5" s="312"/>
      <c r="K5" s="9"/>
      <c r="L5" s="312"/>
      <c r="M5" s="312"/>
      <c r="N5" s="312"/>
      <c r="O5" s="312"/>
      <c r="P5" s="312"/>
      <c r="Q5" s="312"/>
      <c r="R5" s="10"/>
      <c r="S5" s="312"/>
      <c r="T5" s="312"/>
      <c r="U5" s="312"/>
      <c r="V5" s="312"/>
      <c r="W5" s="312"/>
      <c r="X5" s="312"/>
    </row>
    <row r="6" spans="1:24" ht="16.5" customHeight="1">
      <c r="A6" s="11">
        <v>1</v>
      </c>
      <c r="B6" s="12"/>
      <c r="C6" s="316" t="s">
        <v>27</v>
      </c>
      <c r="D6" s="296"/>
      <c r="E6" s="296"/>
      <c r="F6" s="297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89" t="s">
        <v>32</v>
      </c>
      <c r="E7" s="317" t="s">
        <v>33</v>
      </c>
      <c r="F7" s="21" t="s">
        <v>34</v>
      </c>
      <c r="G7" s="22"/>
      <c r="H7" s="286"/>
      <c r="I7" s="287"/>
      <c r="J7" s="288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90"/>
      <c r="E8" s="290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90"/>
      <c r="E9" s="290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90"/>
      <c r="E10" s="290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90"/>
      <c r="E11" s="291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90"/>
      <c r="E12" s="317" t="s">
        <v>44</v>
      </c>
      <c r="F12" s="21" t="s">
        <v>34</v>
      </c>
      <c r="G12" s="22"/>
      <c r="H12" s="286"/>
      <c r="I12" s="287"/>
      <c r="J12" s="288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90"/>
      <c r="E13" s="290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90"/>
      <c r="E14" s="290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90"/>
      <c r="E15" s="290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90"/>
      <c r="E16" s="290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90"/>
      <c r="E17" s="290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90"/>
      <c r="E18" s="290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90"/>
      <c r="E19" s="290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90"/>
      <c r="E20" s="290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90"/>
      <c r="E21" s="290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90"/>
      <c r="E22" s="290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90"/>
      <c r="E23" s="291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90"/>
      <c r="E24" s="317" t="s">
        <v>66</v>
      </c>
      <c r="F24" s="21" t="s">
        <v>34</v>
      </c>
      <c r="G24" s="22"/>
      <c r="H24" s="286"/>
      <c r="I24" s="287"/>
      <c r="J24" s="288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90"/>
      <c r="E25" s="290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90"/>
      <c r="E26" s="290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90"/>
      <c r="E27" s="290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90"/>
      <c r="E28" s="290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90"/>
      <c r="E29" s="291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90"/>
      <c r="E30" s="289" t="s">
        <v>74</v>
      </c>
      <c r="F30" s="34" t="s">
        <v>34</v>
      </c>
      <c r="G30" s="22"/>
      <c r="H30" s="309"/>
      <c r="I30" s="287"/>
      <c r="J30" s="288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90"/>
      <c r="E31" s="290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90"/>
      <c r="E32" s="290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90"/>
      <c r="E33" s="290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90"/>
      <c r="E34" s="290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90"/>
      <c r="E35" s="290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90"/>
      <c r="E36" s="290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91"/>
      <c r="E37" s="291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98" t="s">
        <v>83</v>
      </c>
      <c r="E38" s="298" t="s">
        <v>84</v>
      </c>
      <c r="F38" s="21" t="s">
        <v>34</v>
      </c>
      <c r="G38" s="23"/>
      <c r="H38" s="286"/>
      <c r="I38" s="287"/>
      <c r="J38" s="288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90"/>
      <c r="E39" s="290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90"/>
      <c r="E40" s="290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90"/>
      <c r="E41" s="290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91"/>
      <c r="E42" s="291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10" t="s">
        <v>89</v>
      </c>
      <c r="E43" s="300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90"/>
      <c r="E44" s="291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90"/>
      <c r="E45" s="300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90"/>
      <c r="E46" s="290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91"/>
      <c r="E47" s="291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98" t="s">
        <v>97</v>
      </c>
      <c r="E48" s="298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91"/>
      <c r="E49" s="291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98" t="s">
        <v>101</v>
      </c>
      <c r="E50" s="298" t="s">
        <v>102</v>
      </c>
      <c r="F50" s="21" t="s">
        <v>34</v>
      </c>
      <c r="G50" s="23"/>
      <c r="H50" s="286"/>
      <c r="I50" s="287"/>
      <c r="J50" s="288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90"/>
      <c r="E51" s="290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91"/>
      <c r="E52" s="291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98" t="s">
        <v>54</v>
      </c>
      <c r="E54" s="298" t="s">
        <v>109</v>
      </c>
      <c r="F54" s="21" t="s">
        <v>34</v>
      </c>
      <c r="G54" s="23"/>
      <c r="H54" s="286"/>
      <c r="I54" s="287"/>
      <c r="J54" s="288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90"/>
      <c r="E55" s="290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90"/>
      <c r="E56" s="290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90"/>
      <c r="E57" s="290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90"/>
      <c r="E58" s="290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90"/>
      <c r="E59" s="290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90"/>
      <c r="E60" s="290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90"/>
      <c r="E61" s="290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90"/>
      <c r="E62" s="290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90"/>
      <c r="E63" s="290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90"/>
      <c r="E64" s="290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90"/>
      <c r="E65" s="290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90"/>
      <c r="E66" s="290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90"/>
      <c r="E67" s="291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90"/>
      <c r="E68" s="298" t="s">
        <v>123</v>
      </c>
      <c r="F68" s="21" t="s">
        <v>34</v>
      </c>
      <c r="G68" s="23"/>
      <c r="H68" s="286"/>
      <c r="I68" s="287"/>
      <c r="J68" s="288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90"/>
      <c r="E69" s="290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91"/>
      <c r="E70" s="291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98" t="s">
        <v>83</v>
      </c>
      <c r="E71" s="298" t="s">
        <v>126</v>
      </c>
      <c r="F71" s="21" t="s">
        <v>34</v>
      </c>
      <c r="G71" s="23"/>
      <c r="H71" s="286"/>
      <c r="I71" s="287"/>
      <c r="J71" s="288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90"/>
      <c r="E72" s="290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90"/>
      <c r="E73" s="290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90"/>
      <c r="E74" s="290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7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90"/>
      <c r="E76" s="300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90"/>
      <c r="E77" s="290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91"/>
      <c r="E78" s="291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01" t="s">
        <v>139</v>
      </c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3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7" t="s">
        <v>142</v>
      </c>
      <c r="E83" s="308" t="s">
        <v>66</v>
      </c>
      <c r="F83" s="63" t="s">
        <v>34</v>
      </c>
      <c r="G83" s="64"/>
      <c r="H83" s="304"/>
      <c r="I83" s="305"/>
      <c r="J83" s="306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90"/>
      <c r="E84" s="290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90"/>
      <c r="E85" s="290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90"/>
      <c r="E86" s="291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90"/>
      <c r="E87" s="289" t="s">
        <v>144</v>
      </c>
      <c r="F87" s="34" t="s">
        <v>34</v>
      </c>
      <c r="G87" s="22"/>
      <c r="H87" s="309"/>
      <c r="I87" s="287"/>
      <c r="J87" s="288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90"/>
      <c r="E88" s="290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90"/>
      <c r="E89" s="290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90"/>
      <c r="E90" s="290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90"/>
      <c r="E91" s="291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90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90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90"/>
      <c r="E94" s="298" t="s">
        <v>102</v>
      </c>
      <c r="F94" s="21" t="s">
        <v>34</v>
      </c>
      <c r="G94" s="23"/>
      <c r="H94" s="286"/>
      <c r="I94" s="287"/>
      <c r="J94" s="288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90"/>
      <c r="E95" s="290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90"/>
      <c r="E96" s="290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90"/>
      <c r="E97" s="290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90"/>
      <c r="E98" s="291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90"/>
      <c r="E99" s="298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90"/>
      <c r="E100" s="290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90"/>
      <c r="E101" s="290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90"/>
      <c r="E102" s="290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90"/>
      <c r="E103" s="290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90"/>
      <c r="E104" s="290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90"/>
      <c r="E105" s="290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90"/>
      <c r="E106" s="290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90"/>
      <c r="E107" s="290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90"/>
      <c r="E108" s="290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90"/>
      <c r="E109" s="290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90"/>
      <c r="E110" s="298" t="s">
        <v>126</v>
      </c>
      <c r="F110" s="21" t="s">
        <v>34</v>
      </c>
      <c r="G110" s="23"/>
      <c r="H110" s="286"/>
      <c r="I110" s="287"/>
      <c r="J110" s="288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90"/>
      <c r="E111" s="290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90"/>
      <c r="E112" s="290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91"/>
      <c r="E113" s="290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98" t="s">
        <v>86</v>
      </c>
      <c r="E114" s="298" t="s">
        <v>161</v>
      </c>
      <c r="F114" s="21" t="s">
        <v>34</v>
      </c>
      <c r="G114" s="23"/>
      <c r="H114" s="286"/>
      <c r="I114" s="287"/>
      <c r="J114" s="288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90"/>
      <c r="E115" s="290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90"/>
      <c r="E116" s="291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90"/>
      <c r="E117" s="299" t="s">
        <v>165</v>
      </c>
      <c r="F117" s="21" t="s">
        <v>166</v>
      </c>
      <c r="G117" s="19"/>
      <c r="H117" s="286"/>
      <c r="I117" s="287"/>
      <c r="J117" s="288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90"/>
      <c r="E118" s="290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90"/>
      <c r="E119" s="291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90"/>
      <c r="E120" s="299" t="s">
        <v>169</v>
      </c>
      <c r="F120" s="78" t="s">
        <v>34</v>
      </c>
      <c r="G120" s="79"/>
      <c r="H120" s="286"/>
      <c r="I120" s="287"/>
      <c r="J120" s="288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90"/>
      <c r="E121" s="290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90"/>
      <c r="E122" s="290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90"/>
      <c r="E123" s="290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90"/>
      <c r="E124" s="290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90"/>
      <c r="E125" s="290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90"/>
      <c r="E126" s="290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90"/>
      <c r="E127" s="290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90"/>
      <c r="E128" s="291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92" t="s">
        <v>178</v>
      </c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4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5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7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2"/>
  <sheetViews>
    <sheetView tabSelected="1" zoomScaleNormal="100" workbookViewId="0">
      <pane ySplit="5" topLeftCell="A84" activePane="bottomLeft" state="frozen"/>
      <selection pane="bottomLeft" activeCell="F90" sqref="F90:O90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3" t="s">
        <v>0</v>
      </c>
      <c r="B1" s="314"/>
      <c r="C1" s="314"/>
      <c r="D1" s="314"/>
      <c r="E1" s="314"/>
      <c r="F1" s="314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57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14"/>
      <c r="B2" s="314"/>
      <c r="C2" s="314"/>
      <c r="D2" s="314"/>
      <c r="E2" s="314"/>
      <c r="F2" s="314"/>
      <c r="G2" s="1"/>
      <c r="H2" s="86" t="s">
        <v>482</v>
      </c>
      <c r="I2" s="86" t="s">
        <v>483</v>
      </c>
      <c r="J2" s="86" t="s">
        <v>484</v>
      </c>
      <c r="K2" s="1"/>
      <c r="L2" s="318" t="s">
        <v>5</v>
      </c>
      <c r="M2" s="319"/>
      <c r="N2" s="319"/>
      <c r="O2" s="320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14"/>
      <c r="B3" s="314"/>
      <c r="C3" s="314"/>
      <c r="D3" s="314"/>
      <c r="E3" s="314"/>
      <c r="F3" s="314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15" t="s">
        <v>6</v>
      </c>
      <c r="B4" s="1"/>
      <c r="C4" s="315" t="s">
        <v>7</v>
      </c>
      <c r="D4" s="314"/>
      <c r="E4" s="314"/>
      <c r="F4" s="314"/>
      <c r="G4" s="1"/>
      <c r="H4" s="315" t="s">
        <v>8</v>
      </c>
      <c r="I4" s="315" t="s">
        <v>458</v>
      </c>
      <c r="J4" s="315" t="s">
        <v>10</v>
      </c>
      <c r="K4" s="1"/>
      <c r="L4" s="315" t="s">
        <v>11</v>
      </c>
      <c r="M4" s="315" t="s">
        <v>12</v>
      </c>
      <c r="N4" s="315" t="s">
        <v>13</v>
      </c>
      <c r="O4" s="315" t="s">
        <v>14</v>
      </c>
      <c r="P4" s="315" t="s">
        <v>15</v>
      </c>
      <c r="Q4" s="315" t="s">
        <v>16</v>
      </c>
      <c r="R4" s="6"/>
      <c r="S4" s="311" t="s">
        <v>185</v>
      </c>
      <c r="T4" s="315" t="s">
        <v>18</v>
      </c>
      <c r="U4" s="311" t="s">
        <v>186</v>
      </c>
      <c r="V4" s="315" t="s">
        <v>20</v>
      </c>
      <c r="W4" s="315" t="s">
        <v>21</v>
      </c>
      <c r="X4" s="311" t="s">
        <v>22</v>
      </c>
    </row>
    <row r="5" spans="1:24" ht="16.5" customHeight="1">
      <c r="A5" s="344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4"/>
      <c r="I5" s="344"/>
      <c r="J5" s="344"/>
      <c r="K5" s="93"/>
      <c r="L5" s="344"/>
      <c r="M5" s="344"/>
      <c r="N5" s="344"/>
      <c r="O5" s="344"/>
      <c r="P5" s="344"/>
      <c r="Q5" s="344"/>
      <c r="R5" s="94"/>
      <c r="S5" s="344"/>
      <c r="T5" s="344"/>
      <c r="U5" s="344"/>
      <c r="V5" s="344"/>
      <c r="W5" s="344"/>
      <c r="X5" s="344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27"/>
      <c r="D7" s="268" t="s">
        <v>187</v>
      </c>
      <c r="E7" s="268" t="s">
        <v>188</v>
      </c>
      <c r="F7" s="269" t="s">
        <v>189</v>
      </c>
      <c r="G7" s="159"/>
      <c r="H7" s="161" t="s">
        <v>423</v>
      </c>
      <c r="I7" s="146" t="s">
        <v>422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420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27"/>
      <c r="D8" s="268" t="s">
        <v>441</v>
      </c>
      <c r="E8" s="268" t="s">
        <v>440</v>
      </c>
      <c r="F8" s="218" t="s">
        <v>498</v>
      </c>
      <c r="G8" s="225"/>
      <c r="H8" s="226" t="s">
        <v>53</v>
      </c>
      <c r="I8" s="227" t="s">
        <v>444</v>
      </c>
      <c r="J8" s="228"/>
      <c r="K8" s="229"/>
      <c r="L8" s="230" t="s">
        <v>421</v>
      </c>
      <c r="M8" s="230" t="s">
        <v>471</v>
      </c>
      <c r="N8" s="230" t="s">
        <v>421</v>
      </c>
      <c r="O8" s="230" t="s">
        <v>471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28"/>
      <c r="D9" s="324"/>
      <c r="E9" s="326" t="s">
        <v>101</v>
      </c>
      <c r="F9" s="184" t="s">
        <v>192</v>
      </c>
      <c r="G9" s="159"/>
      <c r="H9" s="154" t="s">
        <v>443</v>
      </c>
      <c r="I9" s="154" t="s">
        <v>443</v>
      </c>
      <c r="J9" s="159"/>
      <c r="K9" s="159"/>
      <c r="L9" s="235" t="s">
        <v>442</v>
      </c>
      <c r="M9" s="235" t="s">
        <v>442</v>
      </c>
      <c r="N9" s="235" t="s">
        <v>442</v>
      </c>
      <c r="O9" s="235" t="s">
        <v>471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28"/>
      <c r="D10" s="324"/>
      <c r="E10" s="324"/>
      <c r="F10" s="270" t="s">
        <v>193</v>
      </c>
      <c r="G10" s="159"/>
      <c r="H10" s="168" t="s">
        <v>443</v>
      </c>
      <c r="I10" s="154" t="s">
        <v>443</v>
      </c>
      <c r="J10" s="159"/>
      <c r="K10" s="159"/>
      <c r="L10" s="235" t="s">
        <v>442</v>
      </c>
      <c r="M10" s="235" t="s">
        <v>442</v>
      </c>
      <c r="N10" s="235" t="s">
        <v>442</v>
      </c>
      <c r="O10" s="235" t="s">
        <v>471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28"/>
      <c r="D11" s="324"/>
      <c r="E11" s="324"/>
      <c r="F11" s="271" t="s">
        <v>194</v>
      </c>
      <c r="G11" s="159"/>
      <c r="H11" s="168" t="s">
        <v>443</v>
      </c>
      <c r="I11" s="154" t="s">
        <v>443</v>
      </c>
      <c r="J11" s="159"/>
      <c r="K11" s="159"/>
      <c r="L11" s="235" t="s">
        <v>442</v>
      </c>
      <c r="M11" s="235" t="s">
        <v>442</v>
      </c>
      <c r="N11" s="235" t="s">
        <v>442</v>
      </c>
      <c r="O11" s="235" t="s">
        <v>471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28"/>
      <c r="D12" s="326" t="s">
        <v>66</v>
      </c>
      <c r="E12" s="335" t="s">
        <v>195</v>
      </c>
      <c r="F12" s="272" t="s">
        <v>197</v>
      </c>
      <c r="G12" s="263"/>
      <c r="H12" s="261" t="s">
        <v>57</v>
      </c>
      <c r="I12" s="261" t="s">
        <v>57</v>
      </c>
      <c r="J12" s="263"/>
      <c r="K12" s="263"/>
      <c r="L12" s="264" t="s">
        <v>492</v>
      </c>
      <c r="M12" s="264" t="s">
        <v>492</v>
      </c>
      <c r="N12" s="264" t="s">
        <v>492</v>
      </c>
      <c r="O12" s="264"/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28"/>
      <c r="D13" s="324"/>
      <c r="E13" s="324"/>
      <c r="F13" s="272" t="s">
        <v>198</v>
      </c>
      <c r="G13" s="263"/>
      <c r="H13" s="261" t="s">
        <v>53</v>
      </c>
      <c r="I13" s="261" t="s">
        <v>53</v>
      </c>
      <c r="J13" s="263"/>
      <c r="K13" s="263"/>
      <c r="L13" s="264" t="s">
        <v>492</v>
      </c>
      <c r="M13" s="264" t="s">
        <v>492</v>
      </c>
      <c r="N13" s="264" t="s">
        <v>492</v>
      </c>
      <c r="O13" s="264"/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28"/>
      <c r="D14" s="324"/>
      <c r="E14" s="324"/>
      <c r="F14" s="272" t="s">
        <v>199</v>
      </c>
      <c r="G14" s="263"/>
      <c r="H14" s="261" t="s">
        <v>62</v>
      </c>
      <c r="I14" s="261" t="s">
        <v>62</v>
      </c>
      <c r="J14" s="263"/>
      <c r="K14" s="263"/>
      <c r="L14" s="264" t="s">
        <v>492</v>
      </c>
      <c r="M14" s="264" t="s">
        <v>492</v>
      </c>
      <c r="N14" s="264" t="s">
        <v>492</v>
      </c>
      <c r="O14" s="264"/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28"/>
      <c r="D15" s="324"/>
      <c r="E15" s="324"/>
      <c r="F15" s="272" t="s">
        <v>200</v>
      </c>
      <c r="G15" s="263"/>
      <c r="H15" s="261" t="s">
        <v>47</v>
      </c>
      <c r="I15" s="261" t="s">
        <v>47</v>
      </c>
      <c r="J15" s="263"/>
      <c r="K15" s="263"/>
      <c r="L15" s="264" t="s">
        <v>492</v>
      </c>
      <c r="M15" s="264" t="s">
        <v>492</v>
      </c>
      <c r="N15" s="264" t="s">
        <v>492</v>
      </c>
      <c r="O15" s="264"/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28"/>
      <c r="D16" s="324"/>
      <c r="E16" s="325"/>
      <c r="F16" s="272" t="s">
        <v>201</v>
      </c>
      <c r="G16" s="263"/>
      <c r="H16" s="261" t="s">
        <v>37</v>
      </c>
      <c r="I16" s="261" t="s">
        <v>37</v>
      </c>
      <c r="J16" s="263"/>
      <c r="K16" s="263"/>
      <c r="L16" s="264" t="s">
        <v>492</v>
      </c>
      <c r="M16" s="264" t="s">
        <v>492</v>
      </c>
      <c r="N16" s="264" t="s">
        <v>492</v>
      </c>
      <c r="O16" s="264"/>
      <c r="P16" s="85"/>
      <c r="Q16" s="85"/>
      <c r="R16" s="16"/>
      <c r="S16" s="17"/>
      <c r="T16" s="17"/>
      <c r="U16" s="17"/>
      <c r="V16" s="17"/>
      <c r="W16" s="16"/>
      <c r="X16" s="16"/>
    </row>
    <row r="17" spans="1:24" ht="16.5" customHeight="1">
      <c r="A17" s="83"/>
      <c r="B17" s="83"/>
      <c r="C17" s="328"/>
      <c r="D17" s="324"/>
      <c r="E17" s="326" t="s">
        <v>196</v>
      </c>
      <c r="F17" s="273" t="s">
        <v>197</v>
      </c>
      <c r="G17" s="102"/>
      <c r="H17" s="99" t="s">
        <v>57</v>
      </c>
      <c r="I17" s="100"/>
      <c r="J17" s="102"/>
      <c r="K17" s="102"/>
      <c r="L17" s="101"/>
      <c r="M17" s="101"/>
      <c r="N17" s="101"/>
      <c r="O17" s="101"/>
      <c r="P17" s="85"/>
      <c r="Q17" s="85"/>
      <c r="R17" s="16"/>
      <c r="S17" s="17"/>
      <c r="T17" s="17"/>
      <c r="U17" s="17"/>
      <c r="V17" s="17"/>
      <c r="W17" s="16"/>
      <c r="X17" s="16"/>
    </row>
    <row r="18" spans="1:24" ht="16.5" customHeight="1">
      <c r="A18" s="83"/>
      <c r="B18" s="83"/>
      <c r="C18" s="328"/>
      <c r="D18" s="324"/>
      <c r="E18" s="324"/>
      <c r="F18" s="273" t="s">
        <v>198</v>
      </c>
      <c r="G18" s="102"/>
      <c r="H18" s="99" t="s">
        <v>53</v>
      </c>
      <c r="I18" s="100"/>
      <c r="J18" s="102"/>
      <c r="K18" s="102"/>
      <c r="L18" s="101"/>
      <c r="M18" s="101"/>
      <c r="N18" s="101"/>
      <c r="O18" s="101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28"/>
      <c r="D19" s="324"/>
      <c r="E19" s="324"/>
      <c r="F19" s="273" t="s">
        <v>199</v>
      </c>
      <c r="G19" s="102"/>
      <c r="H19" s="99" t="s">
        <v>62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28"/>
      <c r="D20" s="324"/>
      <c r="E20" s="324"/>
      <c r="F20" s="273" t="s">
        <v>200</v>
      </c>
      <c r="G20" s="102"/>
      <c r="H20" s="99" t="s">
        <v>47</v>
      </c>
      <c r="I20" s="100"/>
      <c r="J20" s="102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28"/>
      <c r="D21" s="324"/>
      <c r="E21" s="325"/>
      <c r="F21" s="273" t="s">
        <v>201</v>
      </c>
      <c r="G21" s="102"/>
      <c r="H21" s="99" t="s">
        <v>37</v>
      </c>
      <c r="I21" s="100"/>
      <c r="J21" s="102"/>
      <c r="K21" s="102"/>
      <c r="L21" s="101"/>
      <c r="M21" s="101"/>
      <c r="N21" s="101"/>
      <c r="O21" s="101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343"/>
      <c r="D22" s="357" t="s">
        <v>98</v>
      </c>
      <c r="E22" s="274" t="s">
        <v>202</v>
      </c>
      <c r="F22" s="174"/>
      <c r="G22" s="102"/>
      <c r="H22" s="99" t="s">
        <v>37</v>
      </c>
      <c r="I22" s="100"/>
      <c r="J22" s="102"/>
      <c r="K22" s="102"/>
      <c r="L22" s="101"/>
      <c r="M22" s="101"/>
      <c r="N22" s="101"/>
      <c r="O22" s="101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325"/>
      <c r="D23" s="325"/>
      <c r="E23" s="174" t="s">
        <v>203</v>
      </c>
      <c r="F23" s="174"/>
      <c r="G23" s="102"/>
      <c r="H23" s="99" t="s">
        <v>37</v>
      </c>
      <c r="I23" s="99"/>
      <c r="J23" s="98"/>
      <c r="K23" s="102"/>
      <c r="L23" s="101"/>
      <c r="M23" s="101"/>
      <c r="N23" s="101"/>
      <c r="O23" s="101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103"/>
      <c r="B24" s="103"/>
      <c r="C24" s="343" t="s">
        <v>204</v>
      </c>
      <c r="D24" s="326"/>
      <c r="E24" s="335" t="s">
        <v>205</v>
      </c>
      <c r="F24" s="275" t="s">
        <v>206</v>
      </c>
      <c r="G24" s="155"/>
      <c r="H24" s="149" t="s">
        <v>57</v>
      </c>
      <c r="I24" s="149"/>
      <c r="J24" s="155"/>
      <c r="K24" s="155"/>
      <c r="L24" s="150"/>
      <c r="M24" s="150"/>
      <c r="N24" s="150"/>
      <c r="O24" s="150"/>
      <c r="P24" s="104"/>
      <c r="Q24" s="104"/>
      <c r="R24" s="105"/>
      <c r="S24" s="106"/>
      <c r="T24" s="106"/>
      <c r="U24" s="106"/>
      <c r="V24" s="106"/>
      <c r="W24" s="105"/>
      <c r="X24" s="105"/>
    </row>
    <row r="25" spans="1:24" ht="16.5" customHeight="1">
      <c r="A25" s="83"/>
      <c r="B25" s="83"/>
      <c r="C25" s="324"/>
      <c r="D25" s="324"/>
      <c r="E25" s="323"/>
      <c r="F25" s="276" t="s">
        <v>207</v>
      </c>
      <c r="G25" s="151"/>
      <c r="H25" s="146" t="s">
        <v>57</v>
      </c>
      <c r="I25" s="146" t="s">
        <v>57</v>
      </c>
      <c r="J25" s="151"/>
      <c r="K25" s="151"/>
      <c r="L25" s="152" t="s">
        <v>417</v>
      </c>
      <c r="M25" s="152" t="s">
        <v>417</v>
      </c>
      <c r="N25" s="152" t="s">
        <v>417</v>
      </c>
      <c r="O25" s="152" t="s">
        <v>417</v>
      </c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24">
      <c r="A26" s="83"/>
      <c r="B26" s="83"/>
      <c r="C26" s="324"/>
      <c r="D26" s="324"/>
      <c r="E26" s="323"/>
      <c r="F26" s="277" t="s">
        <v>208</v>
      </c>
      <c r="G26" s="151"/>
      <c r="H26" s="146" t="s">
        <v>57</v>
      </c>
      <c r="I26" s="146" t="s">
        <v>57</v>
      </c>
      <c r="J26" s="151"/>
      <c r="K26" s="151"/>
      <c r="L26" s="152" t="s">
        <v>417</v>
      </c>
      <c r="M26" s="152" t="s">
        <v>417</v>
      </c>
      <c r="N26" s="152" t="s">
        <v>417</v>
      </c>
      <c r="O26" s="152" t="s">
        <v>417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24">
      <c r="A27" s="83"/>
      <c r="B27" s="83"/>
      <c r="C27" s="324"/>
      <c r="D27" s="324"/>
      <c r="E27" s="323"/>
      <c r="F27" s="277" t="s">
        <v>209</v>
      </c>
      <c r="G27" s="151"/>
      <c r="H27" s="146" t="s">
        <v>57</v>
      </c>
      <c r="I27" s="146" t="s">
        <v>57</v>
      </c>
      <c r="J27" s="151"/>
      <c r="K27" s="151"/>
      <c r="L27" s="152" t="s">
        <v>417</v>
      </c>
      <c r="M27" s="152" t="s">
        <v>417</v>
      </c>
      <c r="N27" s="152" t="s">
        <v>417</v>
      </c>
      <c r="O27" s="152" t="s">
        <v>417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s="143" customFormat="1" ht="24">
      <c r="A28" s="135"/>
      <c r="B28" s="135"/>
      <c r="C28" s="324"/>
      <c r="D28" s="241"/>
      <c r="E28" s="323"/>
      <c r="F28" s="278" t="s">
        <v>499</v>
      </c>
      <c r="G28" s="258"/>
      <c r="H28" s="259" t="s">
        <v>57</v>
      </c>
      <c r="I28" s="259"/>
      <c r="J28" s="258"/>
      <c r="K28" s="258"/>
      <c r="L28" s="260" t="s">
        <v>426</v>
      </c>
      <c r="M28" s="260" t="s">
        <v>426</v>
      </c>
      <c r="N28" s="260" t="s">
        <v>426</v>
      </c>
      <c r="O28" s="260"/>
      <c r="P28" s="85"/>
      <c r="Q28" s="85"/>
      <c r="R28" s="144"/>
      <c r="S28" s="17"/>
      <c r="T28" s="17"/>
      <c r="U28" s="17"/>
      <c r="V28" s="17"/>
      <c r="W28" s="144"/>
      <c r="X28" s="144"/>
    </row>
    <row r="29" spans="1:24" s="156" customFormat="1" ht="13.5">
      <c r="A29" s="135"/>
      <c r="B29" s="135"/>
      <c r="C29" s="324"/>
      <c r="D29" s="241"/>
      <c r="E29" s="323"/>
      <c r="F29" s="277" t="s">
        <v>500</v>
      </c>
      <c r="G29" s="151"/>
      <c r="H29" s="146" t="s">
        <v>424</v>
      </c>
      <c r="I29" s="163" t="s">
        <v>424</v>
      </c>
      <c r="J29" s="151"/>
      <c r="K29" s="151"/>
      <c r="L29" s="160" t="s">
        <v>425</v>
      </c>
      <c r="M29" s="160" t="s">
        <v>425</v>
      </c>
      <c r="N29" s="160" t="s">
        <v>425</v>
      </c>
      <c r="O29" s="160" t="s">
        <v>425</v>
      </c>
      <c r="P29" s="85"/>
      <c r="Q29" s="85"/>
      <c r="R29" s="157"/>
      <c r="S29" s="17"/>
      <c r="T29" s="17"/>
      <c r="U29" s="17"/>
      <c r="V29" s="17"/>
      <c r="W29" s="157"/>
      <c r="X29" s="157"/>
    </row>
    <row r="30" spans="1:24" s="143" customFormat="1" ht="24">
      <c r="A30" s="135"/>
      <c r="B30" s="135"/>
      <c r="C30" s="324"/>
      <c r="D30" s="241"/>
      <c r="E30" s="323"/>
      <c r="F30" s="277" t="s">
        <v>501</v>
      </c>
      <c r="G30" s="151"/>
      <c r="H30" s="146" t="s">
        <v>57</v>
      </c>
      <c r="I30" s="146" t="s">
        <v>57</v>
      </c>
      <c r="J30" s="151"/>
      <c r="K30" s="151"/>
      <c r="L30" s="152" t="s">
        <v>417</v>
      </c>
      <c r="M30" s="152" t="s">
        <v>417</v>
      </c>
      <c r="N30" s="152" t="s">
        <v>417</v>
      </c>
      <c r="O30" s="152" t="s">
        <v>417</v>
      </c>
      <c r="P30" s="85"/>
      <c r="Q30" s="85"/>
      <c r="R30" s="144"/>
      <c r="S30" s="17"/>
      <c r="T30" s="17"/>
      <c r="U30" s="17"/>
      <c r="V30" s="17"/>
      <c r="W30" s="144"/>
      <c r="X30" s="144"/>
    </row>
    <row r="31" spans="1:24" s="164" customFormat="1" ht="60">
      <c r="A31" s="135"/>
      <c r="B31" s="135"/>
      <c r="C31" s="324"/>
      <c r="D31" s="241"/>
      <c r="E31" s="339"/>
      <c r="F31" s="277" t="s">
        <v>502</v>
      </c>
      <c r="G31" s="151"/>
      <c r="H31" s="163" t="s">
        <v>438</v>
      </c>
      <c r="I31" s="163" t="s">
        <v>438</v>
      </c>
      <c r="J31" s="151"/>
      <c r="K31" s="151"/>
      <c r="L31" s="160" t="s">
        <v>436</v>
      </c>
      <c r="M31" s="160" t="s">
        <v>436</v>
      </c>
      <c r="N31" s="160" t="s">
        <v>436</v>
      </c>
      <c r="O31" s="160" t="s">
        <v>436</v>
      </c>
      <c r="P31" s="85"/>
      <c r="Q31" s="85"/>
      <c r="R31" s="165"/>
      <c r="S31" s="17"/>
      <c r="T31" s="17"/>
      <c r="U31" s="17"/>
      <c r="V31" s="17"/>
      <c r="W31" s="165"/>
      <c r="X31" s="165"/>
    </row>
    <row r="32" spans="1:24" ht="16.5" customHeight="1">
      <c r="A32" s="83"/>
      <c r="B32" s="83"/>
      <c r="C32" s="324"/>
      <c r="D32" s="326"/>
      <c r="E32" s="326" t="s">
        <v>210</v>
      </c>
      <c r="F32" s="279" t="s">
        <v>211</v>
      </c>
      <c r="G32" s="153"/>
      <c r="H32" s="154" t="s">
        <v>57</v>
      </c>
      <c r="I32" s="146" t="s">
        <v>57</v>
      </c>
      <c r="J32" s="153"/>
      <c r="K32" s="153"/>
      <c r="L32" s="152" t="s">
        <v>417</v>
      </c>
      <c r="M32" s="152" t="s">
        <v>417</v>
      </c>
      <c r="N32" s="152" t="s">
        <v>417</v>
      </c>
      <c r="O32" s="152" t="s">
        <v>417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2.75">
      <c r="A33" s="83"/>
      <c r="B33" s="83"/>
      <c r="C33" s="324"/>
      <c r="D33" s="324"/>
      <c r="E33" s="324"/>
      <c r="F33" s="279" t="s">
        <v>212</v>
      </c>
      <c r="G33" s="153"/>
      <c r="H33" s="154" t="s">
        <v>57</v>
      </c>
      <c r="I33" s="146" t="s">
        <v>57</v>
      </c>
      <c r="J33" s="153"/>
      <c r="K33" s="153"/>
      <c r="L33" s="152" t="s">
        <v>417</v>
      </c>
      <c r="M33" s="152" t="s">
        <v>417</v>
      </c>
      <c r="N33" s="152" t="s">
        <v>417</v>
      </c>
      <c r="O33" s="152" t="s">
        <v>417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24">
      <c r="A34" s="83"/>
      <c r="B34" s="83"/>
      <c r="C34" s="324"/>
      <c r="D34" s="324"/>
      <c r="E34" s="324"/>
      <c r="F34" s="279" t="s">
        <v>213</v>
      </c>
      <c r="G34" s="153"/>
      <c r="H34" s="154" t="s">
        <v>57</v>
      </c>
      <c r="I34" s="146" t="s">
        <v>57</v>
      </c>
      <c r="J34" s="153"/>
      <c r="K34" s="153"/>
      <c r="L34" s="152" t="s">
        <v>417</v>
      </c>
      <c r="M34" s="152" t="s">
        <v>417</v>
      </c>
      <c r="N34" s="152" t="s">
        <v>417</v>
      </c>
      <c r="O34" s="152" t="s">
        <v>417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s="156" customFormat="1" ht="12.75">
      <c r="A35" s="135"/>
      <c r="B35" s="135"/>
      <c r="C35" s="324"/>
      <c r="D35" s="324"/>
      <c r="E35" s="324"/>
      <c r="F35" s="279" t="s">
        <v>503</v>
      </c>
      <c r="G35" s="153"/>
      <c r="H35" s="162" t="s">
        <v>424</v>
      </c>
      <c r="I35" s="163" t="s">
        <v>424</v>
      </c>
      <c r="J35" s="153"/>
      <c r="K35" s="153"/>
      <c r="L35" s="160" t="s">
        <v>425</v>
      </c>
      <c r="M35" s="160" t="s">
        <v>425</v>
      </c>
      <c r="N35" s="160" t="s">
        <v>425</v>
      </c>
      <c r="O35" s="160" t="s">
        <v>425</v>
      </c>
      <c r="P35" s="85"/>
      <c r="Q35" s="85"/>
      <c r="R35" s="157"/>
      <c r="S35" s="17"/>
      <c r="T35" s="17"/>
      <c r="U35" s="17"/>
      <c r="V35" s="17"/>
      <c r="W35" s="157"/>
      <c r="X35" s="157"/>
    </row>
    <row r="36" spans="1:24" s="164" customFormat="1" ht="60">
      <c r="A36" s="135"/>
      <c r="B36" s="135"/>
      <c r="C36" s="324"/>
      <c r="D36" s="324"/>
      <c r="E36" s="324"/>
      <c r="F36" s="279" t="s">
        <v>504</v>
      </c>
      <c r="G36" s="153"/>
      <c r="H36" s="162" t="s">
        <v>438</v>
      </c>
      <c r="I36" s="163" t="s">
        <v>438</v>
      </c>
      <c r="J36" s="153"/>
      <c r="K36" s="153"/>
      <c r="L36" s="160" t="s">
        <v>436</v>
      </c>
      <c r="M36" s="160" t="s">
        <v>436</v>
      </c>
      <c r="N36" s="160" t="s">
        <v>436</v>
      </c>
      <c r="O36" s="160" t="s">
        <v>436</v>
      </c>
      <c r="P36" s="85"/>
      <c r="Q36" s="85"/>
      <c r="R36" s="165"/>
      <c r="S36" s="17"/>
      <c r="T36" s="17"/>
      <c r="U36" s="17"/>
      <c r="V36" s="17"/>
      <c r="W36" s="165"/>
      <c r="X36" s="165"/>
    </row>
    <row r="37" spans="1:24" ht="24">
      <c r="A37" s="83"/>
      <c r="B37" s="83"/>
      <c r="C37" s="324"/>
      <c r="D37" s="324"/>
      <c r="E37" s="324"/>
      <c r="F37" s="279" t="s">
        <v>214</v>
      </c>
      <c r="G37" s="153"/>
      <c r="H37" s="162" t="s">
        <v>424</v>
      </c>
      <c r="I37" s="163" t="s">
        <v>424</v>
      </c>
      <c r="J37" s="153"/>
      <c r="K37" s="153"/>
      <c r="L37" s="160" t="s">
        <v>421</v>
      </c>
      <c r="M37" s="160" t="s">
        <v>421</v>
      </c>
      <c r="N37" s="160" t="s">
        <v>421</v>
      </c>
      <c r="O37" s="160" t="s">
        <v>421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24">
      <c r="A38" s="83"/>
      <c r="B38" s="83"/>
      <c r="C38" s="324"/>
      <c r="D38" s="326"/>
      <c r="E38" s="326" t="s">
        <v>215</v>
      </c>
      <c r="F38" s="280" t="s">
        <v>216</v>
      </c>
      <c r="G38" s="107"/>
      <c r="H38" s="99" t="s">
        <v>57</v>
      </c>
      <c r="I38" s="100"/>
      <c r="J38" s="107"/>
      <c r="K38" s="107"/>
      <c r="L38" s="108"/>
      <c r="M38" s="108"/>
      <c r="N38" s="108"/>
      <c r="O38" s="108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>
      <c r="A39" s="83"/>
      <c r="B39" s="83"/>
      <c r="C39" s="324"/>
      <c r="D39" s="324"/>
      <c r="E39" s="324"/>
      <c r="F39" s="279" t="s">
        <v>217</v>
      </c>
      <c r="G39" s="153"/>
      <c r="H39" s="154" t="s">
        <v>57</v>
      </c>
      <c r="I39" s="154"/>
      <c r="J39" s="153"/>
      <c r="K39" s="153"/>
      <c r="L39" s="262" t="s">
        <v>494</v>
      </c>
      <c r="M39" s="262" t="s">
        <v>494</v>
      </c>
      <c r="N39" s="262" t="s">
        <v>494</v>
      </c>
      <c r="O39" s="262" t="s">
        <v>494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>
      <c r="A40" s="83"/>
      <c r="B40" s="83"/>
      <c r="C40" s="324"/>
      <c r="D40" s="240"/>
      <c r="E40" s="240" t="s">
        <v>491</v>
      </c>
      <c r="F40" s="279" t="s">
        <v>505</v>
      </c>
      <c r="G40" s="153"/>
      <c r="H40" s="154" t="s">
        <v>57</v>
      </c>
      <c r="I40" s="154" t="s">
        <v>493</v>
      </c>
      <c r="J40" s="153"/>
      <c r="K40" s="153"/>
      <c r="L40" s="262" t="s">
        <v>492</v>
      </c>
      <c r="M40" s="262" t="s">
        <v>492</v>
      </c>
      <c r="N40" s="262" t="s">
        <v>492</v>
      </c>
      <c r="O40" s="262" t="s">
        <v>506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 thickBot="1">
      <c r="A41" s="109"/>
      <c r="B41" s="109"/>
      <c r="C41" s="110"/>
      <c r="D41" s="97"/>
      <c r="E41" s="97"/>
      <c r="F41" s="110"/>
      <c r="G41" s="111"/>
      <c r="H41" s="99"/>
      <c r="I41" s="112"/>
      <c r="J41" s="111"/>
      <c r="K41" s="111"/>
      <c r="L41" s="113"/>
      <c r="M41" s="113"/>
      <c r="N41" s="113"/>
      <c r="O41" s="113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4"/>
      <c r="B42" s="114"/>
      <c r="C42" s="336" t="s">
        <v>218</v>
      </c>
      <c r="D42" s="337"/>
      <c r="E42" s="337"/>
      <c r="F42" s="338"/>
      <c r="G42" s="175"/>
      <c r="H42" s="176"/>
      <c r="I42" s="176"/>
      <c r="J42" s="175"/>
      <c r="K42" s="175"/>
      <c r="L42" s="177"/>
      <c r="M42" s="177"/>
      <c r="N42" s="177"/>
      <c r="O42" s="177"/>
      <c r="P42" s="115"/>
      <c r="Q42" s="115"/>
      <c r="R42" s="116"/>
      <c r="S42" s="117"/>
      <c r="T42" s="117"/>
      <c r="U42" s="117"/>
      <c r="V42" s="117"/>
      <c r="W42" s="116"/>
      <c r="X42" s="116"/>
    </row>
    <row r="43" spans="1:24" ht="16.5" customHeight="1">
      <c r="A43" s="118"/>
      <c r="B43" s="118"/>
      <c r="C43" s="326" t="s">
        <v>219</v>
      </c>
      <c r="D43" s="326" t="s">
        <v>32</v>
      </c>
      <c r="E43" s="348" t="s">
        <v>220</v>
      </c>
      <c r="F43" s="178" t="s">
        <v>221</v>
      </c>
      <c r="G43" s="178"/>
      <c r="H43" s="179" t="s">
        <v>47</v>
      </c>
      <c r="I43" s="179" t="s">
        <v>47</v>
      </c>
      <c r="J43" s="178"/>
      <c r="K43" s="178"/>
      <c r="L43" s="180" t="s">
        <v>45</v>
      </c>
      <c r="M43" s="180" t="s">
        <v>42</v>
      </c>
      <c r="N43" s="180" t="s">
        <v>45</v>
      </c>
      <c r="O43" s="180" t="s">
        <v>35</v>
      </c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6.5" customHeight="1">
      <c r="A44" s="118"/>
      <c r="B44" s="118"/>
      <c r="C44" s="324"/>
      <c r="D44" s="324"/>
      <c r="E44" s="324"/>
      <c r="F44" s="178" t="s">
        <v>222</v>
      </c>
      <c r="G44" s="178"/>
      <c r="H44" s="179" t="s">
        <v>62</v>
      </c>
      <c r="I44" s="179" t="s">
        <v>62</v>
      </c>
      <c r="J44" s="178"/>
      <c r="K44" s="178"/>
      <c r="L44" s="180" t="s">
        <v>45</v>
      </c>
      <c r="M44" s="180" t="s">
        <v>42</v>
      </c>
      <c r="N44" s="180" t="s">
        <v>45</v>
      </c>
      <c r="O44" s="180" t="s">
        <v>42</v>
      </c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6.5" customHeight="1">
      <c r="A45" s="118"/>
      <c r="B45" s="118"/>
      <c r="C45" s="324"/>
      <c r="D45" s="324"/>
      <c r="E45" s="325"/>
      <c r="F45" s="178" t="s">
        <v>223</v>
      </c>
      <c r="G45" s="178"/>
      <c r="H45" s="179" t="s">
        <v>62</v>
      </c>
      <c r="I45" s="179" t="s">
        <v>62</v>
      </c>
      <c r="J45" s="178"/>
      <c r="K45" s="178"/>
      <c r="L45" s="180" t="s">
        <v>35</v>
      </c>
      <c r="M45" s="180" t="s">
        <v>73</v>
      </c>
      <c r="N45" s="180" t="s">
        <v>35</v>
      </c>
      <c r="O45" s="180" t="s">
        <v>73</v>
      </c>
      <c r="P45" s="85"/>
      <c r="Q45" s="85"/>
      <c r="R45" s="16"/>
      <c r="S45" s="17"/>
      <c r="T45" s="17"/>
      <c r="U45" s="17"/>
      <c r="V45" s="17"/>
      <c r="W45" s="16"/>
      <c r="X45" s="16"/>
    </row>
    <row r="46" spans="1:24" ht="16.5" customHeight="1">
      <c r="A46" s="118"/>
      <c r="B46" s="118"/>
      <c r="C46" s="324"/>
      <c r="D46" s="324"/>
      <c r="E46" s="343" t="s">
        <v>224</v>
      </c>
      <c r="F46" s="181" t="s">
        <v>225</v>
      </c>
      <c r="G46" s="181"/>
      <c r="H46" s="182" t="s">
        <v>62</v>
      </c>
      <c r="I46" s="182" t="s">
        <v>445</v>
      </c>
      <c r="J46" s="181"/>
      <c r="K46" s="181"/>
      <c r="L46" s="183"/>
      <c r="M46" s="183"/>
      <c r="N46" s="183"/>
      <c r="O46" s="183"/>
      <c r="P46" s="85"/>
      <c r="Q46" s="85"/>
      <c r="R46" s="16"/>
      <c r="S46" s="17"/>
      <c r="T46" s="17"/>
      <c r="U46" s="17"/>
      <c r="V46" s="17"/>
      <c r="W46" s="16"/>
      <c r="X46" s="16"/>
    </row>
    <row r="47" spans="1:24" ht="12.75">
      <c r="A47" s="118"/>
      <c r="B47" s="118"/>
      <c r="C47" s="324"/>
      <c r="D47" s="324"/>
      <c r="E47" s="325"/>
      <c r="F47" s="181" t="s">
        <v>226</v>
      </c>
      <c r="G47" s="181"/>
      <c r="H47" s="182" t="s">
        <v>62</v>
      </c>
      <c r="I47" s="182" t="s">
        <v>445</v>
      </c>
      <c r="J47" s="181"/>
      <c r="K47" s="181"/>
      <c r="L47" s="183"/>
      <c r="M47" s="183"/>
      <c r="N47" s="183"/>
      <c r="O47" s="183"/>
      <c r="P47" s="85"/>
      <c r="Q47" s="85"/>
      <c r="R47" s="16"/>
      <c r="S47" s="17"/>
      <c r="T47" s="17"/>
      <c r="U47" s="17"/>
      <c r="V47" s="17"/>
      <c r="W47" s="16"/>
      <c r="X47" s="16"/>
    </row>
    <row r="48" spans="1:24" ht="12.75">
      <c r="A48" s="103"/>
      <c r="B48" s="103"/>
      <c r="C48" s="324"/>
      <c r="D48" s="324"/>
      <c r="E48" s="174" t="s">
        <v>126</v>
      </c>
      <c r="F48" s="184" t="s">
        <v>227</v>
      </c>
      <c r="G48" s="184"/>
      <c r="H48" s="166" t="s">
        <v>432</v>
      </c>
      <c r="I48" s="168" t="s">
        <v>437</v>
      </c>
      <c r="J48" s="181"/>
      <c r="K48" s="184"/>
      <c r="L48" s="185" t="s">
        <v>425</v>
      </c>
      <c r="M48" s="185" t="s">
        <v>425</v>
      </c>
      <c r="N48" s="185" t="s">
        <v>425</v>
      </c>
      <c r="O48" s="185" t="s">
        <v>425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s="156" customFormat="1" ht="12.75">
      <c r="A49" s="136"/>
      <c r="B49" s="136"/>
      <c r="C49" s="324"/>
      <c r="D49" s="324"/>
      <c r="E49" s="174"/>
      <c r="F49" s="184" t="s">
        <v>449</v>
      </c>
      <c r="G49" s="184"/>
      <c r="H49" s="166" t="s">
        <v>432</v>
      </c>
      <c r="I49" s="168" t="s">
        <v>437</v>
      </c>
      <c r="J49" s="186"/>
      <c r="K49" s="184"/>
      <c r="L49" s="185" t="s">
        <v>426</v>
      </c>
      <c r="M49" s="185" t="s">
        <v>426</v>
      </c>
      <c r="N49" s="185" t="s">
        <v>426</v>
      </c>
      <c r="O49" s="185" t="s">
        <v>436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324"/>
      <c r="D50" s="324"/>
      <c r="E50" s="174" t="s">
        <v>228</v>
      </c>
      <c r="F50" s="174" t="s">
        <v>229</v>
      </c>
      <c r="G50" s="174"/>
      <c r="H50" s="167" t="s">
        <v>462</v>
      </c>
      <c r="I50" s="167" t="s">
        <v>462</v>
      </c>
      <c r="J50" s="174"/>
      <c r="K50" s="174"/>
      <c r="L50" s="187" t="s">
        <v>462</v>
      </c>
      <c r="M50" s="187" t="s">
        <v>463</v>
      </c>
      <c r="N50" s="187" t="s">
        <v>462</v>
      </c>
      <c r="O50" s="187" t="s">
        <v>462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ht="16.5" customHeight="1">
      <c r="A51" s="103"/>
      <c r="B51" s="103"/>
      <c r="C51" s="324"/>
      <c r="D51" s="326" t="s">
        <v>86</v>
      </c>
      <c r="E51" s="188" t="s">
        <v>450</v>
      </c>
      <c r="F51" s="189" t="s">
        <v>446</v>
      </c>
      <c r="G51" s="184"/>
      <c r="H51" s="168" t="s">
        <v>37</v>
      </c>
      <c r="I51" s="168" t="s">
        <v>439</v>
      </c>
      <c r="J51" s="184"/>
      <c r="K51" s="184"/>
      <c r="L51" s="185" t="s">
        <v>430</v>
      </c>
      <c r="M51" s="185" t="s">
        <v>431</v>
      </c>
      <c r="N51" s="185" t="s">
        <v>430</v>
      </c>
      <c r="O51" s="185" t="s">
        <v>431</v>
      </c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324"/>
      <c r="D52" s="324"/>
      <c r="E52" s="174" t="s">
        <v>228</v>
      </c>
      <c r="F52" s="184" t="s">
        <v>451</v>
      </c>
      <c r="G52" s="184"/>
      <c r="H52" s="168" t="s">
        <v>37</v>
      </c>
      <c r="I52" s="168" t="s">
        <v>429</v>
      </c>
      <c r="J52" s="184"/>
      <c r="K52" s="184"/>
      <c r="L52" s="185" t="s">
        <v>430</v>
      </c>
      <c r="M52" s="185" t="s">
        <v>431</v>
      </c>
      <c r="N52" s="185" t="s">
        <v>430</v>
      </c>
      <c r="O52" s="185" t="s">
        <v>431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324"/>
      <c r="D53" s="324"/>
      <c r="E53" s="326" t="s">
        <v>231</v>
      </c>
      <c r="F53" s="184" t="s">
        <v>232</v>
      </c>
      <c r="G53" s="184"/>
      <c r="H53" s="168" t="s">
        <v>37</v>
      </c>
      <c r="I53" s="168" t="s">
        <v>429</v>
      </c>
      <c r="J53" s="184"/>
      <c r="K53" s="184"/>
      <c r="L53" s="185" t="s">
        <v>430</v>
      </c>
      <c r="M53" s="185" t="s">
        <v>431</v>
      </c>
      <c r="N53" s="185" t="s">
        <v>430</v>
      </c>
      <c r="O53" s="185" t="s">
        <v>431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324"/>
      <c r="D54" s="324"/>
      <c r="E54" s="324"/>
      <c r="F54" s="184" t="s">
        <v>452</v>
      </c>
      <c r="G54" s="184"/>
      <c r="H54" s="168" t="s">
        <v>37</v>
      </c>
      <c r="I54" s="168" t="s">
        <v>429</v>
      </c>
      <c r="J54" s="184"/>
      <c r="K54" s="184"/>
      <c r="L54" s="185" t="s">
        <v>430</v>
      </c>
      <c r="M54" s="185" t="s">
        <v>431</v>
      </c>
      <c r="N54" s="185" t="s">
        <v>430</v>
      </c>
      <c r="O54" s="185" t="s">
        <v>431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324"/>
      <c r="D55" s="326" t="s">
        <v>235</v>
      </c>
      <c r="E55" s="174" t="s">
        <v>236</v>
      </c>
      <c r="F55" s="184" t="s">
        <v>237</v>
      </c>
      <c r="G55" s="184"/>
      <c r="H55" s="168" t="s">
        <v>434</v>
      </c>
      <c r="I55" s="168" t="s">
        <v>434</v>
      </c>
      <c r="J55" s="184"/>
      <c r="K55" s="184"/>
      <c r="L55" s="185" t="s">
        <v>442</v>
      </c>
      <c r="M55" s="185" t="s">
        <v>442</v>
      </c>
      <c r="N55" s="185" t="s">
        <v>442</v>
      </c>
      <c r="O55" s="185" t="s">
        <v>465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324"/>
      <c r="D56" s="324"/>
      <c r="E56" s="174" t="s">
        <v>238</v>
      </c>
      <c r="F56" s="184" t="s">
        <v>237</v>
      </c>
      <c r="G56" s="184"/>
      <c r="H56" s="168" t="s">
        <v>434</v>
      </c>
      <c r="I56" s="168" t="s">
        <v>434</v>
      </c>
      <c r="J56" s="184"/>
      <c r="K56" s="184"/>
      <c r="L56" s="185" t="s">
        <v>442</v>
      </c>
      <c r="M56" s="185" t="s">
        <v>442</v>
      </c>
      <c r="N56" s="185" t="s">
        <v>442</v>
      </c>
      <c r="O56" s="185" t="s">
        <v>471</v>
      </c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ht="16.5" customHeight="1">
      <c r="A57" s="103"/>
      <c r="B57" s="103"/>
      <c r="C57" s="324"/>
      <c r="D57" s="324"/>
      <c r="E57" s="174" t="s">
        <v>239</v>
      </c>
      <c r="F57" s="184" t="s">
        <v>237</v>
      </c>
      <c r="G57" s="184"/>
      <c r="H57" s="168" t="s">
        <v>434</v>
      </c>
      <c r="I57" s="168" t="s">
        <v>434</v>
      </c>
      <c r="J57" s="184"/>
      <c r="K57" s="184"/>
      <c r="L57" s="185" t="s">
        <v>442</v>
      </c>
      <c r="M57" s="185" t="s">
        <v>442</v>
      </c>
      <c r="N57" s="185" t="s">
        <v>442</v>
      </c>
      <c r="O57" s="185" t="s">
        <v>473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324"/>
      <c r="D58" s="325"/>
      <c r="E58" s="223" t="s">
        <v>472</v>
      </c>
      <c r="F58" s="266" t="s">
        <v>237</v>
      </c>
      <c r="G58" s="266"/>
      <c r="H58" s="265" t="s">
        <v>429</v>
      </c>
      <c r="I58" s="265" t="s">
        <v>497</v>
      </c>
      <c r="J58" s="266"/>
      <c r="K58" s="266"/>
      <c r="L58" s="267" t="s">
        <v>461</v>
      </c>
      <c r="M58" s="267" t="s">
        <v>461</v>
      </c>
      <c r="N58" s="267" t="s">
        <v>461</v>
      </c>
      <c r="O58" s="267"/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s="170" customFormat="1" ht="16.5" customHeight="1">
      <c r="A59" s="136"/>
      <c r="B59" s="136"/>
      <c r="C59" s="324"/>
      <c r="D59" s="347" t="s">
        <v>466</v>
      </c>
      <c r="E59" s="335" t="s">
        <v>109</v>
      </c>
      <c r="F59" s="218" t="s">
        <v>453</v>
      </c>
      <c r="G59" s="218"/>
      <c r="H59" s="219" t="s">
        <v>447</v>
      </c>
      <c r="I59" s="219" t="s">
        <v>447</v>
      </c>
      <c r="J59" s="218"/>
      <c r="K59" s="218"/>
      <c r="L59" s="220" t="s">
        <v>448</v>
      </c>
      <c r="M59" s="220" t="s">
        <v>448</v>
      </c>
      <c r="N59" s="220" t="s">
        <v>448</v>
      </c>
      <c r="O59" s="220" t="s">
        <v>460</v>
      </c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ht="16.5" customHeight="1">
      <c r="A60" s="103"/>
      <c r="B60" s="103"/>
      <c r="C60" s="324"/>
      <c r="D60" s="347"/>
      <c r="E60" s="323"/>
      <c r="F60" s="184" t="s">
        <v>454</v>
      </c>
      <c r="G60" s="184"/>
      <c r="H60" s="168" t="s">
        <v>429</v>
      </c>
      <c r="I60" s="168" t="s">
        <v>429</v>
      </c>
      <c r="J60" s="184"/>
      <c r="K60" s="184"/>
      <c r="L60" s="185" t="s">
        <v>461</v>
      </c>
      <c r="M60" s="185" t="s">
        <v>461</v>
      </c>
      <c r="N60" s="185" t="s">
        <v>461</v>
      </c>
      <c r="O60" s="185" t="s">
        <v>471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ht="16.5" customHeight="1">
      <c r="A61" s="103"/>
      <c r="B61" s="103"/>
      <c r="C61" s="324"/>
      <c r="D61" s="347"/>
      <c r="E61" s="323"/>
      <c r="F61" s="174" t="s">
        <v>247</v>
      </c>
      <c r="G61" s="174"/>
      <c r="H61" s="167" t="s">
        <v>462</v>
      </c>
      <c r="I61" s="167" t="s">
        <v>462</v>
      </c>
      <c r="J61" s="174"/>
      <c r="K61" s="174"/>
      <c r="L61" s="187"/>
      <c r="M61" s="187"/>
      <c r="N61" s="187"/>
      <c r="O61" s="187"/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s="170" customFormat="1" ht="16.5" customHeight="1">
      <c r="A62" s="136"/>
      <c r="B62" s="136"/>
      <c r="C62" s="324"/>
      <c r="D62" s="347"/>
      <c r="E62" s="323" t="s">
        <v>455</v>
      </c>
      <c r="F62" s="184" t="s">
        <v>453</v>
      </c>
      <c r="G62" s="184"/>
      <c r="H62" s="168" t="s">
        <v>429</v>
      </c>
      <c r="I62" s="168" t="s">
        <v>429</v>
      </c>
      <c r="J62" s="184"/>
      <c r="K62" s="184"/>
      <c r="L62" s="185" t="s">
        <v>461</v>
      </c>
      <c r="M62" s="185" t="s">
        <v>461</v>
      </c>
      <c r="N62" s="185" t="s">
        <v>461</v>
      </c>
      <c r="O62" s="185" t="s">
        <v>473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69" customFormat="1" ht="16.5" customHeight="1">
      <c r="A63" s="136"/>
      <c r="B63" s="136"/>
      <c r="C63" s="324"/>
      <c r="D63" s="347"/>
      <c r="E63" s="323"/>
      <c r="F63" s="184" t="s">
        <v>454</v>
      </c>
      <c r="G63" s="184"/>
      <c r="H63" s="168" t="s">
        <v>439</v>
      </c>
      <c r="I63" s="168" t="s">
        <v>439</v>
      </c>
      <c r="J63" s="184"/>
      <c r="K63" s="184"/>
      <c r="L63" s="185" t="s">
        <v>442</v>
      </c>
      <c r="M63" s="185" t="s">
        <v>442</v>
      </c>
      <c r="N63" s="185" t="s">
        <v>442</v>
      </c>
      <c r="O63" s="185" t="s">
        <v>471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169" customFormat="1" ht="16.5" customHeight="1">
      <c r="A64" s="136"/>
      <c r="B64" s="136"/>
      <c r="C64" s="324"/>
      <c r="D64" s="347"/>
      <c r="E64" s="323"/>
      <c r="F64" s="184" t="s">
        <v>456</v>
      </c>
      <c r="G64" s="184"/>
      <c r="H64" s="168" t="s">
        <v>439</v>
      </c>
      <c r="I64" s="168" t="s">
        <v>439</v>
      </c>
      <c r="J64" s="184"/>
      <c r="K64" s="184"/>
      <c r="L64" s="185" t="s">
        <v>442</v>
      </c>
      <c r="M64" s="185" t="s">
        <v>442</v>
      </c>
      <c r="N64" s="185" t="s">
        <v>442</v>
      </c>
      <c r="O64" s="185" t="s">
        <v>460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169" customFormat="1" ht="16.5" customHeight="1">
      <c r="A65" s="136"/>
      <c r="B65" s="136"/>
      <c r="C65" s="324"/>
      <c r="D65" s="347"/>
      <c r="E65" s="339"/>
      <c r="F65" s="174" t="s">
        <v>247</v>
      </c>
      <c r="G65" s="174"/>
      <c r="H65" s="167" t="s">
        <v>468</v>
      </c>
      <c r="I65" s="167" t="s">
        <v>468</v>
      </c>
      <c r="J65" s="174"/>
      <c r="K65" s="174"/>
      <c r="L65" s="187"/>
      <c r="M65" s="187"/>
      <c r="N65" s="187"/>
      <c r="O65" s="187"/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170" customFormat="1" ht="16.5" customHeight="1">
      <c r="A66" s="136"/>
      <c r="B66" s="136"/>
      <c r="C66" s="324"/>
      <c r="D66" s="347"/>
      <c r="E66" s="335" t="s">
        <v>457</v>
      </c>
      <c r="F66" s="184" t="s">
        <v>453</v>
      </c>
      <c r="G66" s="184"/>
      <c r="H66" s="168" t="s">
        <v>464</v>
      </c>
      <c r="I66" s="168" t="s">
        <v>464</v>
      </c>
      <c r="J66" s="184"/>
      <c r="K66" s="184"/>
      <c r="L66" s="185" t="s">
        <v>465</v>
      </c>
      <c r="M66" s="185" t="s">
        <v>465</v>
      </c>
      <c r="N66" s="185" t="s">
        <v>465</v>
      </c>
      <c r="O66" s="185" t="s">
        <v>465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ht="16.5" customHeight="1">
      <c r="A67" s="103"/>
      <c r="B67" s="103"/>
      <c r="C67" s="324"/>
      <c r="D67" s="347"/>
      <c r="E67" s="323"/>
      <c r="F67" s="184" t="s">
        <v>246</v>
      </c>
      <c r="G67" s="184"/>
      <c r="H67" s="168" t="s">
        <v>439</v>
      </c>
      <c r="I67" s="168" t="s">
        <v>439</v>
      </c>
      <c r="J67" s="184"/>
      <c r="K67" s="184"/>
      <c r="L67" s="185" t="s">
        <v>442</v>
      </c>
      <c r="M67" s="185" t="s">
        <v>442</v>
      </c>
      <c r="N67" s="185" t="s">
        <v>442</v>
      </c>
      <c r="O67" s="185" t="s">
        <v>461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s="169" customFormat="1" ht="16.5" customHeight="1">
      <c r="A68" s="136"/>
      <c r="B68" s="136"/>
      <c r="C68" s="324"/>
      <c r="D68" s="347"/>
      <c r="E68" s="323"/>
      <c r="F68" s="184" t="s">
        <v>456</v>
      </c>
      <c r="G68" s="184"/>
      <c r="H68" s="168" t="s">
        <v>439</v>
      </c>
      <c r="I68" s="168" t="s">
        <v>439</v>
      </c>
      <c r="J68" s="184"/>
      <c r="K68" s="184"/>
      <c r="L68" s="185" t="s">
        <v>442</v>
      </c>
      <c r="M68" s="185" t="s">
        <v>442</v>
      </c>
      <c r="N68" s="185" t="s">
        <v>442</v>
      </c>
      <c r="O68" s="185" t="s">
        <v>460</v>
      </c>
      <c r="P68" s="104"/>
      <c r="Q68" s="104"/>
      <c r="R68" s="105"/>
      <c r="S68" s="106"/>
      <c r="T68" s="106"/>
      <c r="U68" s="106"/>
      <c r="V68" s="106"/>
      <c r="W68" s="105"/>
      <c r="X68" s="105"/>
    </row>
    <row r="69" spans="1:24" ht="16.5" customHeight="1">
      <c r="A69" s="103"/>
      <c r="B69" s="103"/>
      <c r="C69" s="324"/>
      <c r="D69" s="347"/>
      <c r="E69" s="339"/>
      <c r="F69" s="174" t="s">
        <v>247</v>
      </c>
      <c r="G69" s="174"/>
      <c r="H69" s="167" t="s">
        <v>468</v>
      </c>
      <c r="I69" s="167" t="s">
        <v>468</v>
      </c>
      <c r="J69" s="174"/>
      <c r="K69" s="174"/>
      <c r="L69" s="187"/>
      <c r="M69" s="187"/>
      <c r="N69" s="187"/>
      <c r="O69" s="187"/>
      <c r="P69" s="104"/>
      <c r="Q69" s="104"/>
      <c r="R69" s="105"/>
      <c r="S69" s="106"/>
      <c r="T69" s="106"/>
      <c r="U69" s="106"/>
      <c r="V69" s="106"/>
      <c r="W69" s="105"/>
      <c r="X69" s="105"/>
    </row>
    <row r="70" spans="1:24" s="224" customFormat="1" ht="16.5" customHeight="1">
      <c r="A70" s="236"/>
      <c r="B70" s="236"/>
      <c r="C70" s="324"/>
      <c r="D70" s="347" t="s">
        <v>475</v>
      </c>
      <c r="E70" s="355"/>
      <c r="F70" s="242" t="s">
        <v>474</v>
      </c>
      <c r="G70" s="242"/>
      <c r="H70" s="243" t="s">
        <v>476</v>
      </c>
      <c r="I70" s="243" t="s">
        <v>476</v>
      </c>
      <c r="J70" s="242"/>
      <c r="K70" s="242"/>
      <c r="L70" s="244" t="s">
        <v>477</v>
      </c>
      <c r="M70" s="244" t="s">
        <v>477</v>
      </c>
      <c r="N70" s="244" t="s">
        <v>477</v>
      </c>
      <c r="O70" s="244" t="s">
        <v>477</v>
      </c>
      <c r="P70" s="104"/>
      <c r="Q70" s="104"/>
      <c r="R70" s="105"/>
      <c r="S70" s="106"/>
      <c r="T70" s="106"/>
      <c r="U70" s="106"/>
      <c r="V70" s="106"/>
      <c r="W70" s="105"/>
      <c r="X70" s="105"/>
    </row>
    <row r="71" spans="1:24" s="224" customFormat="1" ht="16.5" customHeight="1">
      <c r="A71" s="236"/>
      <c r="B71" s="236"/>
      <c r="C71" s="324"/>
      <c r="D71" s="347"/>
      <c r="E71" s="356"/>
      <c r="F71" s="242" t="s">
        <v>481</v>
      </c>
      <c r="G71" s="242"/>
      <c r="H71" s="243" t="s">
        <v>476</v>
      </c>
      <c r="I71" s="243" t="s">
        <v>476</v>
      </c>
      <c r="J71" s="242"/>
      <c r="K71" s="242"/>
      <c r="L71" s="244" t="s">
        <v>477</v>
      </c>
      <c r="M71" s="244" t="s">
        <v>477</v>
      </c>
      <c r="N71" s="244" t="s">
        <v>477</v>
      </c>
      <c r="O71" s="244" t="s">
        <v>490</v>
      </c>
      <c r="P71" s="104"/>
      <c r="Q71" s="104"/>
      <c r="R71" s="105"/>
      <c r="S71" s="106"/>
      <c r="T71" s="106"/>
      <c r="U71" s="106"/>
      <c r="V71" s="106"/>
      <c r="W71" s="105"/>
      <c r="X71" s="105"/>
    </row>
    <row r="72" spans="1:24" s="224" customFormat="1" ht="16.5" customHeight="1">
      <c r="A72" s="236"/>
      <c r="B72" s="236"/>
      <c r="C72" s="324"/>
      <c r="D72" s="347" t="s">
        <v>478</v>
      </c>
      <c r="E72" s="355"/>
      <c r="F72" s="242" t="s">
        <v>479</v>
      </c>
      <c r="G72" s="242"/>
      <c r="H72" s="243" t="s">
        <v>485</v>
      </c>
      <c r="I72" s="243" t="s">
        <v>485</v>
      </c>
      <c r="J72" s="242"/>
      <c r="K72" s="242"/>
      <c r="L72" s="244" t="s">
        <v>477</v>
      </c>
      <c r="M72" s="244" t="s">
        <v>477</v>
      </c>
      <c r="N72" s="244" t="s">
        <v>477</v>
      </c>
      <c r="O72" s="244" t="s">
        <v>506</v>
      </c>
      <c r="P72" s="104"/>
      <c r="Q72" s="104"/>
      <c r="R72" s="105"/>
      <c r="S72" s="106"/>
      <c r="T72" s="106"/>
      <c r="U72" s="106"/>
      <c r="V72" s="106"/>
      <c r="W72" s="105"/>
      <c r="X72" s="105"/>
    </row>
    <row r="73" spans="1:24" s="224" customFormat="1" ht="16.5" customHeight="1">
      <c r="A73" s="236"/>
      <c r="B73" s="236"/>
      <c r="C73" s="324"/>
      <c r="D73" s="347"/>
      <c r="E73" s="356"/>
      <c r="F73" s="242" t="s">
        <v>480</v>
      </c>
      <c r="G73" s="242"/>
      <c r="H73" s="243" t="s">
        <v>485</v>
      </c>
      <c r="I73" s="243" t="s">
        <v>485</v>
      </c>
      <c r="J73" s="242"/>
      <c r="K73" s="242"/>
      <c r="L73" s="244" t="s">
        <v>477</v>
      </c>
      <c r="M73" s="244" t="s">
        <v>477</v>
      </c>
      <c r="N73" s="244" t="s">
        <v>477</v>
      </c>
      <c r="O73" s="244" t="s">
        <v>506</v>
      </c>
      <c r="P73" s="104"/>
      <c r="Q73" s="104"/>
      <c r="R73" s="105"/>
      <c r="S73" s="106"/>
      <c r="T73" s="106"/>
      <c r="U73" s="106"/>
      <c r="V73" s="106"/>
      <c r="W73" s="105"/>
      <c r="X73" s="105"/>
    </row>
    <row r="74" spans="1:24" ht="16.5" customHeight="1">
      <c r="A74" s="119"/>
      <c r="B74" s="119"/>
      <c r="C74" s="324"/>
      <c r="D74" s="323" t="s">
        <v>251</v>
      </c>
      <c r="E74" s="190" t="s">
        <v>228</v>
      </c>
      <c r="F74" s="231" t="s">
        <v>252</v>
      </c>
      <c r="G74" s="231"/>
      <c r="H74" s="182" t="s">
        <v>47</v>
      </c>
      <c r="I74" s="182" t="s">
        <v>469</v>
      </c>
      <c r="J74" s="231"/>
      <c r="K74" s="231"/>
      <c r="L74" s="183" t="s">
        <v>470</v>
      </c>
      <c r="M74" s="183" t="s">
        <v>470</v>
      </c>
      <c r="N74" s="183" t="s">
        <v>470</v>
      </c>
      <c r="O74" s="237" t="s">
        <v>477</v>
      </c>
      <c r="P74" s="120"/>
      <c r="Q74" s="120"/>
      <c r="R74" s="121"/>
      <c r="S74" s="121"/>
      <c r="T74" s="121"/>
      <c r="U74" s="121"/>
      <c r="V74" s="121"/>
      <c r="W74" s="121"/>
      <c r="X74" s="121"/>
    </row>
    <row r="75" spans="1:24" ht="16.5" customHeight="1">
      <c r="A75" s="119"/>
      <c r="B75" s="119"/>
      <c r="C75" s="324"/>
      <c r="D75" s="324"/>
      <c r="E75" s="190" t="s">
        <v>253</v>
      </c>
      <c r="F75" s="231" t="s">
        <v>254</v>
      </c>
      <c r="G75" s="231"/>
      <c r="H75" s="182" t="s">
        <v>47</v>
      </c>
      <c r="I75" s="182" t="s">
        <v>469</v>
      </c>
      <c r="J75" s="231"/>
      <c r="K75" s="231"/>
      <c r="L75" s="183" t="s">
        <v>470</v>
      </c>
      <c r="M75" s="183" t="s">
        <v>470</v>
      </c>
      <c r="N75" s="183" t="s">
        <v>470</v>
      </c>
      <c r="O75" s="183" t="s">
        <v>471</v>
      </c>
      <c r="P75" s="120"/>
      <c r="Q75" s="120"/>
      <c r="R75" s="121"/>
      <c r="S75" s="121"/>
      <c r="T75" s="121"/>
      <c r="U75" s="121"/>
      <c r="V75" s="121"/>
      <c r="W75" s="121"/>
      <c r="X75" s="121"/>
    </row>
    <row r="76" spans="1:24" ht="16.5" customHeight="1">
      <c r="A76" s="103"/>
      <c r="B76" s="122"/>
      <c r="C76" s="324"/>
      <c r="D76" s="325"/>
      <c r="E76" s="190" t="s">
        <v>255</v>
      </c>
      <c r="F76" s="231" t="s">
        <v>256</v>
      </c>
      <c r="G76" s="232"/>
      <c r="H76" s="233" t="s">
        <v>47</v>
      </c>
      <c r="I76" s="233" t="s">
        <v>469</v>
      </c>
      <c r="J76" s="232"/>
      <c r="K76" s="232"/>
      <c r="L76" s="183" t="s">
        <v>470</v>
      </c>
      <c r="M76" s="183" t="s">
        <v>470</v>
      </c>
      <c r="N76" s="183" t="s">
        <v>470</v>
      </c>
      <c r="O76" s="234" t="s">
        <v>471</v>
      </c>
      <c r="P76" s="120"/>
      <c r="Q76" s="120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03"/>
      <c r="B77" s="122"/>
      <c r="C77" s="324"/>
      <c r="D77" s="323" t="s">
        <v>257</v>
      </c>
      <c r="E77" s="323"/>
      <c r="F77" s="231" t="s">
        <v>258</v>
      </c>
      <c r="G77" s="232"/>
      <c r="H77" s="154" t="s">
        <v>53</v>
      </c>
      <c r="I77" s="162" t="s">
        <v>444</v>
      </c>
      <c r="J77" s="146"/>
      <c r="K77" s="158"/>
      <c r="L77" s="160" t="s">
        <v>421</v>
      </c>
      <c r="M77" s="160" t="s">
        <v>471</v>
      </c>
      <c r="N77" s="160" t="s">
        <v>421</v>
      </c>
      <c r="O77" s="160" t="s">
        <v>471</v>
      </c>
      <c r="P77" s="103"/>
      <c r="Q77" s="103"/>
      <c r="R77" s="121"/>
      <c r="S77" s="121"/>
      <c r="T77" s="121"/>
      <c r="U77" s="121"/>
      <c r="V77" s="121"/>
      <c r="W77" s="121"/>
      <c r="X77" s="121"/>
    </row>
    <row r="78" spans="1:24" s="239" customFormat="1" ht="16.5" customHeight="1">
      <c r="A78" s="136"/>
      <c r="B78" s="122"/>
      <c r="C78" s="324"/>
      <c r="D78" s="323"/>
      <c r="E78" s="323"/>
      <c r="F78" s="281" t="s">
        <v>495</v>
      </c>
      <c r="G78" s="232"/>
      <c r="H78" s="168" t="s">
        <v>53</v>
      </c>
      <c r="I78" s="168" t="s">
        <v>444</v>
      </c>
      <c r="J78" s="184"/>
      <c r="K78" s="232"/>
      <c r="L78" s="282">
        <v>44168</v>
      </c>
      <c r="M78" s="282">
        <v>44169</v>
      </c>
      <c r="N78" s="282">
        <v>44168</v>
      </c>
      <c r="O78" s="244" t="s">
        <v>506</v>
      </c>
      <c r="P78" s="136"/>
      <c r="Q78" s="136"/>
      <c r="R78" s="121"/>
      <c r="S78" s="121"/>
      <c r="T78" s="121"/>
      <c r="U78" s="121"/>
      <c r="V78" s="121"/>
      <c r="W78" s="121"/>
      <c r="X78" s="121"/>
    </row>
    <row r="79" spans="1:24" ht="16.5" customHeight="1">
      <c r="A79" s="103"/>
      <c r="B79" s="122"/>
      <c r="C79" s="324"/>
      <c r="D79" s="324"/>
      <c r="E79" s="324"/>
      <c r="F79" s="231" t="s">
        <v>259</v>
      </c>
      <c r="G79" s="232"/>
      <c r="H79" s="168" t="s">
        <v>53</v>
      </c>
      <c r="I79" s="168" t="s">
        <v>467</v>
      </c>
      <c r="J79" s="184"/>
      <c r="K79" s="232"/>
      <c r="L79" s="282">
        <v>44167</v>
      </c>
      <c r="M79" s="282">
        <v>44167</v>
      </c>
      <c r="N79" s="282">
        <v>44167</v>
      </c>
      <c r="O79" s="244" t="s">
        <v>506</v>
      </c>
      <c r="P79" s="103"/>
      <c r="Q79" s="103"/>
      <c r="R79" s="121"/>
      <c r="S79" s="121"/>
      <c r="T79" s="121"/>
      <c r="U79" s="121"/>
      <c r="V79" s="121"/>
      <c r="W79" s="121"/>
      <c r="X79" s="121"/>
    </row>
    <row r="80" spans="1:24" ht="16.5" customHeight="1">
      <c r="A80" s="119"/>
      <c r="B80" s="122"/>
      <c r="C80" s="325"/>
      <c r="D80" s="325"/>
      <c r="E80" s="325"/>
      <c r="F80" s="231" t="s">
        <v>496</v>
      </c>
      <c r="G80" s="232"/>
      <c r="H80" s="168" t="s">
        <v>53</v>
      </c>
      <c r="I80" s="168" t="s">
        <v>467</v>
      </c>
      <c r="J80" s="184"/>
      <c r="K80" s="232"/>
      <c r="L80" s="282">
        <v>44168</v>
      </c>
      <c r="M80" s="282">
        <v>44169</v>
      </c>
      <c r="N80" s="282">
        <v>44168</v>
      </c>
      <c r="O80" s="244" t="s">
        <v>506</v>
      </c>
      <c r="P80" s="103"/>
      <c r="Q80" s="103"/>
      <c r="R80" s="121"/>
      <c r="S80" s="121"/>
      <c r="T80" s="121"/>
      <c r="U80" s="121"/>
      <c r="V80" s="121"/>
      <c r="W80" s="121"/>
      <c r="X80" s="121"/>
    </row>
    <row r="81" spans="1:24" s="217" customFormat="1" ht="16.5" customHeight="1">
      <c r="A81" s="221"/>
      <c r="B81" s="122"/>
      <c r="C81" s="349" t="s">
        <v>459</v>
      </c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1"/>
      <c r="P81" s="222"/>
      <c r="Q81" s="222"/>
      <c r="R81" s="121"/>
      <c r="S81" s="121"/>
      <c r="T81" s="121"/>
      <c r="U81" s="121"/>
      <c r="V81" s="121"/>
      <c r="W81" s="121"/>
      <c r="X81" s="121"/>
    </row>
    <row r="82" spans="1:24" s="217" customFormat="1" ht="16.5" customHeight="1" thickBot="1">
      <c r="A82" s="221"/>
      <c r="B82" s="122"/>
      <c r="C82" s="352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4"/>
      <c r="P82" s="222"/>
      <c r="Q82" s="222"/>
      <c r="R82" s="121"/>
      <c r="S82" s="121"/>
      <c r="T82" s="121"/>
      <c r="U82" s="121"/>
      <c r="V82" s="121"/>
      <c r="W82" s="121"/>
      <c r="X82" s="121"/>
    </row>
    <row r="83" spans="1:24" ht="16.5" customHeight="1">
      <c r="A83" s="114"/>
      <c r="B83" s="114"/>
      <c r="C83" s="331" t="s">
        <v>261</v>
      </c>
      <c r="D83" s="345"/>
      <c r="E83" s="345"/>
      <c r="F83" s="346"/>
      <c r="G83" s="175"/>
      <c r="H83" s="192"/>
      <c r="I83" s="176"/>
      <c r="J83" s="175"/>
      <c r="K83" s="175"/>
      <c r="L83" s="177"/>
      <c r="M83" s="177"/>
      <c r="N83" s="177"/>
      <c r="O83" s="177"/>
      <c r="P83" s="115"/>
      <c r="Q83" s="115"/>
      <c r="R83" s="116"/>
      <c r="S83" s="117"/>
      <c r="T83" s="117"/>
      <c r="U83" s="117"/>
      <c r="V83" s="117"/>
      <c r="W83" s="116"/>
      <c r="X83" s="116"/>
    </row>
    <row r="84" spans="1:24" ht="16.5" customHeight="1">
      <c r="A84" s="118"/>
      <c r="B84" s="118"/>
      <c r="C84" s="326" t="s">
        <v>262</v>
      </c>
      <c r="D84" s="335" t="s">
        <v>32</v>
      </c>
      <c r="E84" s="348" t="s">
        <v>220</v>
      </c>
      <c r="F84" s="178" t="s">
        <v>263</v>
      </c>
      <c r="G84" s="193"/>
      <c r="H84" s="171" t="s">
        <v>62</v>
      </c>
      <c r="I84" s="171" t="s">
        <v>62</v>
      </c>
      <c r="J84" s="178"/>
      <c r="K84" s="178"/>
      <c r="L84" s="194" t="s">
        <v>418</v>
      </c>
      <c r="M84" s="194" t="s">
        <v>419</v>
      </c>
      <c r="N84" s="194" t="s">
        <v>418</v>
      </c>
      <c r="O84" s="194" t="s">
        <v>419</v>
      </c>
      <c r="P84" s="85"/>
      <c r="Q84" s="85"/>
      <c r="R84" s="16"/>
      <c r="S84" s="17"/>
      <c r="T84" s="17"/>
      <c r="U84" s="17"/>
      <c r="V84" s="17"/>
      <c r="W84" s="16"/>
      <c r="X84" s="16"/>
    </row>
    <row r="85" spans="1:24" ht="16.5" customHeight="1">
      <c r="A85" s="118"/>
      <c r="B85" s="118"/>
      <c r="C85" s="324"/>
      <c r="D85" s="323"/>
      <c r="E85" s="325"/>
      <c r="F85" s="178" t="s">
        <v>264</v>
      </c>
      <c r="G85" s="193"/>
      <c r="H85" s="171" t="s">
        <v>62</v>
      </c>
      <c r="I85" s="171" t="s">
        <v>62</v>
      </c>
      <c r="J85" s="178"/>
      <c r="K85" s="178"/>
      <c r="L85" s="194" t="s">
        <v>35</v>
      </c>
      <c r="M85" s="194" t="s">
        <v>73</v>
      </c>
      <c r="N85" s="194" t="s">
        <v>35</v>
      </c>
      <c r="O85" s="194" t="s">
        <v>73</v>
      </c>
      <c r="P85" s="85"/>
      <c r="Q85" s="85"/>
      <c r="R85" s="16"/>
      <c r="S85" s="17"/>
      <c r="T85" s="17"/>
      <c r="U85" s="17"/>
      <c r="V85" s="17"/>
      <c r="W85" s="16"/>
      <c r="X85" s="16"/>
    </row>
    <row r="86" spans="1:24" ht="16.5" customHeight="1">
      <c r="A86" s="118"/>
      <c r="B86" s="118"/>
      <c r="C86" s="324"/>
      <c r="D86" s="323"/>
      <c r="E86" s="343" t="s">
        <v>224</v>
      </c>
      <c r="F86" s="195" t="s">
        <v>225</v>
      </c>
      <c r="G86" s="195"/>
      <c r="H86" s="172" t="s">
        <v>62</v>
      </c>
      <c r="I86" s="172"/>
      <c r="J86" s="195"/>
      <c r="K86" s="195"/>
      <c r="L86" s="196"/>
      <c r="M86" s="196"/>
      <c r="N86" s="196"/>
      <c r="O86" s="196"/>
      <c r="P86" s="85"/>
      <c r="Q86" s="85"/>
      <c r="R86" s="16"/>
      <c r="S86" s="17"/>
      <c r="T86" s="17"/>
      <c r="U86" s="17"/>
      <c r="V86" s="17"/>
      <c r="W86" s="16"/>
      <c r="X86" s="16"/>
    </row>
    <row r="87" spans="1:24" ht="16.5" customHeight="1">
      <c r="A87" s="118"/>
      <c r="B87" s="118"/>
      <c r="C87" s="324"/>
      <c r="D87" s="323"/>
      <c r="E87" s="325"/>
      <c r="F87" s="195" t="s">
        <v>226</v>
      </c>
      <c r="G87" s="195"/>
      <c r="H87" s="172" t="s">
        <v>62</v>
      </c>
      <c r="I87" s="172"/>
      <c r="J87" s="195"/>
      <c r="K87" s="195"/>
      <c r="L87" s="196"/>
      <c r="M87" s="196"/>
      <c r="N87" s="196"/>
      <c r="O87" s="196"/>
      <c r="P87" s="85"/>
      <c r="Q87" s="85"/>
      <c r="R87" s="16"/>
      <c r="S87" s="17"/>
      <c r="T87" s="17"/>
      <c r="U87" s="17"/>
      <c r="V87" s="17"/>
      <c r="W87" s="16"/>
      <c r="X87" s="16"/>
    </row>
    <row r="88" spans="1:24" ht="16.5" customHeight="1">
      <c r="A88" s="103"/>
      <c r="B88" s="103"/>
      <c r="C88" s="324"/>
      <c r="D88" s="323"/>
      <c r="E88" s="174" t="s">
        <v>126</v>
      </c>
      <c r="F88" s="184" t="s">
        <v>227</v>
      </c>
      <c r="G88" s="184"/>
      <c r="H88" s="168" t="s">
        <v>434</v>
      </c>
      <c r="I88" s="168" t="s">
        <v>434</v>
      </c>
      <c r="J88" s="184"/>
      <c r="K88" s="184"/>
      <c r="L88" s="185" t="s">
        <v>435</v>
      </c>
      <c r="M88" s="185" t="s">
        <v>435</v>
      </c>
      <c r="N88" s="185" t="s">
        <v>435</v>
      </c>
      <c r="O88" s="185" t="s">
        <v>436</v>
      </c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s="239" customFormat="1" ht="16.5" customHeight="1">
      <c r="A89" s="136"/>
      <c r="B89" s="136"/>
      <c r="C89" s="324"/>
      <c r="D89" s="323"/>
      <c r="E89" s="174"/>
      <c r="F89" s="184" t="s">
        <v>489</v>
      </c>
      <c r="G89" s="184"/>
      <c r="H89" s="168" t="s">
        <v>434</v>
      </c>
      <c r="I89" s="168" t="s">
        <v>434</v>
      </c>
      <c r="J89" s="184"/>
      <c r="K89" s="184"/>
      <c r="L89" s="185" t="s">
        <v>490</v>
      </c>
      <c r="M89" s="185" t="s">
        <v>506</v>
      </c>
      <c r="N89" s="185" t="s">
        <v>490</v>
      </c>
      <c r="O89" s="185" t="s">
        <v>506</v>
      </c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ht="16.5" customHeight="1">
      <c r="A90" s="103"/>
      <c r="B90" s="103"/>
      <c r="C90" s="324"/>
      <c r="D90" s="323"/>
      <c r="E90" s="174" t="s">
        <v>228</v>
      </c>
      <c r="F90" s="174" t="s">
        <v>229</v>
      </c>
      <c r="G90" s="174"/>
      <c r="H90" s="167" t="s">
        <v>433</v>
      </c>
      <c r="I90" s="167"/>
      <c r="J90" s="174"/>
      <c r="K90" s="174"/>
      <c r="L90" s="187"/>
      <c r="M90" s="187"/>
      <c r="N90" s="187"/>
      <c r="O90" s="187"/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324"/>
      <c r="D91" s="326" t="s">
        <v>86</v>
      </c>
      <c r="E91" s="198" t="s">
        <v>450</v>
      </c>
      <c r="F91" s="189" t="s">
        <v>446</v>
      </c>
      <c r="G91" s="184"/>
      <c r="H91" s="168" t="s">
        <v>37</v>
      </c>
      <c r="I91" s="168" t="s">
        <v>439</v>
      </c>
      <c r="J91" s="184"/>
      <c r="K91" s="184"/>
      <c r="L91" s="185" t="s">
        <v>420</v>
      </c>
      <c r="M91" s="185" t="s">
        <v>421</v>
      </c>
      <c r="N91" s="185" t="s">
        <v>420</v>
      </c>
      <c r="O91" s="185" t="s">
        <v>421</v>
      </c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324"/>
      <c r="D92" s="324"/>
      <c r="E92" s="174" t="s">
        <v>228</v>
      </c>
      <c r="F92" s="184" t="s">
        <v>451</v>
      </c>
      <c r="G92" s="184"/>
      <c r="H92" s="168" t="s">
        <v>37</v>
      </c>
      <c r="I92" s="168" t="s">
        <v>37</v>
      </c>
      <c r="J92" s="184"/>
      <c r="K92" s="184"/>
      <c r="L92" s="185" t="s">
        <v>427</v>
      </c>
      <c r="M92" s="185" t="s">
        <v>428</v>
      </c>
      <c r="N92" s="185" t="s">
        <v>427</v>
      </c>
      <c r="O92" s="185" t="s">
        <v>436</v>
      </c>
      <c r="P92" s="104"/>
      <c r="Q92" s="104"/>
      <c r="R92" s="105"/>
      <c r="S92" s="106"/>
      <c r="T92" s="106"/>
      <c r="U92" s="106"/>
      <c r="V92" s="106"/>
      <c r="W92" s="105"/>
      <c r="X92" s="105"/>
    </row>
    <row r="93" spans="1:24" ht="16.5" customHeight="1">
      <c r="A93" s="103"/>
      <c r="B93" s="103"/>
      <c r="C93" s="324"/>
      <c r="D93" s="324"/>
      <c r="E93" s="326" t="s">
        <v>231</v>
      </c>
      <c r="F93" s="184" t="s">
        <v>232</v>
      </c>
      <c r="G93" s="184"/>
      <c r="H93" s="168" t="s">
        <v>37</v>
      </c>
      <c r="I93" s="168" t="s">
        <v>37</v>
      </c>
      <c r="J93" s="184"/>
      <c r="K93" s="184"/>
      <c r="L93" s="185" t="s">
        <v>427</v>
      </c>
      <c r="M93" s="185" t="s">
        <v>428</v>
      </c>
      <c r="N93" s="185" t="s">
        <v>427</v>
      </c>
      <c r="O93" s="185" t="s">
        <v>436</v>
      </c>
      <c r="P93" s="104"/>
      <c r="Q93" s="104"/>
      <c r="R93" s="105"/>
      <c r="S93" s="106"/>
      <c r="T93" s="106"/>
      <c r="U93" s="106"/>
      <c r="V93" s="106"/>
      <c r="W93" s="105"/>
      <c r="X93" s="105"/>
    </row>
    <row r="94" spans="1:24" ht="16.5" customHeight="1">
      <c r="A94" s="103"/>
      <c r="B94" s="103"/>
      <c r="C94" s="324"/>
      <c r="D94" s="324"/>
      <c r="E94" s="324"/>
      <c r="F94" s="184" t="s">
        <v>233</v>
      </c>
      <c r="G94" s="184"/>
      <c r="H94" s="168" t="s">
        <v>37</v>
      </c>
      <c r="I94" s="168" t="s">
        <v>37</v>
      </c>
      <c r="J94" s="184"/>
      <c r="K94" s="184"/>
      <c r="L94" s="185" t="s">
        <v>427</v>
      </c>
      <c r="M94" s="185" t="s">
        <v>428</v>
      </c>
      <c r="N94" s="185" t="s">
        <v>427</v>
      </c>
      <c r="O94" s="185" t="s">
        <v>436</v>
      </c>
      <c r="P94" s="104"/>
      <c r="Q94" s="104"/>
      <c r="R94" s="105"/>
      <c r="S94" s="106"/>
      <c r="T94" s="106"/>
      <c r="U94" s="106"/>
      <c r="V94" s="106"/>
      <c r="W94" s="105"/>
      <c r="X94" s="105"/>
    </row>
    <row r="95" spans="1:24" ht="16.5" customHeight="1">
      <c r="A95" s="103"/>
      <c r="B95" s="103"/>
      <c r="C95" s="324"/>
      <c r="D95" s="325"/>
      <c r="E95" s="325"/>
      <c r="F95" s="197" t="s">
        <v>234</v>
      </c>
      <c r="G95" s="197"/>
      <c r="H95" s="173" t="s">
        <v>37</v>
      </c>
      <c r="I95" s="173" t="s">
        <v>37</v>
      </c>
      <c r="J95" s="197"/>
      <c r="K95" s="197"/>
      <c r="L95" s="199"/>
      <c r="M95" s="199"/>
      <c r="N95" s="199"/>
      <c r="O95" s="199"/>
      <c r="P95" s="104"/>
      <c r="Q95" s="104"/>
      <c r="R95" s="105"/>
      <c r="S95" s="106"/>
      <c r="T95" s="106"/>
      <c r="U95" s="106"/>
      <c r="V95" s="106"/>
      <c r="W95" s="105"/>
      <c r="X95" s="105"/>
    </row>
    <row r="96" spans="1:24" ht="16.5" customHeight="1">
      <c r="A96" s="103"/>
      <c r="B96" s="103"/>
      <c r="C96" s="324"/>
      <c r="D96" s="326" t="s">
        <v>235</v>
      </c>
      <c r="E96" s="174" t="s">
        <v>265</v>
      </c>
      <c r="F96" s="184" t="s">
        <v>237</v>
      </c>
      <c r="G96" s="184"/>
      <c r="H96" s="168" t="s">
        <v>47</v>
      </c>
      <c r="I96" s="168" t="s">
        <v>447</v>
      </c>
      <c r="J96" s="184"/>
      <c r="K96" s="184"/>
      <c r="L96" s="185" t="s">
        <v>448</v>
      </c>
      <c r="M96" s="185" t="s">
        <v>448</v>
      </c>
      <c r="N96" s="185" t="s">
        <v>448</v>
      </c>
      <c r="O96" s="185" t="s">
        <v>448</v>
      </c>
      <c r="P96" s="104"/>
      <c r="Q96" s="104"/>
      <c r="R96" s="105"/>
      <c r="S96" s="106"/>
      <c r="T96" s="106"/>
      <c r="U96" s="106"/>
      <c r="V96" s="106"/>
      <c r="W96" s="105"/>
      <c r="X96" s="105"/>
    </row>
    <row r="97" spans="1:24" ht="16.5" customHeight="1">
      <c r="A97" s="103"/>
      <c r="B97" s="103"/>
      <c r="C97" s="324"/>
      <c r="D97" s="324"/>
      <c r="E97" s="174" t="s">
        <v>266</v>
      </c>
      <c r="F97" s="197" t="s">
        <v>237</v>
      </c>
      <c r="G97" s="197"/>
      <c r="H97" s="173"/>
      <c r="I97" s="173"/>
      <c r="J97" s="197"/>
      <c r="K97" s="197"/>
      <c r="L97" s="199"/>
      <c r="M97" s="199"/>
      <c r="N97" s="199"/>
      <c r="O97" s="199"/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ht="16.5" customHeight="1">
      <c r="A98" s="103"/>
      <c r="B98" s="103"/>
      <c r="C98" s="324"/>
      <c r="D98" s="324"/>
      <c r="E98" s="326" t="s">
        <v>240</v>
      </c>
      <c r="F98" s="174" t="s">
        <v>241</v>
      </c>
      <c r="G98" s="174"/>
      <c r="H98" s="167"/>
      <c r="I98" s="167"/>
      <c r="J98" s="174"/>
      <c r="K98" s="174"/>
      <c r="L98" s="187"/>
      <c r="M98" s="187"/>
      <c r="N98" s="187"/>
      <c r="O98" s="187"/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ht="16.5" customHeight="1">
      <c r="A99" s="103"/>
      <c r="B99" s="103"/>
      <c r="C99" s="324"/>
      <c r="D99" s="325"/>
      <c r="E99" s="325"/>
      <c r="F99" s="174" t="s">
        <v>237</v>
      </c>
      <c r="G99" s="174"/>
      <c r="H99" s="167"/>
      <c r="I99" s="167"/>
      <c r="J99" s="174"/>
      <c r="K99" s="174"/>
      <c r="L99" s="187"/>
      <c r="M99" s="187"/>
      <c r="N99" s="187"/>
      <c r="O99" s="187"/>
      <c r="P99" s="104"/>
      <c r="Q99" s="104"/>
      <c r="R99" s="105"/>
      <c r="S99" s="106"/>
      <c r="T99" s="106"/>
      <c r="U99" s="106"/>
      <c r="V99" s="106"/>
      <c r="W99" s="105"/>
      <c r="X99" s="105"/>
    </row>
    <row r="100" spans="1:24" ht="16.5" customHeight="1">
      <c r="A100" s="103"/>
      <c r="B100" s="103"/>
      <c r="C100" s="324"/>
      <c r="D100" s="326" t="s">
        <v>242</v>
      </c>
      <c r="E100" s="174" t="s">
        <v>86</v>
      </c>
      <c r="F100" s="174" t="s">
        <v>243</v>
      </c>
      <c r="G100" s="174"/>
      <c r="H100" s="167"/>
      <c r="I100" s="167"/>
      <c r="J100" s="174"/>
      <c r="K100" s="174"/>
      <c r="L100" s="187"/>
      <c r="M100" s="187"/>
      <c r="N100" s="187"/>
      <c r="O100" s="187"/>
      <c r="P100" s="104"/>
      <c r="Q100" s="104"/>
      <c r="R100" s="105"/>
      <c r="S100" s="106"/>
      <c r="T100" s="106"/>
      <c r="U100" s="106"/>
      <c r="V100" s="106"/>
      <c r="W100" s="105"/>
      <c r="X100" s="105"/>
    </row>
    <row r="101" spans="1:24" ht="16.5" customHeight="1">
      <c r="A101" s="103"/>
      <c r="B101" s="103"/>
      <c r="C101" s="324"/>
      <c r="D101" s="324"/>
      <c r="E101" s="174" t="s">
        <v>244</v>
      </c>
      <c r="F101" s="174" t="s">
        <v>245</v>
      </c>
      <c r="G101" s="174"/>
      <c r="H101" s="167"/>
      <c r="I101" s="167"/>
      <c r="J101" s="174"/>
      <c r="K101" s="174"/>
      <c r="L101" s="187"/>
      <c r="M101" s="187"/>
      <c r="N101" s="187"/>
      <c r="O101" s="187"/>
      <c r="P101" s="104"/>
      <c r="Q101" s="104"/>
      <c r="R101" s="105"/>
      <c r="S101" s="17" t="str">
        <f t="shared" ref="S101:T101" si="0">RIGHT(L101,5)</f>
        <v/>
      </c>
      <c r="T101" s="17" t="str">
        <f t="shared" si="0"/>
        <v/>
      </c>
      <c r="U101" s="106"/>
      <c r="V101" s="106"/>
      <c r="W101" s="105"/>
      <c r="X101" s="105"/>
    </row>
    <row r="102" spans="1:24" s="170" customFormat="1" ht="16.5" customHeight="1">
      <c r="A102" s="136"/>
      <c r="B102" s="136"/>
      <c r="C102" s="324"/>
      <c r="D102" s="324"/>
      <c r="E102" s="340" t="s">
        <v>109</v>
      </c>
      <c r="F102" s="184" t="s">
        <v>453</v>
      </c>
      <c r="G102" s="184"/>
      <c r="H102" s="219" t="s">
        <v>447</v>
      </c>
      <c r="I102" s="219" t="s">
        <v>447</v>
      </c>
      <c r="J102" s="218"/>
      <c r="K102" s="218"/>
      <c r="L102" s="220" t="s">
        <v>448</v>
      </c>
      <c r="M102" s="220" t="s">
        <v>448</v>
      </c>
      <c r="N102" s="220" t="s">
        <v>448</v>
      </c>
      <c r="O102" s="220" t="s">
        <v>460</v>
      </c>
      <c r="P102" s="104"/>
      <c r="Q102" s="104"/>
      <c r="R102" s="105"/>
      <c r="S102" s="17"/>
      <c r="T102" s="17"/>
      <c r="U102" s="106"/>
      <c r="V102" s="106"/>
      <c r="W102" s="105"/>
      <c r="X102" s="105"/>
    </row>
    <row r="103" spans="1:24" ht="16.5" customHeight="1">
      <c r="A103" s="103"/>
      <c r="B103" s="103"/>
      <c r="C103" s="324"/>
      <c r="D103" s="324"/>
      <c r="E103" s="341"/>
      <c r="F103" s="283" t="s">
        <v>454</v>
      </c>
      <c r="G103" s="283"/>
      <c r="H103" s="284" t="s">
        <v>508</v>
      </c>
      <c r="I103" s="284" t="s">
        <v>37</v>
      </c>
      <c r="J103" s="283"/>
      <c r="K103" s="283"/>
      <c r="L103" s="285" t="s">
        <v>506</v>
      </c>
      <c r="M103" s="285"/>
      <c r="N103" s="285" t="s">
        <v>506</v>
      </c>
      <c r="O103" s="285"/>
      <c r="P103" s="104"/>
      <c r="Q103" s="104"/>
      <c r="R103" s="105"/>
      <c r="S103" s="106"/>
      <c r="T103" s="106"/>
      <c r="U103" s="106"/>
      <c r="V103" s="106"/>
      <c r="W103" s="105"/>
      <c r="X103" s="105"/>
    </row>
    <row r="104" spans="1:24" ht="16.5" customHeight="1">
      <c r="A104" s="103"/>
      <c r="B104" s="103"/>
      <c r="C104" s="324"/>
      <c r="D104" s="324"/>
      <c r="E104" s="341"/>
      <c r="F104" s="174" t="s">
        <v>247</v>
      </c>
      <c r="G104" s="174"/>
      <c r="H104" s="167"/>
      <c r="I104" s="167"/>
      <c r="J104" s="174"/>
      <c r="K104" s="174"/>
      <c r="L104" s="187"/>
      <c r="M104" s="187"/>
      <c r="N104" s="187"/>
      <c r="O104" s="187"/>
      <c r="P104" s="104"/>
      <c r="Q104" s="104"/>
      <c r="R104" s="105"/>
      <c r="S104" s="106"/>
      <c r="T104" s="106"/>
      <c r="U104" s="106"/>
      <c r="V104" s="106"/>
      <c r="W104" s="105"/>
      <c r="X104" s="105"/>
    </row>
    <row r="105" spans="1:24" s="169" customFormat="1" ht="16.5" customHeight="1">
      <c r="A105" s="136"/>
      <c r="B105" s="136"/>
      <c r="C105" s="324"/>
      <c r="D105" s="324"/>
      <c r="E105" s="323" t="s">
        <v>123</v>
      </c>
      <c r="F105" s="174" t="s">
        <v>453</v>
      </c>
      <c r="G105" s="197"/>
      <c r="H105" s="173"/>
      <c r="I105" s="173"/>
      <c r="J105" s="197"/>
      <c r="K105" s="197"/>
      <c r="L105" s="199"/>
      <c r="M105" s="199"/>
      <c r="N105" s="199"/>
      <c r="O105" s="199"/>
      <c r="P105" s="104"/>
      <c r="Q105" s="104"/>
      <c r="R105" s="105"/>
      <c r="S105" s="106"/>
      <c r="T105" s="106"/>
      <c r="U105" s="106"/>
      <c r="V105" s="106"/>
      <c r="W105" s="105"/>
      <c r="X105" s="105"/>
    </row>
    <row r="106" spans="1:24" s="170" customFormat="1" ht="16.5" customHeight="1">
      <c r="A106" s="136"/>
      <c r="B106" s="136"/>
      <c r="C106" s="324"/>
      <c r="D106" s="324"/>
      <c r="E106" s="323"/>
      <c r="F106" s="283" t="s">
        <v>454</v>
      </c>
      <c r="G106" s="283"/>
      <c r="H106" s="284" t="s">
        <v>37</v>
      </c>
      <c r="I106" s="284" t="s">
        <v>37</v>
      </c>
      <c r="J106" s="283"/>
      <c r="K106" s="283"/>
      <c r="L106" s="285" t="s">
        <v>506</v>
      </c>
      <c r="M106" s="285"/>
      <c r="N106" s="285" t="s">
        <v>506</v>
      </c>
      <c r="O106" s="285"/>
      <c r="P106" s="104"/>
      <c r="Q106" s="104"/>
      <c r="R106" s="105"/>
      <c r="S106" s="106"/>
      <c r="T106" s="106"/>
      <c r="U106" s="106"/>
      <c r="V106" s="106"/>
      <c r="W106" s="105"/>
      <c r="X106" s="105"/>
    </row>
    <row r="107" spans="1:24" s="169" customFormat="1" ht="16.5" customHeight="1">
      <c r="A107" s="136"/>
      <c r="B107" s="136"/>
      <c r="C107" s="324"/>
      <c r="D107" s="324"/>
      <c r="E107" s="323"/>
      <c r="F107" s="184" t="s">
        <v>456</v>
      </c>
      <c r="G107" s="184"/>
      <c r="H107" s="168" t="s">
        <v>429</v>
      </c>
      <c r="I107" s="168" t="s">
        <v>429</v>
      </c>
      <c r="J107" s="184"/>
      <c r="K107" s="184"/>
      <c r="L107" s="185" t="s">
        <v>442</v>
      </c>
      <c r="M107" s="185" t="s">
        <v>442</v>
      </c>
      <c r="N107" s="185" t="s">
        <v>442</v>
      </c>
      <c r="O107" s="185" t="s">
        <v>460</v>
      </c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03"/>
      <c r="B108" s="103"/>
      <c r="C108" s="324"/>
      <c r="D108" s="324"/>
      <c r="E108" s="339"/>
      <c r="F108" s="174" t="s">
        <v>247</v>
      </c>
      <c r="G108" s="197"/>
      <c r="H108" s="173"/>
      <c r="I108" s="173"/>
      <c r="J108" s="197"/>
      <c r="K108" s="197"/>
      <c r="L108" s="199"/>
      <c r="M108" s="199"/>
      <c r="N108" s="199"/>
      <c r="O108" s="199"/>
      <c r="P108" s="104"/>
      <c r="Q108" s="104"/>
      <c r="R108" s="105"/>
      <c r="S108" s="17" t="str">
        <f t="shared" ref="S108:T108" si="1">RIGHT(L108,5)</f>
        <v/>
      </c>
      <c r="T108" s="17" t="str">
        <f t="shared" si="1"/>
        <v/>
      </c>
      <c r="U108" s="106"/>
      <c r="V108" s="106"/>
      <c r="W108" s="105"/>
      <c r="X108" s="105"/>
    </row>
    <row r="109" spans="1:24" ht="16.5" customHeight="1">
      <c r="A109" s="103"/>
      <c r="B109" s="103"/>
      <c r="C109" s="324"/>
      <c r="D109" s="324"/>
      <c r="E109" s="335" t="s">
        <v>191</v>
      </c>
      <c r="F109" s="174" t="s">
        <v>453</v>
      </c>
      <c r="G109" s="197"/>
      <c r="H109" s="173"/>
      <c r="I109" s="173"/>
      <c r="J109" s="197"/>
      <c r="K109" s="197"/>
      <c r="L109" s="199"/>
      <c r="M109" s="199"/>
      <c r="N109" s="199"/>
      <c r="O109" s="199"/>
      <c r="P109" s="104"/>
      <c r="Q109" s="104"/>
      <c r="R109" s="105"/>
      <c r="S109" s="17" t="str">
        <f t="shared" ref="S109:T109" si="2">RIGHT(L109,5)</f>
        <v/>
      </c>
      <c r="T109" s="17" t="str">
        <f t="shared" si="2"/>
        <v/>
      </c>
      <c r="U109" s="106"/>
      <c r="V109" s="106"/>
      <c r="W109" s="105"/>
      <c r="X109" s="105"/>
    </row>
    <row r="110" spans="1:24" s="170" customFormat="1" ht="16.5" customHeight="1">
      <c r="A110" s="136"/>
      <c r="B110" s="136"/>
      <c r="C110" s="324"/>
      <c r="D110" s="324"/>
      <c r="E110" s="323"/>
      <c r="F110" s="283" t="s">
        <v>246</v>
      </c>
      <c r="G110" s="283"/>
      <c r="H110" s="284" t="s">
        <v>37</v>
      </c>
      <c r="I110" s="284" t="s">
        <v>37</v>
      </c>
      <c r="J110" s="283"/>
      <c r="K110" s="283"/>
      <c r="L110" s="285" t="s">
        <v>506</v>
      </c>
      <c r="M110" s="285"/>
      <c r="N110" s="285" t="s">
        <v>506</v>
      </c>
      <c r="O110" s="285"/>
      <c r="P110" s="104"/>
      <c r="Q110" s="104"/>
      <c r="R110" s="105"/>
      <c r="S110" s="17"/>
      <c r="T110" s="17"/>
      <c r="U110" s="106"/>
      <c r="V110" s="106"/>
      <c r="W110" s="105"/>
      <c r="X110" s="105"/>
    </row>
    <row r="111" spans="1:24" ht="16.5" customHeight="1">
      <c r="A111" s="103"/>
      <c r="B111" s="103"/>
      <c r="C111" s="324"/>
      <c r="D111" s="324"/>
      <c r="E111" s="323"/>
      <c r="F111" s="184" t="s">
        <v>456</v>
      </c>
      <c r="G111" s="184"/>
      <c r="H111" s="168" t="s">
        <v>429</v>
      </c>
      <c r="I111" s="168" t="s">
        <v>429</v>
      </c>
      <c r="J111" s="184"/>
      <c r="K111" s="184"/>
      <c r="L111" s="185" t="s">
        <v>442</v>
      </c>
      <c r="M111" s="185" t="s">
        <v>442</v>
      </c>
      <c r="N111" s="185" t="s">
        <v>442</v>
      </c>
      <c r="O111" s="185" t="s">
        <v>460</v>
      </c>
      <c r="P111" s="104"/>
      <c r="Q111" s="104"/>
      <c r="R111" s="105"/>
      <c r="S111" s="17" t="str">
        <f t="shared" ref="S111:T111" si="3">RIGHT(L111,5)</f>
        <v>12-01</v>
      </c>
      <c r="T111" s="17" t="str">
        <f t="shared" si="3"/>
        <v>12-01</v>
      </c>
      <c r="U111" s="106"/>
      <c r="V111" s="106"/>
      <c r="W111" s="105"/>
      <c r="X111" s="105"/>
    </row>
    <row r="112" spans="1:24" ht="16.5" customHeight="1">
      <c r="A112" s="103"/>
      <c r="B112" s="103"/>
      <c r="C112" s="324"/>
      <c r="D112" s="325"/>
      <c r="E112" s="339"/>
      <c r="F112" s="174" t="s">
        <v>247</v>
      </c>
      <c r="G112" s="174"/>
      <c r="H112" s="167" t="s">
        <v>53</v>
      </c>
      <c r="I112" s="167"/>
      <c r="J112" s="174"/>
      <c r="K112" s="174"/>
      <c r="L112" s="187"/>
      <c r="M112" s="187"/>
      <c r="N112" s="187"/>
      <c r="O112" s="187"/>
      <c r="P112" s="104"/>
      <c r="Q112" s="104"/>
      <c r="R112" s="105"/>
      <c r="S112" s="17" t="str">
        <f t="shared" ref="S112:T112" si="4">RIGHT(L112,5)</f>
        <v/>
      </c>
      <c r="T112" s="17" t="str">
        <f t="shared" si="4"/>
        <v/>
      </c>
      <c r="U112" s="106"/>
      <c r="V112" s="106"/>
      <c r="W112" s="105"/>
      <c r="X112" s="105"/>
    </row>
    <row r="113" spans="1:24" ht="16.5" customHeight="1">
      <c r="A113" s="123"/>
      <c r="B113" s="123"/>
      <c r="C113" s="324"/>
      <c r="D113" s="323" t="s">
        <v>251</v>
      </c>
      <c r="E113" s="190" t="s">
        <v>228</v>
      </c>
      <c r="F113" s="190" t="s">
        <v>252</v>
      </c>
      <c r="G113" s="195"/>
      <c r="H113" s="172" t="s">
        <v>47</v>
      </c>
      <c r="I113" s="172"/>
      <c r="J113" s="195"/>
      <c r="K113" s="195"/>
      <c r="L113" s="196"/>
      <c r="M113" s="196"/>
      <c r="N113" s="196"/>
      <c r="O113" s="196"/>
      <c r="P113" s="104"/>
      <c r="Q113" s="104"/>
      <c r="R113" s="105"/>
      <c r="S113" s="106"/>
      <c r="T113" s="106"/>
      <c r="U113" s="106"/>
      <c r="V113" s="106"/>
      <c r="W113" s="105"/>
      <c r="X113" s="105"/>
    </row>
    <row r="114" spans="1:24" ht="16.5" customHeight="1">
      <c r="A114" s="123"/>
      <c r="B114" s="123"/>
      <c r="C114" s="324"/>
      <c r="D114" s="324"/>
      <c r="E114" s="190" t="s">
        <v>253</v>
      </c>
      <c r="F114" s="190" t="s">
        <v>254</v>
      </c>
      <c r="G114" s="195"/>
      <c r="H114" s="172" t="s">
        <v>47</v>
      </c>
      <c r="I114" s="172"/>
      <c r="J114" s="195"/>
      <c r="K114" s="195"/>
      <c r="L114" s="196"/>
      <c r="M114" s="196"/>
      <c r="N114" s="196"/>
      <c r="O114" s="196"/>
      <c r="P114" s="104"/>
      <c r="Q114" s="104"/>
      <c r="R114" s="105"/>
      <c r="S114" s="106"/>
      <c r="T114" s="106"/>
      <c r="U114" s="106"/>
      <c r="V114" s="106"/>
      <c r="W114" s="105"/>
      <c r="X114" s="105"/>
    </row>
    <row r="115" spans="1:24" ht="16.5" customHeight="1">
      <c r="A115" s="123"/>
      <c r="B115" s="123"/>
      <c r="C115" s="324"/>
      <c r="D115" s="325"/>
      <c r="E115" s="195" t="s">
        <v>255</v>
      </c>
      <c r="F115" s="195" t="s">
        <v>256</v>
      </c>
      <c r="G115" s="195"/>
      <c r="H115" s="172" t="s">
        <v>47</v>
      </c>
      <c r="I115" s="172"/>
      <c r="J115" s="195"/>
      <c r="K115" s="195"/>
      <c r="L115" s="196"/>
      <c r="M115" s="196"/>
      <c r="N115" s="196"/>
      <c r="O115" s="196"/>
      <c r="P115" s="104"/>
      <c r="Q115" s="104"/>
      <c r="R115" s="105"/>
      <c r="S115" s="106"/>
      <c r="T115" s="106"/>
      <c r="U115" s="106"/>
      <c r="V115" s="106"/>
      <c r="W115" s="105"/>
      <c r="X115" s="105"/>
    </row>
    <row r="116" spans="1:24" ht="16.5" customHeight="1">
      <c r="A116" s="103"/>
      <c r="B116" s="122"/>
      <c r="C116" s="324"/>
      <c r="D116" s="323" t="s">
        <v>257</v>
      </c>
      <c r="E116" s="323"/>
      <c r="F116" s="190" t="s">
        <v>258</v>
      </c>
      <c r="G116" s="191"/>
      <c r="H116" s="167" t="s">
        <v>53</v>
      </c>
      <c r="I116" s="167"/>
      <c r="J116" s="174"/>
      <c r="K116" s="191"/>
      <c r="L116" s="187"/>
      <c r="M116" s="187"/>
      <c r="N116" s="187"/>
      <c r="O116" s="187"/>
      <c r="P116" s="124"/>
      <c r="Q116" s="124"/>
      <c r="R116" s="121"/>
      <c r="S116" s="121"/>
      <c r="T116" s="121"/>
      <c r="U116" s="121"/>
      <c r="V116" s="121"/>
      <c r="W116" s="121"/>
      <c r="X116" s="121"/>
    </row>
    <row r="117" spans="1:24" ht="16.5" customHeight="1">
      <c r="A117" s="103"/>
      <c r="B117" s="122"/>
      <c r="C117" s="324"/>
      <c r="D117" s="324"/>
      <c r="E117" s="324"/>
      <c r="F117" s="190" t="s">
        <v>259</v>
      </c>
      <c r="G117" s="191"/>
      <c r="H117" s="167" t="s">
        <v>53</v>
      </c>
      <c r="I117" s="167"/>
      <c r="J117" s="174"/>
      <c r="K117" s="200"/>
      <c r="L117" s="187"/>
      <c r="M117" s="187"/>
      <c r="N117" s="187"/>
      <c r="O117" s="187"/>
      <c r="P117" s="105"/>
      <c r="Q117" s="105"/>
      <c r="R117" s="121"/>
      <c r="S117" s="121"/>
      <c r="T117" s="121"/>
      <c r="U117" s="121"/>
      <c r="V117" s="121"/>
      <c r="W117" s="121"/>
      <c r="X117" s="121"/>
    </row>
    <row r="118" spans="1:24" ht="16.5" customHeight="1">
      <c r="A118" s="119"/>
      <c r="B118" s="122"/>
      <c r="C118" s="324"/>
      <c r="D118" s="325"/>
      <c r="E118" s="325"/>
      <c r="F118" s="190" t="s">
        <v>260</v>
      </c>
      <c r="G118" s="191"/>
      <c r="H118" s="167" t="s">
        <v>53</v>
      </c>
      <c r="I118" s="167"/>
      <c r="J118" s="174"/>
      <c r="K118" s="200"/>
      <c r="L118" s="196"/>
      <c r="M118" s="196"/>
      <c r="N118" s="196"/>
      <c r="O118" s="196"/>
      <c r="P118" s="105"/>
      <c r="Q118" s="105"/>
      <c r="R118" s="121"/>
      <c r="S118" s="121"/>
      <c r="T118" s="121"/>
      <c r="U118" s="121"/>
      <c r="V118" s="121"/>
      <c r="W118" s="121"/>
      <c r="X118" s="121"/>
    </row>
    <row r="119" spans="1:24" ht="16.5" customHeight="1">
      <c r="A119" s="123"/>
      <c r="B119" s="123"/>
      <c r="C119" s="358" t="s">
        <v>267</v>
      </c>
      <c r="D119" s="359"/>
      <c r="E119" s="359"/>
      <c r="F119" s="360"/>
      <c r="G119" s="195"/>
      <c r="H119" s="172"/>
      <c r="I119" s="172"/>
      <c r="J119" s="195"/>
      <c r="K119" s="201"/>
      <c r="L119" s="187"/>
      <c r="M119" s="187"/>
      <c r="N119" s="187"/>
      <c r="O119" s="187"/>
      <c r="P119" s="104"/>
      <c r="Q119" s="104"/>
      <c r="R119" s="105"/>
      <c r="S119" s="106"/>
      <c r="T119" s="106"/>
      <c r="U119" s="106"/>
      <c r="V119" s="106"/>
      <c r="W119" s="105"/>
      <c r="X119" s="105"/>
    </row>
    <row r="120" spans="1:24" ht="16.5" customHeight="1">
      <c r="A120" s="118"/>
      <c r="B120" s="118"/>
      <c r="C120" s="326" t="s">
        <v>268</v>
      </c>
      <c r="D120" s="326" t="s">
        <v>32</v>
      </c>
      <c r="E120" s="343" t="s">
        <v>220</v>
      </c>
      <c r="F120" s="178" t="s">
        <v>269</v>
      </c>
      <c r="G120" s="178"/>
      <c r="H120" s="179" t="s">
        <v>62</v>
      </c>
      <c r="I120" s="179"/>
      <c r="J120" s="178"/>
      <c r="K120" s="193"/>
      <c r="L120" s="202"/>
      <c r="M120" s="202"/>
      <c r="N120" s="202"/>
      <c r="O120" s="202"/>
      <c r="P120" s="85"/>
      <c r="Q120" s="85"/>
      <c r="R120" s="16"/>
      <c r="S120" s="17"/>
      <c r="T120" s="17"/>
      <c r="U120" s="17"/>
      <c r="V120" s="17"/>
      <c r="W120" s="16"/>
      <c r="X120" s="16"/>
    </row>
    <row r="121" spans="1:24" ht="16.5" customHeight="1">
      <c r="A121" s="118"/>
      <c r="B121" s="118"/>
      <c r="C121" s="324"/>
      <c r="D121" s="324"/>
      <c r="E121" s="325"/>
      <c r="F121" s="195" t="s">
        <v>270</v>
      </c>
      <c r="G121" s="195"/>
      <c r="H121" s="172"/>
      <c r="I121" s="172"/>
      <c r="J121" s="195"/>
      <c r="K121" s="201"/>
      <c r="L121" s="187"/>
      <c r="M121" s="187"/>
      <c r="N121" s="187"/>
      <c r="O121" s="187"/>
      <c r="P121" s="104"/>
      <c r="Q121" s="104"/>
      <c r="R121" s="105"/>
      <c r="S121" s="106"/>
      <c r="T121" s="106"/>
      <c r="U121" s="106"/>
      <c r="V121" s="106"/>
      <c r="W121" s="105"/>
      <c r="X121" s="105"/>
    </row>
    <row r="122" spans="1:24" ht="16.5" customHeight="1">
      <c r="A122" s="118"/>
      <c r="B122" s="118"/>
      <c r="C122" s="324"/>
      <c r="D122" s="324"/>
      <c r="E122" s="343" t="s">
        <v>224</v>
      </c>
      <c r="F122" s="195" t="s">
        <v>225</v>
      </c>
      <c r="G122" s="195"/>
      <c r="H122" s="172"/>
      <c r="I122" s="172"/>
      <c r="J122" s="195"/>
      <c r="K122" s="201"/>
      <c r="L122" s="196"/>
      <c r="M122" s="196"/>
      <c r="N122" s="196"/>
      <c r="O122" s="196"/>
      <c r="P122" s="104"/>
      <c r="Q122" s="104"/>
      <c r="R122" s="105"/>
      <c r="S122" s="106"/>
      <c r="T122" s="106"/>
      <c r="U122" s="106"/>
      <c r="V122" s="106"/>
      <c r="W122" s="105"/>
      <c r="X122" s="105"/>
    </row>
    <row r="123" spans="1:24" ht="16.5" customHeight="1">
      <c r="A123" s="118"/>
      <c r="B123" s="118"/>
      <c r="C123" s="324"/>
      <c r="D123" s="324"/>
      <c r="E123" s="325"/>
      <c r="F123" s="195" t="s">
        <v>226</v>
      </c>
      <c r="G123" s="195"/>
      <c r="H123" s="172"/>
      <c r="I123" s="172"/>
      <c r="J123" s="195"/>
      <c r="K123" s="201"/>
      <c r="L123" s="196"/>
      <c r="M123" s="196"/>
      <c r="N123" s="196"/>
      <c r="O123" s="196"/>
      <c r="P123" s="104"/>
      <c r="Q123" s="104"/>
      <c r="R123" s="105"/>
      <c r="S123" s="106"/>
      <c r="T123" s="106"/>
      <c r="U123" s="106"/>
      <c r="V123" s="106"/>
      <c r="W123" s="105"/>
      <c r="X123" s="105"/>
    </row>
    <row r="124" spans="1:24" ht="16.5" customHeight="1">
      <c r="A124" s="103"/>
      <c r="B124" s="103"/>
      <c r="C124" s="324"/>
      <c r="D124" s="324"/>
      <c r="E124" s="174" t="s">
        <v>126</v>
      </c>
      <c r="F124" s="174" t="s">
        <v>227</v>
      </c>
      <c r="G124" s="174"/>
      <c r="H124" s="167"/>
      <c r="I124" s="167"/>
      <c r="J124" s="174"/>
      <c r="K124" s="203"/>
      <c r="L124" s="196"/>
      <c r="M124" s="196"/>
      <c r="N124" s="196"/>
      <c r="O124" s="196"/>
      <c r="P124" s="104"/>
      <c r="Q124" s="104"/>
      <c r="R124" s="105"/>
      <c r="S124" s="17" t="str">
        <f t="shared" ref="S124:T124" si="5">RIGHT(L124,5)</f>
        <v/>
      </c>
      <c r="T124" s="17" t="str">
        <f t="shared" si="5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324"/>
      <c r="D125" s="324"/>
      <c r="E125" s="174" t="s">
        <v>228</v>
      </c>
      <c r="F125" s="174" t="s">
        <v>229</v>
      </c>
      <c r="G125" s="174"/>
      <c r="H125" s="167"/>
      <c r="I125" s="167"/>
      <c r="J125" s="174"/>
      <c r="K125" s="174"/>
      <c r="L125" s="196"/>
      <c r="M125" s="196"/>
      <c r="N125" s="196"/>
      <c r="O125" s="196"/>
      <c r="P125" s="104"/>
      <c r="Q125" s="104"/>
      <c r="R125" s="105"/>
      <c r="S125" s="17" t="str">
        <f t="shared" ref="S125:T125" si="6">RIGHT(L125,5)</f>
        <v/>
      </c>
      <c r="T125" s="17" t="str">
        <f t="shared" si="6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324"/>
      <c r="D126" s="326" t="s">
        <v>86</v>
      </c>
      <c r="E126" s="329" t="s">
        <v>230</v>
      </c>
      <c r="F126" s="330"/>
      <c r="G126" s="174"/>
      <c r="H126" s="167"/>
      <c r="I126" s="167"/>
      <c r="J126" s="174"/>
      <c r="K126" s="174"/>
      <c r="L126" s="187"/>
      <c r="M126" s="187"/>
      <c r="N126" s="187"/>
      <c r="O126" s="187"/>
      <c r="P126" s="104"/>
      <c r="Q126" s="104"/>
      <c r="R126" s="105"/>
      <c r="S126" s="17" t="str">
        <f t="shared" ref="S126:T126" si="7">RIGHT(L126,5)</f>
        <v/>
      </c>
      <c r="T126" s="17" t="str">
        <f t="shared" si="7"/>
        <v/>
      </c>
      <c r="U126" s="106"/>
      <c r="V126" s="106"/>
      <c r="W126" s="105"/>
      <c r="X126" s="105"/>
    </row>
    <row r="127" spans="1:24" ht="16.5" customHeight="1">
      <c r="A127" s="103"/>
      <c r="B127" s="103"/>
      <c r="C127" s="324"/>
      <c r="D127" s="324"/>
      <c r="E127" s="174" t="s">
        <v>228</v>
      </c>
      <c r="F127" s="184" t="s">
        <v>451</v>
      </c>
      <c r="G127" s="184"/>
      <c r="H127" s="168" t="s">
        <v>488</v>
      </c>
      <c r="I127" s="168" t="s">
        <v>488</v>
      </c>
      <c r="J127" s="184"/>
      <c r="K127" s="184"/>
      <c r="L127" s="185" t="s">
        <v>492</v>
      </c>
      <c r="M127" s="185" t="s">
        <v>492</v>
      </c>
      <c r="N127" s="185" t="s">
        <v>492</v>
      </c>
      <c r="O127" s="185" t="s">
        <v>492</v>
      </c>
      <c r="P127" s="104"/>
      <c r="Q127" s="104"/>
      <c r="R127" s="105"/>
      <c r="S127" s="17" t="str">
        <f t="shared" ref="S127:T127" si="8">RIGHT(L127,5)</f>
        <v>12-04</v>
      </c>
      <c r="T127" s="17" t="str">
        <f t="shared" si="8"/>
        <v>12-04</v>
      </c>
      <c r="U127" s="106"/>
      <c r="V127" s="106"/>
      <c r="W127" s="105"/>
      <c r="X127" s="105"/>
    </row>
    <row r="128" spans="1:24" ht="16.5" customHeight="1">
      <c r="A128" s="103"/>
      <c r="B128" s="103"/>
      <c r="C128" s="324"/>
      <c r="D128" s="324"/>
      <c r="E128" s="326" t="s">
        <v>231</v>
      </c>
      <c r="F128" s="184" t="s">
        <v>232</v>
      </c>
      <c r="G128" s="184"/>
      <c r="H128" s="168" t="s">
        <v>488</v>
      </c>
      <c r="I128" s="168" t="s">
        <v>488</v>
      </c>
      <c r="J128" s="184"/>
      <c r="K128" s="184"/>
      <c r="L128" s="185" t="s">
        <v>492</v>
      </c>
      <c r="M128" s="185" t="s">
        <v>492</v>
      </c>
      <c r="N128" s="185" t="s">
        <v>492</v>
      </c>
      <c r="O128" s="185" t="s">
        <v>492</v>
      </c>
      <c r="P128" s="104"/>
      <c r="Q128" s="104"/>
      <c r="R128" s="105"/>
      <c r="S128" s="17" t="str">
        <f t="shared" ref="S128:T128" si="9">RIGHT(L128,5)</f>
        <v>12-04</v>
      </c>
      <c r="T128" s="17" t="str">
        <f t="shared" si="9"/>
        <v>12-04</v>
      </c>
      <c r="U128" s="106"/>
      <c r="V128" s="106"/>
      <c r="W128" s="105"/>
      <c r="X128" s="105"/>
    </row>
    <row r="129" spans="1:24" ht="16.5" customHeight="1">
      <c r="A129" s="103"/>
      <c r="B129" s="103"/>
      <c r="C129" s="324"/>
      <c r="D129" s="324"/>
      <c r="E129" s="324"/>
      <c r="F129" s="266" t="s">
        <v>233</v>
      </c>
      <c r="G129" s="266"/>
      <c r="H129" s="265" t="s">
        <v>488</v>
      </c>
      <c r="I129" s="265" t="s">
        <v>488</v>
      </c>
      <c r="J129" s="266"/>
      <c r="K129" s="266"/>
      <c r="L129" s="267" t="s">
        <v>492</v>
      </c>
      <c r="M129" s="267" t="s">
        <v>492</v>
      </c>
      <c r="N129" s="267" t="s">
        <v>492</v>
      </c>
      <c r="O129" s="267"/>
      <c r="P129" s="104"/>
      <c r="Q129" s="104"/>
      <c r="R129" s="105"/>
      <c r="S129" s="17" t="str">
        <f t="shared" ref="S129:T129" si="10">RIGHT(L129,5)</f>
        <v>12-04</v>
      </c>
      <c r="T129" s="17" t="str">
        <f t="shared" si="10"/>
        <v>12-04</v>
      </c>
      <c r="U129" s="106"/>
      <c r="V129" s="106"/>
      <c r="W129" s="105"/>
      <c r="X129" s="105"/>
    </row>
    <row r="130" spans="1:24" ht="16.5" customHeight="1">
      <c r="A130" s="103"/>
      <c r="B130" s="103"/>
      <c r="C130" s="324"/>
      <c r="D130" s="325"/>
      <c r="E130" s="325"/>
      <c r="F130" s="174" t="s">
        <v>507</v>
      </c>
      <c r="G130" s="174"/>
      <c r="H130" s="167"/>
      <c r="I130" s="167"/>
      <c r="J130" s="174"/>
      <c r="K130" s="174"/>
      <c r="L130" s="187"/>
      <c r="M130" s="187"/>
      <c r="N130" s="187"/>
      <c r="O130" s="187"/>
      <c r="P130" s="104"/>
      <c r="Q130" s="104"/>
      <c r="R130" s="105"/>
      <c r="S130" s="17" t="str">
        <f t="shared" ref="S130:T130" si="11">RIGHT(L130,5)</f>
        <v/>
      </c>
      <c r="T130" s="17" t="str">
        <f t="shared" si="11"/>
        <v/>
      </c>
      <c r="U130" s="106"/>
      <c r="V130" s="106"/>
      <c r="W130" s="105"/>
      <c r="X130" s="105"/>
    </row>
    <row r="131" spans="1:24" ht="16.5" customHeight="1">
      <c r="A131" s="103"/>
      <c r="B131" s="103"/>
      <c r="C131" s="324"/>
      <c r="D131" s="326" t="s">
        <v>235</v>
      </c>
      <c r="E131" s="174" t="s">
        <v>271</v>
      </c>
      <c r="F131" s="174" t="s">
        <v>237</v>
      </c>
      <c r="G131" s="174"/>
      <c r="H131" s="167"/>
      <c r="I131" s="167"/>
      <c r="J131" s="174"/>
      <c r="K131" s="174"/>
      <c r="L131" s="187"/>
      <c r="M131" s="187"/>
      <c r="N131" s="187"/>
      <c r="O131" s="187"/>
      <c r="P131" s="104"/>
      <c r="Q131" s="104"/>
      <c r="R131" s="105"/>
      <c r="S131" s="17" t="str">
        <f t="shared" ref="S131:T131" si="12">RIGHT(L131,5)</f>
        <v/>
      </c>
      <c r="T131" s="17" t="str">
        <f t="shared" si="12"/>
        <v/>
      </c>
      <c r="U131" s="106"/>
      <c r="V131" s="106"/>
      <c r="W131" s="105"/>
      <c r="X131" s="105"/>
    </row>
    <row r="132" spans="1:24" ht="16.5" customHeight="1">
      <c r="A132" s="103"/>
      <c r="B132" s="103"/>
      <c r="C132" s="324"/>
      <c r="D132" s="324"/>
      <c r="E132" s="174" t="s">
        <v>272</v>
      </c>
      <c r="F132" s="174" t="s">
        <v>237</v>
      </c>
      <c r="G132" s="174"/>
      <c r="H132" s="167"/>
      <c r="I132" s="167"/>
      <c r="J132" s="174"/>
      <c r="K132" s="174"/>
      <c r="L132" s="187"/>
      <c r="M132" s="187"/>
      <c r="N132" s="187"/>
      <c r="O132" s="187"/>
      <c r="P132" s="104"/>
      <c r="Q132" s="104"/>
      <c r="R132" s="105"/>
      <c r="S132" s="17" t="str">
        <f t="shared" ref="S132:T132" si="13">RIGHT(L132,5)</f>
        <v/>
      </c>
      <c r="T132" s="17" t="str">
        <f t="shared" si="13"/>
        <v/>
      </c>
      <c r="U132" s="106"/>
      <c r="V132" s="106"/>
      <c r="W132" s="105"/>
      <c r="X132" s="105"/>
    </row>
    <row r="133" spans="1:24" ht="16.5" customHeight="1">
      <c r="A133" s="103"/>
      <c r="B133" s="103"/>
      <c r="C133" s="324"/>
      <c r="D133" s="324"/>
      <c r="E133" s="326" t="s">
        <v>240</v>
      </c>
      <c r="F133" s="174" t="s">
        <v>241</v>
      </c>
      <c r="G133" s="174"/>
      <c r="H133" s="167"/>
      <c r="I133" s="167"/>
      <c r="J133" s="174"/>
      <c r="K133" s="174"/>
      <c r="L133" s="187"/>
      <c r="M133" s="187"/>
      <c r="N133" s="187"/>
      <c r="O133" s="187"/>
      <c r="P133" s="104"/>
      <c r="Q133" s="104"/>
      <c r="R133" s="105"/>
      <c r="S133" s="17" t="str">
        <f t="shared" ref="S133:T133" si="14">RIGHT(L133,5)</f>
        <v/>
      </c>
      <c r="T133" s="17" t="str">
        <f t="shared" si="14"/>
        <v/>
      </c>
      <c r="U133" s="106"/>
      <c r="V133" s="106"/>
      <c r="W133" s="105"/>
      <c r="X133" s="105"/>
    </row>
    <row r="134" spans="1:24" ht="16.5" customHeight="1">
      <c r="A134" s="103"/>
      <c r="B134" s="103"/>
      <c r="C134" s="324"/>
      <c r="D134" s="325"/>
      <c r="E134" s="325"/>
      <c r="F134" s="174" t="s">
        <v>237</v>
      </c>
      <c r="G134" s="174"/>
      <c r="H134" s="167"/>
      <c r="I134" s="167"/>
      <c r="J134" s="174"/>
      <c r="K134" s="174"/>
      <c r="L134" s="187"/>
      <c r="M134" s="187"/>
      <c r="N134" s="187"/>
      <c r="O134" s="187"/>
      <c r="P134" s="104"/>
      <c r="Q134" s="104"/>
      <c r="R134" s="105"/>
      <c r="S134" s="17" t="str">
        <f t="shared" ref="S134:T134" si="15">RIGHT(L134,5)</f>
        <v/>
      </c>
      <c r="T134" s="17" t="str">
        <f t="shared" si="15"/>
        <v/>
      </c>
      <c r="U134" s="106"/>
      <c r="V134" s="106"/>
      <c r="W134" s="105"/>
      <c r="X134" s="105"/>
    </row>
    <row r="135" spans="1:24" ht="16.5" customHeight="1">
      <c r="A135" s="103"/>
      <c r="B135" s="103"/>
      <c r="C135" s="324"/>
      <c r="D135" s="326" t="s">
        <v>242</v>
      </c>
      <c r="E135" s="174" t="s">
        <v>86</v>
      </c>
      <c r="F135" s="174" t="s">
        <v>243</v>
      </c>
      <c r="G135" s="174"/>
      <c r="H135" s="167"/>
      <c r="I135" s="167"/>
      <c r="J135" s="174"/>
      <c r="K135" s="174"/>
      <c r="L135" s="187"/>
      <c r="M135" s="187"/>
      <c r="N135" s="187"/>
      <c r="O135" s="187"/>
      <c r="P135" s="104"/>
      <c r="Q135" s="104"/>
      <c r="R135" s="105"/>
      <c r="S135" s="17" t="str">
        <f t="shared" ref="S135:T135" si="16">RIGHT(L135,5)</f>
        <v/>
      </c>
      <c r="T135" s="17" t="str">
        <f t="shared" si="16"/>
        <v/>
      </c>
      <c r="U135" s="106"/>
      <c r="V135" s="106"/>
      <c r="W135" s="105"/>
      <c r="X135" s="105"/>
    </row>
    <row r="136" spans="1:24" ht="16.5" customHeight="1">
      <c r="A136" s="103"/>
      <c r="B136" s="103"/>
      <c r="C136" s="324"/>
      <c r="D136" s="324"/>
      <c r="E136" s="174" t="s">
        <v>244</v>
      </c>
      <c r="F136" s="174" t="s">
        <v>245</v>
      </c>
      <c r="G136" s="174"/>
      <c r="H136" s="167"/>
      <c r="I136" s="167"/>
      <c r="J136" s="174"/>
      <c r="K136" s="174"/>
      <c r="L136" s="187"/>
      <c r="M136" s="187"/>
      <c r="N136" s="187"/>
      <c r="O136" s="187"/>
      <c r="P136" s="104"/>
      <c r="Q136" s="104"/>
      <c r="R136" s="105"/>
      <c r="S136" s="17" t="str">
        <f t="shared" ref="S136:T136" si="17">RIGHT(L136,5)</f>
        <v/>
      </c>
      <c r="T136" s="17" t="str">
        <f t="shared" si="17"/>
        <v/>
      </c>
      <c r="U136" s="106"/>
      <c r="V136" s="106"/>
      <c r="W136" s="105"/>
      <c r="X136" s="105"/>
    </row>
    <row r="137" spans="1:24" ht="16.5" customHeight="1">
      <c r="A137" s="103"/>
      <c r="B137" s="103"/>
      <c r="C137" s="324"/>
      <c r="D137" s="324"/>
      <c r="E137" s="335" t="s">
        <v>109</v>
      </c>
      <c r="F137" s="174" t="s">
        <v>246</v>
      </c>
      <c r="G137" s="174"/>
      <c r="H137" s="167"/>
      <c r="I137" s="167"/>
      <c r="J137" s="174"/>
      <c r="K137" s="174"/>
      <c r="L137" s="187"/>
      <c r="M137" s="187"/>
      <c r="N137" s="187"/>
      <c r="O137" s="187"/>
      <c r="P137" s="104"/>
      <c r="Q137" s="104"/>
      <c r="R137" s="105"/>
      <c r="S137" s="106"/>
      <c r="T137" s="106"/>
      <c r="U137" s="106"/>
      <c r="V137" s="106"/>
      <c r="W137" s="105"/>
      <c r="X137" s="105"/>
    </row>
    <row r="138" spans="1:24" ht="16.5" customHeight="1">
      <c r="A138" s="103"/>
      <c r="B138" s="103"/>
      <c r="C138" s="324"/>
      <c r="D138" s="324"/>
      <c r="E138" s="325"/>
      <c r="F138" s="174" t="s">
        <v>247</v>
      </c>
      <c r="G138" s="174"/>
      <c r="H138" s="167"/>
      <c r="I138" s="167"/>
      <c r="J138" s="174"/>
      <c r="K138" s="174"/>
      <c r="L138" s="187"/>
      <c r="M138" s="187"/>
      <c r="N138" s="187"/>
      <c r="O138" s="187"/>
      <c r="P138" s="104"/>
      <c r="Q138" s="104"/>
      <c r="R138" s="105"/>
      <c r="S138" s="106"/>
      <c r="T138" s="106"/>
      <c r="U138" s="106"/>
      <c r="V138" s="106"/>
      <c r="W138" s="105"/>
      <c r="X138" s="105"/>
    </row>
    <row r="139" spans="1:24" ht="16.5" customHeight="1">
      <c r="A139" s="103"/>
      <c r="B139" s="103"/>
      <c r="C139" s="324"/>
      <c r="D139" s="324"/>
      <c r="E139" s="326" t="s">
        <v>248</v>
      </c>
      <c r="F139" s="174" t="s">
        <v>246</v>
      </c>
      <c r="G139" s="174"/>
      <c r="H139" s="167"/>
      <c r="I139" s="167"/>
      <c r="J139" s="174"/>
      <c r="K139" s="174"/>
      <c r="L139" s="187"/>
      <c r="M139" s="187"/>
      <c r="N139" s="187"/>
      <c r="O139" s="187"/>
      <c r="P139" s="104"/>
      <c r="Q139" s="104"/>
      <c r="R139" s="105"/>
      <c r="S139" s="17" t="str">
        <f t="shared" ref="S139:T139" si="18">RIGHT(L139,5)</f>
        <v/>
      </c>
      <c r="T139" s="17" t="str">
        <f t="shared" si="18"/>
        <v/>
      </c>
      <c r="U139" s="106"/>
      <c r="V139" s="106"/>
      <c r="W139" s="105"/>
      <c r="X139" s="105"/>
    </row>
    <row r="140" spans="1:24" ht="16.5" customHeight="1">
      <c r="A140" s="103"/>
      <c r="B140" s="103"/>
      <c r="C140" s="324"/>
      <c r="D140" s="324"/>
      <c r="E140" s="325"/>
      <c r="F140" s="174" t="s">
        <v>247</v>
      </c>
      <c r="G140" s="174"/>
      <c r="H140" s="167"/>
      <c r="I140" s="167"/>
      <c r="J140" s="174"/>
      <c r="K140" s="174"/>
      <c r="L140" s="187"/>
      <c r="M140" s="187"/>
      <c r="N140" s="187"/>
      <c r="O140" s="187"/>
      <c r="P140" s="104"/>
      <c r="Q140" s="104"/>
      <c r="R140" s="105"/>
      <c r="S140" s="17" t="str">
        <f t="shared" ref="S140:T140" si="19">RIGHT(L140,5)</f>
        <v/>
      </c>
      <c r="T140" s="17" t="str">
        <f t="shared" si="19"/>
        <v/>
      </c>
      <c r="U140" s="106"/>
      <c r="V140" s="106"/>
      <c r="W140" s="105"/>
      <c r="X140" s="105"/>
    </row>
    <row r="141" spans="1:24" ht="16.5" customHeight="1">
      <c r="A141" s="103"/>
      <c r="B141" s="103"/>
      <c r="C141" s="324"/>
      <c r="D141" s="324"/>
      <c r="E141" s="326" t="s">
        <v>126</v>
      </c>
      <c r="F141" s="174" t="s">
        <v>249</v>
      </c>
      <c r="G141" s="174"/>
      <c r="H141" s="167"/>
      <c r="I141" s="167"/>
      <c r="J141" s="174"/>
      <c r="K141" s="174"/>
      <c r="L141" s="187"/>
      <c r="M141" s="187"/>
      <c r="N141" s="187"/>
      <c r="O141" s="187"/>
      <c r="P141" s="104"/>
      <c r="Q141" s="104"/>
      <c r="R141" s="105"/>
      <c r="S141" s="17" t="str">
        <f t="shared" ref="S141:T141" si="20">RIGHT(L141,5)</f>
        <v/>
      </c>
      <c r="T141" s="17" t="str">
        <f t="shared" si="20"/>
        <v/>
      </c>
      <c r="U141" s="106"/>
      <c r="V141" s="106"/>
      <c r="W141" s="105"/>
      <c r="X141" s="105"/>
    </row>
    <row r="142" spans="1:24" ht="16.5" customHeight="1">
      <c r="A142" s="103"/>
      <c r="B142" s="103"/>
      <c r="C142" s="324"/>
      <c r="D142" s="325"/>
      <c r="E142" s="325"/>
      <c r="F142" s="174" t="s">
        <v>250</v>
      </c>
      <c r="G142" s="174"/>
      <c r="H142" s="167"/>
      <c r="I142" s="167"/>
      <c r="J142" s="174"/>
      <c r="K142" s="174"/>
      <c r="L142" s="187"/>
      <c r="M142" s="187"/>
      <c r="N142" s="187"/>
      <c r="O142" s="187"/>
      <c r="P142" s="104"/>
      <c r="Q142" s="104"/>
      <c r="R142" s="105"/>
      <c r="S142" s="17" t="str">
        <f t="shared" ref="S142:T142" si="21">RIGHT(L142,5)</f>
        <v/>
      </c>
      <c r="T142" s="17" t="str">
        <f t="shared" si="21"/>
        <v/>
      </c>
      <c r="U142" s="106"/>
      <c r="V142" s="106"/>
      <c r="W142" s="105"/>
      <c r="X142" s="105"/>
    </row>
    <row r="143" spans="1:24" ht="16.5" customHeight="1">
      <c r="A143" s="123"/>
      <c r="B143" s="123"/>
      <c r="C143" s="324"/>
      <c r="D143" s="323" t="s">
        <v>251</v>
      </c>
      <c r="E143" s="190" t="s">
        <v>228</v>
      </c>
      <c r="F143" s="190" t="s">
        <v>252</v>
      </c>
      <c r="G143" s="195"/>
      <c r="H143" s="172"/>
      <c r="I143" s="172"/>
      <c r="J143" s="195"/>
      <c r="K143" s="195"/>
      <c r="L143" s="196"/>
      <c r="M143" s="196"/>
      <c r="N143" s="196"/>
      <c r="O143" s="196"/>
      <c r="P143" s="104"/>
      <c r="Q143" s="104"/>
      <c r="R143" s="105"/>
      <c r="S143" s="106"/>
      <c r="T143" s="106"/>
      <c r="U143" s="106"/>
      <c r="V143" s="106"/>
      <c r="W143" s="105"/>
      <c r="X143" s="105"/>
    </row>
    <row r="144" spans="1:24" ht="16.5" customHeight="1">
      <c r="A144" s="123"/>
      <c r="B144" s="123"/>
      <c r="C144" s="324"/>
      <c r="D144" s="324"/>
      <c r="E144" s="190" t="s">
        <v>253</v>
      </c>
      <c r="F144" s="190" t="s">
        <v>254</v>
      </c>
      <c r="G144" s="195"/>
      <c r="H144" s="172"/>
      <c r="I144" s="172"/>
      <c r="J144" s="195"/>
      <c r="K144" s="195"/>
      <c r="L144" s="196"/>
      <c r="M144" s="196"/>
      <c r="N144" s="196"/>
      <c r="O144" s="196"/>
      <c r="P144" s="104"/>
      <c r="Q144" s="104"/>
      <c r="R144" s="105"/>
      <c r="S144" s="106"/>
      <c r="T144" s="106"/>
      <c r="U144" s="106"/>
      <c r="V144" s="106"/>
      <c r="W144" s="105"/>
      <c r="X144" s="105"/>
    </row>
    <row r="145" spans="1:24" ht="16.5" customHeight="1">
      <c r="A145" s="123"/>
      <c r="B145" s="123"/>
      <c r="C145" s="324"/>
      <c r="D145" s="325"/>
      <c r="E145" s="191" t="s">
        <v>255</v>
      </c>
      <c r="F145" s="191" t="s">
        <v>256</v>
      </c>
      <c r="G145" s="195"/>
      <c r="H145" s="172"/>
      <c r="I145" s="172"/>
      <c r="J145" s="195"/>
      <c r="K145" s="195"/>
      <c r="L145" s="196"/>
      <c r="M145" s="196"/>
      <c r="N145" s="196"/>
      <c r="O145" s="196"/>
      <c r="P145" s="104"/>
      <c r="Q145" s="104"/>
      <c r="R145" s="105"/>
      <c r="S145" s="106"/>
      <c r="T145" s="106"/>
      <c r="U145" s="106"/>
      <c r="V145" s="106"/>
      <c r="W145" s="105"/>
      <c r="X145" s="105"/>
    </row>
    <row r="146" spans="1:24" ht="16.5" customHeight="1">
      <c r="A146" s="125"/>
      <c r="B146" s="126"/>
      <c r="C146" s="324"/>
      <c r="D146" s="342" t="s">
        <v>257</v>
      </c>
      <c r="E146" s="321"/>
      <c r="F146" s="204" t="s">
        <v>258</v>
      </c>
      <c r="G146" s="205"/>
      <c r="H146" s="206"/>
      <c r="I146" s="206"/>
      <c r="J146" s="204"/>
      <c r="K146" s="205"/>
      <c r="L146" s="207"/>
      <c r="M146" s="207"/>
      <c r="N146" s="207"/>
      <c r="O146" s="207"/>
      <c r="P146" s="127"/>
      <c r="Q146" s="127"/>
      <c r="R146" s="128"/>
      <c r="S146" s="128"/>
      <c r="T146" s="128"/>
      <c r="U146" s="128"/>
      <c r="V146" s="128"/>
      <c r="W146" s="128"/>
      <c r="X146" s="128"/>
    </row>
    <row r="147" spans="1:24" ht="16.5" customHeight="1">
      <c r="A147" s="129"/>
      <c r="B147" s="126"/>
      <c r="C147" s="324"/>
      <c r="D147" s="322"/>
      <c r="E147" s="322"/>
      <c r="F147" s="208" t="s">
        <v>259</v>
      </c>
      <c r="G147" s="205"/>
      <c r="H147" s="209"/>
      <c r="I147" s="209"/>
      <c r="J147" s="208"/>
      <c r="K147" s="205"/>
      <c r="L147" s="210"/>
      <c r="M147" s="210"/>
      <c r="N147" s="210"/>
      <c r="O147" s="210"/>
      <c r="P147" s="130"/>
      <c r="Q147" s="130"/>
      <c r="R147" s="128"/>
      <c r="S147" s="128"/>
      <c r="T147" s="128"/>
      <c r="U147" s="128"/>
      <c r="V147" s="128"/>
      <c r="W147" s="128"/>
      <c r="X147" s="128"/>
    </row>
    <row r="148" spans="1:24" ht="16.5" customHeight="1" thickBot="1">
      <c r="A148" s="131"/>
      <c r="B148" s="132"/>
      <c r="C148" s="324"/>
      <c r="D148" s="338"/>
      <c r="E148" s="334"/>
      <c r="F148" s="190" t="s">
        <v>260</v>
      </c>
      <c r="G148" s="211"/>
      <c r="H148" s="212"/>
      <c r="I148" s="212"/>
      <c r="J148" s="211"/>
      <c r="K148" s="211"/>
      <c r="L148" s="213"/>
      <c r="M148" s="213"/>
      <c r="N148" s="213"/>
      <c r="O148" s="213"/>
      <c r="P148" s="133"/>
      <c r="Q148" s="133"/>
      <c r="R148" s="134"/>
      <c r="S148" s="134"/>
      <c r="T148" s="134"/>
      <c r="U148" s="134"/>
      <c r="V148" s="134"/>
      <c r="W148" s="134"/>
      <c r="X148" s="134"/>
    </row>
    <row r="149" spans="1:24" ht="16.5" customHeight="1">
      <c r="A149" s="114"/>
      <c r="B149" s="114"/>
      <c r="C149" s="331" t="s">
        <v>273</v>
      </c>
      <c r="D149" s="332"/>
      <c r="E149" s="332"/>
      <c r="F149" s="333"/>
      <c r="G149" s="175"/>
      <c r="H149" s="176"/>
      <c r="I149" s="176"/>
      <c r="J149" s="175"/>
      <c r="K149" s="175"/>
      <c r="L149" s="177"/>
      <c r="M149" s="177"/>
      <c r="N149" s="177"/>
      <c r="O149" s="177"/>
      <c r="P149" s="115"/>
      <c r="Q149" s="115"/>
      <c r="R149" s="116"/>
      <c r="S149" s="117"/>
      <c r="T149" s="117"/>
      <c r="U149" s="117"/>
      <c r="V149" s="117"/>
      <c r="W149" s="116"/>
      <c r="X149" s="116"/>
    </row>
    <row r="150" spans="1:24" ht="16.5" customHeight="1">
      <c r="A150" s="118"/>
      <c r="B150" s="118"/>
      <c r="C150" s="214"/>
      <c r="D150" s="326" t="s">
        <v>32</v>
      </c>
      <c r="E150" s="343" t="s">
        <v>220</v>
      </c>
      <c r="F150" s="195" t="s">
        <v>274</v>
      </c>
      <c r="G150" s="214"/>
      <c r="H150" s="215"/>
      <c r="I150" s="215"/>
      <c r="J150" s="214"/>
      <c r="K150" s="214"/>
      <c r="L150" s="216"/>
      <c r="M150" s="216"/>
      <c r="N150" s="216"/>
      <c r="O150" s="216"/>
      <c r="P150" s="85"/>
      <c r="Q150" s="85"/>
      <c r="R150" s="16"/>
      <c r="S150" s="17"/>
      <c r="T150" s="17"/>
      <c r="U150" s="17"/>
      <c r="V150" s="17"/>
      <c r="W150" s="16"/>
      <c r="X150" s="16"/>
    </row>
    <row r="151" spans="1:24" ht="16.5" customHeight="1">
      <c r="A151" s="118"/>
      <c r="B151" s="118"/>
      <c r="C151" s="326" t="s">
        <v>275</v>
      </c>
      <c r="D151" s="324"/>
      <c r="E151" s="325"/>
      <c r="F151" s="195" t="s">
        <v>276</v>
      </c>
      <c r="G151" s="195"/>
      <c r="H151" s="172"/>
      <c r="I151" s="172"/>
      <c r="J151" s="195"/>
      <c r="K151" s="195"/>
      <c r="L151" s="196"/>
      <c r="M151" s="196"/>
      <c r="N151" s="196"/>
      <c r="O151" s="196"/>
      <c r="P151" s="85"/>
      <c r="Q151" s="85"/>
      <c r="R151" s="16"/>
      <c r="S151" s="17"/>
      <c r="T151" s="17"/>
      <c r="U151" s="17"/>
      <c r="V151" s="17"/>
      <c r="W151" s="16"/>
      <c r="X151" s="16"/>
    </row>
    <row r="152" spans="1:24" ht="16.5" customHeight="1">
      <c r="A152" s="118"/>
      <c r="B152" s="118"/>
      <c r="C152" s="324"/>
      <c r="D152" s="324"/>
      <c r="E152" s="343" t="s">
        <v>224</v>
      </c>
      <c r="F152" s="195" t="s">
        <v>225</v>
      </c>
      <c r="G152" s="195"/>
      <c r="H152" s="172"/>
      <c r="I152" s="172"/>
      <c r="J152" s="195"/>
      <c r="K152" s="195"/>
      <c r="L152" s="196"/>
      <c r="M152" s="196"/>
      <c r="N152" s="196"/>
      <c r="O152" s="196"/>
      <c r="P152" s="85"/>
      <c r="Q152" s="85"/>
      <c r="R152" s="16"/>
      <c r="S152" s="17"/>
      <c r="T152" s="17"/>
      <c r="U152" s="17"/>
      <c r="V152" s="17"/>
      <c r="W152" s="16"/>
      <c r="X152" s="16"/>
    </row>
    <row r="153" spans="1:24" ht="16.5" customHeight="1">
      <c r="A153" s="118"/>
      <c r="B153" s="118"/>
      <c r="C153" s="324"/>
      <c r="D153" s="324"/>
      <c r="E153" s="325"/>
      <c r="F153" s="195" t="s">
        <v>226</v>
      </c>
      <c r="G153" s="195"/>
      <c r="H153" s="172"/>
      <c r="I153" s="172"/>
      <c r="J153" s="195"/>
      <c r="K153" s="195"/>
      <c r="L153" s="196"/>
      <c r="M153" s="196"/>
      <c r="N153" s="196"/>
      <c r="O153" s="196"/>
      <c r="P153" s="85"/>
      <c r="Q153" s="85"/>
      <c r="R153" s="16"/>
      <c r="S153" s="17"/>
      <c r="T153" s="17"/>
      <c r="U153" s="17"/>
      <c r="V153" s="17"/>
      <c r="W153" s="16"/>
      <c r="X153" s="16"/>
    </row>
    <row r="154" spans="1:24" ht="16.5" customHeight="1">
      <c r="A154" s="103"/>
      <c r="B154" s="103"/>
      <c r="C154" s="324"/>
      <c r="D154" s="324"/>
      <c r="E154" s="174" t="s">
        <v>126</v>
      </c>
      <c r="F154" s="174" t="s">
        <v>227</v>
      </c>
      <c r="G154" s="174"/>
      <c r="H154" s="167"/>
      <c r="I154" s="167"/>
      <c r="J154" s="174"/>
      <c r="K154" s="174"/>
      <c r="L154" s="187"/>
      <c r="M154" s="187"/>
      <c r="N154" s="187"/>
      <c r="O154" s="187"/>
      <c r="P154" s="104"/>
      <c r="Q154" s="104"/>
      <c r="R154" s="105"/>
      <c r="S154" s="17" t="str">
        <f t="shared" ref="S154:T154" si="22">RIGHT(L154,5)</f>
        <v/>
      </c>
      <c r="T154" s="17" t="str">
        <f t="shared" si="22"/>
        <v/>
      </c>
      <c r="U154" s="106"/>
      <c r="V154" s="106"/>
      <c r="W154" s="105"/>
      <c r="X154" s="105"/>
    </row>
    <row r="155" spans="1:24" ht="16.5" customHeight="1">
      <c r="A155" s="103"/>
      <c r="B155" s="103"/>
      <c r="C155" s="324"/>
      <c r="D155" s="324"/>
      <c r="E155" s="174" t="s">
        <v>228</v>
      </c>
      <c r="F155" s="174" t="s">
        <v>229</v>
      </c>
      <c r="G155" s="174"/>
      <c r="H155" s="167"/>
      <c r="I155" s="167"/>
      <c r="J155" s="174"/>
      <c r="K155" s="174"/>
      <c r="L155" s="187"/>
      <c r="M155" s="187"/>
      <c r="N155" s="187"/>
      <c r="O155" s="187"/>
      <c r="P155" s="104"/>
      <c r="Q155" s="104"/>
      <c r="R155" s="105"/>
      <c r="S155" s="17" t="str">
        <f t="shared" ref="S155:T155" si="23">RIGHT(L155,5)</f>
        <v/>
      </c>
      <c r="T155" s="17" t="str">
        <f t="shared" si="23"/>
        <v/>
      </c>
      <c r="U155" s="106"/>
      <c r="V155" s="106"/>
      <c r="W155" s="105"/>
      <c r="X155" s="105"/>
    </row>
    <row r="156" spans="1:24" ht="16.5" customHeight="1">
      <c r="A156" s="103"/>
      <c r="B156" s="103"/>
      <c r="C156" s="324"/>
      <c r="D156" s="326" t="s">
        <v>86</v>
      </c>
      <c r="E156" s="329" t="s">
        <v>230</v>
      </c>
      <c r="F156" s="330"/>
      <c r="G156" s="174"/>
      <c r="H156" s="167" t="s">
        <v>509</v>
      </c>
      <c r="I156" s="167" t="s">
        <v>509</v>
      </c>
      <c r="J156" s="174"/>
      <c r="K156" s="174"/>
      <c r="L156" s="187"/>
      <c r="M156" s="187"/>
      <c r="N156" s="187"/>
      <c r="O156" s="187"/>
      <c r="P156" s="104"/>
      <c r="Q156" s="104"/>
      <c r="R156" s="105"/>
      <c r="S156" s="17" t="str">
        <f t="shared" ref="S156:T156" si="24">RIGHT(L156,5)</f>
        <v/>
      </c>
      <c r="T156" s="17" t="str">
        <f t="shared" si="24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324"/>
      <c r="D157" s="324"/>
      <c r="E157" s="174" t="s">
        <v>228</v>
      </c>
      <c r="F157" s="174" t="s">
        <v>451</v>
      </c>
      <c r="G157" s="174"/>
      <c r="H157" s="167" t="s">
        <v>509</v>
      </c>
      <c r="I157" s="167" t="s">
        <v>509</v>
      </c>
      <c r="J157" s="174"/>
      <c r="K157" s="174"/>
      <c r="L157" s="187"/>
      <c r="M157" s="187"/>
      <c r="N157" s="187"/>
      <c r="O157" s="187"/>
      <c r="P157" s="104"/>
      <c r="Q157" s="104"/>
      <c r="R157" s="105"/>
      <c r="S157" s="17" t="str">
        <f t="shared" ref="S157:T157" si="25">RIGHT(L157,5)</f>
        <v/>
      </c>
      <c r="T157" s="17" t="str">
        <f t="shared" si="25"/>
        <v/>
      </c>
      <c r="U157" s="106"/>
      <c r="V157" s="106"/>
      <c r="W157" s="105"/>
      <c r="X157" s="105"/>
    </row>
    <row r="158" spans="1:24" ht="16.5" customHeight="1">
      <c r="A158" s="103"/>
      <c r="B158" s="103"/>
      <c r="C158" s="324"/>
      <c r="D158" s="324"/>
      <c r="E158" s="326" t="s">
        <v>231</v>
      </c>
      <c r="F158" s="174" t="s">
        <v>232</v>
      </c>
      <c r="G158" s="174"/>
      <c r="H158" s="167" t="s">
        <v>509</v>
      </c>
      <c r="I158" s="167" t="s">
        <v>509</v>
      </c>
      <c r="J158" s="174"/>
      <c r="K158" s="174"/>
      <c r="L158" s="187"/>
      <c r="M158" s="187"/>
      <c r="N158" s="187"/>
      <c r="O158" s="187"/>
      <c r="P158" s="104"/>
      <c r="Q158" s="104"/>
      <c r="R158" s="105"/>
      <c r="S158" s="17" t="str">
        <f t="shared" ref="S158:T158" si="26">RIGHT(L158,5)</f>
        <v/>
      </c>
      <c r="T158" s="17" t="str">
        <f t="shared" si="26"/>
        <v/>
      </c>
      <c r="U158" s="106"/>
      <c r="V158" s="106"/>
      <c r="W158" s="105"/>
      <c r="X158" s="105"/>
    </row>
    <row r="159" spans="1:24" ht="16.5" customHeight="1">
      <c r="A159" s="103"/>
      <c r="B159" s="103"/>
      <c r="C159" s="324"/>
      <c r="D159" s="324"/>
      <c r="E159" s="324"/>
      <c r="F159" s="174" t="s">
        <v>233</v>
      </c>
      <c r="G159" s="174"/>
      <c r="H159" s="167" t="s">
        <v>509</v>
      </c>
      <c r="I159" s="167" t="s">
        <v>509</v>
      </c>
      <c r="J159" s="174"/>
      <c r="K159" s="174"/>
      <c r="L159" s="187"/>
      <c r="M159" s="187"/>
      <c r="N159" s="187"/>
      <c r="O159" s="187"/>
      <c r="P159" s="104"/>
      <c r="Q159" s="104"/>
      <c r="R159" s="105"/>
      <c r="S159" s="17" t="str">
        <f t="shared" ref="S159:T159" si="27">RIGHT(L159,5)</f>
        <v/>
      </c>
      <c r="T159" s="17" t="str">
        <f t="shared" si="27"/>
        <v/>
      </c>
      <c r="U159" s="106"/>
      <c r="V159" s="106"/>
      <c r="W159" s="105"/>
      <c r="X159" s="105"/>
    </row>
    <row r="160" spans="1:24" ht="16.5" customHeight="1">
      <c r="A160" s="103"/>
      <c r="B160" s="103"/>
      <c r="C160" s="324"/>
      <c r="D160" s="325"/>
      <c r="E160" s="325"/>
      <c r="F160" s="174" t="s">
        <v>234</v>
      </c>
      <c r="G160" s="174"/>
      <c r="H160" s="167" t="s">
        <v>509</v>
      </c>
      <c r="I160" s="167" t="s">
        <v>509</v>
      </c>
      <c r="J160" s="174"/>
      <c r="K160" s="174"/>
      <c r="L160" s="187"/>
      <c r="M160" s="187"/>
      <c r="N160" s="187"/>
      <c r="O160" s="187"/>
      <c r="P160" s="104"/>
      <c r="Q160" s="104"/>
      <c r="R160" s="105"/>
      <c r="S160" s="17" t="str">
        <f t="shared" ref="S160:T160" si="28">RIGHT(L160,5)</f>
        <v/>
      </c>
      <c r="T160" s="17" t="str">
        <f t="shared" si="28"/>
        <v/>
      </c>
      <c r="U160" s="106"/>
      <c r="V160" s="106"/>
      <c r="W160" s="105"/>
      <c r="X160" s="105"/>
    </row>
    <row r="161" spans="1:24" ht="16.5" customHeight="1">
      <c r="A161" s="103"/>
      <c r="B161" s="103"/>
      <c r="C161" s="324"/>
      <c r="D161" s="326" t="s">
        <v>235</v>
      </c>
      <c r="E161" s="174" t="s">
        <v>277</v>
      </c>
      <c r="F161" s="174" t="s">
        <v>237</v>
      </c>
      <c r="G161" s="174"/>
      <c r="H161" s="167"/>
      <c r="I161" s="167"/>
      <c r="J161" s="174"/>
      <c r="K161" s="174"/>
      <c r="L161" s="187"/>
      <c r="M161" s="187"/>
      <c r="N161" s="187"/>
      <c r="O161" s="187"/>
      <c r="P161" s="104"/>
      <c r="Q161" s="104"/>
      <c r="R161" s="105"/>
      <c r="S161" s="17" t="str">
        <f t="shared" ref="S161:T161" si="29">RIGHT(L161,5)</f>
        <v/>
      </c>
      <c r="T161" s="17" t="str">
        <f t="shared" si="29"/>
        <v/>
      </c>
      <c r="U161" s="106"/>
      <c r="V161" s="106"/>
      <c r="W161" s="105"/>
      <c r="X161" s="105"/>
    </row>
    <row r="162" spans="1:24" ht="16.5" customHeight="1">
      <c r="A162" s="103"/>
      <c r="B162" s="103"/>
      <c r="C162" s="324"/>
      <c r="D162" s="324"/>
      <c r="E162" s="174" t="s">
        <v>278</v>
      </c>
      <c r="F162" s="174" t="s">
        <v>237</v>
      </c>
      <c r="G162" s="174"/>
      <c r="H162" s="167"/>
      <c r="I162" s="167"/>
      <c r="J162" s="174"/>
      <c r="K162" s="174"/>
      <c r="L162" s="187"/>
      <c r="M162" s="187"/>
      <c r="N162" s="187"/>
      <c r="O162" s="187"/>
      <c r="P162" s="104"/>
      <c r="Q162" s="104"/>
      <c r="R162" s="105"/>
      <c r="S162" s="17" t="str">
        <f t="shared" ref="S162:T162" si="30">RIGHT(L162,5)</f>
        <v/>
      </c>
      <c r="T162" s="17" t="str">
        <f t="shared" si="30"/>
        <v/>
      </c>
      <c r="U162" s="106"/>
      <c r="V162" s="106"/>
      <c r="W162" s="105"/>
      <c r="X162" s="105"/>
    </row>
    <row r="163" spans="1:24" ht="16.5" customHeight="1">
      <c r="A163" s="103"/>
      <c r="B163" s="103"/>
      <c r="C163" s="324"/>
      <c r="D163" s="324"/>
      <c r="E163" s="326" t="s">
        <v>240</v>
      </c>
      <c r="F163" s="174" t="s">
        <v>241</v>
      </c>
      <c r="G163" s="174"/>
      <c r="H163" s="167"/>
      <c r="I163" s="167"/>
      <c r="J163" s="174"/>
      <c r="K163" s="174"/>
      <c r="L163" s="187"/>
      <c r="M163" s="187"/>
      <c r="N163" s="187"/>
      <c r="O163" s="187"/>
      <c r="P163" s="104"/>
      <c r="Q163" s="104"/>
      <c r="R163" s="105"/>
      <c r="S163" s="17" t="str">
        <f t="shared" ref="S163:T163" si="31">RIGHT(L163,5)</f>
        <v/>
      </c>
      <c r="T163" s="17" t="str">
        <f t="shared" si="31"/>
        <v/>
      </c>
      <c r="U163" s="106"/>
      <c r="V163" s="106"/>
      <c r="W163" s="105"/>
      <c r="X163" s="105"/>
    </row>
    <row r="164" spans="1:24" ht="16.5" customHeight="1">
      <c r="A164" s="103"/>
      <c r="B164" s="103"/>
      <c r="C164" s="324"/>
      <c r="D164" s="325"/>
      <c r="E164" s="325"/>
      <c r="F164" s="174" t="s">
        <v>237</v>
      </c>
      <c r="G164" s="174"/>
      <c r="H164" s="167"/>
      <c r="I164" s="167"/>
      <c r="J164" s="174"/>
      <c r="K164" s="174"/>
      <c r="L164" s="187"/>
      <c r="M164" s="187"/>
      <c r="N164" s="187"/>
      <c r="O164" s="187"/>
      <c r="P164" s="104"/>
      <c r="Q164" s="104"/>
      <c r="R164" s="105"/>
      <c r="S164" s="17" t="str">
        <f t="shared" ref="S164:T164" si="32">RIGHT(L164,5)</f>
        <v/>
      </c>
      <c r="T164" s="17" t="str">
        <f t="shared" si="32"/>
        <v/>
      </c>
      <c r="U164" s="106"/>
      <c r="V164" s="106"/>
      <c r="W164" s="105"/>
      <c r="X164" s="105"/>
    </row>
    <row r="165" spans="1:24" ht="16.5" customHeight="1">
      <c r="A165" s="103"/>
      <c r="B165" s="103"/>
      <c r="C165" s="324"/>
      <c r="D165" s="326" t="s">
        <v>242</v>
      </c>
      <c r="E165" s="174" t="s">
        <v>86</v>
      </c>
      <c r="F165" s="174" t="s">
        <v>243</v>
      </c>
      <c r="G165" s="174"/>
      <c r="H165" s="167"/>
      <c r="I165" s="167"/>
      <c r="J165" s="174"/>
      <c r="K165" s="174"/>
      <c r="L165" s="187"/>
      <c r="M165" s="187"/>
      <c r="N165" s="187"/>
      <c r="O165" s="187"/>
      <c r="P165" s="104"/>
      <c r="Q165" s="104"/>
      <c r="R165" s="105"/>
      <c r="S165" s="17" t="str">
        <f t="shared" ref="S165:T165" si="33">RIGHT(L165,5)</f>
        <v/>
      </c>
      <c r="T165" s="17" t="str">
        <f t="shared" si="33"/>
        <v/>
      </c>
      <c r="U165" s="106"/>
      <c r="V165" s="106"/>
      <c r="W165" s="105"/>
      <c r="X165" s="105"/>
    </row>
    <row r="166" spans="1:24" ht="16.5" customHeight="1">
      <c r="A166" s="103"/>
      <c r="B166" s="103"/>
      <c r="C166" s="324"/>
      <c r="D166" s="324"/>
      <c r="E166" s="174" t="s">
        <v>244</v>
      </c>
      <c r="F166" s="174" t="s">
        <v>245</v>
      </c>
      <c r="G166" s="174"/>
      <c r="H166" s="167"/>
      <c r="I166" s="167"/>
      <c r="J166" s="174"/>
      <c r="K166" s="174"/>
      <c r="L166" s="187"/>
      <c r="M166" s="187"/>
      <c r="N166" s="187"/>
      <c r="O166" s="187"/>
      <c r="P166" s="104"/>
      <c r="Q166" s="104"/>
      <c r="R166" s="105"/>
      <c r="S166" s="17" t="str">
        <f t="shared" ref="S166:T166" si="34">RIGHT(L166,5)</f>
        <v/>
      </c>
      <c r="T166" s="17" t="str">
        <f t="shared" si="34"/>
        <v/>
      </c>
      <c r="U166" s="106"/>
      <c r="V166" s="106"/>
      <c r="W166" s="105"/>
      <c r="X166" s="105"/>
    </row>
    <row r="167" spans="1:24" ht="16.5" customHeight="1">
      <c r="A167" s="103"/>
      <c r="B167" s="103"/>
      <c r="C167" s="324"/>
      <c r="D167" s="324"/>
      <c r="E167" s="335" t="s">
        <v>109</v>
      </c>
      <c r="F167" s="174" t="s">
        <v>246</v>
      </c>
      <c r="G167" s="174"/>
      <c r="H167" s="167"/>
      <c r="I167" s="167"/>
      <c r="J167" s="174"/>
      <c r="K167" s="174"/>
      <c r="L167" s="187"/>
      <c r="M167" s="187"/>
      <c r="N167" s="187"/>
      <c r="O167" s="187"/>
      <c r="P167" s="104"/>
      <c r="Q167" s="104"/>
      <c r="R167" s="105"/>
      <c r="S167" s="106"/>
      <c r="T167" s="106"/>
      <c r="U167" s="106"/>
      <c r="V167" s="106"/>
      <c r="W167" s="105"/>
      <c r="X167" s="105"/>
    </row>
    <row r="168" spans="1:24" ht="16.5" customHeight="1">
      <c r="A168" s="103"/>
      <c r="B168" s="103"/>
      <c r="C168" s="324"/>
      <c r="D168" s="324"/>
      <c r="E168" s="325"/>
      <c r="F168" s="174" t="s">
        <v>247</v>
      </c>
      <c r="G168" s="174"/>
      <c r="H168" s="167"/>
      <c r="I168" s="167"/>
      <c r="J168" s="174"/>
      <c r="K168" s="174"/>
      <c r="L168" s="187"/>
      <c r="M168" s="187"/>
      <c r="N168" s="187"/>
      <c r="O168" s="187"/>
      <c r="P168" s="104"/>
      <c r="Q168" s="104"/>
      <c r="R168" s="105"/>
      <c r="S168" s="106"/>
      <c r="T168" s="106"/>
      <c r="U168" s="106"/>
      <c r="V168" s="106"/>
      <c r="W168" s="105"/>
      <c r="X168" s="105"/>
    </row>
    <row r="169" spans="1:24" ht="16.5" customHeight="1">
      <c r="A169" s="103"/>
      <c r="B169" s="103"/>
      <c r="C169" s="324"/>
      <c r="D169" s="324"/>
      <c r="E169" s="326" t="s">
        <v>248</v>
      </c>
      <c r="F169" s="174" t="s">
        <v>246</v>
      </c>
      <c r="G169" s="174"/>
      <c r="H169" s="167"/>
      <c r="I169" s="167"/>
      <c r="J169" s="174"/>
      <c r="K169" s="174"/>
      <c r="L169" s="187"/>
      <c r="M169" s="187"/>
      <c r="N169" s="187"/>
      <c r="O169" s="187"/>
      <c r="P169" s="104"/>
      <c r="Q169" s="104"/>
      <c r="R169" s="105"/>
      <c r="S169" s="17" t="str">
        <f t="shared" ref="S169:T169" si="35">RIGHT(L169,5)</f>
        <v/>
      </c>
      <c r="T169" s="17" t="str">
        <f t="shared" si="35"/>
        <v/>
      </c>
      <c r="U169" s="106"/>
      <c r="V169" s="106"/>
      <c r="W169" s="105"/>
      <c r="X169" s="105"/>
    </row>
    <row r="170" spans="1:24" ht="16.5" customHeight="1">
      <c r="A170" s="103"/>
      <c r="B170" s="103"/>
      <c r="C170" s="324"/>
      <c r="D170" s="324"/>
      <c r="E170" s="325"/>
      <c r="F170" s="174" t="s">
        <v>247</v>
      </c>
      <c r="G170" s="174"/>
      <c r="H170" s="167"/>
      <c r="I170" s="167"/>
      <c r="J170" s="174"/>
      <c r="K170" s="174"/>
      <c r="L170" s="187"/>
      <c r="M170" s="187"/>
      <c r="N170" s="187"/>
      <c r="O170" s="187"/>
      <c r="P170" s="104"/>
      <c r="Q170" s="104"/>
      <c r="R170" s="105"/>
      <c r="S170" s="17" t="str">
        <f t="shared" ref="S170:T170" si="36">RIGHT(L170,5)</f>
        <v/>
      </c>
      <c r="T170" s="17" t="str">
        <f t="shared" si="36"/>
        <v/>
      </c>
      <c r="U170" s="106"/>
      <c r="V170" s="106"/>
      <c r="W170" s="105"/>
      <c r="X170" s="105"/>
    </row>
    <row r="171" spans="1:24" ht="16.5" customHeight="1">
      <c r="A171" s="103"/>
      <c r="B171" s="103"/>
      <c r="C171" s="324"/>
      <c r="D171" s="324"/>
      <c r="E171" s="326" t="s">
        <v>126</v>
      </c>
      <c r="F171" s="174" t="s">
        <v>249</v>
      </c>
      <c r="G171" s="174"/>
      <c r="H171" s="167"/>
      <c r="I171" s="167"/>
      <c r="J171" s="174"/>
      <c r="K171" s="174"/>
      <c r="L171" s="187"/>
      <c r="M171" s="187"/>
      <c r="N171" s="187"/>
      <c r="O171" s="187"/>
      <c r="P171" s="104"/>
      <c r="Q171" s="104"/>
      <c r="R171" s="105"/>
      <c r="S171" s="17" t="str">
        <f t="shared" ref="S171:T171" si="37">RIGHT(L171,5)</f>
        <v/>
      </c>
      <c r="T171" s="17" t="str">
        <f t="shared" si="37"/>
        <v/>
      </c>
      <c r="U171" s="106"/>
      <c r="V171" s="106"/>
      <c r="W171" s="105"/>
      <c r="X171" s="105"/>
    </row>
    <row r="172" spans="1:24" ht="16.5" customHeight="1">
      <c r="A172" s="103"/>
      <c r="B172" s="103"/>
      <c r="C172" s="324"/>
      <c r="D172" s="325"/>
      <c r="E172" s="325"/>
      <c r="F172" s="174" t="s">
        <v>250</v>
      </c>
      <c r="G172" s="174"/>
      <c r="H172" s="167"/>
      <c r="I172" s="167"/>
      <c r="J172" s="174"/>
      <c r="K172" s="174"/>
      <c r="L172" s="187"/>
      <c r="M172" s="187"/>
      <c r="N172" s="187"/>
      <c r="O172" s="187"/>
      <c r="P172" s="104"/>
      <c r="Q172" s="104"/>
      <c r="R172" s="105"/>
      <c r="S172" s="17" t="str">
        <f t="shared" ref="S172:T172" si="38">RIGHT(L172,5)</f>
        <v/>
      </c>
      <c r="T172" s="17" t="str">
        <f t="shared" si="38"/>
        <v/>
      </c>
      <c r="U172" s="106"/>
      <c r="V172" s="106"/>
      <c r="W172" s="105"/>
      <c r="X172" s="105"/>
    </row>
    <row r="173" spans="1:24" ht="16.5" customHeight="1">
      <c r="A173" s="123"/>
      <c r="B173" s="123"/>
      <c r="C173" s="324"/>
      <c r="D173" s="323" t="s">
        <v>251</v>
      </c>
      <c r="E173" s="190" t="s">
        <v>228</v>
      </c>
      <c r="F173" s="190" t="s">
        <v>252</v>
      </c>
      <c r="G173" s="195"/>
      <c r="H173" s="172"/>
      <c r="I173" s="172"/>
      <c r="J173" s="195"/>
      <c r="K173" s="195"/>
      <c r="L173" s="196"/>
      <c r="M173" s="196"/>
      <c r="N173" s="196"/>
      <c r="O173" s="196"/>
      <c r="P173" s="104"/>
      <c r="Q173" s="104"/>
      <c r="R173" s="105"/>
      <c r="S173" s="106"/>
      <c r="T173" s="106"/>
      <c r="U173" s="106"/>
      <c r="V173" s="106"/>
      <c r="W173" s="105"/>
      <c r="X173" s="105"/>
    </row>
    <row r="174" spans="1:24" ht="16.5" customHeight="1">
      <c r="A174" s="123"/>
      <c r="B174" s="123"/>
      <c r="C174" s="324"/>
      <c r="D174" s="324"/>
      <c r="E174" s="190" t="s">
        <v>253</v>
      </c>
      <c r="F174" s="190" t="s">
        <v>254</v>
      </c>
      <c r="G174" s="195"/>
      <c r="H174" s="172"/>
      <c r="I174" s="172"/>
      <c r="J174" s="195"/>
      <c r="K174" s="195"/>
      <c r="L174" s="196"/>
      <c r="M174" s="196"/>
      <c r="N174" s="196"/>
      <c r="O174" s="196"/>
      <c r="P174" s="104"/>
      <c r="Q174" s="104"/>
      <c r="R174" s="105"/>
      <c r="S174" s="106"/>
      <c r="T174" s="106"/>
      <c r="U174" s="106"/>
      <c r="V174" s="106"/>
      <c r="W174" s="105"/>
      <c r="X174" s="105"/>
    </row>
    <row r="175" spans="1:24" ht="16.5" customHeight="1">
      <c r="A175" s="123"/>
      <c r="B175" s="123"/>
      <c r="C175" s="324"/>
      <c r="D175" s="325"/>
      <c r="E175" s="191" t="s">
        <v>255</v>
      </c>
      <c r="F175" s="191" t="s">
        <v>256</v>
      </c>
      <c r="G175" s="195"/>
      <c r="H175" s="172"/>
      <c r="I175" s="172"/>
      <c r="J175" s="195"/>
      <c r="K175" s="195"/>
      <c r="L175" s="196"/>
      <c r="M175" s="196"/>
      <c r="N175" s="196"/>
      <c r="O175" s="196"/>
      <c r="P175" s="104"/>
      <c r="Q175" s="104"/>
      <c r="R175" s="105"/>
      <c r="S175" s="106"/>
      <c r="T175" s="106"/>
      <c r="U175" s="106"/>
      <c r="V175" s="106"/>
      <c r="W175" s="105"/>
      <c r="X175" s="105"/>
    </row>
    <row r="176" spans="1:24" ht="16.5" customHeight="1">
      <c r="A176" s="125"/>
      <c r="B176" s="126"/>
      <c r="C176" s="324"/>
      <c r="D176" s="321" t="s">
        <v>257</v>
      </c>
      <c r="E176" s="321"/>
      <c r="F176" s="204" t="s">
        <v>258</v>
      </c>
      <c r="G176" s="205"/>
      <c r="H176" s="206"/>
      <c r="I176" s="206"/>
      <c r="J176" s="204"/>
      <c r="K176" s="205"/>
      <c r="L176" s="207"/>
      <c r="M176" s="207"/>
      <c r="N176" s="207"/>
      <c r="O176" s="207"/>
      <c r="P176" s="127"/>
      <c r="Q176" s="127"/>
      <c r="R176" s="128"/>
      <c r="S176" s="128"/>
      <c r="T176" s="128"/>
      <c r="U176" s="128"/>
      <c r="V176" s="128"/>
      <c r="W176" s="128"/>
      <c r="X176" s="128"/>
    </row>
    <row r="177" spans="1:24" ht="16.5" customHeight="1">
      <c r="A177" s="129"/>
      <c r="B177" s="126"/>
      <c r="C177" s="324"/>
      <c r="D177" s="322"/>
      <c r="E177" s="322"/>
      <c r="F177" s="208" t="s">
        <v>259</v>
      </c>
      <c r="G177" s="205"/>
      <c r="H177" s="209"/>
      <c r="I177" s="209"/>
      <c r="J177" s="208"/>
      <c r="K177" s="205"/>
      <c r="L177" s="210"/>
      <c r="M177" s="210"/>
      <c r="N177" s="210"/>
      <c r="O177" s="210"/>
      <c r="P177" s="130"/>
      <c r="Q177" s="130"/>
      <c r="R177" s="128"/>
      <c r="S177" s="128"/>
      <c r="T177" s="128"/>
      <c r="U177" s="128"/>
      <c r="V177" s="128"/>
      <c r="W177" s="128"/>
      <c r="X177" s="128"/>
    </row>
    <row r="178" spans="1:24" ht="16.5" customHeight="1" thickBot="1">
      <c r="A178" s="131"/>
      <c r="B178" s="132"/>
      <c r="C178" s="325"/>
      <c r="D178" s="338"/>
      <c r="E178" s="334"/>
      <c r="F178" s="190" t="s">
        <v>260</v>
      </c>
      <c r="G178" s="211"/>
      <c r="H178" s="212"/>
      <c r="I178" s="212"/>
      <c r="J178" s="211"/>
      <c r="K178" s="211"/>
      <c r="L178" s="213"/>
      <c r="M178" s="213"/>
      <c r="N178" s="213"/>
      <c r="O178" s="213"/>
      <c r="P178" s="133"/>
      <c r="Q178" s="133"/>
      <c r="R178" s="134"/>
      <c r="S178" s="134"/>
      <c r="T178" s="134"/>
      <c r="U178" s="134"/>
      <c r="V178" s="134"/>
      <c r="W178" s="134"/>
      <c r="X178" s="134"/>
    </row>
    <row r="179" spans="1:24" ht="16.5" customHeight="1">
      <c r="A179" s="114"/>
      <c r="B179" s="114"/>
      <c r="C179" s="331" t="s">
        <v>486</v>
      </c>
      <c r="D179" s="332"/>
      <c r="E179" s="332"/>
      <c r="F179" s="333"/>
      <c r="G179" s="175"/>
      <c r="H179" s="176"/>
      <c r="I179" s="176"/>
      <c r="J179" s="175"/>
      <c r="K179" s="175"/>
      <c r="L179" s="177"/>
      <c r="M179" s="177"/>
      <c r="N179" s="177"/>
      <c r="O179" s="177"/>
      <c r="P179" s="115"/>
      <c r="Q179" s="115"/>
      <c r="R179" s="116"/>
      <c r="S179" s="117"/>
      <c r="T179" s="117"/>
      <c r="U179" s="117"/>
      <c r="V179" s="117"/>
      <c r="W179" s="116"/>
      <c r="X179" s="116"/>
    </row>
    <row r="180" spans="1:24" ht="16.5" customHeight="1">
      <c r="A180" s="118"/>
      <c r="B180" s="118"/>
      <c r="C180" s="326" t="s">
        <v>487</v>
      </c>
      <c r="D180" s="326" t="s">
        <v>32</v>
      </c>
      <c r="E180" s="343" t="s">
        <v>220</v>
      </c>
      <c r="F180" s="195" t="s">
        <v>279</v>
      </c>
      <c r="G180" s="214"/>
      <c r="H180" s="215"/>
      <c r="I180" s="215"/>
      <c r="J180" s="214"/>
      <c r="K180" s="214"/>
      <c r="L180" s="216"/>
      <c r="M180" s="216"/>
      <c r="N180" s="216"/>
      <c r="O180" s="216"/>
      <c r="P180" s="85"/>
      <c r="Q180" s="85"/>
      <c r="R180" s="16"/>
      <c r="S180" s="17"/>
      <c r="T180" s="17"/>
      <c r="U180" s="17"/>
      <c r="V180" s="17"/>
      <c r="W180" s="16"/>
      <c r="X180" s="16"/>
    </row>
    <row r="181" spans="1:24" ht="16.5" customHeight="1">
      <c r="A181" s="118"/>
      <c r="B181" s="118"/>
      <c r="C181" s="324"/>
      <c r="D181" s="324"/>
      <c r="E181" s="324"/>
      <c r="F181" s="195" t="s">
        <v>280</v>
      </c>
      <c r="G181" s="214"/>
      <c r="H181" s="215"/>
      <c r="I181" s="215"/>
      <c r="J181" s="214"/>
      <c r="K181" s="214"/>
      <c r="L181" s="216"/>
      <c r="M181" s="216"/>
      <c r="N181" s="216"/>
      <c r="O181" s="216"/>
      <c r="P181" s="85"/>
      <c r="Q181" s="85"/>
      <c r="R181" s="16"/>
      <c r="S181" s="17"/>
      <c r="T181" s="17"/>
      <c r="U181" s="17"/>
      <c r="V181" s="17"/>
      <c r="W181" s="16"/>
      <c r="X181" s="16"/>
    </row>
    <row r="182" spans="1:24" ht="16.5" customHeight="1">
      <c r="A182" s="118"/>
      <c r="B182" s="118"/>
      <c r="C182" s="324"/>
      <c r="D182" s="324"/>
      <c r="E182" s="343" t="s">
        <v>224</v>
      </c>
      <c r="F182" s="195" t="s">
        <v>225</v>
      </c>
      <c r="G182" s="195"/>
      <c r="H182" s="172"/>
      <c r="I182" s="172"/>
      <c r="J182" s="195"/>
      <c r="K182" s="195"/>
      <c r="L182" s="196"/>
      <c r="M182" s="196"/>
      <c r="N182" s="196"/>
      <c r="O182" s="196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18"/>
      <c r="B183" s="118"/>
      <c r="C183" s="324"/>
      <c r="D183" s="324"/>
      <c r="E183" s="325"/>
      <c r="F183" s="195" t="s">
        <v>226</v>
      </c>
      <c r="G183" s="195"/>
      <c r="H183" s="172"/>
      <c r="I183" s="172"/>
      <c r="J183" s="195"/>
      <c r="K183" s="195"/>
      <c r="L183" s="196"/>
      <c r="M183" s="196"/>
      <c r="N183" s="196"/>
      <c r="O183" s="196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03"/>
      <c r="B184" s="103"/>
      <c r="C184" s="324"/>
      <c r="D184" s="324"/>
      <c r="E184" s="174" t="s">
        <v>126</v>
      </c>
      <c r="F184" s="174" t="s">
        <v>227</v>
      </c>
      <c r="G184" s="174"/>
      <c r="H184" s="167"/>
      <c r="I184" s="167"/>
      <c r="J184" s="174"/>
      <c r="K184" s="174"/>
      <c r="L184" s="187"/>
      <c r="M184" s="187"/>
      <c r="N184" s="187"/>
      <c r="O184" s="187"/>
      <c r="P184" s="104"/>
      <c r="Q184" s="104"/>
      <c r="R184" s="105"/>
      <c r="S184" s="17" t="str">
        <f t="shared" ref="S184:T184" si="39">RIGHT(L184,5)</f>
        <v/>
      </c>
      <c r="T184" s="17" t="str">
        <f t="shared" si="39"/>
        <v/>
      </c>
      <c r="U184" s="106"/>
      <c r="V184" s="106"/>
      <c r="W184" s="105"/>
      <c r="X184" s="105"/>
    </row>
    <row r="185" spans="1:24" ht="16.5" customHeight="1">
      <c r="A185" s="103"/>
      <c r="B185" s="103"/>
      <c r="C185" s="324"/>
      <c r="D185" s="324"/>
      <c r="E185" s="174" t="s">
        <v>228</v>
      </c>
      <c r="F185" s="174" t="s">
        <v>229</v>
      </c>
      <c r="G185" s="174"/>
      <c r="H185" s="167"/>
      <c r="I185" s="167"/>
      <c r="J185" s="174"/>
      <c r="K185" s="174"/>
      <c r="L185" s="187"/>
      <c r="M185" s="187"/>
      <c r="N185" s="187"/>
      <c r="O185" s="187"/>
      <c r="P185" s="104"/>
      <c r="Q185" s="104"/>
      <c r="R185" s="105"/>
      <c r="S185" s="17" t="str">
        <f t="shared" ref="S185:T185" si="40">RIGHT(L185,5)</f>
        <v/>
      </c>
      <c r="T185" s="17" t="str">
        <f t="shared" si="40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324"/>
      <c r="D186" s="326" t="s">
        <v>86</v>
      </c>
      <c r="E186" s="329" t="s">
        <v>230</v>
      </c>
      <c r="F186" s="330"/>
      <c r="G186" s="174"/>
      <c r="H186" s="167" t="s">
        <v>509</v>
      </c>
      <c r="I186" s="167" t="s">
        <v>509</v>
      </c>
      <c r="J186" s="174"/>
      <c r="K186" s="174"/>
      <c r="L186" s="187"/>
      <c r="M186" s="187"/>
      <c r="N186" s="187"/>
      <c r="O186" s="187"/>
      <c r="P186" s="104"/>
      <c r="Q186" s="104"/>
      <c r="R186" s="105"/>
      <c r="S186" s="17" t="str">
        <f t="shared" ref="S186:T186" si="41">RIGHT(L186,5)</f>
        <v/>
      </c>
      <c r="T186" s="17" t="str">
        <f t="shared" si="41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324"/>
      <c r="D187" s="324"/>
      <c r="E187" s="174" t="s">
        <v>228</v>
      </c>
      <c r="F187" s="174" t="s">
        <v>451</v>
      </c>
      <c r="G187" s="174"/>
      <c r="H187" s="167" t="s">
        <v>509</v>
      </c>
      <c r="I187" s="167" t="s">
        <v>509</v>
      </c>
      <c r="J187" s="174"/>
      <c r="K187" s="174"/>
      <c r="L187" s="187"/>
      <c r="M187" s="187"/>
      <c r="N187" s="187"/>
      <c r="O187" s="187"/>
      <c r="P187" s="104"/>
      <c r="Q187" s="104"/>
      <c r="R187" s="105"/>
      <c r="S187" s="17" t="str">
        <f t="shared" ref="S187:T187" si="42">RIGHT(L187,5)</f>
        <v/>
      </c>
      <c r="T187" s="17" t="str">
        <f t="shared" si="42"/>
        <v/>
      </c>
      <c r="U187" s="106"/>
      <c r="V187" s="106"/>
      <c r="W187" s="105"/>
      <c r="X187" s="105"/>
    </row>
    <row r="188" spans="1:24" ht="16.5" customHeight="1">
      <c r="A188" s="103"/>
      <c r="B188" s="103"/>
      <c r="C188" s="324"/>
      <c r="D188" s="324"/>
      <c r="E188" s="326" t="s">
        <v>231</v>
      </c>
      <c r="F188" s="174" t="s">
        <v>232</v>
      </c>
      <c r="G188" s="174"/>
      <c r="H188" s="167" t="s">
        <v>509</v>
      </c>
      <c r="I188" s="167" t="s">
        <v>509</v>
      </c>
      <c r="J188" s="174"/>
      <c r="K188" s="174"/>
      <c r="L188" s="187"/>
      <c r="M188" s="187"/>
      <c r="N188" s="187"/>
      <c r="O188" s="187"/>
      <c r="P188" s="104"/>
      <c r="Q188" s="104"/>
      <c r="R188" s="105"/>
      <c r="S188" s="17" t="str">
        <f t="shared" ref="S188:T188" si="43">RIGHT(L188,5)</f>
        <v/>
      </c>
      <c r="T188" s="17" t="str">
        <f t="shared" si="43"/>
        <v/>
      </c>
      <c r="U188" s="106"/>
      <c r="V188" s="106"/>
      <c r="W188" s="105"/>
      <c r="X188" s="105"/>
    </row>
    <row r="189" spans="1:24" ht="16.5" customHeight="1">
      <c r="A189" s="103"/>
      <c r="B189" s="103"/>
      <c r="C189" s="324"/>
      <c r="D189" s="324"/>
      <c r="E189" s="324"/>
      <c r="F189" s="174" t="s">
        <v>233</v>
      </c>
      <c r="G189" s="174"/>
      <c r="H189" s="167" t="s">
        <v>509</v>
      </c>
      <c r="I189" s="167" t="s">
        <v>509</v>
      </c>
      <c r="J189" s="174"/>
      <c r="K189" s="174"/>
      <c r="L189" s="187"/>
      <c r="M189" s="187"/>
      <c r="N189" s="187"/>
      <c r="O189" s="187"/>
      <c r="P189" s="104"/>
      <c r="Q189" s="104"/>
      <c r="R189" s="105"/>
      <c r="S189" s="17" t="str">
        <f t="shared" ref="S189:T189" si="44">RIGHT(L189,5)</f>
        <v/>
      </c>
      <c r="T189" s="17" t="str">
        <f t="shared" si="44"/>
        <v/>
      </c>
      <c r="U189" s="106"/>
      <c r="V189" s="106"/>
      <c r="W189" s="105"/>
      <c r="X189" s="105"/>
    </row>
    <row r="190" spans="1:24" ht="16.5" customHeight="1">
      <c r="A190" s="103"/>
      <c r="B190" s="103"/>
      <c r="C190" s="324"/>
      <c r="D190" s="325"/>
      <c r="E190" s="325"/>
      <c r="F190" s="174" t="s">
        <v>234</v>
      </c>
      <c r="G190" s="174"/>
      <c r="H190" s="167" t="s">
        <v>509</v>
      </c>
      <c r="I190" s="167" t="s">
        <v>509</v>
      </c>
      <c r="J190" s="174"/>
      <c r="K190" s="174"/>
      <c r="L190" s="187"/>
      <c r="M190" s="187"/>
      <c r="N190" s="187"/>
      <c r="O190" s="187"/>
      <c r="P190" s="104"/>
      <c r="Q190" s="104"/>
      <c r="R190" s="105"/>
      <c r="S190" s="17" t="str">
        <f t="shared" ref="S190:T190" si="45">RIGHT(L190,5)</f>
        <v/>
      </c>
      <c r="T190" s="17" t="str">
        <f t="shared" si="45"/>
        <v/>
      </c>
      <c r="U190" s="106"/>
      <c r="V190" s="106"/>
      <c r="W190" s="105"/>
      <c r="X190" s="105"/>
    </row>
    <row r="191" spans="1:24" ht="16.5" customHeight="1">
      <c r="A191" s="103"/>
      <c r="B191" s="103"/>
      <c r="C191" s="324"/>
      <c r="D191" s="326" t="s">
        <v>235</v>
      </c>
      <c r="E191" s="174" t="s">
        <v>281</v>
      </c>
      <c r="F191" s="174" t="s">
        <v>237</v>
      </c>
      <c r="G191" s="174"/>
      <c r="H191" s="167"/>
      <c r="I191" s="167"/>
      <c r="J191" s="174"/>
      <c r="K191" s="174"/>
      <c r="L191" s="187"/>
      <c r="M191" s="187"/>
      <c r="N191" s="187"/>
      <c r="O191" s="187"/>
      <c r="P191" s="104"/>
      <c r="Q191" s="104"/>
      <c r="R191" s="105"/>
      <c r="S191" s="17" t="str">
        <f t="shared" ref="S191:T191" si="46">RIGHT(L191,5)</f>
        <v/>
      </c>
      <c r="T191" s="17" t="str">
        <f t="shared" si="46"/>
        <v/>
      </c>
      <c r="U191" s="106"/>
      <c r="V191" s="106"/>
      <c r="W191" s="105"/>
      <c r="X191" s="105"/>
    </row>
    <row r="192" spans="1:24" ht="16.5" customHeight="1">
      <c r="A192" s="103"/>
      <c r="B192" s="103"/>
      <c r="C192" s="324"/>
      <c r="D192" s="324"/>
      <c r="E192" s="174" t="s">
        <v>282</v>
      </c>
      <c r="F192" s="174" t="s">
        <v>237</v>
      </c>
      <c r="G192" s="174"/>
      <c r="H192" s="167"/>
      <c r="I192" s="167"/>
      <c r="J192" s="174"/>
      <c r="K192" s="174"/>
      <c r="L192" s="187"/>
      <c r="M192" s="187"/>
      <c r="N192" s="187"/>
      <c r="O192" s="187"/>
      <c r="P192" s="104"/>
      <c r="Q192" s="104"/>
      <c r="R192" s="105"/>
      <c r="S192" s="17" t="str">
        <f t="shared" ref="S192:T192" si="47">RIGHT(L192,5)</f>
        <v/>
      </c>
      <c r="T192" s="17" t="str">
        <f t="shared" si="47"/>
        <v/>
      </c>
      <c r="U192" s="106"/>
      <c r="V192" s="106"/>
      <c r="W192" s="105"/>
      <c r="X192" s="105"/>
    </row>
    <row r="193" spans="1:24" ht="16.5" customHeight="1">
      <c r="A193" s="103"/>
      <c r="B193" s="103"/>
      <c r="C193" s="324"/>
      <c r="D193" s="324"/>
      <c r="E193" s="326" t="s">
        <v>240</v>
      </c>
      <c r="F193" s="174" t="s">
        <v>241</v>
      </c>
      <c r="G193" s="174"/>
      <c r="H193" s="167"/>
      <c r="I193" s="167"/>
      <c r="J193" s="174"/>
      <c r="K193" s="174"/>
      <c r="L193" s="187"/>
      <c r="M193" s="187"/>
      <c r="N193" s="187"/>
      <c r="O193" s="187"/>
      <c r="P193" s="104"/>
      <c r="Q193" s="104"/>
      <c r="R193" s="105"/>
      <c r="S193" s="17" t="str">
        <f t="shared" ref="S193:T193" si="48">RIGHT(L193,5)</f>
        <v/>
      </c>
      <c r="T193" s="17" t="str">
        <f t="shared" si="48"/>
        <v/>
      </c>
      <c r="U193" s="106"/>
      <c r="V193" s="106"/>
      <c r="W193" s="105"/>
      <c r="X193" s="105"/>
    </row>
    <row r="194" spans="1:24" ht="16.5" customHeight="1">
      <c r="A194" s="103"/>
      <c r="B194" s="103"/>
      <c r="C194" s="324"/>
      <c r="D194" s="325"/>
      <c r="E194" s="366"/>
      <c r="F194" s="174" t="s">
        <v>237</v>
      </c>
      <c r="G194" s="174"/>
      <c r="H194" s="167"/>
      <c r="I194" s="167"/>
      <c r="J194" s="174"/>
      <c r="K194" s="174"/>
      <c r="L194" s="187"/>
      <c r="M194" s="187"/>
      <c r="N194" s="187"/>
      <c r="O194" s="187"/>
      <c r="P194" s="104"/>
      <c r="Q194" s="104"/>
      <c r="R194" s="105"/>
      <c r="S194" s="17" t="str">
        <f t="shared" ref="S194:T194" si="49">RIGHT(L194,5)</f>
        <v/>
      </c>
      <c r="T194" s="17" t="str">
        <f t="shared" si="49"/>
        <v/>
      </c>
      <c r="U194" s="106"/>
      <c r="V194" s="106"/>
      <c r="W194" s="105"/>
      <c r="X194" s="105"/>
    </row>
    <row r="195" spans="1:24" ht="16.5" customHeight="1">
      <c r="A195" s="103"/>
      <c r="B195" s="103"/>
      <c r="C195" s="324"/>
      <c r="D195" s="326" t="s">
        <v>242</v>
      </c>
      <c r="E195" s="174" t="s">
        <v>86</v>
      </c>
      <c r="F195" s="174" t="s">
        <v>243</v>
      </c>
      <c r="G195" s="174"/>
      <c r="H195" s="167"/>
      <c r="I195" s="167"/>
      <c r="J195" s="174"/>
      <c r="K195" s="174"/>
      <c r="L195" s="187"/>
      <c r="M195" s="187"/>
      <c r="N195" s="187"/>
      <c r="O195" s="187"/>
      <c r="P195" s="104"/>
      <c r="Q195" s="104"/>
      <c r="R195" s="105"/>
      <c r="S195" s="17" t="str">
        <f t="shared" ref="S195:T195" si="50">RIGHT(L195,5)</f>
        <v/>
      </c>
      <c r="T195" s="17" t="str">
        <f t="shared" si="50"/>
        <v/>
      </c>
      <c r="U195" s="106"/>
      <c r="V195" s="106"/>
      <c r="W195" s="105"/>
      <c r="X195" s="105"/>
    </row>
    <row r="196" spans="1:24" ht="16.5" customHeight="1">
      <c r="A196" s="103"/>
      <c r="B196" s="103"/>
      <c r="C196" s="324"/>
      <c r="D196" s="324"/>
      <c r="E196" s="174" t="s">
        <v>244</v>
      </c>
      <c r="F196" s="174" t="s">
        <v>245</v>
      </c>
      <c r="G196" s="174"/>
      <c r="H196" s="167"/>
      <c r="I196" s="167"/>
      <c r="J196" s="174"/>
      <c r="K196" s="174"/>
      <c r="L196" s="187"/>
      <c r="M196" s="187"/>
      <c r="N196" s="187"/>
      <c r="O196" s="187"/>
      <c r="P196" s="104"/>
      <c r="Q196" s="104"/>
      <c r="R196" s="105"/>
      <c r="S196" s="17" t="str">
        <f t="shared" ref="S196:T196" si="51">RIGHT(L196,5)</f>
        <v/>
      </c>
      <c r="T196" s="17" t="str">
        <f t="shared" si="51"/>
        <v/>
      </c>
      <c r="U196" s="106"/>
      <c r="V196" s="106"/>
      <c r="W196" s="105"/>
      <c r="X196" s="105"/>
    </row>
    <row r="197" spans="1:24" ht="16.5" customHeight="1">
      <c r="A197" s="103"/>
      <c r="B197" s="103"/>
      <c r="C197" s="324"/>
      <c r="D197" s="324"/>
      <c r="E197" s="335" t="s">
        <v>109</v>
      </c>
      <c r="F197" s="174" t="s">
        <v>246</v>
      </c>
      <c r="G197" s="174"/>
      <c r="H197" s="167"/>
      <c r="I197" s="167"/>
      <c r="J197" s="174"/>
      <c r="K197" s="174"/>
      <c r="L197" s="187"/>
      <c r="M197" s="187"/>
      <c r="N197" s="187"/>
      <c r="O197" s="187"/>
      <c r="P197" s="104"/>
      <c r="Q197" s="104"/>
      <c r="R197" s="105"/>
      <c r="S197" s="106"/>
      <c r="T197" s="106"/>
      <c r="U197" s="106"/>
      <c r="V197" s="106"/>
      <c r="W197" s="105"/>
      <c r="X197" s="105"/>
    </row>
    <row r="198" spans="1:24" ht="16.5" customHeight="1">
      <c r="A198" s="103"/>
      <c r="B198" s="103"/>
      <c r="C198" s="324"/>
      <c r="D198" s="324"/>
      <c r="E198" s="325"/>
      <c r="F198" s="174" t="s">
        <v>247</v>
      </c>
      <c r="G198" s="174"/>
      <c r="H198" s="167"/>
      <c r="I198" s="167"/>
      <c r="J198" s="174"/>
      <c r="K198" s="174"/>
      <c r="L198" s="187"/>
      <c r="M198" s="187"/>
      <c r="N198" s="187"/>
      <c r="O198" s="187"/>
      <c r="P198" s="104"/>
      <c r="Q198" s="104"/>
      <c r="R198" s="105"/>
      <c r="S198" s="106"/>
      <c r="T198" s="106"/>
      <c r="U198" s="106"/>
      <c r="V198" s="106"/>
      <c r="W198" s="105"/>
      <c r="X198" s="105"/>
    </row>
    <row r="199" spans="1:24" ht="16.5" customHeight="1">
      <c r="A199" s="103"/>
      <c r="B199" s="103"/>
      <c r="C199" s="324"/>
      <c r="D199" s="324"/>
      <c r="E199" s="326" t="s">
        <v>248</v>
      </c>
      <c r="F199" s="174" t="s">
        <v>246</v>
      </c>
      <c r="G199" s="174"/>
      <c r="H199" s="167"/>
      <c r="I199" s="167"/>
      <c r="J199" s="174"/>
      <c r="K199" s="174"/>
      <c r="L199" s="187"/>
      <c r="M199" s="187"/>
      <c r="N199" s="187"/>
      <c r="O199" s="187"/>
      <c r="P199" s="104"/>
      <c r="Q199" s="104"/>
      <c r="R199" s="105"/>
      <c r="S199" s="17" t="str">
        <f t="shared" ref="S199:T199" si="52">RIGHT(L199,5)</f>
        <v/>
      </c>
      <c r="T199" s="17" t="str">
        <f t="shared" si="52"/>
        <v/>
      </c>
      <c r="U199" s="106"/>
      <c r="V199" s="106"/>
      <c r="W199" s="105"/>
      <c r="X199" s="105"/>
    </row>
    <row r="200" spans="1:24" ht="16.5" customHeight="1">
      <c r="A200" s="103"/>
      <c r="B200" s="103"/>
      <c r="C200" s="324"/>
      <c r="D200" s="324"/>
      <c r="E200" s="325"/>
      <c r="F200" s="174" t="s">
        <v>247</v>
      </c>
      <c r="G200" s="174"/>
      <c r="H200" s="167"/>
      <c r="I200" s="167"/>
      <c r="J200" s="174"/>
      <c r="K200" s="174"/>
      <c r="L200" s="187"/>
      <c r="M200" s="187"/>
      <c r="N200" s="187"/>
      <c r="O200" s="187"/>
      <c r="P200" s="104"/>
      <c r="Q200" s="104"/>
      <c r="R200" s="105"/>
      <c r="S200" s="17" t="str">
        <f t="shared" ref="S200:T200" si="53">RIGHT(L200,5)</f>
        <v/>
      </c>
      <c r="T200" s="17" t="str">
        <f t="shared" si="53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324"/>
      <c r="D201" s="324"/>
      <c r="E201" s="326" t="s">
        <v>126</v>
      </c>
      <c r="F201" s="174" t="s">
        <v>249</v>
      </c>
      <c r="G201" s="174"/>
      <c r="H201" s="167"/>
      <c r="I201" s="167"/>
      <c r="J201" s="174"/>
      <c r="K201" s="174"/>
      <c r="L201" s="187"/>
      <c r="M201" s="187"/>
      <c r="N201" s="187"/>
      <c r="O201" s="187"/>
      <c r="P201" s="104"/>
      <c r="Q201" s="104"/>
      <c r="R201" s="105"/>
      <c r="S201" s="17" t="str">
        <f t="shared" ref="S201:T201" si="54">RIGHT(L201,5)</f>
        <v/>
      </c>
      <c r="T201" s="17" t="str">
        <f t="shared" si="54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324"/>
      <c r="D202" s="325"/>
      <c r="E202" s="325"/>
      <c r="F202" s="174" t="s">
        <v>250</v>
      </c>
      <c r="G202" s="174"/>
      <c r="H202" s="167"/>
      <c r="I202" s="167"/>
      <c r="J202" s="174"/>
      <c r="K202" s="174"/>
      <c r="L202" s="187"/>
      <c r="M202" s="187"/>
      <c r="N202" s="187"/>
      <c r="O202" s="187"/>
      <c r="P202" s="104"/>
      <c r="Q202" s="104"/>
      <c r="R202" s="105"/>
      <c r="S202" s="17" t="str">
        <f t="shared" ref="S202:T202" si="55">RIGHT(L202,5)</f>
        <v/>
      </c>
      <c r="T202" s="17" t="str">
        <f t="shared" si="55"/>
        <v/>
      </c>
      <c r="U202" s="106"/>
      <c r="V202" s="106"/>
      <c r="W202" s="105"/>
      <c r="X202" s="105"/>
    </row>
    <row r="203" spans="1:24" ht="16.5" customHeight="1">
      <c r="A203" s="123"/>
      <c r="B203" s="123"/>
      <c r="C203" s="324"/>
      <c r="D203" s="323" t="s">
        <v>251</v>
      </c>
      <c r="E203" s="190" t="s">
        <v>228</v>
      </c>
      <c r="F203" s="190" t="s">
        <v>252</v>
      </c>
      <c r="G203" s="195"/>
      <c r="H203" s="172"/>
      <c r="I203" s="172"/>
      <c r="J203" s="195"/>
      <c r="K203" s="195"/>
      <c r="L203" s="196"/>
      <c r="M203" s="196"/>
      <c r="N203" s="196"/>
      <c r="O203" s="196"/>
      <c r="P203" s="104"/>
      <c r="Q203" s="104"/>
      <c r="R203" s="105"/>
      <c r="S203" s="106"/>
      <c r="T203" s="106"/>
      <c r="U203" s="106"/>
      <c r="V203" s="106"/>
      <c r="W203" s="105"/>
      <c r="X203" s="105"/>
    </row>
    <row r="204" spans="1:24" ht="16.5" customHeight="1">
      <c r="A204" s="123"/>
      <c r="B204" s="123"/>
      <c r="C204" s="324"/>
      <c r="D204" s="324"/>
      <c r="E204" s="190" t="s">
        <v>253</v>
      </c>
      <c r="F204" s="190" t="s">
        <v>254</v>
      </c>
      <c r="G204" s="195"/>
      <c r="H204" s="172"/>
      <c r="I204" s="172"/>
      <c r="J204" s="195"/>
      <c r="K204" s="195"/>
      <c r="L204" s="196"/>
      <c r="M204" s="196"/>
      <c r="N204" s="196"/>
      <c r="O204" s="196"/>
      <c r="P204" s="104"/>
      <c r="Q204" s="104"/>
      <c r="R204" s="105"/>
      <c r="S204" s="106"/>
      <c r="T204" s="106"/>
      <c r="U204" s="106"/>
      <c r="V204" s="106"/>
      <c r="W204" s="105"/>
      <c r="X204" s="105"/>
    </row>
    <row r="205" spans="1:24" ht="16.5" customHeight="1">
      <c r="A205" s="123"/>
      <c r="B205" s="123"/>
      <c r="C205" s="324"/>
      <c r="D205" s="325"/>
      <c r="E205" s="191" t="s">
        <v>255</v>
      </c>
      <c r="F205" s="191" t="s">
        <v>256</v>
      </c>
      <c r="G205" s="195"/>
      <c r="H205" s="172"/>
      <c r="I205" s="172"/>
      <c r="J205" s="195"/>
      <c r="K205" s="195"/>
      <c r="L205" s="196"/>
      <c r="M205" s="196"/>
      <c r="N205" s="196"/>
      <c r="O205" s="196"/>
      <c r="P205" s="104"/>
      <c r="Q205" s="104"/>
      <c r="R205" s="105"/>
      <c r="S205" s="106"/>
      <c r="T205" s="106"/>
      <c r="U205" s="106"/>
      <c r="V205" s="106"/>
      <c r="W205" s="105"/>
      <c r="X205" s="105"/>
    </row>
    <row r="206" spans="1:24" ht="16.5" customHeight="1">
      <c r="A206" s="125"/>
      <c r="B206" s="126"/>
      <c r="C206" s="324"/>
      <c r="D206" s="321" t="s">
        <v>257</v>
      </c>
      <c r="E206" s="321"/>
      <c r="F206" s="204" t="s">
        <v>258</v>
      </c>
      <c r="G206" s="205"/>
      <c r="H206" s="206"/>
      <c r="I206" s="206"/>
      <c r="J206" s="204"/>
      <c r="K206" s="205"/>
      <c r="L206" s="207"/>
      <c r="M206" s="207"/>
      <c r="N206" s="207"/>
      <c r="O206" s="207"/>
      <c r="P206" s="127"/>
      <c r="Q206" s="127"/>
      <c r="R206" s="128"/>
      <c r="S206" s="128"/>
      <c r="T206" s="128"/>
      <c r="U206" s="128"/>
      <c r="V206" s="128"/>
      <c r="W206" s="128"/>
      <c r="X206" s="128"/>
    </row>
    <row r="207" spans="1:24" ht="16.5" customHeight="1">
      <c r="A207" s="129"/>
      <c r="B207" s="126"/>
      <c r="C207" s="324"/>
      <c r="D207" s="322"/>
      <c r="E207" s="322"/>
      <c r="F207" s="208" t="s">
        <v>259</v>
      </c>
      <c r="G207" s="205"/>
      <c r="H207" s="209"/>
      <c r="I207" s="209"/>
      <c r="J207" s="208"/>
      <c r="K207" s="205"/>
      <c r="L207" s="210"/>
      <c r="M207" s="210"/>
      <c r="N207" s="210"/>
      <c r="O207" s="210"/>
      <c r="P207" s="130"/>
      <c r="Q207" s="130"/>
      <c r="R207" s="128"/>
      <c r="S207" s="128"/>
      <c r="T207" s="128"/>
      <c r="U207" s="128"/>
      <c r="V207" s="128"/>
      <c r="W207" s="128"/>
      <c r="X207" s="128"/>
    </row>
    <row r="208" spans="1:24" ht="16.5" customHeight="1">
      <c r="A208" s="245"/>
      <c r="B208" s="126"/>
      <c r="C208" s="324"/>
      <c r="D208" s="322"/>
      <c r="E208" s="322"/>
      <c r="F208" s="238" t="s">
        <v>260</v>
      </c>
      <c r="G208" s="205"/>
      <c r="H208" s="246"/>
      <c r="I208" s="246"/>
      <c r="J208" s="205"/>
      <c r="K208" s="205"/>
      <c r="L208" s="247"/>
      <c r="M208" s="247"/>
      <c r="N208" s="247"/>
      <c r="O208" s="247"/>
      <c r="P208" s="248"/>
      <c r="Q208" s="248"/>
      <c r="R208" s="249"/>
      <c r="S208" s="249"/>
      <c r="T208" s="249"/>
      <c r="U208" s="249"/>
      <c r="V208" s="249"/>
      <c r="W208" s="249"/>
      <c r="X208" s="249"/>
    </row>
    <row r="209" spans="1:24" ht="16.5" customHeight="1">
      <c r="A209" s="222"/>
      <c r="B209" s="222"/>
      <c r="C209" s="252"/>
      <c r="D209" s="252"/>
      <c r="E209" s="252"/>
      <c r="F209" s="252"/>
      <c r="G209" s="252"/>
      <c r="H209" s="252"/>
      <c r="I209" s="252"/>
      <c r="J209" s="252"/>
      <c r="K209" s="252"/>
      <c r="L209" s="253"/>
      <c r="M209" s="253"/>
      <c r="N209" s="253"/>
      <c r="O209" s="253"/>
      <c r="P209" s="254"/>
      <c r="Q209" s="254"/>
      <c r="R209" s="222"/>
      <c r="S209" s="255" t="str">
        <f t="shared" ref="S209:T209" si="56">RIGHT(L209,5)</f>
        <v/>
      </c>
      <c r="T209" s="255" t="str">
        <f t="shared" si="56"/>
        <v/>
      </c>
      <c r="U209" s="256"/>
      <c r="V209" s="256"/>
      <c r="W209" s="222"/>
      <c r="X209" s="222"/>
    </row>
    <row r="210" spans="1:24" ht="16.5" customHeight="1">
      <c r="A210" s="236"/>
      <c r="B210" s="236"/>
      <c r="C210" s="250"/>
      <c r="D210" s="250"/>
      <c r="E210" s="250"/>
      <c r="F210" s="250"/>
      <c r="G210" s="250"/>
      <c r="H210" s="250"/>
      <c r="I210" s="250"/>
      <c r="J210" s="250"/>
      <c r="K210" s="250"/>
      <c r="L210" s="251"/>
      <c r="M210" s="251"/>
      <c r="N210" s="251"/>
      <c r="O210" s="251"/>
      <c r="P210" s="104"/>
      <c r="Q210" s="104"/>
      <c r="R210" s="105"/>
      <c r="S210" s="17" t="str">
        <f t="shared" ref="S210:T210" si="57">RIGHT(L210,5)</f>
        <v/>
      </c>
      <c r="T210" s="17" t="str">
        <f t="shared" si="57"/>
        <v/>
      </c>
      <c r="U210" s="106"/>
      <c r="V210" s="106"/>
      <c r="W210" s="105"/>
      <c r="X210" s="105"/>
    </row>
    <row r="211" spans="1:24" ht="16.5" customHeight="1">
      <c r="A211" s="103"/>
      <c r="B211" s="103"/>
      <c r="C211" s="102"/>
      <c r="D211" s="102"/>
      <c r="E211" s="102"/>
      <c r="F211" s="102"/>
      <c r="G211" s="102"/>
      <c r="H211" s="102"/>
      <c r="I211" s="102"/>
      <c r="J211" s="102"/>
      <c r="K211" s="102"/>
      <c r="L211" s="101"/>
      <c r="M211" s="101"/>
      <c r="N211" s="101"/>
      <c r="O211" s="101"/>
      <c r="P211" s="104"/>
      <c r="Q211" s="104"/>
      <c r="R211" s="105"/>
      <c r="S211" s="17" t="str">
        <f t="shared" ref="S211:T211" si="58">RIGHT(L211,5)</f>
        <v/>
      </c>
      <c r="T211" s="17" t="str">
        <f t="shared" si="58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59">RIGHT(L212,5)</f>
        <v/>
      </c>
      <c r="T212" s="17" t="str">
        <f t="shared" si="59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60">RIGHT(L213,5)</f>
        <v/>
      </c>
      <c r="T213" s="17" t="str">
        <f t="shared" si="60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61">RIGHT(L214,5)</f>
        <v/>
      </c>
      <c r="T214" s="17" t="str">
        <f t="shared" si="61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62">RIGHT(L215,5)</f>
        <v/>
      </c>
      <c r="T215" s="17" t="str">
        <f t="shared" si="62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63">RIGHT(L216,5)</f>
        <v/>
      </c>
      <c r="T216" s="17" t="str">
        <f t="shared" si="63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64">RIGHT(L217,5)</f>
        <v/>
      </c>
      <c r="T217" s="17" t="str">
        <f t="shared" si="64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65">RIGHT(L218,5)</f>
        <v/>
      </c>
      <c r="T218" s="17" t="str">
        <f t="shared" si="65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66">RIGHT(L219,5)</f>
        <v/>
      </c>
      <c r="T219" s="17" t="str">
        <f t="shared" si="66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67">RIGHT(L220,5)</f>
        <v/>
      </c>
      <c r="T220" s="17" t="str">
        <f t="shared" si="67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68">RIGHT(L221,5)</f>
        <v/>
      </c>
      <c r="T221" s="17" t="str">
        <f t="shared" si="68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69">RIGHT(L222,5)</f>
        <v/>
      </c>
      <c r="T222" s="17" t="str">
        <f t="shared" si="69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70">RIGHT(L223,5)</f>
        <v/>
      </c>
      <c r="T223" s="17" t="str">
        <f t="shared" si="70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71">RIGHT(L224,5)</f>
        <v/>
      </c>
      <c r="T224" s="17" t="str">
        <f t="shared" si="71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72">RIGHT(L225,5)</f>
        <v/>
      </c>
      <c r="T225" s="17" t="str">
        <f t="shared" si="72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73">RIGHT(L226,5)</f>
        <v/>
      </c>
      <c r="T226" s="17" t="str">
        <f t="shared" si="73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74">RIGHT(L227,5)</f>
        <v/>
      </c>
      <c r="T227" s="17" t="str">
        <f t="shared" si="74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75">RIGHT(L228,5)</f>
        <v/>
      </c>
      <c r="T228" s="17" t="str">
        <f t="shared" si="75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76">RIGHT(L229,5)</f>
        <v/>
      </c>
      <c r="T229" s="17" t="str">
        <f t="shared" si="76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77">RIGHT(L230,5)</f>
        <v/>
      </c>
      <c r="T230" s="17" t="str">
        <f t="shared" si="77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78">RIGHT(L231,5)</f>
        <v/>
      </c>
      <c r="T231" s="17" t="str">
        <f t="shared" si="78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79">RIGHT(L232,5)</f>
        <v/>
      </c>
      <c r="T232" s="17" t="str">
        <f t="shared" si="79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80">RIGHT(L233,5)</f>
        <v/>
      </c>
      <c r="T233" s="17" t="str">
        <f t="shared" si="80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81">RIGHT(L234,5)</f>
        <v/>
      </c>
      <c r="T234" s="17" t="str">
        <f t="shared" si="81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82">RIGHT(L235,5)</f>
        <v/>
      </c>
      <c r="T235" s="17" t="str">
        <f t="shared" si="82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83">RIGHT(L236,5)</f>
        <v/>
      </c>
      <c r="T236" s="17" t="str">
        <f t="shared" si="83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84">RIGHT(L237,5)</f>
        <v/>
      </c>
      <c r="T237" s="17" t="str">
        <f t="shared" si="84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85">RIGHT(L238,5)</f>
        <v/>
      </c>
      <c r="T238" s="17" t="str">
        <f t="shared" si="85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86">RIGHT(L239,5)</f>
        <v/>
      </c>
      <c r="T239" s="17" t="str">
        <f t="shared" si="86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87">RIGHT(L240,5)</f>
        <v/>
      </c>
      <c r="T240" s="17" t="str">
        <f t="shared" si="87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88">RIGHT(L241,5)</f>
        <v/>
      </c>
      <c r="T241" s="17" t="str">
        <f t="shared" si="88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89">RIGHT(L242,5)</f>
        <v/>
      </c>
      <c r="T242" s="17" t="str">
        <f t="shared" si="89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90">RIGHT(L243,5)</f>
        <v/>
      </c>
      <c r="T243" s="17" t="str">
        <f t="shared" si="90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91">RIGHT(L244,5)</f>
        <v/>
      </c>
      <c r="T244" s="17" t="str">
        <f t="shared" si="91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92">RIGHT(L245,5)</f>
        <v/>
      </c>
      <c r="T245" s="17" t="str">
        <f t="shared" si="92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93">RIGHT(L246,5)</f>
        <v/>
      </c>
      <c r="T246" s="17" t="str">
        <f t="shared" si="93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94">RIGHT(L247,5)</f>
        <v/>
      </c>
      <c r="T247" s="17" t="str">
        <f t="shared" si="94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95">RIGHT(L248,5)</f>
        <v/>
      </c>
      <c r="T248" s="17" t="str">
        <f t="shared" si="95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96">RIGHT(L249,5)</f>
        <v/>
      </c>
      <c r="T249" s="17" t="str">
        <f t="shared" si="96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97">RIGHT(L250,5)</f>
        <v/>
      </c>
      <c r="T250" s="17" t="str">
        <f t="shared" si="97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98">RIGHT(L251,5)</f>
        <v/>
      </c>
      <c r="T251" s="17" t="str">
        <f t="shared" si="98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99">RIGHT(L252,5)</f>
        <v/>
      </c>
      <c r="T252" s="17" t="str">
        <f t="shared" si="99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00">RIGHT(L253,5)</f>
        <v/>
      </c>
      <c r="T253" s="17" t="str">
        <f t="shared" si="100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01">RIGHT(L254,5)</f>
        <v/>
      </c>
      <c r="T254" s="17" t="str">
        <f t="shared" si="101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02">RIGHT(L255,5)</f>
        <v/>
      </c>
      <c r="T255" s="17" t="str">
        <f t="shared" si="102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03">RIGHT(L256,5)</f>
        <v/>
      </c>
      <c r="T256" s="17" t="str">
        <f t="shared" si="103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04">RIGHT(L257,5)</f>
        <v/>
      </c>
      <c r="T257" s="17" t="str">
        <f t="shared" si="104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05">RIGHT(L258,5)</f>
        <v/>
      </c>
      <c r="T258" s="17" t="str">
        <f t="shared" si="105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06">RIGHT(L259,5)</f>
        <v/>
      </c>
      <c r="T259" s="17" t="str">
        <f t="shared" si="106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07">RIGHT(L260,5)</f>
        <v/>
      </c>
      <c r="T260" s="17" t="str">
        <f t="shared" si="107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08">RIGHT(L261,5)</f>
        <v/>
      </c>
      <c r="T261" s="17" t="str">
        <f t="shared" si="108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09">RIGHT(L262,5)</f>
        <v/>
      </c>
      <c r="T262" s="17" t="str">
        <f t="shared" si="109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10">RIGHT(L263,5)</f>
        <v/>
      </c>
      <c r="T263" s="17" t="str">
        <f t="shared" si="110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11">RIGHT(L264,5)</f>
        <v/>
      </c>
      <c r="T264" s="17" t="str">
        <f t="shared" si="111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12">RIGHT(L265,5)</f>
        <v/>
      </c>
      <c r="T265" s="17" t="str">
        <f t="shared" si="112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13">RIGHT(L266,5)</f>
        <v/>
      </c>
      <c r="T266" s="17" t="str">
        <f t="shared" si="113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14">RIGHT(L267,5)</f>
        <v/>
      </c>
      <c r="T267" s="17" t="str">
        <f t="shared" si="114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15">RIGHT(L268,5)</f>
        <v/>
      </c>
      <c r="T268" s="17" t="str">
        <f t="shared" si="115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16">RIGHT(L269,5)</f>
        <v/>
      </c>
      <c r="T269" s="17" t="str">
        <f t="shared" si="116"/>
        <v/>
      </c>
      <c r="U269" s="106"/>
      <c r="V269" s="106"/>
      <c r="W269" s="105"/>
      <c r="X269" s="105"/>
    </row>
    <row r="270" spans="1:24" ht="16.5" customHeight="1">
      <c r="A270" s="103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1"/>
      <c r="M270" s="101"/>
      <c r="N270" s="101"/>
      <c r="O270" s="101"/>
      <c r="P270" s="104"/>
      <c r="Q270" s="104"/>
      <c r="R270" s="105"/>
      <c r="S270" s="17" t="str">
        <f t="shared" ref="S270:T270" si="117">RIGHT(L270,5)</f>
        <v/>
      </c>
      <c r="T270" s="17" t="str">
        <f t="shared" si="117"/>
        <v/>
      </c>
      <c r="U270" s="106"/>
      <c r="V270" s="106"/>
      <c r="W270" s="105"/>
      <c r="X270" s="105"/>
    </row>
    <row r="271" spans="1:24" ht="16.5" customHeight="1">
      <c r="A271" s="103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1"/>
      <c r="M271" s="101"/>
      <c r="N271" s="101"/>
      <c r="O271" s="101"/>
      <c r="P271" s="104"/>
      <c r="Q271" s="104"/>
      <c r="R271" s="105"/>
      <c r="S271" s="17" t="str">
        <f t="shared" ref="S271:T271" si="118">RIGHT(L271,5)</f>
        <v/>
      </c>
      <c r="T271" s="17" t="str">
        <f t="shared" si="118"/>
        <v/>
      </c>
      <c r="U271" s="106"/>
      <c r="V271" s="106"/>
      <c r="W271" s="105"/>
      <c r="X271" s="105"/>
    </row>
    <row r="272" spans="1:24" ht="16.5" customHeight="1">
      <c r="A272" s="103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1"/>
      <c r="M272" s="101"/>
      <c r="N272" s="101"/>
      <c r="O272" s="101"/>
      <c r="P272" s="104"/>
      <c r="Q272" s="104"/>
      <c r="R272" s="105"/>
      <c r="S272" s="17" t="str">
        <f t="shared" ref="S272:T272" si="119">RIGHT(L272,5)</f>
        <v/>
      </c>
      <c r="T272" s="17" t="str">
        <f t="shared" si="119"/>
        <v/>
      </c>
      <c r="U272" s="106"/>
      <c r="V272" s="106"/>
      <c r="W272" s="105"/>
      <c r="X272" s="105"/>
    </row>
    <row r="273" spans="1:24" ht="16.5" customHeight="1">
      <c r="A273" s="103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1"/>
      <c r="M273" s="101"/>
      <c r="N273" s="101"/>
      <c r="O273" s="101"/>
      <c r="P273" s="104"/>
      <c r="Q273" s="104"/>
      <c r="R273" s="105"/>
      <c r="S273" s="17" t="str">
        <f t="shared" ref="S273:T273" si="120">RIGHT(L273,5)</f>
        <v/>
      </c>
      <c r="T273" s="17" t="str">
        <f t="shared" si="120"/>
        <v/>
      </c>
      <c r="U273" s="106"/>
      <c r="V273" s="106"/>
      <c r="W273" s="105"/>
      <c r="X273" s="105"/>
    </row>
    <row r="274" spans="1:24" ht="16.5" customHeight="1">
      <c r="A274" s="103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1"/>
      <c r="M274" s="101"/>
      <c r="N274" s="101"/>
      <c r="O274" s="101"/>
      <c r="P274" s="104"/>
      <c r="Q274" s="104"/>
      <c r="R274" s="105"/>
      <c r="S274" s="17" t="str">
        <f t="shared" ref="S274:T274" si="121">RIGHT(L274,5)</f>
        <v/>
      </c>
      <c r="T274" s="17" t="str">
        <f t="shared" si="121"/>
        <v/>
      </c>
      <c r="U274" s="106"/>
      <c r="V274" s="106"/>
      <c r="W274" s="105"/>
      <c r="X274" s="105"/>
    </row>
    <row r="275" spans="1:24" ht="16.5" customHeight="1">
      <c r="A275" s="103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1"/>
      <c r="M275" s="101"/>
      <c r="N275" s="101"/>
      <c r="O275" s="101"/>
      <c r="P275" s="104"/>
      <c r="Q275" s="104"/>
      <c r="R275" s="105"/>
      <c r="S275" s="17" t="str">
        <f t="shared" ref="S275:T275" si="122">RIGHT(L275,5)</f>
        <v/>
      </c>
      <c r="T275" s="17" t="str">
        <f t="shared" si="122"/>
        <v/>
      </c>
      <c r="U275" s="106"/>
      <c r="V275" s="106"/>
      <c r="W275" s="105"/>
      <c r="X275" s="105"/>
    </row>
    <row r="276" spans="1:24" ht="16.5" customHeight="1">
      <c r="A276" s="103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1"/>
      <c r="M276" s="101"/>
      <c r="N276" s="101"/>
      <c r="O276" s="101"/>
      <c r="P276" s="104"/>
      <c r="Q276" s="104"/>
      <c r="R276" s="105"/>
      <c r="S276" s="17" t="str">
        <f t="shared" ref="S276:T276" si="123">RIGHT(L276,5)</f>
        <v/>
      </c>
      <c r="T276" s="17" t="str">
        <f t="shared" si="123"/>
        <v/>
      </c>
      <c r="U276" s="106"/>
      <c r="V276" s="106"/>
      <c r="W276" s="105"/>
      <c r="X276" s="105"/>
    </row>
    <row r="277" spans="1:24" ht="16.5" customHeight="1">
      <c r="A277" s="103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1"/>
      <c r="M277" s="101"/>
      <c r="N277" s="101"/>
      <c r="O277" s="101"/>
      <c r="P277" s="104"/>
      <c r="Q277" s="104"/>
      <c r="R277" s="105"/>
      <c r="S277" s="17" t="str">
        <f t="shared" ref="S277:T277" si="124">RIGHT(L277,5)</f>
        <v/>
      </c>
      <c r="T277" s="17" t="str">
        <f t="shared" si="124"/>
        <v/>
      </c>
      <c r="U277" s="106"/>
      <c r="V277" s="106"/>
      <c r="W277" s="105"/>
      <c r="X277" s="105"/>
    </row>
    <row r="278" spans="1:24" ht="16.5" customHeight="1">
      <c r="A278" s="103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1"/>
      <c r="M278" s="101"/>
      <c r="N278" s="101"/>
      <c r="O278" s="101"/>
      <c r="P278" s="104"/>
      <c r="Q278" s="104"/>
      <c r="R278" s="105"/>
      <c r="S278" s="17" t="str">
        <f t="shared" ref="S278:T278" si="125">RIGHT(L278,5)</f>
        <v/>
      </c>
      <c r="T278" s="17" t="str">
        <f t="shared" si="125"/>
        <v/>
      </c>
      <c r="U278" s="106"/>
      <c r="V278" s="106"/>
      <c r="W278" s="105"/>
      <c r="X278" s="105"/>
    </row>
    <row r="279" spans="1:24" ht="16.5" customHeight="1">
      <c r="A279" s="103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1"/>
      <c r="M279" s="101"/>
      <c r="N279" s="101"/>
      <c r="O279" s="101"/>
      <c r="P279" s="104"/>
      <c r="Q279" s="104"/>
      <c r="R279" s="105"/>
      <c r="S279" s="17" t="str">
        <f t="shared" ref="S279:T279" si="126">RIGHT(L279,5)</f>
        <v/>
      </c>
      <c r="T279" s="17" t="str">
        <f t="shared" si="126"/>
        <v/>
      </c>
      <c r="U279" s="106"/>
      <c r="V279" s="106"/>
      <c r="W279" s="105"/>
      <c r="X279" s="105"/>
    </row>
    <row r="280" spans="1:24" ht="16.5" customHeight="1">
      <c r="A280" s="103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1"/>
      <c r="M280" s="101"/>
      <c r="N280" s="101"/>
      <c r="O280" s="101"/>
      <c r="P280" s="104"/>
      <c r="Q280" s="104"/>
      <c r="R280" s="105"/>
      <c r="S280" s="17" t="str">
        <f t="shared" ref="S280:T280" si="127">RIGHT(L280,5)</f>
        <v/>
      </c>
      <c r="T280" s="17" t="str">
        <f t="shared" si="127"/>
        <v/>
      </c>
      <c r="U280" s="106"/>
      <c r="V280" s="106"/>
      <c r="W280" s="105"/>
      <c r="X280" s="105"/>
    </row>
    <row r="281" spans="1:24" ht="16.5" customHeight="1">
      <c r="A281" s="103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1"/>
      <c r="M281" s="101"/>
      <c r="N281" s="101"/>
      <c r="O281" s="101"/>
      <c r="P281" s="104"/>
      <c r="Q281" s="104"/>
      <c r="R281" s="105"/>
      <c r="S281" s="17" t="str">
        <f t="shared" ref="S281:T281" si="128">RIGHT(L281,5)</f>
        <v/>
      </c>
      <c r="T281" s="17" t="str">
        <f t="shared" si="128"/>
        <v/>
      </c>
      <c r="U281" s="106"/>
      <c r="V281" s="106"/>
      <c r="W281" s="105"/>
      <c r="X281" s="105"/>
    </row>
    <row r="282" spans="1:24" ht="16.5" customHeight="1">
      <c r="A282" s="103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1"/>
      <c r="M282" s="101"/>
      <c r="N282" s="101"/>
      <c r="O282" s="101"/>
      <c r="P282" s="104"/>
      <c r="Q282" s="104"/>
      <c r="R282" s="105"/>
      <c r="S282" s="17" t="str">
        <f t="shared" ref="S282:T282" si="129">RIGHT(L282,5)</f>
        <v/>
      </c>
      <c r="T282" s="17" t="str">
        <f t="shared" si="129"/>
        <v/>
      </c>
      <c r="U282" s="106"/>
      <c r="V282" s="106"/>
      <c r="W282" s="105"/>
      <c r="X282" s="105"/>
    </row>
    <row r="283" spans="1:24" ht="16.5" customHeight="1">
      <c r="A283" s="103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1"/>
      <c r="M283" s="101"/>
      <c r="N283" s="101"/>
      <c r="O283" s="101"/>
      <c r="P283" s="104"/>
      <c r="Q283" s="104"/>
      <c r="R283" s="105"/>
      <c r="S283" s="17" t="str">
        <f t="shared" ref="S283:T283" si="130">RIGHT(L283,5)</f>
        <v/>
      </c>
      <c r="T283" s="17" t="str">
        <f t="shared" si="130"/>
        <v/>
      </c>
      <c r="U283" s="106"/>
      <c r="V283" s="106"/>
      <c r="W283" s="105"/>
      <c r="X283" s="105"/>
    </row>
    <row r="284" spans="1:24" ht="16.5" customHeight="1">
      <c r="A284" s="103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1"/>
      <c r="M284" s="101"/>
      <c r="N284" s="101"/>
      <c r="O284" s="101"/>
      <c r="P284" s="104"/>
      <c r="Q284" s="104"/>
      <c r="R284" s="105"/>
      <c r="S284" s="17" t="str">
        <f t="shared" ref="S284:T284" si="131">RIGHT(L284,5)</f>
        <v/>
      </c>
      <c r="T284" s="17" t="str">
        <f t="shared" si="131"/>
        <v/>
      </c>
      <c r="U284" s="106"/>
      <c r="V284" s="106"/>
      <c r="W284" s="105"/>
      <c r="X284" s="105"/>
    </row>
    <row r="285" spans="1:24" ht="16.5" customHeight="1">
      <c r="A285" s="103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1"/>
      <c r="M285" s="101"/>
      <c r="N285" s="101"/>
      <c r="O285" s="101"/>
      <c r="P285" s="104"/>
      <c r="Q285" s="104"/>
      <c r="R285" s="105"/>
      <c r="S285" s="17" t="str">
        <f t="shared" ref="S285:T285" si="132">RIGHT(L285,5)</f>
        <v/>
      </c>
      <c r="T285" s="17" t="str">
        <f t="shared" si="132"/>
        <v/>
      </c>
      <c r="U285" s="106"/>
      <c r="V285" s="106"/>
      <c r="W285" s="105"/>
      <c r="X285" s="105"/>
    </row>
    <row r="286" spans="1:24" ht="16.5" customHeight="1">
      <c r="A286" s="103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1"/>
      <c r="M286" s="101"/>
      <c r="N286" s="101"/>
      <c r="O286" s="101"/>
      <c r="P286" s="104"/>
      <c r="Q286" s="104"/>
      <c r="R286" s="105"/>
      <c r="S286" s="17" t="str">
        <f t="shared" ref="S286:T286" si="133">RIGHT(L286,5)</f>
        <v/>
      </c>
      <c r="T286" s="17" t="str">
        <f t="shared" si="133"/>
        <v/>
      </c>
      <c r="U286" s="106"/>
      <c r="V286" s="106"/>
      <c r="W286" s="105"/>
      <c r="X286" s="105"/>
    </row>
    <row r="287" spans="1:24" ht="16.5" customHeight="1">
      <c r="A287" s="103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1"/>
      <c r="M287" s="101"/>
      <c r="N287" s="101"/>
      <c r="O287" s="101"/>
      <c r="P287" s="104"/>
      <c r="Q287" s="104"/>
      <c r="R287" s="105"/>
      <c r="S287" s="17" t="str">
        <f t="shared" ref="S287:T287" si="134">RIGHT(L287,5)</f>
        <v/>
      </c>
      <c r="T287" s="17" t="str">
        <f t="shared" si="134"/>
        <v/>
      </c>
      <c r="U287" s="106"/>
      <c r="V287" s="106"/>
      <c r="W287" s="105"/>
      <c r="X287" s="105"/>
    </row>
    <row r="288" spans="1:24" ht="16.5" customHeight="1">
      <c r="A288" s="103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1"/>
      <c r="M288" s="101"/>
      <c r="N288" s="101"/>
      <c r="O288" s="101"/>
      <c r="P288" s="104"/>
      <c r="Q288" s="104"/>
      <c r="R288" s="105"/>
      <c r="S288" s="17" t="str">
        <f t="shared" ref="S288:T288" si="135">RIGHT(L288,5)</f>
        <v/>
      </c>
      <c r="T288" s="17" t="str">
        <f t="shared" si="135"/>
        <v/>
      </c>
      <c r="U288" s="106"/>
      <c r="V288" s="106"/>
      <c r="W288" s="105"/>
      <c r="X288" s="105"/>
    </row>
    <row r="289" spans="1:24" ht="16.5" customHeight="1">
      <c r="A289" s="103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1"/>
      <c r="M289" s="101"/>
      <c r="N289" s="101"/>
      <c r="O289" s="101"/>
      <c r="P289" s="104"/>
      <c r="Q289" s="104"/>
      <c r="R289" s="105"/>
      <c r="S289" s="17" t="str">
        <f t="shared" ref="S289:T289" si="136">RIGHT(L289,5)</f>
        <v/>
      </c>
      <c r="T289" s="17" t="str">
        <f t="shared" si="136"/>
        <v/>
      </c>
      <c r="U289" s="106"/>
      <c r="V289" s="106"/>
      <c r="W289" s="105"/>
      <c r="X289" s="105"/>
    </row>
    <row r="290" spans="1:24" ht="16.5" customHeight="1">
      <c r="A290" s="103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1"/>
      <c r="M290" s="101"/>
      <c r="N290" s="101"/>
      <c r="O290" s="101"/>
      <c r="P290" s="104"/>
      <c r="Q290" s="104"/>
      <c r="R290" s="105"/>
      <c r="S290" s="17" t="str">
        <f t="shared" ref="S290:T290" si="137">RIGHT(L290,5)</f>
        <v/>
      </c>
      <c r="T290" s="17" t="str">
        <f t="shared" si="137"/>
        <v/>
      </c>
      <c r="U290" s="106"/>
      <c r="V290" s="106"/>
      <c r="W290" s="105"/>
      <c r="X290" s="105"/>
    </row>
    <row r="291" spans="1:24" ht="16.5" customHeight="1">
      <c r="A291" s="103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1"/>
      <c r="M291" s="101"/>
      <c r="N291" s="101"/>
      <c r="O291" s="101"/>
      <c r="P291" s="104"/>
      <c r="Q291" s="104"/>
      <c r="R291" s="105"/>
      <c r="S291" s="17" t="str">
        <f t="shared" ref="S291:T291" si="138">RIGHT(L291,5)</f>
        <v/>
      </c>
      <c r="T291" s="17" t="str">
        <f t="shared" si="138"/>
        <v/>
      </c>
      <c r="U291" s="106"/>
      <c r="V291" s="106"/>
      <c r="W291" s="105"/>
      <c r="X291" s="105"/>
    </row>
    <row r="292" spans="1:24" ht="16.5" customHeight="1">
      <c r="A292" s="103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1"/>
      <c r="M292" s="101"/>
      <c r="N292" s="101"/>
      <c r="O292" s="101"/>
      <c r="P292" s="104"/>
      <c r="Q292" s="104"/>
      <c r="R292" s="105"/>
      <c r="S292" s="17" t="str">
        <f t="shared" ref="S292:T292" si="139">RIGHT(L292,5)</f>
        <v/>
      </c>
      <c r="T292" s="17" t="str">
        <f t="shared" si="139"/>
        <v/>
      </c>
      <c r="U292" s="106"/>
      <c r="V292" s="106"/>
      <c r="W292" s="105"/>
      <c r="X292" s="105"/>
    </row>
    <row r="293" spans="1:24" ht="16.5" customHeight="1">
      <c r="A293" s="103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1"/>
      <c r="M293" s="101"/>
      <c r="N293" s="101"/>
      <c r="O293" s="101"/>
      <c r="P293" s="104"/>
      <c r="Q293" s="104"/>
      <c r="R293" s="105"/>
      <c r="S293" s="17" t="str">
        <f t="shared" ref="S293:T293" si="140">RIGHT(L293,5)</f>
        <v/>
      </c>
      <c r="T293" s="17" t="str">
        <f t="shared" si="140"/>
        <v/>
      </c>
      <c r="U293" s="106"/>
      <c r="V293" s="106"/>
      <c r="W293" s="105"/>
      <c r="X293" s="105"/>
    </row>
    <row r="294" spans="1:24" ht="16.5" customHeight="1">
      <c r="A294" s="103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1"/>
      <c r="M294" s="101"/>
      <c r="N294" s="101"/>
      <c r="O294" s="101"/>
      <c r="P294" s="104"/>
      <c r="Q294" s="104"/>
      <c r="R294" s="105"/>
      <c r="S294" s="17" t="str">
        <f t="shared" ref="S294:T294" si="141">RIGHT(L294,5)</f>
        <v/>
      </c>
      <c r="T294" s="17" t="str">
        <f t="shared" si="141"/>
        <v/>
      </c>
      <c r="U294" s="106"/>
      <c r="V294" s="106"/>
      <c r="W294" s="105"/>
      <c r="X294" s="105"/>
    </row>
    <row r="295" spans="1:24" ht="16.5" customHeight="1">
      <c r="A295" s="103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1"/>
      <c r="M295" s="101"/>
      <c r="N295" s="101"/>
      <c r="O295" s="101"/>
      <c r="P295" s="104"/>
      <c r="Q295" s="104"/>
      <c r="R295" s="105"/>
      <c r="S295" s="17" t="str">
        <f t="shared" ref="S295:T295" si="142">RIGHT(L295,5)</f>
        <v/>
      </c>
      <c r="T295" s="17" t="str">
        <f t="shared" si="142"/>
        <v/>
      </c>
      <c r="U295" s="106"/>
      <c r="V295" s="106"/>
      <c r="W295" s="105"/>
      <c r="X295" s="105"/>
    </row>
    <row r="296" spans="1:24" ht="16.5" customHeight="1">
      <c r="A296" s="103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1"/>
      <c r="M296" s="101"/>
      <c r="N296" s="101"/>
      <c r="O296" s="101"/>
      <c r="P296" s="104"/>
      <c r="Q296" s="104"/>
      <c r="R296" s="105"/>
      <c r="S296" s="17" t="str">
        <f t="shared" ref="S296:T296" si="143">RIGHT(L296,5)</f>
        <v/>
      </c>
      <c r="T296" s="17" t="str">
        <f t="shared" si="143"/>
        <v/>
      </c>
      <c r="U296" s="106"/>
      <c r="V296" s="106"/>
      <c r="W296" s="105"/>
      <c r="X296" s="105"/>
    </row>
    <row r="297" spans="1:24" ht="16.5" customHeight="1">
      <c r="A297" s="103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1"/>
      <c r="M297" s="101"/>
      <c r="N297" s="101"/>
      <c r="O297" s="101"/>
      <c r="P297" s="104"/>
      <c r="Q297" s="104"/>
      <c r="R297" s="105"/>
      <c r="S297" s="17" t="str">
        <f t="shared" ref="S297:T297" si="144">RIGHT(L297,5)</f>
        <v/>
      </c>
      <c r="T297" s="17" t="str">
        <f t="shared" si="144"/>
        <v/>
      </c>
      <c r="U297" s="106"/>
      <c r="V297" s="106"/>
      <c r="W297" s="105"/>
      <c r="X297" s="105"/>
    </row>
    <row r="298" spans="1:24" ht="16.5" customHeight="1">
      <c r="A298" s="103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1"/>
      <c r="M298" s="101"/>
      <c r="N298" s="101"/>
      <c r="O298" s="101"/>
      <c r="P298" s="104"/>
      <c r="Q298" s="104"/>
      <c r="R298" s="105"/>
      <c r="S298" s="17" t="str">
        <f t="shared" ref="S298:T298" si="145">RIGHT(L298,5)</f>
        <v/>
      </c>
      <c r="T298" s="17" t="str">
        <f t="shared" si="145"/>
        <v/>
      </c>
      <c r="U298" s="106"/>
      <c r="V298" s="106"/>
      <c r="W298" s="105"/>
      <c r="X298" s="105"/>
    </row>
    <row r="299" spans="1:24" ht="16.5" customHeight="1">
      <c r="A299" s="103"/>
      <c r="B299" s="103"/>
      <c r="C299" s="102"/>
      <c r="D299" s="102"/>
      <c r="E299" s="102"/>
      <c r="F299" s="102"/>
      <c r="G299" s="102"/>
      <c r="H299" s="102"/>
      <c r="I299" s="102"/>
      <c r="J299" s="102"/>
      <c r="K299" s="102"/>
      <c r="L299" s="101"/>
      <c r="M299" s="101"/>
      <c r="N299" s="101"/>
      <c r="O299" s="101"/>
      <c r="P299" s="104"/>
      <c r="Q299" s="104"/>
      <c r="R299" s="105"/>
      <c r="S299" s="17" t="str">
        <f t="shared" ref="S299:T299" si="146">RIGHT(L299,5)</f>
        <v/>
      </c>
      <c r="T299" s="17" t="str">
        <f t="shared" si="146"/>
        <v/>
      </c>
      <c r="U299" s="106"/>
      <c r="V299" s="106"/>
      <c r="W299" s="105"/>
      <c r="X299" s="105"/>
    </row>
    <row r="300" spans="1:24" ht="16.5" customHeight="1">
      <c r="A300" s="103"/>
      <c r="B300" s="103"/>
      <c r="C300" s="102"/>
      <c r="D300" s="102"/>
      <c r="E300" s="102"/>
      <c r="F300" s="102"/>
      <c r="G300" s="102"/>
      <c r="H300" s="102"/>
      <c r="I300" s="102"/>
      <c r="J300" s="102"/>
      <c r="K300" s="102"/>
      <c r="L300" s="101"/>
      <c r="M300" s="101"/>
      <c r="N300" s="101"/>
      <c r="O300" s="101"/>
      <c r="P300" s="104"/>
      <c r="Q300" s="104"/>
      <c r="R300" s="105"/>
      <c r="S300" s="17" t="str">
        <f t="shared" ref="S300:T300" si="147">RIGHT(L300,5)</f>
        <v/>
      </c>
      <c r="T300" s="17" t="str">
        <f t="shared" si="147"/>
        <v/>
      </c>
      <c r="U300" s="106"/>
      <c r="V300" s="106"/>
      <c r="W300" s="105"/>
      <c r="X300" s="105"/>
    </row>
    <row r="301" spans="1:24" ht="16.5" customHeight="1">
      <c r="A301" s="103"/>
      <c r="B301" s="103"/>
      <c r="C301" s="102"/>
      <c r="D301" s="102"/>
      <c r="E301" s="102"/>
      <c r="F301" s="102"/>
      <c r="G301" s="102"/>
      <c r="H301" s="102"/>
      <c r="I301" s="102"/>
      <c r="J301" s="102"/>
      <c r="K301" s="102"/>
      <c r="L301" s="101"/>
      <c r="M301" s="101"/>
      <c r="N301" s="101"/>
      <c r="O301" s="101"/>
      <c r="P301" s="104"/>
      <c r="Q301" s="104"/>
      <c r="R301" s="105"/>
      <c r="S301" s="17" t="str">
        <f t="shared" ref="S301:T301" si="148">RIGHT(L301,5)</f>
        <v/>
      </c>
      <c r="T301" s="17" t="str">
        <f t="shared" si="148"/>
        <v/>
      </c>
      <c r="U301" s="106"/>
      <c r="V301" s="106"/>
      <c r="W301" s="105"/>
      <c r="X301" s="105"/>
    </row>
    <row r="302" spans="1:24" ht="16.5" customHeight="1">
      <c r="A302" s="103"/>
      <c r="B302" s="103"/>
      <c r="C302" s="102"/>
      <c r="D302" s="102"/>
      <c r="E302" s="102"/>
      <c r="F302" s="102"/>
      <c r="G302" s="102"/>
      <c r="H302" s="102"/>
      <c r="I302" s="102"/>
      <c r="J302" s="102"/>
      <c r="K302" s="102"/>
      <c r="L302" s="101"/>
      <c r="M302" s="101"/>
      <c r="N302" s="101"/>
      <c r="O302" s="101"/>
      <c r="P302" s="104"/>
      <c r="Q302" s="104"/>
      <c r="R302" s="105"/>
      <c r="S302" s="17" t="str">
        <f t="shared" ref="S302:T302" si="149">RIGHT(L302,5)</f>
        <v/>
      </c>
      <c r="T302" s="17" t="str">
        <f t="shared" si="149"/>
        <v/>
      </c>
      <c r="U302" s="106"/>
      <c r="V302" s="106"/>
      <c r="W302" s="105"/>
      <c r="X302" s="105"/>
    </row>
    <row r="303" spans="1:24" ht="16.5" customHeight="1">
      <c r="A303" s="103"/>
      <c r="B303" s="103"/>
      <c r="C303" s="102"/>
      <c r="D303" s="102"/>
      <c r="E303" s="102"/>
      <c r="F303" s="102"/>
      <c r="G303" s="102"/>
      <c r="H303" s="102"/>
      <c r="I303" s="102"/>
      <c r="J303" s="102"/>
      <c r="K303" s="102"/>
      <c r="L303" s="101"/>
      <c r="M303" s="101"/>
      <c r="N303" s="101"/>
      <c r="O303" s="101"/>
      <c r="P303" s="104"/>
      <c r="Q303" s="104"/>
      <c r="R303" s="105"/>
      <c r="S303" s="17" t="str">
        <f t="shared" ref="S303:T303" si="150">RIGHT(L303,5)</f>
        <v/>
      </c>
      <c r="T303" s="17" t="str">
        <f t="shared" si="150"/>
        <v/>
      </c>
      <c r="U303" s="106"/>
      <c r="V303" s="106"/>
      <c r="W303" s="105"/>
      <c r="X303" s="105"/>
    </row>
    <row r="304" spans="1:24" ht="16.5" customHeight="1">
      <c r="A304" s="103"/>
      <c r="B304" s="103"/>
      <c r="C304" s="102"/>
      <c r="D304" s="102"/>
      <c r="E304" s="102"/>
      <c r="F304" s="102"/>
      <c r="G304" s="102"/>
      <c r="H304" s="102"/>
      <c r="I304" s="102"/>
      <c r="J304" s="102"/>
      <c r="K304" s="102"/>
      <c r="L304" s="101"/>
      <c r="M304" s="101"/>
      <c r="N304" s="101"/>
      <c r="O304" s="101"/>
      <c r="P304" s="104"/>
      <c r="Q304" s="104"/>
      <c r="R304" s="105"/>
      <c r="S304" s="17" t="str">
        <f t="shared" ref="S304:T304" si="151">RIGHT(L304,5)</f>
        <v/>
      </c>
      <c r="T304" s="17" t="str">
        <f t="shared" si="151"/>
        <v/>
      </c>
      <c r="U304" s="106"/>
      <c r="V304" s="106"/>
      <c r="W304" s="105"/>
      <c r="X304" s="105"/>
    </row>
    <row r="305" spans="1:24" ht="16.5" customHeight="1">
      <c r="A305" s="103"/>
      <c r="B305" s="103"/>
      <c r="C305" s="102"/>
      <c r="D305" s="102"/>
      <c r="E305" s="102"/>
      <c r="F305" s="102"/>
      <c r="G305" s="102"/>
      <c r="H305" s="102"/>
      <c r="I305" s="102"/>
      <c r="J305" s="102"/>
      <c r="K305" s="102"/>
      <c r="L305" s="101"/>
      <c r="M305" s="101"/>
      <c r="N305" s="101"/>
      <c r="O305" s="101"/>
      <c r="P305" s="104"/>
      <c r="Q305" s="104"/>
      <c r="R305" s="105"/>
      <c r="S305" s="17" t="str">
        <f t="shared" ref="S305:T305" si="152">RIGHT(L305,5)</f>
        <v/>
      </c>
      <c r="T305" s="17" t="str">
        <f t="shared" si="152"/>
        <v/>
      </c>
      <c r="U305" s="106"/>
      <c r="V305" s="106"/>
      <c r="W305" s="105"/>
      <c r="X305" s="105"/>
    </row>
    <row r="306" spans="1:24" ht="16.5" customHeight="1">
      <c r="A306" s="103"/>
      <c r="B306" s="103"/>
      <c r="C306" s="102"/>
      <c r="D306" s="102"/>
      <c r="E306" s="102"/>
      <c r="F306" s="102"/>
      <c r="G306" s="102"/>
      <c r="H306" s="102"/>
      <c r="I306" s="102"/>
      <c r="J306" s="102"/>
      <c r="K306" s="102"/>
      <c r="L306" s="101"/>
      <c r="M306" s="101"/>
      <c r="N306" s="101"/>
      <c r="O306" s="101"/>
      <c r="P306" s="104"/>
      <c r="Q306" s="104"/>
      <c r="R306" s="105"/>
      <c r="S306" s="17" t="str">
        <f t="shared" ref="S306:T306" si="153">RIGHT(L306,5)</f>
        <v/>
      </c>
      <c r="T306" s="17" t="str">
        <f t="shared" si="153"/>
        <v/>
      </c>
      <c r="U306" s="106"/>
      <c r="V306" s="106"/>
      <c r="W306" s="105"/>
      <c r="X306" s="105"/>
    </row>
    <row r="307" spans="1:24" ht="16.5" customHeight="1">
      <c r="A307" s="103"/>
      <c r="B307" s="103"/>
      <c r="C307" s="102"/>
      <c r="D307" s="102"/>
      <c r="E307" s="102"/>
      <c r="F307" s="102"/>
      <c r="G307" s="102"/>
      <c r="H307" s="102"/>
      <c r="I307" s="102"/>
      <c r="J307" s="102"/>
      <c r="K307" s="102"/>
      <c r="L307" s="101"/>
      <c r="M307" s="101"/>
      <c r="N307" s="101"/>
      <c r="O307" s="101"/>
      <c r="P307" s="104"/>
      <c r="Q307" s="104"/>
      <c r="R307" s="105"/>
      <c r="S307" s="17" t="str">
        <f t="shared" ref="S307:T307" si="154">RIGHT(L307,5)</f>
        <v/>
      </c>
      <c r="T307" s="17" t="str">
        <f t="shared" si="154"/>
        <v/>
      </c>
      <c r="U307" s="106"/>
      <c r="V307" s="106"/>
      <c r="W307" s="105"/>
      <c r="X307" s="105"/>
    </row>
    <row r="308" spans="1:24" ht="16.5" customHeight="1">
      <c r="A308" s="103"/>
      <c r="B308" s="103"/>
      <c r="C308" s="102"/>
      <c r="D308" s="102"/>
      <c r="E308" s="102"/>
      <c r="F308" s="102"/>
      <c r="G308" s="102"/>
      <c r="H308" s="102"/>
      <c r="I308" s="102"/>
      <c r="J308" s="102"/>
      <c r="K308" s="102"/>
      <c r="L308" s="101"/>
      <c r="M308" s="101"/>
      <c r="N308" s="101"/>
      <c r="O308" s="101"/>
      <c r="P308" s="104"/>
      <c r="Q308" s="104"/>
      <c r="R308" s="105"/>
      <c r="S308" s="17" t="str">
        <f t="shared" ref="S308:T308" si="155">RIGHT(L308,5)</f>
        <v/>
      </c>
      <c r="T308" s="17" t="str">
        <f t="shared" si="155"/>
        <v/>
      </c>
      <c r="U308" s="106"/>
      <c r="V308" s="106"/>
      <c r="W308" s="105"/>
      <c r="X308" s="105"/>
    </row>
    <row r="309" spans="1:24" ht="16.5" customHeight="1">
      <c r="A309" s="103"/>
      <c r="B309" s="103"/>
      <c r="C309" s="102"/>
      <c r="D309" s="102"/>
      <c r="E309" s="102"/>
      <c r="F309" s="102"/>
      <c r="G309" s="102"/>
      <c r="H309" s="102"/>
      <c r="I309" s="102"/>
      <c r="J309" s="102"/>
      <c r="K309" s="102"/>
      <c r="L309" s="101"/>
      <c r="M309" s="101"/>
      <c r="N309" s="101"/>
      <c r="O309" s="101"/>
      <c r="P309" s="104"/>
      <c r="Q309" s="104"/>
      <c r="R309" s="105"/>
      <c r="S309" s="17" t="str">
        <f t="shared" ref="S309:T309" si="156">RIGHT(L309,5)</f>
        <v/>
      </c>
      <c r="T309" s="17" t="str">
        <f t="shared" si="156"/>
        <v/>
      </c>
      <c r="U309" s="106"/>
      <c r="V309" s="106"/>
      <c r="W309" s="105"/>
      <c r="X309" s="105"/>
    </row>
    <row r="310" spans="1:24" ht="16.5" customHeight="1">
      <c r="A310" s="103"/>
      <c r="B310" s="103"/>
      <c r="C310" s="102"/>
      <c r="D310" s="102"/>
      <c r="E310" s="102"/>
      <c r="F310" s="102"/>
      <c r="G310" s="102"/>
      <c r="H310" s="102"/>
      <c r="I310" s="102"/>
      <c r="J310" s="102"/>
      <c r="K310" s="102"/>
      <c r="L310" s="101"/>
      <c r="M310" s="101"/>
      <c r="N310" s="101"/>
      <c r="O310" s="101"/>
      <c r="P310" s="104"/>
      <c r="Q310" s="104"/>
      <c r="R310" s="105"/>
      <c r="S310" s="17" t="str">
        <f t="shared" ref="S310:T310" si="157">RIGHT(L310,5)</f>
        <v/>
      </c>
      <c r="T310" s="17" t="str">
        <f t="shared" si="157"/>
        <v/>
      </c>
      <c r="U310" s="106"/>
      <c r="V310" s="106"/>
      <c r="W310" s="105"/>
      <c r="X310" s="105"/>
    </row>
    <row r="311" spans="1:24" ht="16.5" customHeight="1">
      <c r="A311" s="103"/>
      <c r="B311" s="103"/>
      <c r="C311" s="102"/>
      <c r="D311" s="102"/>
      <c r="E311" s="102"/>
      <c r="F311" s="102"/>
      <c r="G311" s="102"/>
      <c r="H311" s="102"/>
      <c r="I311" s="102"/>
      <c r="J311" s="102"/>
      <c r="K311" s="102"/>
      <c r="L311" s="101"/>
      <c r="M311" s="101"/>
      <c r="N311" s="101"/>
      <c r="O311" s="101"/>
      <c r="P311" s="104"/>
      <c r="Q311" s="104"/>
      <c r="R311" s="105"/>
      <c r="S311" s="17" t="str">
        <f t="shared" ref="S311:T311" si="158">RIGHT(L311,5)</f>
        <v/>
      </c>
      <c r="T311" s="17" t="str">
        <f t="shared" si="158"/>
        <v/>
      </c>
      <c r="U311" s="106"/>
      <c r="V311" s="106"/>
      <c r="W311" s="105"/>
      <c r="X311" s="105"/>
    </row>
    <row r="312" spans="1:24" ht="16.5" customHeight="1">
      <c r="A312" s="103"/>
      <c r="B312" s="103"/>
      <c r="C312" s="102"/>
      <c r="D312" s="102"/>
      <c r="E312" s="102"/>
      <c r="F312" s="102"/>
      <c r="G312" s="102"/>
      <c r="H312" s="102"/>
      <c r="I312" s="102"/>
      <c r="J312" s="102"/>
      <c r="K312" s="102"/>
      <c r="L312" s="101"/>
      <c r="M312" s="101"/>
      <c r="N312" s="101"/>
      <c r="O312" s="101"/>
      <c r="P312" s="104"/>
      <c r="Q312" s="104"/>
      <c r="R312" s="105"/>
      <c r="S312" s="17" t="str">
        <f t="shared" ref="S312:T312" si="159">RIGHT(L312,5)</f>
        <v/>
      </c>
      <c r="T312" s="17" t="str">
        <f t="shared" si="159"/>
        <v/>
      </c>
      <c r="U312" s="106"/>
      <c r="V312" s="106"/>
      <c r="W312" s="105"/>
      <c r="X312" s="105"/>
    </row>
  </sheetData>
  <mergeCells count="121">
    <mergeCell ref="C151:C178"/>
    <mergeCell ref="D173:D175"/>
    <mergeCell ref="E182:E183"/>
    <mergeCell ref="E84:E85"/>
    <mergeCell ref="E150:E151"/>
    <mergeCell ref="D150:D155"/>
    <mergeCell ref="E180:E181"/>
    <mergeCell ref="D113:D115"/>
    <mergeCell ref="D116:D118"/>
    <mergeCell ref="E120:E121"/>
    <mergeCell ref="D120:D125"/>
    <mergeCell ref="C120:C148"/>
    <mergeCell ref="D176:D178"/>
    <mergeCell ref="D135:D142"/>
    <mergeCell ref="C119:F119"/>
    <mergeCell ref="E156:F156"/>
    <mergeCell ref="E146:E148"/>
    <mergeCell ref="D156:D160"/>
    <mergeCell ref="E158:E160"/>
    <mergeCell ref="C149:F149"/>
    <mergeCell ref="D126:D130"/>
    <mergeCell ref="E128:E130"/>
    <mergeCell ref="E141:E142"/>
    <mergeCell ref="E139:E140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I4:I5"/>
    <mergeCell ref="J4:J5"/>
    <mergeCell ref="L4:L5"/>
    <mergeCell ref="M4:M5"/>
    <mergeCell ref="N4:N5"/>
    <mergeCell ref="D9:D11"/>
    <mergeCell ref="D12:D21"/>
    <mergeCell ref="D22:D23"/>
    <mergeCell ref="E17:E21"/>
    <mergeCell ref="E43:E45"/>
    <mergeCell ref="D43:D50"/>
    <mergeCell ref="D51:D54"/>
    <mergeCell ref="E59:E61"/>
    <mergeCell ref="E66:E69"/>
    <mergeCell ref="E62:E65"/>
    <mergeCell ref="C81:O82"/>
    <mergeCell ref="D131:D134"/>
    <mergeCell ref="E116:E118"/>
    <mergeCell ref="D70:D71"/>
    <mergeCell ref="D72:D73"/>
    <mergeCell ref="E70:E71"/>
    <mergeCell ref="E72:E73"/>
    <mergeCell ref="D74:D76"/>
    <mergeCell ref="D77:D80"/>
    <mergeCell ref="C22:C23"/>
    <mergeCell ref="D24:D27"/>
    <mergeCell ref="D32:D37"/>
    <mergeCell ref="D38:D39"/>
    <mergeCell ref="H4:H5"/>
    <mergeCell ref="A4:A5"/>
    <mergeCell ref="A1:F3"/>
    <mergeCell ref="C4:F4"/>
    <mergeCell ref="E126:F126"/>
    <mergeCell ref="E77:E80"/>
    <mergeCell ref="E9:E11"/>
    <mergeCell ref="E12:E16"/>
    <mergeCell ref="E24:E31"/>
    <mergeCell ref="E98:E99"/>
    <mergeCell ref="D96:D99"/>
    <mergeCell ref="C83:F83"/>
    <mergeCell ref="E53:E54"/>
    <mergeCell ref="E93:E95"/>
    <mergeCell ref="C24:C40"/>
    <mergeCell ref="D55:D58"/>
    <mergeCell ref="D59:D69"/>
    <mergeCell ref="C84:C118"/>
    <mergeCell ref="C43:C80"/>
    <mergeCell ref="E46:E47"/>
    <mergeCell ref="E169:E170"/>
    <mergeCell ref="D161:D164"/>
    <mergeCell ref="E133:E134"/>
    <mergeCell ref="E137:E138"/>
    <mergeCell ref="D84:D90"/>
    <mergeCell ref="E105:E108"/>
    <mergeCell ref="E109:E112"/>
    <mergeCell ref="E102:E104"/>
    <mergeCell ref="D91:D95"/>
    <mergeCell ref="D146:D148"/>
    <mergeCell ref="D100:D112"/>
    <mergeCell ref="E152:E153"/>
    <mergeCell ref="D143:D145"/>
    <mergeCell ref="E86:E87"/>
    <mergeCell ref="E122:E123"/>
    <mergeCell ref="D206:D208"/>
    <mergeCell ref="D203:D205"/>
    <mergeCell ref="D191:D194"/>
    <mergeCell ref="C7:C21"/>
    <mergeCell ref="E38:E39"/>
    <mergeCell ref="E32:E37"/>
    <mergeCell ref="E186:F186"/>
    <mergeCell ref="C179:F179"/>
    <mergeCell ref="E176:E178"/>
    <mergeCell ref="E206:E208"/>
    <mergeCell ref="D186:D190"/>
    <mergeCell ref="E188:E190"/>
    <mergeCell ref="E201:E202"/>
    <mergeCell ref="E193:E194"/>
    <mergeCell ref="D195:D202"/>
    <mergeCell ref="E197:E198"/>
    <mergeCell ref="E199:E200"/>
    <mergeCell ref="D180:D185"/>
    <mergeCell ref="C180:C208"/>
    <mergeCell ref="C42:F42"/>
    <mergeCell ref="E171:E172"/>
    <mergeCell ref="E163:E164"/>
    <mergeCell ref="D165:D172"/>
    <mergeCell ref="E167:E168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283</v>
      </c>
      <c r="C1" s="135" t="s">
        <v>284</v>
      </c>
      <c r="D1" s="135" t="s">
        <v>285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61" t="s">
        <v>83</v>
      </c>
      <c r="C4" s="363" t="s">
        <v>286</v>
      </c>
      <c r="D4" s="137" t="s">
        <v>287</v>
      </c>
    </row>
    <row r="5" spans="2:4">
      <c r="B5" s="314"/>
      <c r="C5" s="314"/>
      <c r="D5" s="137" t="s">
        <v>288</v>
      </c>
    </row>
    <row r="6" spans="2:4">
      <c r="B6" s="314"/>
      <c r="C6" s="363" t="s">
        <v>289</v>
      </c>
      <c r="D6" s="137" t="s">
        <v>290</v>
      </c>
    </row>
    <row r="7" spans="2:4">
      <c r="B7" s="314"/>
      <c r="C7" s="314"/>
      <c r="D7" s="137" t="s">
        <v>291</v>
      </c>
    </row>
    <row r="8" spans="2:4">
      <c r="B8" s="314"/>
      <c r="C8" s="363" t="s">
        <v>292</v>
      </c>
      <c r="D8" s="137" t="s">
        <v>293</v>
      </c>
    </row>
    <row r="9" spans="2:4">
      <c r="B9" s="314"/>
      <c r="C9" s="314"/>
      <c r="D9" s="137" t="s">
        <v>294</v>
      </c>
    </row>
    <row r="10" spans="2:4">
      <c r="B10" s="314"/>
      <c r="C10" s="314"/>
      <c r="D10" s="137" t="s">
        <v>295</v>
      </c>
    </row>
    <row r="11" spans="2:4">
      <c r="B11" s="314"/>
      <c r="C11" s="314"/>
      <c r="D11" s="137" t="s">
        <v>296</v>
      </c>
    </row>
    <row r="12" spans="2:4">
      <c r="B12" s="314"/>
      <c r="C12" s="363" t="s">
        <v>297</v>
      </c>
      <c r="D12" s="137" t="s">
        <v>298</v>
      </c>
    </row>
    <row r="13" spans="2:4">
      <c r="B13" s="314"/>
      <c r="C13" s="314"/>
      <c r="D13" s="137" t="s">
        <v>299</v>
      </c>
    </row>
    <row r="14" spans="2:4">
      <c r="B14" s="314"/>
      <c r="C14" s="314"/>
      <c r="D14" s="137" t="s">
        <v>300</v>
      </c>
    </row>
    <row r="15" spans="2:4">
      <c r="B15" s="314"/>
      <c r="C15" s="314"/>
      <c r="D15" s="137" t="s">
        <v>301</v>
      </c>
    </row>
    <row r="16" spans="2:4">
      <c r="B16" s="314"/>
      <c r="C16" s="314"/>
      <c r="D16" s="137" t="s">
        <v>302</v>
      </c>
    </row>
    <row r="17" spans="2:4">
      <c r="B17" s="314"/>
      <c r="C17" s="314"/>
      <c r="D17" s="137" t="s">
        <v>303</v>
      </c>
    </row>
    <row r="18" spans="2:4">
      <c r="B18" s="314"/>
      <c r="C18" s="363" t="s">
        <v>304</v>
      </c>
      <c r="D18" s="137" t="s">
        <v>305</v>
      </c>
    </row>
    <row r="19" spans="2:4">
      <c r="B19" s="314"/>
      <c r="C19" s="314"/>
      <c r="D19" s="137" t="s">
        <v>306</v>
      </c>
    </row>
    <row r="20" spans="2:4">
      <c r="B20" s="314"/>
      <c r="C20" s="363" t="s">
        <v>307</v>
      </c>
      <c r="D20" s="137" t="s">
        <v>308</v>
      </c>
    </row>
    <row r="21" spans="2:4">
      <c r="B21" s="314"/>
      <c r="C21" s="314"/>
      <c r="D21" s="137" t="s">
        <v>309</v>
      </c>
    </row>
    <row r="22" spans="2:4">
      <c r="B22" s="314"/>
      <c r="C22" s="363" t="s">
        <v>310</v>
      </c>
      <c r="D22" s="137" t="s">
        <v>311</v>
      </c>
    </row>
    <row r="23" spans="2:4">
      <c r="B23" s="314"/>
      <c r="C23" s="314"/>
      <c r="D23" s="137" t="s">
        <v>312</v>
      </c>
    </row>
    <row r="24" spans="2:4">
      <c r="B24" s="314"/>
      <c r="C24" s="363" t="s">
        <v>313</v>
      </c>
      <c r="D24" s="137" t="s">
        <v>314</v>
      </c>
    </row>
    <row r="25" spans="2:4">
      <c r="B25" s="314"/>
      <c r="C25" s="314"/>
      <c r="D25" s="137" t="s">
        <v>315</v>
      </c>
    </row>
    <row r="26" spans="2:4">
      <c r="B26" s="314"/>
      <c r="C26" s="314"/>
      <c r="D26" s="137" t="s">
        <v>316</v>
      </c>
    </row>
    <row r="27" spans="2:4">
      <c r="B27" s="314"/>
      <c r="C27" s="314"/>
      <c r="D27" s="137" t="s">
        <v>317</v>
      </c>
    </row>
    <row r="28" spans="2:4">
      <c r="B28" s="314"/>
      <c r="C28" s="314"/>
      <c r="D28" s="137" t="s">
        <v>318</v>
      </c>
    </row>
    <row r="29" spans="2:4">
      <c r="B29" s="362"/>
      <c r="C29" s="314"/>
      <c r="D29" s="137" t="s">
        <v>319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311" t="s">
        <v>6</v>
      </c>
      <c r="B1" s="6"/>
      <c r="C1" s="311" t="s">
        <v>7</v>
      </c>
      <c r="D1" s="314"/>
      <c r="E1" s="31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62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63" t="s">
        <v>320</v>
      </c>
      <c r="D3" s="363" t="s">
        <v>321</v>
      </c>
      <c r="E3" s="140" t="s">
        <v>322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314"/>
      <c r="D4" s="314"/>
      <c r="E4" s="137" t="s">
        <v>323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314"/>
      <c r="D5" s="314"/>
      <c r="E5" s="137" t="s">
        <v>324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314"/>
      <c r="D6" s="314"/>
      <c r="E6" s="137" t="s">
        <v>325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314"/>
      <c r="D7" s="365" t="s">
        <v>326</v>
      </c>
      <c r="E7" s="140" t="s">
        <v>327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314"/>
      <c r="D8" s="314"/>
      <c r="E8" s="140" t="s">
        <v>328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314"/>
      <c r="D9" s="314"/>
      <c r="E9" s="137" t="s">
        <v>329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314"/>
      <c r="D10" s="363" t="s">
        <v>325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314"/>
      <c r="D11" s="314"/>
      <c r="E11" s="137" t="s">
        <v>330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314"/>
      <c r="D12" s="314"/>
      <c r="E12" s="137" t="s">
        <v>331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314"/>
      <c r="D13" s="314"/>
      <c r="E13" s="137" t="s">
        <v>332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314"/>
      <c r="D14" s="314"/>
      <c r="E14" s="137" t="s">
        <v>333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314"/>
      <c r="D15" s="314"/>
      <c r="E15" s="137" t="s">
        <v>334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314"/>
      <c r="D16" s="314"/>
      <c r="E16" s="137" t="s">
        <v>335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314"/>
      <c r="D17" s="314"/>
      <c r="E17" s="137" t="s">
        <v>336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314"/>
      <c r="D18" s="314"/>
      <c r="E18" s="137" t="s">
        <v>337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314"/>
      <c r="D19" s="314"/>
      <c r="E19" s="137" t="s">
        <v>338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314"/>
      <c r="D20" s="314"/>
      <c r="E20" s="137" t="s">
        <v>339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314"/>
      <c r="D21" s="314"/>
      <c r="E21" s="137" t="s">
        <v>340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314"/>
      <c r="D22" s="363" t="s">
        <v>341</v>
      </c>
      <c r="E22" s="137" t="s">
        <v>342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314"/>
      <c r="D23" s="314"/>
      <c r="E23" s="137" t="s">
        <v>343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314"/>
      <c r="D24" s="314"/>
      <c r="E24" s="137" t="s">
        <v>344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314"/>
      <c r="D25" s="314"/>
      <c r="E25" s="137" t="s">
        <v>345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314"/>
      <c r="D26" s="314"/>
      <c r="E26" s="137" t="s">
        <v>346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314"/>
      <c r="D27" s="314"/>
      <c r="E27" s="137" t="s">
        <v>347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314"/>
      <c r="D28" s="314"/>
      <c r="E28" s="137" t="s">
        <v>348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314"/>
      <c r="D29" s="314"/>
      <c r="E29" s="140" t="s">
        <v>349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314"/>
      <c r="D30" s="314"/>
      <c r="E30" s="140" t="s">
        <v>350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314"/>
      <c r="D31" s="314"/>
      <c r="E31" s="137" t="s">
        <v>351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314"/>
      <c r="D32" s="363" t="s">
        <v>109</v>
      </c>
      <c r="E32" s="137" t="s">
        <v>352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314"/>
      <c r="D33" s="314"/>
      <c r="E33" s="137" t="s">
        <v>353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314"/>
      <c r="D34" s="314"/>
      <c r="E34" s="137" t="s">
        <v>354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314"/>
      <c r="D35" s="314"/>
      <c r="E35" s="137" t="s">
        <v>355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314"/>
      <c r="D36" s="314"/>
      <c r="E36" s="137" t="s">
        <v>356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314"/>
      <c r="D37" s="314"/>
      <c r="E37" s="137" t="s">
        <v>357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314"/>
      <c r="D38" s="363" t="s">
        <v>123</v>
      </c>
      <c r="E38" s="137" t="s">
        <v>358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314"/>
      <c r="D39" s="314"/>
      <c r="E39" s="137" t="s">
        <v>353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314"/>
      <c r="D40" s="314"/>
      <c r="E40" s="137" t="s">
        <v>354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314"/>
      <c r="D41" s="314"/>
      <c r="E41" s="137" t="s">
        <v>355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314"/>
      <c r="D42" s="314"/>
      <c r="E42" s="137" t="s">
        <v>356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314"/>
      <c r="D43" s="314"/>
      <c r="E43" s="137" t="s">
        <v>357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314"/>
      <c r="D44" s="363" t="s">
        <v>191</v>
      </c>
      <c r="E44" s="137" t="s">
        <v>359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314"/>
      <c r="D45" s="314"/>
      <c r="E45" s="137" t="s">
        <v>360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314"/>
      <c r="D46" s="314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314"/>
      <c r="D47" s="314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62"/>
      <c r="D48" s="362"/>
      <c r="E48" s="142" t="s">
        <v>361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63" t="s">
        <v>86</v>
      </c>
      <c r="D49" s="363" t="s">
        <v>362</v>
      </c>
      <c r="E49" s="137" t="s">
        <v>363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314"/>
      <c r="D50" s="314"/>
      <c r="E50" s="140" t="s">
        <v>364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314"/>
      <c r="D51" s="314"/>
      <c r="E51" s="137" t="s">
        <v>365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314"/>
      <c r="D52" s="314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314"/>
      <c r="D53" s="363" t="s">
        <v>366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314"/>
      <c r="D54" s="314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314"/>
      <c r="D55" s="314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314"/>
      <c r="D56" s="314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314"/>
      <c r="D57" s="314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314"/>
      <c r="D58" s="314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314"/>
      <c r="D59" s="314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314"/>
      <c r="D60" s="363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314"/>
      <c r="D61" s="314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314"/>
      <c r="D62" s="363" t="s">
        <v>367</v>
      </c>
      <c r="E62" s="137" t="s">
        <v>363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314"/>
      <c r="D63" s="314"/>
      <c r="E63" s="140" t="s">
        <v>364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314"/>
      <c r="D64" s="314"/>
      <c r="E64" s="137" t="s">
        <v>365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314"/>
      <c r="D65" s="314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314"/>
      <c r="D66" s="363" t="s">
        <v>368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314"/>
      <c r="D67" s="314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314"/>
      <c r="D68" s="314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314"/>
      <c r="D69" s="314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314"/>
      <c r="D70" s="314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314"/>
      <c r="D71" s="314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314"/>
      <c r="D72" s="314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314"/>
      <c r="D73" s="363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314"/>
      <c r="D74" s="314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314"/>
      <c r="D75" s="363" t="s">
        <v>369</v>
      </c>
      <c r="E75" s="137" t="s">
        <v>363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314"/>
      <c r="D76" s="314"/>
      <c r="E76" s="140" t="s">
        <v>364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314"/>
      <c r="D77" s="314"/>
      <c r="E77" s="137" t="s">
        <v>365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314"/>
      <c r="D78" s="314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314"/>
      <c r="D79" s="363" t="s">
        <v>370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314"/>
      <c r="D80" s="314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314"/>
      <c r="D81" s="314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314"/>
      <c r="D82" s="314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314"/>
      <c r="D83" s="314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314"/>
      <c r="D84" s="314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314"/>
      <c r="D85" s="314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314"/>
      <c r="D86" s="363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314"/>
      <c r="D87" s="314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314"/>
      <c r="D88" s="363" t="s">
        <v>371</v>
      </c>
      <c r="E88" s="137" t="s">
        <v>363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314"/>
      <c r="D89" s="314"/>
      <c r="E89" s="140" t="s">
        <v>364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314"/>
      <c r="D90" s="314"/>
      <c r="E90" s="137" t="s">
        <v>365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314"/>
      <c r="D91" s="314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314"/>
      <c r="D92" s="363" t="s">
        <v>370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314"/>
      <c r="D93" s="314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314"/>
      <c r="D94" s="314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314"/>
      <c r="D95" s="314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314"/>
      <c r="D96" s="314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314"/>
      <c r="D97" s="314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314"/>
      <c r="D98" s="314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314"/>
      <c r="D99" s="363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314"/>
      <c r="D100" s="314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314"/>
      <c r="D101" s="363" t="s">
        <v>372</v>
      </c>
      <c r="E101" s="137" t="s">
        <v>363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314"/>
      <c r="D102" s="314"/>
      <c r="E102" s="140" t="s">
        <v>364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314"/>
      <c r="D103" s="314"/>
      <c r="E103" s="137" t="s">
        <v>365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314"/>
      <c r="D104" s="314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314"/>
      <c r="D105" s="363" t="s">
        <v>370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314"/>
      <c r="D106" s="314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314"/>
      <c r="D107" s="314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314"/>
      <c r="D108" s="314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314"/>
      <c r="D109" s="314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314"/>
      <c r="D110" s="314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314"/>
      <c r="D111" s="314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314"/>
      <c r="D112" s="363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314"/>
      <c r="D113" s="314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314"/>
      <c r="D114" s="363" t="s">
        <v>373</v>
      </c>
      <c r="E114" s="137" t="s">
        <v>363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314"/>
      <c r="D115" s="314"/>
      <c r="E115" s="140" t="s">
        <v>364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314"/>
      <c r="D116" s="314"/>
      <c r="E116" s="137" t="s">
        <v>365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314"/>
      <c r="D117" s="314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314"/>
      <c r="D118" s="363" t="s">
        <v>370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314"/>
      <c r="D119" s="314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314"/>
      <c r="D120" s="314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314"/>
      <c r="D121" s="314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314"/>
      <c r="D122" s="314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314"/>
      <c r="D123" s="314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314"/>
      <c r="D124" s="314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314"/>
      <c r="D125" s="363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314"/>
      <c r="D126" s="314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314"/>
      <c r="D127" s="363" t="s">
        <v>359</v>
      </c>
      <c r="E127" s="137" t="s">
        <v>363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314"/>
      <c r="D128" s="314"/>
      <c r="E128" s="137" t="s">
        <v>365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314"/>
      <c r="D129" s="314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314"/>
      <c r="D130" s="363" t="s">
        <v>370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314"/>
      <c r="D131" s="314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314"/>
      <c r="D132" s="314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314"/>
      <c r="D133" s="314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314"/>
      <c r="D134" s="314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314"/>
      <c r="D135" s="314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314"/>
      <c r="D136" s="314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314"/>
      <c r="D137" s="363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314"/>
      <c r="D138" s="314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314"/>
      <c r="D139" s="363" t="s">
        <v>360</v>
      </c>
      <c r="E139" s="137" t="s">
        <v>363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314"/>
      <c r="D140" s="314"/>
      <c r="E140" s="137" t="s">
        <v>365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314"/>
      <c r="D141" s="314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314"/>
      <c r="D142" s="363" t="s">
        <v>370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314"/>
      <c r="D143" s="314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314"/>
      <c r="D144" s="314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314"/>
      <c r="D145" s="314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314"/>
      <c r="D146" s="314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314"/>
      <c r="D147" s="314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314"/>
      <c r="D148" s="314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314"/>
      <c r="D149" s="363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314"/>
      <c r="D150" s="314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314"/>
      <c r="D151" s="363"/>
      <c r="E151" s="137" t="s">
        <v>363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314"/>
      <c r="D152" s="314"/>
      <c r="E152" s="137" t="s">
        <v>365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314"/>
      <c r="D153" s="314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314"/>
      <c r="D154" s="363" t="s">
        <v>370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314"/>
      <c r="D155" s="314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314"/>
      <c r="D156" s="314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314"/>
      <c r="D157" s="314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314"/>
      <c r="D158" s="314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314"/>
      <c r="D159" s="314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314"/>
      <c r="D160" s="314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314"/>
      <c r="D161" s="363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314"/>
      <c r="D162" s="314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314"/>
      <c r="D163" s="363"/>
      <c r="E163" s="137" t="s">
        <v>363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314"/>
      <c r="D164" s="314"/>
      <c r="E164" s="137" t="s">
        <v>365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314"/>
      <c r="D165" s="314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314"/>
      <c r="D166" s="363" t="s">
        <v>370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314"/>
      <c r="D167" s="314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314"/>
      <c r="D168" s="314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314"/>
      <c r="D169" s="314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314"/>
      <c r="D170" s="314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314"/>
      <c r="D171" s="314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314"/>
      <c r="D172" s="314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314"/>
      <c r="D173" s="363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314"/>
      <c r="D174" s="314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314"/>
      <c r="D175" s="363"/>
      <c r="E175" s="137" t="s">
        <v>363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314"/>
      <c r="D176" s="314"/>
      <c r="E176" s="137" t="s">
        <v>365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314"/>
      <c r="D177" s="314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314"/>
      <c r="D178" s="363" t="s">
        <v>370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314"/>
      <c r="D179" s="314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314"/>
      <c r="D180" s="314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314"/>
      <c r="D181" s="314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314"/>
      <c r="D182" s="314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314"/>
      <c r="D183" s="314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314"/>
      <c r="D184" s="314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314"/>
      <c r="D185" s="363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62"/>
      <c r="D186" s="362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64" t="s">
        <v>374</v>
      </c>
      <c r="D187" s="363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314"/>
      <c r="D188" s="314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314"/>
      <c r="D189" s="314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314"/>
      <c r="D190" s="314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314"/>
      <c r="D191" s="363" t="s">
        <v>375</v>
      </c>
      <c r="E191" s="137" t="s">
        <v>376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314"/>
      <c r="D192" s="314"/>
      <c r="E192" s="137" t="s">
        <v>377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314"/>
      <c r="D193" s="314"/>
      <c r="E193" s="137" t="s">
        <v>378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314"/>
      <c r="D194" s="363" t="s">
        <v>286</v>
      </c>
      <c r="E194" s="137" t="s">
        <v>287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314"/>
      <c r="D195" s="314"/>
      <c r="E195" s="137" t="s">
        <v>288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314"/>
      <c r="D196" s="363" t="s">
        <v>126</v>
      </c>
      <c r="E196" s="137" t="s">
        <v>379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314"/>
      <c r="D197" s="314"/>
      <c r="E197" s="137" t="s">
        <v>380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314"/>
      <c r="D198" s="314"/>
      <c r="E198" s="137" t="s">
        <v>381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314"/>
      <c r="D199" s="363" t="s">
        <v>289</v>
      </c>
      <c r="E199" s="137" t="s">
        <v>290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314"/>
      <c r="D200" s="314"/>
      <c r="E200" s="137" t="s">
        <v>291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314"/>
      <c r="D201" s="363" t="s">
        <v>292</v>
      </c>
      <c r="E201" s="137" t="s">
        <v>293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314"/>
      <c r="D202" s="314"/>
      <c r="E202" s="137" t="s">
        <v>294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314"/>
      <c r="D203" s="314"/>
      <c r="E203" s="137" t="s">
        <v>295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314"/>
      <c r="D204" s="314"/>
      <c r="E204" s="137" t="s">
        <v>296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314"/>
      <c r="D205" s="363" t="s">
        <v>297</v>
      </c>
      <c r="E205" s="137" t="s">
        <v>298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314"/>
      <c r="D206" s="314"/>
      <c r="E206" s="137" t="s">
        <v>299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314"/>
      <c r="D207" s="314"/>
      <c r="E207" s="137" t="s">
        <v>300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314"/>
      <c r="D208" s="314"/>
      <c r="E208" s="137" t="s">
        <v>301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314"/>
      <c r="D209" s="314"/>
      <c r="E209" s="137" t="s">
        <v>302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314"/>
      <c r="D210" s="314"/>
      <c r="E210" s="137" t="s">
        <v>303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314"/>
      <c r="D211" s="363" t="s">
        <v>101</v>
      </c>
      <c r="E211" s="137" t="s">
        <v>382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314"/>
      <c r="D212" s="314"/>
      <c r="E212" s="137" t="s">
        <v>383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314"/>
      <c r="D213" s="314"/>
      <c r="E213" s="137" t="s">
        <v>384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314"/>
      <c r="D214" s="363" t="s">
        <v>304</v>
      </c>
      <c r="E214" s="137" t="s">
        <v>305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314"/>
      <c r="D215" s="314"/>
      <c r="E215" s="137" t="s">
        <v>306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314"/>
      <c r="D216" s="363" t="s">
        <v>307</v>
      </c>
      <c r="E216" s="137" t="s">
        <v>308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314"/>
      <c r="D217" s="314"/>
      <c r="E217" s="137" t="s">
        <v>309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314"/>
      <c r="D218" s="363" t="s">
        <v>310</v>
      </c>
      <c r="E218" s="137" t="s">
        <v>311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314"/>
      <c r="D219" s="314"/>
      <c r="E219" s="137" t="s">
        <v>312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314"/>
      <c r="D220" s="363" t="s">
        <v>313</v>
      </c>
      <c r="E220" s="137" t="s">
        <v>314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314"/>
      <c r="D221" s="314"/>
      <c r="E221" s="137" t="s">
        <v>315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314"/>
      <c r="D222" s="314"/>
      <c r="E222" s="137" t="s">
        <v>316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314"/>
      <c r="D223" s="314"/>
      <c r="E223" s="137" t="s">
        <v>317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314"/>
      <c r="D224" s="314"/>
      <c r="E224" s="137" t="s">
        <v>318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314"/>
      <c r="D225" s="314"/>
      <c r="E225" s="137" t="s">
        <v>319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314"/>
      <c r="D226" s="363" t="s">
        <v>251</v>
      </c>
      <c r="E226" s="137" t="s">
        <v>255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62"/>
      <c r="D227" s="362"/>
      <c r="E227" s="142" t="s">
        <v>385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64" t="s">
        <v>242</v>
      </c>
      <c r="D228" s="363" t="s">
        <v>341</v>
      </c>
      <c r="E228" s="137" t="s">
        <v>386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314"/>
      <c r="D229" s="314"/>
      <c r="E229" s="137" t="s">
        <v>387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314"/>
      <c r="D230" s="314"/>
      <c r="E230" s="137" t="s">
        <v>388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314"/>
      <c r="D231" s="363" t="s">
        <v>93</v>
      </c>
      <c r="E231" s="137" t="s">
        <v>389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314"/>
      <c r="D232" s="314"/>
      <c r="E232" s="137" t="s">
        <v>387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314"/>
      <c r="D233" s="314"/>
      <c r="E233" s="137" t="s">
        <v>388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314"/>
      <c r="D234" s="314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314"/>
      <c r="D235" s="363" t="s">
        <v>375</v>
      </c>
      <c r="E235" s="137" t="s">
        <v>386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314"/>
      <c r="D236" s="314"/>
      <c r="E236" s="137" t="s">
        <v>390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314"/>
      <c r="D237" s="314"/>
      <c r="E237" s="137" t="s">
        <v>391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314"/>
      <c r="D238" s="314"/>
      <c r="E238" s="137" t="s">
        <v>392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314"/>
      <c r="D239" s="314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314"/>
      <c r="D240" s="363" t="s">
        <v>54</v>
      </c>
      <c r="E240" s="137" t="s">
        <v>393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314"/>
      <c r="D241" s="314"/>
      <c r="E241" s="137" t="s">
        <v>389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314"/>
      <c r="D242" s="314"/>
      <c r="E242" s="137" t="s">
        <v>386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314"/>
      <c r="D243" s="314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314"/>
      <c r="D244" s="314"/>
      <c r="E244" s="137" t="s">
        <v>394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314"/>
      <c r="D245" s="363" t="s">
        <v>101</v>
      </c>
      <c r="E245" s="137" t="s">
        <v>395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314"/>
      <c r="D246" s="314"/>
      <c r="E246" s="137" t="s">
        <v>396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314"/>
      <c r="D247" s="314"/>
      <c r="E247" s="137" t="s">
        <v>397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314"/>
      <c r="D248" s="314"/>
      <c r="E248" s="137" t="s">
        <v>398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314"/>
      <c r="D249" s="314"/>
      <c r="E249" s="137" t="s">
        <v>399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314"/>
      <c r="D250" s="314"/>
      <c r="E250" s="137" t="s">
        <v>400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314"/>
      <c r="D251" s="363" t="s">
        <v>401</v>
      </c>
      <c r="E251" s="137" t="s">
        <v>402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314"/>
      <c r="D252" s="314"/>
      <c r="E252" s="137" t="s">
        <v>403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314"/>
      <c r="D253" s="314"/>
      <c r="E253" s="137" t="s">
        <v>404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314"/>
      <c r="D254" s="314"/>
      <c r="E254" s="137" t="s">
        <v>405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314"/>
      <c r="D255" s="314"/>
      <c r="E255" s="137" t="s">
        <v>406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314"/>
      <c r="D256" s="363" t="s">
        <v>313</v>
      </c>
      <c r="E256" s="137" t="s">
        <v>407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314"/>
      <c r="D257" s="314"/>
      <c r="E257" s="137" t="s">
        <v>408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314"/>
      <c r="D258" s="314"/>
      <c r="E258" s="137" t="s">
        <v>409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314"/>
      <c r="D259" s="314"/>
      <c r="E259" s="137" t="s">
        <v>410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314"/>
      <c r="D260" s="363" t="s">
        <v>304</v>
      </c>
      <c r="E260" s="137" t="s">
        <v>411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314"/>
      <c r="D261" s="314"/>
      <c r="E261" s="137" t="s">
        <v>412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314"/>
      <c r="D262" s="314"/>
      <c r="E262" s="137" t="s">
        <v>413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314"/>
      <c r="D263" s="314"/>
      <c r="E263" s="137" t="s">
        <v>414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314"/>
      <c r="D264" s="363" t="s">
        <v>286</v>
      </c>
      <c r="E264" s="137" t="s">
        <v>415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314"/>
      <c r="D265" s="314"/>
      <c r="E265" s="137" t="s">
        <v>416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2020-12-04T15:34:39Z</dcterms:modified>
</cp:coreProperties>
</file>