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\Documents\FOX\APP\EXCEL\"/>
    </mc:Choice>
  </mc:AlternateContent>
  <bookViews>
    <workbookView xWindow="0" yWindow="0" windowWidth="18975" windowHeight="8115"/>
  </bookViews>
  <sheets>
    <sheet name="IVA" sheetId="1" r:id="rId1"/>
    <sheet name="IVA13" sheetId="5" r:id="rId2"/>
    <sheet name="Seteo del " sheetId="4" r:id="rId3"/>
    <sheet name="IVA31" sheetId="2" r:id="rId4"/>
    <sheet name="IVA32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5" l="1"/>
  <c r="K6" i="5"/>
  <c r="N5" i="5"/>
  <c r="N6" i="5"/>
  <c r="M4" i="5"/>
  <c r="L4" i="5"/>
  <c r="N4" i="5" s="1"/>
  <c r="K4" i="5"/>
  <c r="N3" i="5"/>
  <c r="M2" i="5"/>
  <c r="L2" i="5"/>
  <c r="N2" i="5" s="1"/>
  <c r="K2" i="5"/>
</calcChain>
</file>

<file path=xl/sharedStrings.xml><?xml version="1.0" encoding="utf-8"?>
<sst xmlns="http://schemas.openxmlformats.org/spreadsheetml/2006/main" count="428" uniqueCount="171">
  <si>
    <t>IVA11</t>
  </si>
  <si>
    <t>IVA12</t>
  </si>
  <si>
    <t>IVA13</t>
  </si>
  <si>
    <t>IVA31</t>
  </si>
  <si>
    <t xml:space="preserve">PAGE </t>
  </si>
  <si>
    <t xml:space="preserve">IVA31     </t>
  </si>
  <si>
    <t xml:space="preserve">IVA21     </t>
  </si>
  <si>
    <t>Reportes de Renta</t>
  </si>
  <si>
    <t>Libro de Ventas Consumidor</t>
  </si>
  <si>
    <t>Libros de Ventas a Contribuyentes</t>
  </si>
  <si>
    <t>Libros de Compras</t>
  </si>
  <si>
    <t xml:space="preserve">Otros Reportes de Iva </t>
  </si>
  <si>
    <t>Page5</t>
  </si>
  <si>
    <t>CLI34</t>
  </si>
  <si>
    <t xml:space="preserve">CONCEPTOS POR FACTURA </t>
  </si>
  <si>
    <t>CLI11</t>
  </si>
  <si>
    <t>CLI13</t>
  </si>
  <si>
    <t>CLI14</t>
  </si>
  <si>
    <t>CLI16</t>
  </si>
  <si>
    <t>CLI18</t>
  </si>
  <si>
    <t>CLI17</t>
  </si>
  <si>
    <t>CLI33</t>
  </si>
  <si>
    <t xml:space="preserve">movimientos clientes </t>
  </si>
  <si>
    <t>FACTURAS POR CLIENTE</t>
  </si>
  <si>
    <t xml:space="preserve">COBROS POR DEPTO </t>
  </si>
  <si>
    <t xml:space="preserve">COBROS POR CLIENTE </t>
  </si>
  <si>
    <t>LISTADO DE FACTURAS EMITIDAS</t>
  </si>
  <si>
    <t xml:space="preserve">Libro de contribuyentes </t>
  </si>
  <si>
    <t>Conceptos de factura</t>
  </si>
  <si>
    <t xml:space="preserve">SELECTOR DE REPORTE </t>
  </si>
  <si>
    <t xml:space="preserve">PERIODO </t>
  </si>
  <si>
    <t xml:space="preserve">EJERCICIO </t>
  </si>
  <si>
    <t>VAL(</t>
  </si>
  <si>
    <t>MONTH(</t>
  </si>
  <si>
    <t>LDFECHA1</t>
  </si>
  <si>
    <t>LDFECHA2</t>
  </si>
  <si>
    <t>YEAR(</t>
  </si>
  <si>
    <t xml:space="preserve">Idrenta   </t>
  </si>
  <si>
    <t xml:space="preserve">Fecha   </t>
  </si>
  <si>
    <t xml:space="preserve">Nit           </t>
  </si>
  <si>
    <t xml:space="preserve">Nombre                                                      </t>
  </si>
  <si>
    <t xml:space="preserve">Apellido                                </t>
  </si>
  <si>
    <t xml:space="preserve">Domicilio                                                                       </t>
  </si>
  <si>
    <t xml:space="preserve">Concepto                                                                        </t>
  </si>
  <si>
    <t xml:space="preserve">Costo     </t>
  </si>
  <si>
    <t xml:space="preserve">Iva       </t>
  </si>
  <si>
    <t xml:space="preserve">Riva      </t>
  </si>
  <si>
    <t xml:space="preserve">Renta     </t>
  </si>
  <si>
    <t>Periodo</t>
  </si>
  <si>
    <t>Ejercicio</t>
  </si>
  <si>
    <t xml:space="preserve">Ch        </t>
  </si>
  <si>
    <t xml:space="preserve">Doc       </t>
  </si>
  <si>
    <t xml:space="preserve">Proveedor </t>
  </si>
  <si>
    <t xml:space="preserve">Tpret                                                                           </t>
  </si>
  <si>
    <t>RN00000052</t>
  </si>
  <si>
    <t xml:space="preserve">Jorge Alberto                                               </t>
  </si>
  <si>
    <t xml:space="preserve">Cartagena Laínez                        </t>
  </si>
  <si>
    <t xml:space="preserve">Rpto. San Bartolo, Tycsa Pje G Pol. 3 Nº40                                      </t>
  </si>
  <si>
    <t xml:space="preserve">x                                                                               </t>
  </si>
  <si>
    <t xml:space="preserve">          </t>
  </si>
  <si>
    <t xml:space="preserve">Renta Eventuales                                                                </t>
  </si>
  <si>
    <t>NIT</t>
  </si>
  <si>
    <t xml:space="preserve">NOMBRE </t>
  </si>
  <si>
    <t xml:space="preserve">APELLIDO </t>
  </si>
  <si>
    <t xml:space="preserve">COSTO </t>
  </si>
  <si>
    <t>RENTA</t>
  </si>
  <si>
    <t>RN00000034</t>
  </si>
  <si>
    <t xml:space="preserve">Crowley Logistics,                                          </t>
  </si>
  <si>
    <t xml:space="preserve">INC                                     </t>
  </si>
  <si>
    <t xml:space="preserve">Estados Unidos de América                                                       </t>
  </si>
  <si>
    <t xml:space="preserve">Retencion transportitas 5%                                                      </t>
  </si>
  <si>
    <t>RN00000035</t>
  </si>
  <si>
    <t xml:space="preserve">Gerardo Antonio                                             </t>
  </si>
  <si>
    <t xml:space="preserve">Bukele Giacomán                         </t>
  </si>
  <si>
    <t>RN00000036</t>
  </si>
  <si>
    <t xml:space="preserve">César Eduvigis                                              </t>
  </si>
  <si>
    <t xml:space="preserve">López López                             </t>
  </si>
  <si>
    <t xml:space="preserve">Col. San Ramón Blvd Constitución                                                </t>
  </si>
  <si>
    <t>RN00000037</t>
  </si>
  <si>
    <t xml:space="preserve">Héctor Raúl                                                 </t>
  </si>
  <si>
    <t xml:space="preserve">Cerritos Mata                           </t>
  </si>
  <si>
    <t>RN00000038</t>
  </si>
  <si>
    <t xml:space="preserve">Gladys Guadalupe                                            </t>
  </si>
  <si>
    <t xml:space="preserve">Hernández de Martínez.                  </t>
  </si>
  <si>
    <t xml:space="preserve">San Salvador                                                                    </t>
  </si>
  <si>
    <t>RN00000039</t>
  </si>
  <si>
    <t xml:space="preserve">Jose Eugenio                                                </t>
  </si>
  <si>
    <t xml:space="preserve">Cortez                                  </t>
  </si>
  <si>
    <t>RN00000041</t>
  </si>
  <si>
    <t xml:space="preserve">Karina Xiomara                                              </t>
  </si>
  <si>
    <t xml:space="preserve">Hernández Sánchez                       </t>
  </si>
  <si>
    <t xml:space="preserve">Joyas de Girón, Olocuilta, La Paz                                               </t>
  </si>
  <si>
    <t>RN00000042</t>
  </si>
  <si>
    <t xml:space="preserve">Moises David                                                </t>
  </si>
  <si>
    <t xml:space="preserve">X                                                                               </t>
  </si>
  <si>
    <t>RN00000043</t>
  </si>
  <si>
    <t>RN00000044</t>
  </si>
  <si>
    <t xml:space="preserve">Cartagena Escobar                       </t>
  </si>
  <si>
    <t>RN00000045</t>
  </si>
  <si>
    <t xml:space="preserve">Sonia Jeannette                                             </t>
  </si>
  <si>
    <t xml:space="preserve">Pérez  Hernández                        </t>
  </si>
  <si>
    <t>RN00000046</t>
  </si>
  <si>
    <t xml:space="preserve">Renta servicios de carácter permanente                                          </t>
  </si>
  <si>
    <t>RN00000047</t>
  </si>
  <si>
    <t>RN00000048</t>
  </si>
  <si>
    <t xml:space="preserve">Noe Eliseo                                                  </t>
  </si>
  <si>
    <t xml:space="preserve">Cañas Salazar                           </t>
  </si>
  <si>
    <t>RN00000049</t>
  </si>
  <si>
    <t xml:space="preserve">Victor Manuel                                               </t>
  </si>
  <si>
    <t xml:space="preserve">Jacobo Maeda                            </t>
  </si>
  <si>
    <t>RN00000050</t>
  </si>
  <si>
    <t xml:space="preserve">Francisco                                                   </t>
  </si>
  <si>
    <t xml:space="preserve">Ramírez Ochoa                           </t>
  </si>
  <si>
    <t>RN00000051</t>
  </si>
  <si>
    <t xml:space="preserve">Douglas Antonio                                             </t>
  </si>
  <si>
    <t xml:space="preserve">Santos Beltrán                          </t>
  </si>
  <si>
    <t>IVA31.FRX</t>
  </si>
  <si>
    <t xml:space="preserve">recomendaciones rapidas </t>
  </si>
  <si>
    <t>00000943300399</t>
  </si>
  <si>
    <t>01070101811036</t>
  </si>
  <si>
    <t>01070206871050</t>
  </si>
  <si>
    <t>06141203891126</t>
  </si>
  <si>
    <t>06141312721168</t>
  </si>
  <si>
    <t>06141608901358</t>
  </si>
  <si>
    <t>06141809691017</t>
  </si>
  <si>
    <t>06142405741211</t>
  </si>
  <si>
    <t>06151406741010</t>
  </si>
  <si>
    <t>07100804961011</t>
  </si>
  <si>
    <t>07160808600015</t>
  </si>
  <si>
    <t>08010102510010</t>
  </si>
  <si>
    <t>08052306841024</t>
  </si>
  <si>
    <t>08130502981013</t>
  </si>
  <si>
    <t>09030412811029</t>
  </si>
  <si>
    <t xml:space="preserve">Periodo </t>
  </si>
  <si>
    <t>cntPeriodos</t>
  </si>
  <si>
    <t xml:space="preserve">cntFechas </t>
  </si>
  <si>
    <t>Opcion 1</t>
  </si>
  <si>
    <t>Opcion2</t>
  </si>
  <si>
    <t xml:space="preserve">Facturas </t>
  </si>
  <si>
    <t xml:space="preserve">Buscas por Fechas </t>
  </si>
  <si>
    <t>Sin delcarar</t>
  </si>
  <si>
    <t xml:space="preserve">Solo declarados </t>
  </si>
  <si>
    <t xml:space="preserve">RETENCIONESRENTA </t>
  </si>
  <si>
    <t xml:space="preserve">periodo </t>
  </si>
  <si>
    <t>ejercicio</t>
  </si>
  <si>
    <t xml:space="preserve">CURSOR </t>
  </si>
  <si>
    <t>INSERT OG</t>
  </si>
  <si>
    <t xml:space="preserve">INSERT OC </t>
  </si>
  <si>
    <t>PONER EL NIT</t>
  </si>
  <si>
    <t xml:space="preserve">DISTRIBUIR COMPRAS </t>
  </si>
  <si>
    <t>COMPRAS</t>
  </si>
  <si>
    <t>IVA</t>
  </si>
  <si>
    <t xml:space="preserve">RET IVA </t>
  </si>
  <si>
    <t>TOTAL</t>
  </si>
  <si>
    <t>EXENTAS</t>
  </si>
  <si>
    <t>FOVIAL</t>
  </si>
  <si>
    <t>CONTRANS</t>
  </si>
  <si>
    <t>OTROS</t>
  </si>
  <si>
    <t xml:space="preserve">REPORT </t>
  </si>
  <si>
    <t>CC</t>
  </si>
  <si>
    <t>QD</t>
  </si>
  <si>
    <t>RQ</t>
  </si>
  <si>
    <t>RQ2</t>
  </si>
  <si>
    <t>OC</t>
  </si>
  <si>
    <t>OG</t>
  </si>
  <si>
    <t>SOL</t>
  </si>
  <si>
    <t>SESCA</t>
  </si>
  <si>
    <t>X</t>
  </si>
  <si>
    <t xml:space="preserve">EDIT </t>
  </si>
  <si>
    <t xml:space="preserve">IVA </t>
  </si>
  <si>
    <t>CHANGE_LOGO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</si>
</sst>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5" sqref="D5"/>
    </sheetView>
  </sheetViews>
  <sheetFormatPr baseColWidth="10" defaultRowHeight="15" x14ac:dyDescent="0.25"/>
  <cols>
    <col min="1" max="1" width="8.28515625" bestFit="1" customWidth="1"/>
    <col min="2" max="2" width="31.7109375" bestFit="1" customWidth="1"/>
  </cols>
  <sheetData>
    <row r="1" spans="1:9" x14ac:dyDescent="0.25">
      <c r="C1" t="s">
        <v>4</v>
      </c>
      <c r="G1" t="s">
        <v>29</v>
      </c>
    </row>
    <row r="2" spans="1:9" x14ac:dyDescent="0.25">
      <c r="A2" t="s">
        <v>0</v>
      </c>
      <c r="B2" t="s">
        <v>8</v>
      </c>
      <c r="C2">
        <v>5</v>
      </c>
      <c r="F2" t="s">
        <v>32</v>
      </c>
      <c r="G2" t="s">
        <v>30</v>
      </c>
      <c r="H2" t="s">
        <v>33</v>
      </c>
      <c r="I2" t="s">
        <v>34</v>
      </c>
    </row>
    <row r="3" spans="1:9" x14ac:dyDescent="0.25">
      <c r="A3" t="s">
        <v>1</v>
      </c>
      <c r="B3" t="s">
        <v>9</v>
      </c>
      <c r="C3">
        <v>5</v>
      </c>
      <c r="F3" t="s">
        <v>32</v>
      </c>
      <c r="G3" t="s">
        <v>31</v>
      </c>
      <c r="H3" t="s">
        <v>36</v>
      </c>
      <c r="I3" t="s">
        <v>35</v>
      </c>
    </row>
    <row r="4" spans="1:9" x14ac:dyDescent="0.25">
      <c r="A4" s="5" t="s">
        <v>2</v>
      </c>
      <c r="B4" s="4" t="s">
        <v>10</v>
      </c>
      <c r="C4">
        <v>5</v>
      </c>
    </row>
    <row r="5" spans="1:9" x14ac:dyDescent="0.25">
      <c r="A5" s="5" t="s">
        <v>6</v>
      </c>
      <c r="B5" s="4" t="s">
        <v>11</v>
      </c>
      <c r="C5">
        <v>5</v>
      </c>
    </row>
    <row r="6" spans="1:9" x14ac:dyDescent="0.25">
      <c r="A6" s="5" t="s">
        <v>5</v>
      </c>
      <c r="B6" s="5" t="s">
        <v>7</v>
      </c>
      <c r="C6">
        <v>5</v>
      </c>
      <c r="G6" t="s">
        <v>117</v>
      </c>
    </row>
    <row r="10" spans="1:9" x14ac:dyDescent="0.25">
      <c r="B10" t="s">
        <v>12</v>
      </c>
    </row>
    <row r="11" spans="1:9" x14ac:dyDescent="0.25">
      <c r="B11" t="s">
        <v>0</v>
      </c>
      <c r="C11" t="s">
        <v>8</v>
      </c>
      <c r="F11" t="s">
        <v>133</v>
      </c>
    </row>
    <row r="12" spans="1:9" x14ac:dyDescent="0.25">
      <c r="B12" t="s">
        <v>1</v>
      </c>
      <c r="C12" t="s">
        <v>9</v>
      </c>
      <c r="F12" t="s">
        <v>133</v>
      </c>
    </row>
    <row r="13" spans="1:9" x14ac:dyDescent="0.25">
      <c r="B13" t="s">
        <v>2</v>
      </c>
      <c r="C13" t="s">
        <v>10</v>
      </c>
      <c r="F13" t="s">
        <v>133</v>
      </c>
    </row>
    <row r="14" spans="1:9" x14ac:dyDescent="0.25">
      <c r="B14" t="s">
        <v>3</v>
      </c>
      <c r="C14" t="s">
        <v>7</v>
      </c>
      <c r="F14" t="s">
        <v>133</v>
      </c>
    </row>
    <row r="15" spans="1:9" x14ac:dyDescent="0.25">
      <c r="B15" t="s">
        <v>13</v>
      </c>
      <c r="C15" t="s">
        <v>14</v>
      </c>
    </row>
    <row r="17" spans="2:6" x14ac:dyDescent="0.25">
      <c r="B17" t="s">
        <v>15</v>
      </c>
      <c r="C17" t="s">
        <v>22</v>
      </c>
    </row>
    <row r="18" spans="2:6" x14ac:dyDescent="0.25">
      <c r="B18" t="s">
        <v>16</v>
      </c>
      <c r="C18" t="s">
        <v>23</v>
      </c>
    </row>
    <row r="19" spans="2:6" x14ac:dyDescent="0.25">
      <c r="B19" t="s">
        <v>17</v>
      </c>
      <c r="C19" t="s">
        <v>25</v>
      </c>
    </row>
    <row r="20" spans="2:6" x14ac:dyDescent="0.25">
      <c r="B20" t="s">
        <v>18</v>
      </c>
      <c r="C20" t="s">
        <v>24</v>
      </c>
    </row>
    <row r="22" spans="2:6" x14ac:dyDescent="0.25">
      <c r="B22" t="s">
        <v>19</v>
      </c>
      <c r="C22" t="s">
        <v>26</v>
      </c>
      <c r="F22" t="s">
        <v>133</v>
      </c>
    </row>
    <row r="23" spans="2:6" x14ac:dyDescent="0.25">
      <c r="B23" t="s">
        <v>20</v>
      </c>
    </row>
    <row r="25" spans="2:6" x14ac:dyDescent="0.25">
      <c r="B25" t="s">
        <v>21</v>
      </c>
      <c r="C25" t="s">
        <v>27</v>
      </c>
    </row>
    <row r="26" spans="2:6" x14ac:dyDescent="0.25">
      <c r="B26" t="s">
        <v>13</v>
      </c>
      <c r="C26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2" sqref="A2"/>
    </sheetView>
  </sheetViews>
  <sheetFormatPr baseColWidth="10" defaultRowHeight="15" x14ac:dyDescent="0.25"/>
  <sheetData>
    <row r="1" spans="1:14" x14ac:dyDescent="0.25">
      <c r="A1" t="s">
        <v>145</v>
      </c>
      <c r="F1" t="s">
        <v>157</v>
      </c>
      <c r="G1" t="s">
        <v>154</v>
      </c>
      <c r="H1" t="s">
        <v>155</v>
      </c>
      <c r="I1" t="s">
        <v>156</v>
      </c>
      <c r="J1" t="s">
        <v>150</v>
      </c>
      <c r="K1" t="s">
        <v>151</v>
      </c>
      <c r="L1" t="s">
        <v>152</v>
      </c>
      <c r="M1" t="s">
        <v>65</v>
      </c>
      <c r="N1" t="s">
        <v>153</v>
      </c>
    </row>
    <row r="2" spans="1:14" x14ac:dyDescent="0.25">
      <c r="A2" t="s">
        <v>147</v>
      </c>
      <c r="G2">
        <v>100</v>
      </c>
      <c r="H2">
        <v>10</v>
      </c>
      <c r="I2">
        <v>5</v>
      </c>
      <c r="J2">
        <v>100</v>
      </c>
      <c r="K2">
        <f>J2*0.13</f>
        <v>13</v>
      </c>
      <c r="L2">
        <f>J2*1%</f>
        <v>1</v>
      </c>
      <c r="M2">
        <f>J2*0.1</f>
        <v>10</v>
      </c>
      <c r="N2">
        <f>J2+I2+H2+G2-L2+K2-M2</f>
        <v>217</v>
      </c>
    </row>
    <row r="3" spans="1:14" x14ac:dyDescent="0.25">
      <c r="A3" t="s">
        <v>146</v>
      </c>
      <c r="J3">
        <v>100</v>
      </c>
      <c r="K3">
        <v>13</v>
      </c>
      <c r="L3">
        <v>1</v>
      </c>
      <c r="M3">
        <v>10</v>
      </c>
      <c r="N3">
        <f>J3+K3</f>
        <v>113</v>
      </c>
    </row>
    <row r="4" spans="1:14" x14ac:dyDescent="0.25">
      <c r="A4" t="s">
        <v>148</v>
      </c>
      <c r="J4">
        <v>100</v>
      </c>
      <c r="K4">
        <f>J4*0.13</f>
        <v>13</v>
      </c>
      <c r="L4">
        <f>J4*1%</f>
        <v>1</v>
      </c>
      <c r="M4">
        <f>J4*0.1</f>
        <v>10</v>
      </c>
      <c r="N4">
        <f>J4+I4+H4+G4-L4+K4-M4</f>
        <v>102</v>
      </c>
    </row>
    <row r="5" spans="1:14" x14ac:dyDescent="0.25">
      <c r="A5" t="s">
        <v>149</v>
      </c>
      <c r="J5">
        <v>100</v>
      </c>
      <c r="K5">
        <v>13</v>
      </c>
      <c r="L5">
        <v>1</v>
      </c>
      <c r="M5">
        <v>10</v>
      </c>
      <c r="N5">
        <f>J5+K5-L5-M5+M5</f>
        <v>112</v>
      </c>
    </row>
    <row r="6" spans="1:14" x14ac:dyDescent="0.25">
      <c r="K6">
        <f>K5/J5</f>
        <v>0.13</v>
      </c>
      <c r="N6">
        <f>J5+K5-L5</f>
        <v>112</v>
      </c>
    </row>
    <row r="7" spans="1:14" x14ac:dyDescent="0.25">
      <c r="K7">
        <f>K5/0.13</f>
        <v>100</v>
      </c>
    </row>
    <row r="8" spans="1:14" x14ac:dyDescent="0.25">
      <c r="A8" t="s">
        <v>158</v>
      </c>
    </row>
    <row r="9" spans="1:14" x14ac:dyDescent="0.25">
      <c r="B9" s="1" t="s">
        <v>165</v>
      </c>
      <c r="C9" s="1" t="s">
        <v>170</v>
      </c>
      <c r="D9" s="1" t="s">
        <v>166</v>
      </c>
    </row>
    <row r="10" spans="1:14" x14ac:dyDescent="0.25">
      <c r="A10" t="s">
        <v>159</v>
      </c>
      <c r="B10" t="s">
        <v>167</v>
      </c>
      <c r="D10" t="s">
        <v>167</v>
      </c>
    </row>
    <row r="11" spans="1:14" x14ac:dyDescent="0.25">
      <c r="A11" t="s">
        <v>163</v>
      </c>
      <c r="B11" t="s">
        <v>167</v>
      </c>
      <c r="D11" t="s">
        <v>167</v>
      </c>
    </row>
    <row r="12" spans="1:14" x14ac:dyDescent="0.25">
      <c r="A12" t="s">
        <v>164</v>
      </c>
      <c r="B12" t="s">
        <v>167</v>
      </c>
      <c r="D12" t="s">
        <v>167</v>
      </c>
    </row>
    <row r="13" spans="1:14" x14ac:dyDescent="0.25">
      <c r="A13" t="s">
        <v>160</v>
      </c>
      <c r="B13" t="s">
        <v>167</v>
      </c>
      <c r="D13" t="s">
        <v>167</v>
      </c>
    </row>
    <row r="14" spans="1:14" x14ac:dyDescent="0.25">
      <c r="A14" t="s">
        <v>161</v>
      </c>
      <c r="B14" t="s">
        <v>167</v>
      </c>
      <c r="D14" t="s">
        <v>167</v>
      </c>
    </row>
    <row r="15" spans="1:14" x14ac:dyDescent="0.25">
      <c r="A15" t="s">
        <v>162</v>
      </c>
      <c r="B15" t="s">
        <v>167</v>
      </c>
      <c r="D15" t="s">
        <v>167</v>
      </c>
    </row>
    <row r="17" spans="1:1" x14ac:dyDescent="0.25">
      <c r="A17" t="s">
        <v>168</v>
      </c>
    </row>
    <row r="18" spans="1:1" x14ac:dyDescent="0.25">
      <c r="A18" t="s">
        <v>169</v>
      </c>
    </row>
    <row r="19" spans="1:1" x14ac:dyDescent="0.25">
      <c r="A19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B8" sqref="B8"/>
    </sheetView>
  </sheetViews>
  <sheetFormatPr baseColWidth="10" defaultRowHeight="15" x14ac:dyDescent="0.25"/>
  <sheetData>
    <row r="2" spans="1:3" x14ac:dyDescent="0.25">
      <c r="A2" t="s">
        <v>136</v>
      </c>
      <c r="B2" t="s">
        <v>137</v>
      </c>
    </row>
    <row r="3" spans="1:3" x14ac:dyDescent="0.25">
      <c r="A3" t="s">
        <v>134</v>
      </c>
      <c r="B3" t="s">
        <v>135</v>
      </c>
      <c r="C3" t="s">
        <v>139</v>
      </c>
    </row>
    <row r="4" spans="1:3" x14ac:dyDescent="0.25">
      <c r="A4" t="s">
        <v>138</v>
      </c>
    </row>
    <row r="5" spans="1:3" x14ac:dyDescent="0.25">
      <c r="A5" t="s">
        <v>140</v>
      </c>
      <c r="B5" t="s">
        <v>141</v>
      </c>
    </row>
    <row r="7" spans="1:3" x14ac:dyDescent="0.25">
      <c r="B7" t="s">
        <v>142</v>
      </c>
    </row>
    <row r="8" spans="1:3" x14ac:dyDescent="0.25">
      <c r="B8" t="s">
        <v>143</v>
      </c>
    </row>
    <row r="9" spans="1:3" x14ac:dyDescent="0.25">
      <c r="B9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A15" sqref="A15"/>
    </sheetView>
  </sheetViews>
  <sheetFormatPr baseColWidth="10" defaultRowHeight="15" x14ac:dyDescent="0.25"/>
  <sheetData>
    <row r="1" spans="1:17" x14ac:dyDescent="0.25">
      <c r="A1" t="s">
        <v>116</v>
      </c>
    </row>
    <row r="3" spans="1:17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</row>
    <row r="4" spans="1:17" x14ac:dyDescent="0.25">
      <c r="A4" t="s">
        <v>54</v>
      </c>
      <c r="B4" s="2">
        <v>42817</v>
      </c>
      <c r="C4">
        <v>6141203891126</v>
      </c>
      <c r="D4" t="s">
        <v>55</v>
      </c>
      <c r="E4" t="s">
        <v>56</v>
      </c>
      <c r="F4" t="s">
        <v>57</v>
      </c>
      <c r="G4" t="s">
        <v>58</v>
      </c>
      <c r="H4">
        <v>277.77999999999997</v>
      </c>
      <c r="I4" t="s">
        <v>59</v>
      </c>
      <c r="J4" t="s">
        <v>59</v>
      </c>
      <c r="K4">
        <v>27.78</v>
      </c>
      <c r="L4">
        <v>3</v>
      </c>
      <c r="M4">
        <v>2017</v>
      </c>
      <c r="N4" t="s">
        <v>59</v>
      </c>
      <c r="O4" t="s">
        <v>59</v>
      </c>
      <c r="P4" t="s">
        <v>59</v>
      </c>
      <c r="Q4" t="s">
        <v>60</v>
      </c>
    </row>
    <row r="5" spans="1:17" x14ac:dyDescent="0.25">
      <c r="C5" t="s">
        <v>61</v>
      </c>
      <c r="D5" t="s">
        <v>62</v>
      </c>
      <c r="E5" t="s">
        <v>63</v>
      </c>
      <c r="H5" t="s">
        <v>64</v>
      </c>
      <c r="K5" t="s">
        <v>65</v>
      </c>
      <c r="L5" t="s">
        <v>30</v>
      </c>
      <c r="M5" t="s">
        <v>31</v>
      </c>
      <c r="Q5" t="s">
        <v>60</v>
      </c>
    </row>
    <row r="7" spans="1:1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</row>
    <row r="8" spans="1:17" x14ac:dyDescent="0.25">
      <c r="A8" t="s">
        <v>66</v>
      </c>
      <c r="B8" s="2">
        <v>42795</v>
      </c>
      <c r="C8">
        <v>943300399</v>
      </c>
      <c r="D8" t="s">
        <v>67</v>
      </c>
      <c r="E8" t="s">
        <v>68</v>
      </c>
      <c r="F8" t="s">
        <v>69</v>
      </c>
      <c r="G8" t="s">
        <v>58</v>
      </c>
      <c r="H8">
        <v>2760</v>
      </c>
      <c r="I8" t="s">
        <v>59</v>
      </c>
      <c r="J8" t="s">
        <v>59</v>
      </c>
      <c r="K8">
        <v>138</v>
      </c>
      <c r="L8">
        <v>3</v>
      </c>
      <c r="M8">
        <v>2017</v>
      </c>
      <c r="N8" t="s">
        <v>59</v>
      </c>
      <c r="O8" t="s">
        <v>59</v>
      </c>
      <c r="P8" t="s">
        <v>59</v>
      </c>
      <c r="Q8" t="s">
        <v>70</v>
      </c>
    </row>
    <row r="9" spans="1:17" x14ac:dyDescent="0.25">
      <c r="A9" t="s">
        <v>71</v>
      </c>
      <c r="B9" s="2">
        <v>42802</v>
      </c>
      <c r="C9">
        <v>6141809691017</v>
      </c>
      <c r="D9" t="s">
        <v>72</v>
      </c>
      <c r="E9" t="s">
        <v>73</v>
      </c>
      <c r="F9" t="s">
        <v>58</v>
      </c>
      <c r="G9" t="s">
        <v>58</v>
      </c>
      <c r="H9">
        <v>150</v>
      </c>
      <c r="I9" t="s">
        <v>59</v>
      </c>
      <c r="J9" t="s">
        <v>59</v>
      </c>
      <c r="K9">
        <v>15</v>
      </c>
      <c r="L9">
        <v>3</v>
      </c>
      <c r="M9">
        <v>2017</v>
      </c>
      <c r="N9" t="s">
        <v>59</v>
      </c>
      <c r="O9" t="s">
        <v>59</v>
      </c>
      <c r="P9" t="s">
        <v>59</v>
      </c>
      <c r="Q9" t="s">
        <v>60</v>
      </c>
    </row>
    <row r="10" spans="1:17" x14ac:dyDescent="0.25">
      <c r="A10" t="s">
        <v>74</v>
      </c>
      <c r="B10" s="2">
        <v>42803</v>
      </c>
      <c r="C10">
        <v>6151406741010</v>
      </c>
      <c r="D10" t="s">
        <v>75</v>
      </c>
      <c r="E10" t="s">
        <v>76</v>
      </c>
      <c r="F10" t="s">
        <v>77</v>
      </c>
      <c r="G10" t="s">
        <v>58</v>
      </c>
      <c r="H10">
        <v>252.85</v>
      </c>
      <c r="I10" t="s">
        <v>59</v>
      </c>
      <c r="J10" t="s">
        <v>59</v>
      </c>
      <c r="K10">
        <v>25.29</v>
      </c>
      <c r="L10">
        <v>3</v>
      </c>
      <c r="M10">
        <v>2017</v>
      </c>
      <c r="N10" t="s">
        <v>59</v>
      </c>
      <c r="O10" t="s">
        <v>59</v>
      </c>
      <c r="P10" t="s">
        <v>59</v>
      </c>
      <c r="Q10" t="s">
        <v>60</v>
      </c>
    </row>
    <row r="11" spans="1:17" x14ac:dyDescent="0.25">
      <c r="A11" t="s">
        <v>78</v>
      </c>
      <c r="B11" s="2">
        <v>42810</v>
      </c>
      <c r="C11">
        <v>6142405741211</v>
      </c>
      <c r="D11" t="s">
        <v>79</v>
      </c>
      <c r="E11" t="s">
        <v>80</v>
      </c>
      <c r="F11" t="s">
        <v>58</v>
      </c>
      <c r="G11" t="s">
        <v>58</v>
      </c>
      <c r="H11">
        <v>255</v>
      </c>
      <c r="I11" t="s">
        <v>59</v>
      </c>
      <c r="J11" t="s">
        <v>59</v>
      </c>
      <c r="K11">
        <v>25.5</v>
      </c>
      <c r="L11">
        <v>3</v>
      </c>
      <c r="M11">
        <v>2017</v>
      </c>
      <c r="N11" t="s">
        <v>59</v>
      </c>
      <c r="O11" t="s">
        <v>59</v>
      </c>
      <c r="P11" t="s">
        <v>59</v>
      </c>
      <c r="Q11" t="s">
        <v>60</v>
      </c>
    </row>
    <row r="12" spans="1:17" x14ac:dyDescent="0.25">
      <c r="A12" t="s">
        <v>81</v>
      </c>
      <c r="B12" s="2">
        <v>42815</v>
      </c>
      <c r="C12">
        <v>9030412811029</v>
      </c>
      <c r="D12" t="s">
        <v>82</v>
      </c>
      <c r="E12" t="s">
        <v>83</v>
      </c>
      <c r="F12" t="s">
        <v>84</v>
      </c>
      <c r="G12" t="s">
        <v>58</v>
      </c>
      <c r="H12">
        <v>45</v>
      </c>
      <c r="I12" t="s">
        <v>59</v>
      </c>
      <c r="J12" t="s">
        <v>59</v>
      </c>
      <c r="K12">
        <v>4.5</v>
      </c>
      <c r="L12">
        <v>3</v>
      </c>
      <c r="M12">
        <v>2017</v>
      </c>
      <c r="N12" t="s">
        <v>59</v>
      </c>
      <c r="O12" t="s">
        <v>59</v>
      </c>
      <c r="P12" t="s">
        <v>59</v>
      </c>
      <c r="Q12" t="s">
        <v>60</v>
      </c>
    </row>
    <row r="13" spans="1:17" x14ac:dyDescent="0.25">
      <c r="A13" t="s">
        <v>85</v>
      </c>
      <c r="B13" s="2">
        <v>42818</v>
      </c>
      <c r="C13">
        <v>8010102510010</v>
      </c>
      <c r="D13" t="s">
        <v>86</v>
      </c>
      <c r="E13" t="s">
        <v>87</v>
      </c>
      <c r="F13" t="s">
        <v>58</v>
      </c>
      <c r="G13" t="s">
        <v>58</v>
      </c>
      <c r="H13">
        <v>157.18</v>
      </c>
      <c r="I13" t="s">
        <v>59</v>
      </c>
      <c r="J13" t="s">
        <v>59</v>
      </c>
      <c r="K13">
        <v>15.72</v>
      </c>
      <c r="L13">
        <v>3</v>
      </c>
      <c r="M13">
        <v>2017</v>
      </c>
      <c r="N13" t="s">
        <v>59</v>
      </c>
      <c r="O13" t="s">
        <v>59</v>
      </c>
      <c r="P13" t="s">
        <v>59</v>
      </c>
      <c r="Q13" t="s">
        <v>60</v>
      </c>
    </row>
    <row r="14" spans="1:17" x14ac:dyDescent="0.25">
      <c r="A14" t="s">
        <v>88</v>
      </c>
      <c r="B14" s="2">
        <v>42801</v>
      </c>
      <c r="C14">
        <v>8052306841024</v>
      </c>
      <c r="D14" t="s">
        <v>89</v>
      </c>
      <c r="E14" t="s">
        <v>90</v>
      </c>
      <c r="F14" t="s">
        <v>91</v>
      </c>
      <c r="G14" t="s">
        <v>58</v>
      </c>
      <c r="H14">
        <v>21</v>
      </c>
      <c r="I14" t="s">
        <v>59</v>
      </c>
      <c r="J14" t="s">
        <v>59</v>
      </c>
      <c r="K14">
        <v>2.1</v>
      </c>
      <c r="L14">
        <v>3</v>
      </c>
      <c r="M14">
        <v>2017</v>
      </c>
      <c r="N14" t="s">
        <v>59</v>
      </c>
      <c r="O14" t="s">
        <v>59</v>
      </c>
      <c r="P14" t="s">
        <v>59</v>
      </c>
      <c r="Q14" t="s">
        <v>60</v>
      </c>
    </row>
    <row r="15" spans="1:17" x14ac:dyDescent="0.25">
      <c r="A15" t="s">
        <v>92</v>
      </c>
      <c r="B15" s="2">
        <v>42809</v>
      </c>
      <c r="C15">
        <v>6141608901358</v>
      </c>
      <c r="D15" t="s">
        <v>93</v>
      </c>
      <c r="E15" t="s">
        <v>56</v>
      </c>
      <c r="F15" t="s">
        <v>84</v>
      </c>
      <c r="G15" t="s">
        <v>94</v>
      </c>
      <c r="H15">
        <v>1110</v>
      </c>
      <c r="I15">
        <v>0</v>
      </c>
      <c r="J15" t="s">
        <v>59</v>
      </c>
      <c r="K15">
        <v>111</v>
      </c>
      <c r="L15">
        <v>3</v>
      </c>
      <c r="M15">
        <v>2017</v>
      </c>
      <c r="N15" t="s">
        <v>59</v>
      </c>
      <c r="O15" t="s">
        <v>59</v>
      </c>
      <c r="P15" t="s">
        <v>59</v>
      </c>
      <c r="Q15" t="s">
        <v>60</v>
      </c>
    </row>
    <row r="16" spans="1:17" x14ac:dyDescent="0.25">
      <c r="A16" t="s">
        <v>95</v>
      </c>
      <c r="B16" s="2">
        <v>42809</v>
      </c>
      <c r="C16">
        <v>6141203891126</v>
      </c>
      <c r="D16" t="s">
        <v>55</v>
      </c>
      <c r="E16" t="s">
        <v>56</v>
      </c>
      <c r="F16" t="s">
        <v>57</v>
      </c>
      <c r="G16" t="s">
        <v>58</v>
      </c>
      <c r="H16">
        <v>200</v>
      </c>
      <c r="I16" t="s">
        <v>59</v>
      </c>
      <c r="J16" t="s">
        <v>59</v>
      </c>
      <c r="K16">
        <v>20</v>
      </c>
      <c r="L16">
        <v>3</v>
      </c>
      <c r="M16">
        <v>2017</v>
      </c>
      <c r="N16" t="s">
        <v>59</v>
      </c>
      <c r="O16" t="s">
        <v>59</v>
      </c>
      <c r="P16" t="s">
        <v>59</v>
      </c>
      <c r="Q16" t="s">
        <v>60</v>
      </c>
    </row>
    <row r="17" spans="1:17" x14ac:dyDescent="0.25">
      <c r="A17" t="s">
        <v>96</v>
      </c>
      <c r="B17" s="2">
        <v>42809</v>
      </c>
      <c r="C17">
        <v>7160808600015</v>
      </c>
      <c r="D17" t="s">
        <v>55</v>
      </c>
      <c r="E17" t="s">
        <v>97</v>
      </c>
      <c r="F17" t="s">
        <v>84</v>
      </c>
      <c r="G17" t="s">
        <v>58</v>
      </c>
      <c r="H17">
        <v>750</v>
      </c>
      <c r="I17" t="s">
        <v>59</v>
      </c>
      <c r="J17" t="s">
        <v>59</v>
      </c>
      <c r="K17">
        <v>75</v>
      </c>
      <c r="L17">
        <v>3</v>
      </c>
      <c r="M17">
        <v>2017</v>
      </c>
      <c r="N17" t="s">
        <v>59</v>
      </c>
      <c r="O17" t="s">
        <v>59</v>
      </c>
      <c r="P17" t="s">
        <v>59</v>
      </c>
      <c r="Q17" t="s">
        <v>60</v>
      </c>
    </row>
    <row r="18" spans="1:17" x14ac:dyDescent="0.25">
      <c r="A18" t="s">
        <v>98</v>
      </c>
      <c r="B18" s="2">
        <v>42815</v>
      </c>
      <c r="C18">
        <v>6141312721168</v>
      </c>
      <c r="D18" t="s">
        <v>99</v>
      </c>
      <c r="E18" t="s">
        <v>100</v>
      </c>
      <c r="F18" t="s">
        <v>84</v>
      </c>
      <c r="G18" t="s">
        <v>58</v>
      </c>
      <c r="H18">
        <v>1000</v>
      </c>
      <c r="I18" t="s">
        <v>59</v>
      </c>
      <c r="J18" t="s">
        <v>59</v>
      </c>
      <c r="K18">
        <v>100</v>
      </c>
      <c r="L18">
        <v>3</v>
      </c>
      <c r="M18">
        <v>2017</v>
      </c>
      <c r="N18" t="s">
        <v>59</v>
      </c>
      <c r="O18" t="s">
        <v>59</v>
      </c>
      <c r="P18" t="s">
        <v>59</v>
      </c>
      <c r="Q18" t="s">
        <v>60</v>
      </c>
    </row>
    <row r="19" spans="1:17" x14ac:dyDescent="0.25">
      <c r="A19" t="s">
        <v>101</v>
      </c>
      <c r="B19" s="2">
        <v>42809</v>
      </c>
      <c r="C19">
        <v>7160808600015</v>
      </c>
      <c r="D19" t="s">
        <v>55</v>
      </c>
      <c r="E19" t="s">
        <v>97</v>
      </c>
      <c r="F19" t="s">
        <v>84</v>
      </c>
      <c r="G19" t="s">
        <v>58</v>
      </c>
      <c r="H19">
        <v>453.75</v>
      </c>
      <c r="I19" t="s">
        <v>59</v>
      </c>
      <c r="J19" t="s">
        <v>59</v>
      </c>
      <c r="K19">
        <v>31.23</v>
      </c>
      <c r="L19">
        <v>3</v>
      </c>
      <c r="M19">
        <v>2017</v>
      </c>
      <c r="N19" t="s">
        <v>59</v>
      </c>
      <c r="O19" t="s">
        <v>59</v>
      </c>
      <c r="P19" t="s">
        <v>59</v>
      </c>
      <c r="Q19" t="s">
        <v>102</v>
      </c>
    </row>
    <row r="20" spans="1:17" x14ac:dyDescent="0.25">
      <c r="A20" t="s">
        <v>103</v>
      </c>
      <c r="B20" s="2">
        <v>42809</v>
      </c>
      <c r="C20">
        <v>6141608901358</v>
      </c>
      <c r="D20" t="s">
        <v>93</v>
      </c>
      <c r="E20" t="s">
        <v>56</v>
      </c>
      <c r="F20" t="s">
        <v>84</v>
      </c>
      <c r="G20" t="s">
        <v>94</v>
      </c>
      <c r="H20">
        <v>272.25</v>
      </c>
      <c r="I20">
        <v>0</v>
      </c>
      <c r="J20" t="s">
        <v>59</v>
      </c>
      <c r="K20">
        <v>12.46</v>
      </c>
      <c r="L20">
        <v>3</v>
      </c>
      <c r="M20">
        <v>2017</v>
      </c>
      <c r="N20" t="s">
        <v>59</v>
      </c>
      <c r="O20" t="s">
        <v>59</v>
      </c>
      <c r="P20" t="s">
        <v>59</v>
      </c>
      <c r="Q20" t="s">
        <v>102</v>
      </c>
    </row>
    <row r="21" spans="1:17" x14ac:dyDescent="0.25">
      <c r="A21" t="s">
        <v>104</v>
      </c>
      <c r="B21" s="2">
        <v>42809</v>
      </c>
      <c r="C21">
        <v>8130502981013</v>
      </c>
      <c r="D21" t="s">
        <v>105</v>
      </c>
      <c r="E21" t="s">
        <v>106</v>
      </c>
      <c r="F21" t="s">
        <v>58</v>
      </c>
      <c r="G21" t="s">
        <v>58</v>
      </c>
      <c r="H21">
        <v>150</v>
      </c>
      <c r="I21" t="s">
        <v>59</v>
      </c>
      <c r="J21" t="s">
        <v>59</v>
      </c>
      <c r="K21">
        <v>15</v>
      </c>
      <c r="L21">
        <v>3</v>
      </c>
      <c r="M21">
        <v>2017</v>
      </c>
      <c r="N21" t="s">
        <v>59</v>
      </c>
      <c r="O21" t="s">
        <v>59</v>
      </c>
      <c r="P21" t="s">
        <v>59</v>
      </c>
      <c r="Q21" t="s">
        <v>60</v>
      </c>
    </row>
    <row r="22" spans="1:17" x14ac:dyDescent="0.25">
      <c r="A22" t="s">
        <v>107</v>
      </c>
      <c r="B22" s="2">
        <v>42809</v>
      </c>
      <c r="C22">
        <v>1070206871050</v>
      </c>
      <c r="D22" t="s">
        <v>108</v>
      </c>
      <c r="E22" t="s">
        <v>109</v>
      </c>
      <c r="F22" t="s">
        <v>58</v>
      </c>
      <c r="G22" t="s">
        <v>58</v>
      </c>
      <c r="H22">
        <v>150</v>
      </c>
      <c r="I22" t="s">
        <v>59</v>
      </c>
      <c r="J22" t="s">
        <v>59</v>
      </c>
      <c r="K22">
        <v>15</v>
      </c>
      <c r="L22">
        <v>3</v>
      </c>
      <c r="M22">
        <v>2017</v>
      </c>
      <c r="N22" t="s">
        <v>59</v>
      </c>
      <c r="O22" t="s">
        <v>59</v>
      </c>
      <c r="P22" t="s">
        <v>59</v>
      </c>
      <c r="Q22" t="s">
        <v>60</v>
      </c>
    </row>
    <row r="23" spans="1:17" x14ac:dyDescent="0.25">
      <c r="A23" t="s">
        <v>110</v>
      </c>
      <c r="B23" s="2">
        <v>42809</v>
      </c>
      <c r="C23">
        <v>1070101811036</v>
      </c>
      <c r="D23" t="s">
        <v>111</v>
      </c>
      <c r="E23" t="s">
        <v>112</v>
      </c>
      <c r="F23" t="s">
        <v>58</v>
      </c>
      <c r="G23" t="s">
        <v>58</v>
      </c>
      <c r="H23">
        <v>150</v>
      </c>
      <c r="I23" t="s">
        <v>59</v>
      </c>
      <c r="J23" t="s">
        <v>59</v>
      </c>
      <c r="K23">
        <v>15</v>
      </c>
      <c r="L23">
        <v>3</v>
      </c>
      <c r="M23">
        <v>2017</v>
      </c>
      <c r="N23" t="s">
        <v>59</v>
      </c>
      <c r="O23" t="s">
        <v>59</v>
      </c>
      <c r="P23" t="s">
        <v>59</v>
      </c>
      <c r="Q23" t="s">
        <v>60</v>
      </c>
    </row>
    <row r="24" spans="1:17" x14ac:dyDescent="0.25">
      <c r="A24" t="s">
        <v>113</v>
      </c>
      <c r="B24" s="2">
        <v>42809</v>
      </c>
      <c r="C24">
        <v>7100804961011</v>
      </c>
      <c r="D24" t="s">
        <v>114</v>
      </c>
      <c r="E24" t="s">
        <v>115</v>
      </c>
      <c r="F24" t="s">
        <v>58</v>
      </c>
      <c r="G24" t="s">
        <v>58</v>
      </c>
      <c r="H24">
        <v>150</v>
      </c>
      <c r="I24" t="s">
        <v>59</v>
      </c>
      <c r="J24" t="s">
        <v>59</v>
      </c>
      <c r="K24">
        <v>15</v>
      </c>
      <c r="L24">
        <v>3</v>
      </c>
      <c r="M24">
        <v>2017</v>
      </c>
      <c r="N24" t="s">
        <v>59</v>
      </c>
      <c r="O24" t="s">
        <v>59</v>
      </c>
      <c r="P24" t="s">
        <v>59</v>
      </c>
      <c r="Q24" t="s">
        <v>60</v>
      </c>
    </row>
    <row r="25" spans="1:17" x14ac:dyDescent="0.25">
      <c r="A25" t="s">
        <v>54</v>
      </c>
      <c r="B25" s="2">
        <v>42817</v>
      </c>
      <c r="C25">
        <v>6141203891126</v>
      </c>
      <c r="D25" t="s">
        <v>55</v>
      </c>
      <c r="E25" t="s">
        <v>56</v>
      </c>
      <c r="F25" t="s">
        <v>57</v>
      </c>
      <c r="G25" t="s">
        <v>58</v>
      </c>
      <c r="H25">
        <v>277.77999999999997</v>
      </c>
      <c r="I25" t="s">
        <v>59</v>
      </c>
      <c r="J25" t="s">
        <v>59</v>
      </c>
      <c r="K25">
        <v>27.78</v>
      </c>
      <c r="L25">
        <v>3</v>
      </c>
      <c r="M25">
        <v>2017</v>
      </c>
      <c r="N25" t="s">
        <v>59</v>
      </c>
      <c r="O25" t="s">
        <v>59</v>
      </c>
      <c r="P25" t="s">
        <v>59</v>
      </c>
      <c r="Q2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18" sqref="F18"/>
    </sheetView>
  </sheetViews>
  <sheetFormatPr baseColWidth="10" defaultRowHeight="15" x14ac:dyDescent="0.25"/>
  <cols>
    <col min="1" max="1" width="15" style="3" bestFit="1" customWidth="1"/>
    <col min="2" max="2" width="21.42578125" customWidth="1"/>
    <col min="3" max="3" width="23.7109375" customWidth="1"/>
  </cols>
  <sheetData>
    <row r="1" spans="1:8" x14ac:dyDescent="0.25">
      <c r="A1" s="3" t="s">
        <v>39</v>
      </c>
      <c r="B1" t="s">
        <v>40</v>
      </c>
      <c r="C1" t="s">
        <v>41</v>
      </c>
      <c r="D1" t="s">
        <v>44</v>
      </c>
      <c r="E1" t="s">
        <v>47</v>
      </c>
      <c r="F1" t="s">
        <v>48</v>
      </c>
      <c r="G1" t="s">
        <v>49</v>
      </c>
      <c r="H1" t="s">
        <v>53</v>
      </c>
    </row>
    <row r="2" spans="1:8" x14ac:dyDescent="0.25">
      <c r="A2" s="3" t="s">
        <v>118</v>
      </c>
      <c r="B2" t="s">
        <v>67</v>
      </c>
      <c r="C2" t="s">
        <v>68</v>
      </c>
      <c r="D2">
        <v>2760</v>
      </c>
      <c r="E2">
        <v>138</v>
      </c>
      <c r="F2">
        <v>3</v>
      </c>
      <c r="G2">
        <v>2017</v>
      </c>
      <c r="H2" t="s">
        <v>70</v>
      </c>
    </row>
    <row r="3" spans="1:8" x14ac:dyDescent="0.25">
      <c r="A3" s="3" t="s">
        <v>119</v>
      </c>
      <c r="B3" t="s">
        <v>111</v>
      </c>
      <c r="C3" t="s">
        <v>112</v>
      </c>
      <c r="D3">
        <v>150</v>
      </c>
      <c r="E3">
        <v>15</v>
      </c>
      <c r="F3">
        <v>3</v>
      </c>
      <c r="G3">
        <v>2017</v>
      </c>
      <c r="H3" t="s">
        <v>60</v>
      </c>
    </row>
    <row r="4" spans="1:8" x14ac:dyDescent="0.25">
      <c r="A4" s="3" t="s">
        <v>120</v>
      </c>
      <c r="B4" t="s">
        <v>108</v>
      </c>
      <c r="C4" t="s">
        <v>109</v>
      </c>
      <c r="D4">
        <v>150</v>
      </c>
      <c r="E4">
        <v>15</v>
      </c>
      <c r="F4">
        <v>3</v>
      </c>
      <c r="G4">
        <v>2017</v>
      </c>
      <c r="H4" t="s">
        <v>60</v>
      </c>
    </row>
    <row r="5" spans="1:8" x14ac:dyDescent="0.25">
      <c r="A5" s="3" t="s">
        <v>121</v>
      </c>
      <c r="B5" t="s">
        <v>55</v>
      </c>
      <c r="C5" t="s">
        <v>56</v>
      </c>
      <c r="D5">
        <v>477.78</v>
      </c>
      <c r="E5">
        <v>47.78</v>
      </c>
      <c r="F5">
        <v>3</v>
      </c>
      <c r="G5">
        <v>2017</v>
      </c>
      <c r="H5" t="s">
        <v>60</v>
      </c>
    </row>
    <row r="6" spans="1:8" x14ac:dyDescent="0.25">
      <c r="A6" s="3" t="s">
        <v>122</v>
      </c>
      <c r="B6" t="s">
        <v>99</v>
      </c>
      <c r="C6" t="s">
        <v>100</v>
      </c>
      <c r="D6">
        <v>1000</v>
      </c>
      <c r="E6">
        <v>100</v>
      </c>
      <c r="F6">
        <v>3</v>
      </c>
      <c r="G6">
        <v>2017</v>
      </c>
      <c r="H6" t="s">
        <v>60</v>
      </c>
    </row>
    <row r="7" spans="1:8" x14ac:dyDescent="0.25">
      <c r="A7" s="3" t="s">
        <v>123</v>
      </c>
      <c r="B7" t="s">
        <v>93</v>
      </c>
      <c r="C7" t="s">
        <v>56</v>
      </c>
      <c r="D7">
        <v>1110</v>
      </c>
      <c r="E7">
        <v>111</v>
      </c>
      <c r="F7">
        <v>3</v>
      </c>
      <c r="G7">
        <v>2017</v>
      </c>
      <c r="H7" t="s">
        <v>60</v>
      </c>
    </row>
    <row r="8" spans="1:8" x14ac:dyDescent="0.25">
      <c r="A8" s="3" t="s">
        <v>123</v>
      </c>
      <c r="B8" t="s">
        <v>93</v>
      </c>
      <c r="C8" t="s">
        <v>56</v>
      </c>
      <c r="D8">
        <v>272.25</v>
      </c>
      <c r="E8">
        <v>12.46</v>
      </c>
      <c r="F8">
        <v>3</v>
      </c>
      <c r="G8">
        <v>2017</v>
      </c>
      <c r="H8" t="s">
        <v>102</v>
      </c>
    </row>
    <row r="9" spans="1:8" x14ac:dyDescent="0.25">
      <c r="A9" s="3" t="s">
        <v>124</v>
      </c>
      <c r="B9" t="s">
        <v>72</v>
      </c>
      <c r="C9" t="s">
        <v>73</v>
      </c>
      <c r="D9">
        <v>150</v>
      </c>
      <c r="E9">
        <v>15</v>
      </c>
      <c r="F9">
        <v>3</v>
      </c>
      <c r="G9">
        <v>2017</v>
      </c>
      <c r="H9" t="s">
        <v>60</v>
      </c>
    </row>
    <row r="10" spans="1:8" x14ac:dyDescent="0.25">
      <c r="A10" s="3" t="s">
        <v>125</v>
      </c>
      <c r="B10" t="s">
        <v>79</v>
      </c>
      <c r="C10" t="s">
        <v>80</v>
      </c>
      <c r="D10">
        <v>255</v>
      </c>
      <c r="E10">
        <v>25.5</v>
      </c>
      <c r="F10">
        <v>3</v>
      </c>
      <c r="G10">
        <v>2017</v>
      </c>
      <c r="H10" t="s">
        <v>60</v>
      </c>
    </row>
    <row r="11" spans="1:8" x14ac:dyDescent="0.25">
      <c r="A11" s="3" t="s">
        <v>126</v>
      </c>
      <c r="B11" t="s">
        <v>75</v>
      </c>
      <c r="C11" t="s">
        <v>76</v>
      </c>
      <c r="D11">
        <v>252.85</v>
      </c>
      <c r="E11">
        <v>25.29</v>
      </c>
      <c r="F11">
        <v>3</v>
      </c>
      <c r="G11">
        <v>2017</v>
      </c>
      <c r="H11" t="s">
        <v>60</v>
      </c>
    </row>
    <row r="12" spans="1:8" x14ac:dyDescent="0.25">
      <c r="A12" s="3" t="s">
        <v>127</v>
      </c>
      <c r="B12" t="s">
        <v>114</v>
      </c>
      <c r="C12" t="s">
        <v>115</v>
      </c>
      <c r="D12">
        <v>150</v>
      </c>
      <c r="E12">
        <v>15</v>
      </c>
      <c r="F12">
        <v>3</v>
      </c>
      <c r="G12">
        <v>2017</v>
      </c>
      <c r="H12" t="s">
        <v>60</v>
      </c>
    </row>
    <row r="13" spans="1:8" x14ac:dyDescent="0.25">
      <c r="A13" s="3" t="s">
        <v>128</v>
      </c>
      <c r="B13" t="s">
        <v>55</v>
      </c>
      <c r="C13" t="s">
        <v>97</v>
      </c>
      <c r="D13">
        <v>750</v>
      </c>
      <c r="E13">
        <v>75</v>
      </c>
      <c r="F13">
        <v>3</v>
      </c>
      <c r="G13">
        <v>2017</v>
      </c>
      <c r="H13" t="s">
        <v>60</v>
      </c>
    </row>
    <row r="14" spans="1:8" x14ac:dyDescent="0.25">
      <c r="A14" s="3" t="s">
        <v>128</v>
      </c>
      <c r="B14" t="s">
        <v>55</v>
      </c>
      <c r="C14" t="s">
        <v>97</v>
      </c>
      <c r="D14">
        <v>453.75</v>
      </c>
      <c r="E14">
        <v>31.23</v>
      </c>
      <c r="F14">
        <v>3</v>
      </c>
      <c r="G14">
        <v>2017</v>
      </c>
      <c r="H14" t="s">
        <v>102</v>
      </c>
    </row>
    <row r="15" spans="1:8" x14ac:dyDescent="0.25">
      <c r="A15" s="3" t="s">
        <v>129</v>
      </c>
      <c r="B15" t="s">
        <v>86</v>
      </c>
      <c r="C15" t="s">
        <v>87</v>
      </c>
      <c r="D15">
        <v>157.18</v>
      </c>
      <c r="E15">
        <v>15.72</v>
      </c>
      <c r="F15">
        <v>3</v>
      </c>
      <c r="G15">
        <v>2017</v>
      </c>
      <c r="H15" t="s">
        <v>60</v>
      </c>
    </row>
    <row r="16" spans="1:8" x14ac:dyDescent="0.25">
      <c r="A16" s="3" t="s">
        <v>130</v>
      </c>
      <c r="B16" t="s">
        <v>89</v>
      </c>
      <c r="C16" t="s">
        <v>90</v>
      </c>
      <c r="D16">
        <v>21</v>
      </c>
      <c r="E16">
        <v>2.1</v>
      </c>
      <c r="F16">
        <v>3</v>
      </c>
      <c r="G16">
        <v>2017</v>
      </c>
      <c r="H16" t="s">
        <v>60</v>
      </c>
    </row>
    <row r="17" spans="1:8" x14ac:dyDescent="0.25">
      <c r="A17" s="3" t="s">
        <v>131</v>
      </c>
      <c r="B17" t="s">
        <v>105</v>
      </c>
      <c r="C17" t="s">
        <v>106</v>
      </c>
      <c r="D17">
        <v>150</v>
      </c>
      <c r="E17">
        <v>15</v>
      </c>
      <c r="F17">
        <v>3</v>
      </c>
      <c r="G17">
        <v>2017</v>
      </c>
      <c r="H17" t="s">
        <v>60</v>
      </c>
    </row>
    <row r="18" spans="1:8" x14ac:dyDescent="0.25">
      <c r="A18" s="3" t="s">
        <v>132</v>
      </c>
      <c r="B18" t="s">
        <v>82</v>
      </c>
      <c r="C18" t="s">
        <v>83</v>
      </c>
      <c r="D18">
        <v>45</v>
      </c>
      <c r="E18">
        <v>4.5</v>
      </c>
      <c r="F18">
        <v>3</v>
      </c>
      <c r="G18">
        <v>2017</v>
      </c>
      <c r="H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IVA</vt:lpstr>
      <vt:lpstr>IVA13</vt:lpstr>
      <vt:lpstr>Seteo del </vt:lpstr>
      <vt:lpstr>IVA31</vt:lpstr>
      <vt:lpstr>IVA32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</dc:creator>
  <cp:lastModifiedBy>YEC</cp:lastModifiedBy>
  <dcterms:created xsi:type="dcterms:W3CDTF">2017-05-30T00:47:07Z</dcterms:created>
  <dcterms:modified xsi:type="dcterms:W3CDTF">2017-06-09T00:49:27Z</dcterms:modified>
</cp:coreProperties>
</file>