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B501177-F94A-4080-B24C-44BDC170C49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Varianza" sheetId="11" r:id="rId1"/>
    <sheet name="Graf. cuantitativas" sheetId="1" r:id="rId2"/>
    <sheet name="Hoja1" sheetId="12" r:id="rId3"/>
    <sheet name="Graf. cualitativas" sheetId="2" r:id="rId4"/>
    <sheet name="Correlación" sheetId="10" r:id="rId5"/>
  </sheets>
  <definedNames>
    <definedName name="_xlchart.v1.0" hidden="1">'Graf. cuantitativas'!$B$2:$B$51</definedName>
  </definedNames>
  <calcPr calcId="191028"/>
  <pivotCaches>
    <pivotCache cacheId="126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F10" i="1" l="1"/>
  <c r="F9" i="1"/>
  <c r="F8" i="1"/>
  <c r="F11" i="1" l="1"/>
  <c r="F13" i="1" s="1"/>
  <c r="F6" i="1"/>
  <c r="F7" i="1" s="1"/>
  <c r="F5" i="1"/>
  <c r="F4" i="1"/>
  <c r="F3" i="1"/>
  <c r="F2" i="1"/>
  <c r="E4" i="11"/>
  <c r="E5" i="11" s="1"/>
  <c r="E3" i="11"/>
  <c r="E2" i="11"/>
  <c r="F12" i="1" l="1"/>
</calcChain>
</file>

<file path=xl/sharedStrings.xml><?xml version="1.0" encoding="utf-8"?>
<sst xmlns="http://schemas.openxmlformats.org/spreadsheetml/2006/main" count="63" uniqueCount="36">
  <si>
    <t>Estudiante</t>
  </si>
  <si>
    <t>Calificación</t>
  </si>
  <si>
    <t>MEDIA</t>
  </si>
  <si>
    <t>RANGO</t>
  </si>
  <si>
    <t>Varianza</t>
  </si>
  <si>
    <t>Desviación Estándar</t>
  </si>
  <si>
    <t>N° de observación</t>
  </si>
  <si>
    <t>Ingresos ($)</t>
  </si>
  <si>
    <t>Medidas de tendencia central</t>
  </si>
  <si>
    <t>MEDIA (promedio)</t>
  </si>
  <si>
    <t xml:space="preserve">  </t>
  </si>
  <si>
    <t>MEDIANA</t>
  </si>
  <si>
    <t>MODA</t>
  </si>
  <si>
    <t>Medidas de dispersión</t>
  </si>
  <si>
    <t>VARIANZA</t>
  </si>
  <si>
    <t>DESVIACIÓN ESTÁNDAR</t>
  </si>
  <si>
    <t>Medidas de posición</t>
  </si>
  <si>
    <t>Q1</t>
  </si>
  <si>
    <t>Q2</t>
  </si>
  <si>
    <t>Q3</t>
  </si>
  <si>
    <t>RIC</t>
  </si>
  <si>
    <t>Límite inferior</t>
  </si>
  <si>
    <t>Q1 - (1.5*RI)</t>
  </si>
  <si>
    <t>Límite superior</t>
  </si>
  <si>
    <t>Q3 + (1.5*RI)</t>
  </si>
  <si>
    <t>Nivel de satisfacción</t>
  </si>
  <si>
    <t>Cuenta de Nivel de satisfacción</t>
  </si>
  <si>
    <t>Insatisfecho</t>
  </si>
  <si>
    <t>Muy insatisfecho</t>
  </si>
  <si>
    <t>Muy satisfecho</t>
  </si>
  <si>
    <t>Ni satisfecho ni insatisfecho</t>
  </si>
  <si>
    <t>Satisfecho</t>
  </si>
  <si>
    <t>Cliente</t>
  </si>
  <si>
    <t>EDAD</t>
  </si>
  <si>
    <t>INGRESOS DIARIOS ($)</t>
  </si>
  <si>
    <t>cof de perason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</si>
</sst>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0" fontId="0" fillId="0" borderId="4" xfId="0" applyBorder="1"/>
    <xf numFmtId="0" fontId="1" fillId="0" borderId="5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164" fontId="0" fillId="0" borderId="0" xfId="0" applyNumberFormat="1"/>
    <xf numFmtId="0" fontId="0" fillId="0" borderId="11" xfId="0" applyBorder="1"/>
    <xf numFmtId="0" fontId="5" fillId="0" borderId="11" xfId="0" applyFont="1" applyBorder="1" applyAlignment="1">
      <alignment horizontal="center" vertical="center"/>
    </xf>
    <xf numFmtId="0" fontId="0" fillId="0" borderId="0" xfId="0" pivotButton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'Graf. cuantitativas'!$B$2:$B$51</c:f>
              <c:numCache>
                <c:formatCode>0.0</c:formatCode>
                <c:ptCount val="50"/>
                <c:pt idx="0">
                  <c:v>25.2</c:v>
                </c:pt>
                <c:pt idx="1">
                  <c:v>26.4</c:v>
                </c:pt>
                <c:pt idx="2">
                  <c:v>26.5</c:v>
                </c:pt>
                <c:pt idx="3">
                  <c:v>26.8</c:v>
                </c:pt>
                <c:pt idx="4">
                  <c:v>26.9</c:v>
                </c:pt>
                <c:pt idx="5">
                  <c:v>26.9</c:v>
                </c:pt>
                <c:pt idx="6">
                  <c:v>27</c:v>
                </c:pt>
                <c:pt idx="7">
                  <c:v>27.1</c:v>
                </c:pt>
                <c:pt idx="8">
                  <c:v>27.2</c:v>
                </c:pt>
                <c:pt idx="9">
                  <c:v>27.3</c:v>
                </c:pt>
                <c:pt idx="10">
                  <c:v>27.4</c:v>
                </c:pt>
                <c:pt idx="11">
                  <c:v>27.5</c:v>
                </c:pt>
                <c:pt idx="12">
                  <c:v>27.6</c:v>
                </c:pt>
                <c:pt idx="13">
                  <c:v>27.7</c:v>
                </c:pt>
                <c:pt idx="14">
                  <c:v>27.9</c:v>
                </c:pt>
                <c:pt idx="15">
                  <c:v>28.1</c:v>
                </c:pt>
                <c:pt idx="16">
                  <c:v>28.2</c:v>
                </c:pt>
                <c:pt idx="17">
                  <c:v>28.3</c:v>
                </c:pt>
                <c:pt idx="18">
                  <c:v>28.4</c:v>
                </c:pt>
                <c:pt idx="19">
                  <c:v>28.5</c:v>
                </c:pt>
                <c:pt idx="20">
                  <c:v>28.6</c:v>
                </c:pt>
                <c:pt idx="21">
                  <c:v>28.7</c:v>
                </c:pt>
                <c:pt idx="22">
                  <c:v>28.8</c:v>
                </c:pt>
                <c:pt idx="23">
                  <c:v>28.9</c:v>
                </c:pt>
                <c:pt idx="24">
                  <c:v>29.1</c:v>
                </c:pt>
                <c:pt idx="25">
                  <c:v>29.4</c:v>
                </c:pt>
                <c:pt idx="26">
                  <c:v>29.5</c:v>
                </c:pt>
                <c:pt idx="27">
                  <c:v>29.6</c:v>
                </c:pt>
                <c:pt idx="28">
                  <c:v>29.7</c:v>
                </c:pt>
                <c:pt idx="29">
                  <c:v>29.8</c:v>
                </c:pt>
                <c:pt idx="30">
                  <c:v>29.9</c:v>
                </c:pt>
                <c:pt idx="31">
                  <c:v>30.5</c:v>
                </c:pt>
                <c:pt idx="32">
                  <c:v>30.6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31</c:v>
                </c:pt>
                <c:pt idx="37">
                  <c:v>31.1</c:v>
                </c:pt>
                <c:pt idx="38">
                  <c:v>31.2</c:v>
                </c:pt>
                <c:pt idx="39">
                  <c:v>31.3</c:v>
                </c:pt>
                <c:pt idx="40">
                  <c:v>31.5</c:v>
                </c:pt>
                <c:pt idx="41">
                  <c:v>31.8</c:v>
                </c:pt>
                <c:pt idx="42">
                  <c:v>31.9</c:v>
                </c:pt>
                <c:pt idx="43">
                  <c:v>32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494D-9BE0-6E83CA3B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27135"/>
        <c:axId val="443931711"/>
      </c:scatterChart>
      <c:valAx>
        <c:axId val="4439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931711"/>
        <c:crosses val="autoZero"/>
        <c:crossBetween val="midCat"/>
      </c:valAx>
      <c:valAx>
        <c:axId val="443931711"/>
        <c:scaling>
          <c:orientation val="minMax"/>
          <c:min val="24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92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[yeinan uparela.xlsx]Hoja1!TablaDinámica7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Cuenta de Nivel de satisfacción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Hoja1!$A$4:$A$8</c:f>
              <c:strCache>
                <c:ptCount val="5"/>
                <c:pt idx="0">
                  <c:v>Insatisfecho</c:v>
                </c:pt>
                <c:pt idx="1">
                  <c:v>Muy insatisfecho</c:v>
                </c:pt>
                <c:pt idx="2">
                  <c:v>Muy satisfecho</c:v>
                </c:pt>
                <c:pt idx="3">
                  <c:v>Ni satisfecho ni insatisfecho</c:v>
                </c:pt>
                <c:pt idx="4">
                  <c:v>Satisfecho</c:v>
                </c:pt>
              </c:strCache>
            </c:strRef>
          </c:cat>
          <c:val>
            <c:numRef>
              <c:f>Hoja1!$B$4:$B$8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4C67-8B5C-7BE49026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838624"/>
        <c:axId val="429230408"/>
      </c:barChart>
      <c:catAx>
        <c:axId val="4218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0408"/>
        <c:crosses val="autoZero"/>
        <c:auto val="1"/>
        <c:lblAlgn val="ctr"/>
        <c:lblOffset val="100"/>
        <c:noMultiLvlLbl val="0"/>
      </c:catAx>
      <c:valAx>
        <c:axId val="42923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[yeinan uparela.xlsx]Hoja1!TablaDinámica7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1-4B06-8E64-BEE8DF679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1-4B06-8E64-BEE8DF6796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1-4B06-8E64-BEE8DF6796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31-4B06-8E64-BEE8DF6796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31-4B06-8E64-BEE8DF679683}"/>
              </c:ext>
            </c:extLst>
          </c:dPt>
          <c:cat>
            <c:strRef>
              <c:f>Hoja1!$A$4:$A$8</c:f>
              <c:strCache>
                <c:ptCount val="5"/>
                <c:pt idx="0">
                  <c:v>Insatisfecho</c:v>
                </c:pt>
                <c:pt idx="1">
                  <c:v>Muy insatisfecho</c:v>
                </c:pt>
                <c:pt idx="2">
                  <c:v>Muy satisfecho</c:v>
                </c:pt>
                <c:pt idx="3">
                  <c:v>Ni satisfecho ni insatisfecho</c:v>
                </c:pt>
                <c:pt idx="4">
                  <c:v>Satisfecho</c:v>
                </c:pt>
              </c:strCache>
            </c:strRef>
          </c:cat>
          <c:val>
            <c:numRef>
              <c:f>Hoja1!$B$4:$B$8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1EA-9EBA-EFCB626F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777777777777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Correlación!$B$1</c:f>
              <c:strCache>
                <c:ptCount val="1"/>
                <c:pt idx="0">
                  <c:v>INGRESOS DIARIOS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Correlación!$A$2:$A$24</c:f>
              <c:numCache>
                <c:formatCode>General</c:formatCode>
                <c:ptCount val="23"/>
                <c:pt idx="0">
                  <c:v>86</c:v>
                </c:pt>
                <c:pt idx="1">
                  <c:v>85</c:v>
                </c:pt>
                <c:pt idx="2">
                  <c:v>88</c:v>
                </c:pt>
                <c:pt idx="3">
                  <c:v>7</c:v>
                </c:pt>
                <c:pt idx="4">
                  <c:v>31</c:v>
                </c:pt>
                <c:pt idx="5">
                  <c:v>65</c:v>
                </c:pt>
                <c:pt idx="6">
                  <c:v>21</c:v>
                </c:pt>
                <c:pt idx="7">
                  <c:v>26</c:v>
                </c:pt>
                <c:pt idx="8">
                  <c:v>68</c:v>
                </c:pt>
                <c:pt idx="9">
                  <c:v>40</c:v>
                </c:pt>
                <c:pt idx="10">
                  <c:v>38</c:v>
                </c:pt>
                <c:pt idx="11">
                  <c:v>73</c:v>
                </c:pt>
                <c:pt idx="12">
                  <c:v>66</c:v>
                </c:pt>
                <c:pt idx="13">
                  <c:v>88</c:v>
                </c:pt>
                <c:pt idx="14">
                  <c:v>47</c:v>
                </c:pt>
                <c:pt idx="15">
                  <c:v>20</c:v>
                </c:pt>
                <c:pt idx="16">
                  <c:v>41</c:v>
                </c:pt>
                <c:pt idx="17">
                  <c:v>61</c:v>
                </c:pt>
                <c:pt idx="18">
                  <c:v>60</c:v>
                </c:pt>
                <c:pt idx="19">
                  <c:v>66</c:v>
                </c:pt>
                <c:pt idx="20">
                  <c:v>48</c:v>
                </c:pt>
                <c:pt idx="21">
                  <c:v>5</c:v>
                </c:pt>
                <c:pt idx="22">
                  <c:v>80</c:v>
                </c:pt>
              </c:numCache>
            </c:numRef>
          </c:xVal>
          <c:yVal>
            <c:numRef>
              <c:f>Correlación!$B$2:$B$24</c:f>
              <c:numCache>
                <c:formatCode>General</c:formatCode>
                <c:ptCount val="23"/>
                <c:pt idx="0">
                  <c:v>61.9</c:v>
                </c:pt>
                <c:pt idx="1">
                  <c:v>61.25</c:v>
                </c:pt>
                <c:pt idx="2">
                  <c:v>58.2</c:v>
                </c:pt>
                <c:pt idx="3">
                  <c:v>13.55</c:v>
                </c:pt>
                <c:pt idx="4">
                  <c:v>21.15</c:v>
                </c:pt>
                <c:pt idx="5">
                  <c:v>49.25</c:v>
                </c:pt>
                <c:pt idx="6">
                  <c:v>22.65</c:v>
                </c:pt>
                <c:pt idx="7">
                  <c:v>20.9</c:v>
                </c:pt>
                <c:pt idx="8">
                  <c:v>47.2</c:v>
                </c:pt>
                <c:pt idx="9">
                  <c:v>28</c:v>
                </c:pt>
                <c:pt idx="10">
                  <c:v>29.7</c:v>
                </c:pt>
                <c:pt idx="11">
                  <c:v>48.45</c:v>
                </c:pt>
                <c:pt idx="12">
                  <c:v>51.9</c:v>
                </c:pt>
                <c:pt idx="13">
                  <c:v>66.2</c:v>
                </c:pt>
                <c:pt idx="14">
                  <c:v>32.549999999999997</c:v>
                </c:pt>
                <c:pt idx="15">
                  <c:v>23</c:v>
                </c:pt>
                <c:pt idx="16">
                  <c:v>29.65</c:v>
                </c:pt>
                <c:pt idx="17">
                  <c:v>41.65</c:v>
                </c:pt>
                <c:pt idx="18">
                  <c:v>41</c:v>
                </c:pt>
                <c:pt idx="19">
                  <c:v>49.9</c:v>
                </c:pt>
                <c:pt idx="20">
                  <c:v>36.200000000000003</c:v>
                </c:pt>
                <c:pt idx="21">
                  <c:v>13.25</c:v>
                </c:pt>
                <c:pt idx="2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1-4D41-9F86-96C588CB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74944"/>
        <c:axId val="892162784"/>
      </c:scatterChart>
      <c:valAx>
        <c:axId val="8851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2162784"/>
        <c:crosses val="autoZero"/>
        <c:crossBetween val="midCat"/>
      </c:valAx>
      <c:valAx>
        <c:axId val="8921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ingresos</a:t>
                </a:r>
                <a:r>
                  <a:rPr lang="en-US" baseline="0"/>
                  <a:t> diarios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51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Título del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Título del gráfico</a:t>
          </a:r>
        </a:p>
      </cx:txPr>
    </cx:title>
    <cx:plotArea>
      <cx:plotAreaRegion>
        <cx:series layoutId="boxWhisker" uniqueId="{E4BE23A3-02CE-4438-8A75-E2EEEC783E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 min="24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22</xdr:row>
      <xdr:rowOff>152400</xdr:rowOff>
    </xdr:from>
    <xdr:to>
      <xdr:col>6</xdr:col>
      <xdr:colOff>385762</xdr:colOff>
      <xdr:row>37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39</xdr:row>
      <xdr:rowOff>19050</xdr:rowOff>
    </xdr:from>
    <xdr:to>
      <xdr:col>6</xdr:col>
      <xdr:colOff>323850</xdr:colOff>
      <xdr:row>53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644525</xdr:colOff>
      <xdr:row>3</xdr:row>
      <xdr:rowOff>79375</xdr:rowOff>
    </xdr:from>
    <xdr:to>
      <xdr:col>8</xdr:col>
      <xdr:colOff>339725</xdr:colOff>
      <xdr:row>18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31D7B-1956-40A4-B526-5B5E98BC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19</xdr:row>
      <xdr:rowOff>174625</xdr:rowOff>
    </xdr:from>
    <xdr:to>
      <xdr:col>5</xdr:col>
      <xdr:colOff>774700</xdr:colOff>
      <xdr:row>35</xdr:row>
      <xdr:rowOff>73025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A6B12-C8C4-461C-A213-66E7D50B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142875</xdr:rowOff>
    </xdr:from>
    <xdr:to>
      <xdr:col>10</xdr:col>
      <xdr:colOff>428625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94.810310069442" createdVersion="6" refreshedVersion="6" minRefreshableVersion="3" recordCount="25" xr:uid="{536D866E-B818-4DB9-878A-630C41450AB1}">
  <cacheSource type="worksheet">
    <worksheetSource ref="B2:C27" sheet="Graf. cualitativas"/>
  </cacheSource>
  <cacheFields count="2">
    <cacheField name="Cliente" numFmtId="0">
      <sharedItems containsSemiMixedTypes="0" containsString="0" containsNumber="1" containsInteger="1" minValue="1" maxValue="25"/>
    </cacheField>
    <cacheField name="Nivel de satisfacción" numFmtId="0">
      <sharedItems count="5">
        <s v="Muy satisfecho"/>
        <s v="Satisfecho"/>
        <s v="Muy insatisfecho"/>
        <s v="Ni satisfecho ni insatisfecho"/>
        <s v="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</r>
  <r>
    <n v="2"/>
    <x v="1"/>
  </r>
  <r>
    <n v="3"/>
    <x v="1"/>
  </r>
  <r>
    <n v="4"/>
    <x v="1"/>
  </r>
  <r>
    <n v="5"/>
    <x v="2"/>
  </r>
  <r>
    <n v="6"/>
    <x v="0"/>
  </r>
  <r>
    <n v="7"/>
    <x v="1"/>
  </r>
  <r>
    <n v="8"/>
    <x v="1"/>
  </r>
  <r>
    <n v="9"/>
    <x v="1"/>
  </r>
  <r>
    <n v="10"/>
    <x v="2"/>
  </r>
  <r>
    <n v="11"/>
    <x v="0"/>
  </r>
  <r>
    <n v="12"/>
    <x v="0"/>
  </r>
  <r>
    <n v="13"/>
    <x v="3"/>
  </r>
  <r>
    <n v="14"/>
    <x v="3"/>
  </r>
  <r>
    <n v="15"/>
    <x v="2"/>
  </r>
  <r>
    <n v="16"/>
    <x v="0"/>
  </r>
  <r>
    <n v="17"/>
    <x v="1"/>
  </r>
  <r>
    <n v="18"/>
    <x v="3"/>
  </r>
  <r>
    <n v="19"/>
    <x v="4"/>
  </r>
  <r>
    <n v="20"/>
    <x v="4"/>
  </r>
  <r>
    <n v="21"/>
    <x v="4"/>
  </r>
  <r>
    <n v="22"/>
    <x v="1"/>
  </r>
  <r>
    <n v="23"/>
    <x v="3"/>
  </r>
  <r>
    <n v="24"/>
    <x v="3"/>
  </r>
  <r>
    <n v="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EFFCE-7C2B-487F-8219-DFE7C0107CF2}" name="TablaDinámica7" cacheId="1264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2">
  <location ref="A3:B8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Nivel de satisfacción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20" zoomScaleNormal="120" workbookViewId="0">
      <selection activeCell="G8" sqref="G8"/>
    </sheetView>
  </sheetViews>
  <sheetFormatPr defaultColWidth="11.42578125" defaultRowHeight="14.1"/>
  <cols>
    <col min="3" max="3" width="5.42578125" customWidth="1"/>
    <col min="4" max="4" width="18.28515625" style="17" bestFit="1" customWidth="1"/>
    <col min="5" max="5" width="11.42578125" style="17"/>
  </cols>
  <sheetData>
    <row r="1" spans="1:5">
      <c r="A1" s="11" t="s">
        <v>0</v>
      </c>
      <c r="B1" s="11" t="s">
        <v>1</v>
      </c>
    </row>
    <row r="2" spans="1:5">
      <c r="A2" s="11">
        <v>1</v>
      </c>
      <c r="B2" s="6">
        <v>7.5</v>
      </c>
      <c r="D2" s="3" t="s">
        <v>2</v>
      </c>
      <c r="E2" s="18">
        <f>B2:B11/10</f>
        <v>0.75</v>
      </c>
    </row>
    <row r="3" spans="1:5">
      <c r="A3" s="11">
        <v>2</v>
      </c>
      <c r="B3" s="6">
        <v>7.8</v>
      </c>
      <c r="D3" s="3" t="s">
        <v>3</v>
      </c>
      <c r="E3" s="18">
        <f>B11-B2</f>
        <v>2</v>
      </c>
    </row>
    <row r="4" spans="1:5">
      <c r="A4" s="11">
        <v>3</v>
      </c>
      <c r="B4" s="6">
        <v>8</v>
      </c>
      <c r="D4" s="3" t="s">
        <v>4</v>
      </c>
      <c r="E4" s="18">
        <f>VAR(B2:B11)</f>
        <v>0.44266666666666665</v>
      </c>
    </row>
    <row r="5" spans="1:5">
      <c r="A5" s="11">
        <v>4</v>
      </c>
      <c r="B5" s="6">
        <v>8.1999999999999993</v>
      </c>
      <c r="D5" s="3" t="s">
        <v>5</v>
      </c>
      <c r="E5" s="18">
        <f>SQRT(E4)</f>
        <v>0.66533199732664794</v>
      </c>
    </row>
    <row r="6" spans="1:5">
      <c r="A6" s="11">
        <v>5</v>
      </c>
      <c r="B6" s="6">
        <v>8.5</v>
      </c>
    </row>
    <row r="7" spans="1:5">
      <c r="A7" s="11">
        <v>6</v>
      </c>
      <c r="B7" s="6">
        <v>8.8000000000000007</v>
      </c>
    </row>
    <row r="8" spans="1:5">
      <c r="A8" s="11">
        <v>7</v>
      </c>
      <c r="B8" s="6">
        <v>9</v>
      </c>
    </row>
    <row r="9" spans="1:5">
      <c r="A9" s="11">
        <v>8</v>
      </c>
      <c r="B9" s="6">
        <v>9.1</v>
      </c>
    </row>
    <row r="10" spans="1:5">
      <c r="A10" s="11">
        <v>9</v>
      </c>
      <c r="B10" s="6">
        <v>9.1999999999999993</v>
      </c>
    </row>
    <row r="11" spans="1:5">
      <c r="A11" s="11">
        <v>10</v>
      </c>
      <c r="B11" s="6">
        <v>9.5</v>
      </c>
    </row>
    <row r="14" spans="1:5">
      <c r="A14" s="16"/>
      <c r="B14" s="17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28" zoomScaleNormal="100" workbookViewId="0">
      <selection activeCell="G39" sqref="G39"/>
    </sheetView>
  </sheetViews>
  <sheetFormatPr defaultColWidth="11.42578125" defaultRowHeight="14.1"/>
  <cols>
    <col min="1" max="1" width="16.140625" style="2" bestFit="1" customWidth="1"/>
    <col min="2" max="2" width="14.28515625" customWidth="1"/>
    <col min="3" max="3" width="11.42578125" customWidth="1"/>
    <col min="4" max="4" width="18.42578125" customWidth="1"/>
    <col min="5" max="5" width="25.28515625" customWidth="1"/>
    <col min="6" max="6" width="19.28515625" bestFit="1" customWidth="1"/>
  </cols>
  <sheetData>
    <row r="1" spans="1:13" ht="14.45" thickBot="1">
      <c r="A1" s="1" t="s">
        <v>6</v>
      </c>
      <c r="B1" s="3" t="s">
        <v>7</v>
      </c>
    </row>
    <row r="2" spans="1:13">
      <c r="A2" s="3">
        <v>1</v>
      </c>
      <c r="B2" s="4">
        <v>25.2</v>
      </c>
      <c r="C2" s="5"/>
      <c r="D2" s="27" t="s">
        <v>8</v>
      </c>
      <c r="E2" s="13" t="s">
        <v>9</v>
      </c>
      <c r="F2" s="19">
        <f>AVERAGE(B2:B51)</f>
        <v>29.53</v>
      </c>
      <c r="M2" t="s">
        <v>10</v>
      </c>
    </row>
    <row r="3" spans="1:13">
      <c r="A3" s="3">
        <v>2</v>
      </c>
      <c r="B3" s="4">
        <v>26.4</v>
      </c>
      <c r="C3" s="5"/>
      <c r="D3" s="28"/>
      <c r="E3" s="14" t="s">
        <v>11</v>
      </c>
      <c r="F3" s="23">
        <f>MEDIAN(B2:B51)</f>
        <v>29.25</v>
      </c>
    </row>
    <row r="4" spans="1:13" ht="14.45" thickBot="1">
      <c r="A4" s="3">
        <v>3</v>
      </c>
      <c r="B4" s="4">
        <v>26.5</v>
      </c>
      <c r="C4" s="5"/>
      <c r="D4" s="29"/>
      <c r="E4" s="15" t="s">
        <v>12</v>
      </c>
      <c r="F4" s="12">
        <f>MODE(B2:B51)</f>
        <v>26.9</v>
      </c>
    </row>
    <row r="5" spans="1:13" ht="14.45" customHeight="1">
      <c r="A5" s="3">
        <v>4</v>
      </c>
      <c r="B5" s="4">
        <v>26.8</v>
      </c>
      <c r="C5" s="5"/>
      <c r="D5" s="27" t="s">
        <v>13</v>
      </c>
      <c r="E5" s="13" t="s">
        <v>3</v>
      </c>
      <c r="F5" s="19">
        <f>B51-B2</f>
        <v>10.8</v>
      </c>
    </row>
    <row r="6" spans="1:13">
      <c r="A6" s="3">
        <v>5</v>
      </c>
      <c r="B6" s="4">
        <v>26.9</v>
      </c>
      <c r="C6" s="5"/>
      <c r="D6" s="28"/>
      <c r="E6" s="14" t="s">
        <v>14</v>
      </c>
      <c r="F6" s="20">
        <f>VAR(B2:B51)</f>
        <v>5.4384693877551049</v>
      </c>
    </row>
    <row r="7" spans="1:13" ht="14.45" thickBot="1">
      <c r="A7" s="3">
        <v>6</v>
      </c>
      <c r="B7" s="4">
        <v>26.9</v>
      </c>
      <c r="C7" s="5"/>
      <c r="D7" s="29"/>
      <c r="E7" s="15" t="s">
        <v>15</v>
      </c>
      <c r="F7" s="12">
        <f>SQRT(F6)</f>
        <v>2.3320526125615402</v>
      </c>
    </row>
    <row r="8" spans="1:13" ht="14.45" customHeight="1">
      <c r="A8" s="3">
        <v>7</v>
      </c>
      <c r="B8" s="4">
        <v>27</v>
      </c>
      <c r="C8" s="5"/>
      <c r="D8" s="27" t="s">
        <v>16</v>
      </c>
      <c r="E8" s="13" t="s">
        <v>17</v>
      </c>
      <c r="F8" s="21">
        <f>QUARTILE(B2:B51,1)</f>
        <v>27.625</v>
      </c>
    </row>
    <row r="9" spans="1:13">
      <c r="A9" s="3">
        <v>8</v>
      </c>
      <c r="B9" s="4">
        <v>27.1</v>
      </c>
      <c r="C9" s="5"/>
      <c r="D9" s="28"/>
      <c r="E9" s="14" t="s">
        <v>18</v>
      </c>
      <c r="F9" s="20">
        <f>QUARTILE(B2:B51,2)</f>
        <v>29.25</v>
      </c>
    </row>
    <row r="10" spans="1:13">
      <c r="A10" s="3">
        <v>9</v>
      </c>
      <c r="B10" s="4">
        <v>27.2</v>
      </c>
      <c r="C10" s="5"/>
      <c r="D10" s="28"/>
      <c r="E10" s="14" t="s">
        <v>19</v>
      </c>
      <c r="F10" s="20">
        <f>QUARTILE(B2:B51,3)</f>
        <v>31.075000000000003</v>
      </c>
    </row>
    <row r="11" spans="1:13">
      <c r="A11" s="3">
        <v>10</v>
      </c>
      <c r="B11" s="4">
        <v>27.3</v>
      </c>
      <c r="C11" s="5"/>
      <c r="D11" s="28"/>
      <c r="E11" s="14" t="s">
        <v>20</v>
      </c>
      <c r="F11" s="20">
        <f>F10-F8</f>
        <v>3.4500000000000028</v>
      </c>
    </row>
    <row r="12" spans="1:13">
      <c r="A12" s="3">
        <v>11</v>
      </c>
      <c r="B12" s="4">
        <v>27.4</v>
      </c>
      <c r="C12" s="5"/>
      <c r="D12" s="28"/>
      <c r="E12" s="14" t="s">
        <v>21</v>
      </c>
      <c r="F12" s="20">
        <f>F8-(1.5*F11)</f>
        <v>22.449999999999996</v>
      </c>
      <c r="G12" s="22" t="s">
        <v>22</v>
      </c>
    </row>
    <row r="13" spans="1:13" ht="14.45" thickBot="1">
      <c r="A13" s="3">
        <v>12</v>
      </c>
      <c r="B13" s="4">
        <v>27.5</v>
      </c>
      <c r="C13" s="5"/>
      <c r="D13" s="29"/>
      <c r="E13" s="15" t="s">
        <v>23</v>
      </c>
      <c r="F13" s="12">
        <f>F10+(1.5*F11)</f>
        <v>36.250000000000007</v>
      </c>
      <c r="G13" s="22" t="s">
        <v>24</v>
      </c>
    </row>
    <row r="14" spans="1:13">
      <c r="A14" s="3">
        <v>13</v>
      </c>
      <c r="B14" s="4">
        <v>27.6</v>
      </c>
      <c r="C14" s="5"/>
    </row>
    <row r="15" spans="1:13">
      <c r="A15" s="3">
        <v>14</v>
      </c>
      <c r="B15" s="4">
        <v>27.7</v>
      </c>
      <c r="C15" s="5"/>
    </row>
    <row r="16" spans="1:13">
      <c r="A16" s="3">
        <v>15</v>
      </c>
      <c r="B16" s="4">
        <v>27.9</v>
      </c>
      <c r="C16" s="5"/>
    </row>
    <row r="17" spans="1:3">
      <c r="A17" s="3">
        <v>16</v>
      </c>
      <c r="B17" s="4">
        <v>28.1</v>
      </c>
      <c r="C17" s="5"/>
    </row>
    <row r="18" spans="1:3">
      <c r="A18" s="3">
        <v>17</v>
      </c>
      <c r="B18" s="4">
        <v>28.2</v>
      </c>
      <c r="C18" s="5"/>
    </row>
    <row r="19" spans="1:3">
      <c r="A19" s="3">
        <v>18</v>
      </c>
      <c r="B19" s="4">
        <v>28.3</v>
      </c>
      <c r="C19" s="5"/>
    </row>
    <row r="20" spans="1:3">
      <c r="A20" s="3">
        <v>19</v>
      </c>
      <c r="B20" s="4">
        <v>28.4</v>
      </c>
      <c r="C20" s="5"/>
    </row>
    <row r="21" spans="1:3">
      <c r="A21" s="3">
        <v>20</v>
      </c>
      <c r="B21" s="4">
        <v>28.5</v>
      </c>
      <c r="C21" s="5"/>
    </row>
    <row r="22" spans="1:3">
      <c r="A22" s="3">
        <v>21</v>
      </c>
      <c r="B22" s="4">
        <v>28.6</v>
      </c>
      <c r="C22" s="5"/>
    </row>
    <row r="23" spans="1:3">
      <c r="A23" s="3">
        <v>22</v>
      </c>
      <c r="B23" s="4">
        <v>28.7</v>
      </c>
      <c r="C23" s="5"/>
    </row>
    <row r="24" spans="1:3">
      <c r="A24" s="3">
        <v>23</v>
      </c>
      <c r="B24" s="4">
        <v>28.8</v>
      </c>
      <c r="C24" s="5"/>
    </row>
    <row r="25" spans="1:3">
      <c r="A25" s="3">
        <v>24</v>
      </c>
      <c r="B25" s="4">
        <v>28.9</v>
      </c>
      <c r="C25" s="5"/>
    </row>
    <row r="26" spans="1:3">
      <c r="A26" s="3">
        <v>25</v>
      </c>
      <c r="B26" s="4">
        <v>29.1</v>
      </c>
      <c r="C26" s="5"/>
    </row>
    <row r="27" spans="1:3">
      <c r="A27" s="3">
        <v>26</v>
      </c>
      <c r="B27" s="4">
        <v>29.4</v>
      </c>
      <c r="C27" s="5"/>
    </row>
    <row r="28" spans="1:3">
      <c r="A28" s="3">
        <v>27</v>
      </c>
      <c r="B28" s="4">
        <v>29.5</v>
      </c>
      <c r="C28" s="5"/>
    </row>
    <row r="29" spans="1:3">
      <c r="A29" s="3">
        <v>28</v>
      </c>
      <c r="B29" s="4">
        <v>29.6</v>
      </c>
      <c r="C29" s="5"/>
    </row>
    <row r="30" spans="1:3">
      <c r="A30" s="3">
        <v>29</v>
      </c>
      <c r="B30" s="4">
        <v>29.7</v>
      </c>
      <c r="C30" s="5"/>
    </row>
    <row r="31" spans="1:3">
      <c r="A31" s="3">
        <v>30</v>
      </c>
      <c r="B31" s="4">
        <v>29.8</v>
      </c>
      <c r="C31" s="5"/>
    </row>
    <row r="32" spans="1:3">
      <c r="A32" s="3">
        <v>31</v>
      </c>
      <c r="B32" s="4">
        <v>29.9</v>
      </c>
      <c r="C32" s="5"/>
    </row>
    <row r="33" spans="1:3">
      <c r="A33" s="3">
        <v>32</v>
      </c>
      <c r="B33" s="4">
        <v>30.5</v>
      </c>
      <c r="C33" s="5"/>
    </row>
    <row r="34" spans="1:3">
      <c r="A34" s="3">
        <v>33</v>
      </c>
      <c r="B34" s="4">
        <v>30.6</v>
      </c>
      <c r="C34" s="5"/>
    </row>
    <row r="35" spans="1:3">
      <c r="A35" s="3">
        <v>34</v>
      </c>
      <c r="B35" s="4">
        <v>30.7</v>
      </c>
      <c r="C35" s="5"/>
    </row>
    <row r="36" spans="1:3">
      <c r="A36" s="3">
        <v>35</v>
      </c>
      <c r="B36" s="4">
        <v>30.8</v>
      </c>
      <c r="C36" s="5"/>
    </row>
    <row r="37" spans="1:3">
      <c r="A37" s="3">
        <v>36</v>
      </c>
      <c r="B37" s="4">
        <v>30.9</v>
      </c>
      <c r="C37" s="5"/>
    </row>
    <row r="38" spans="1:3">
      <c r="A38" s="3">
        <v>37</v>
      </c>
      <c r="B38" s="4">
        <v>31</v>
      </c>
      <c r="C38" s="5"/>
    </row>
    <row r="39" spans="1:3">
      <c r="A39" s="3">
        <v>38</v>
      </c>
      <c r="B39" s="4">
        <v>31.1</v>
      </c>
      <c r="C39" s="5"/>
    </row>
    <row r="40" spans="1:3">
      <c r="A40" s="3">
        <v>39</v>
      </c>
      <c r="B40" s="4">
        <v>31.2</v>
      </c>
      <c r="C40" s="5"/>
    </row>
    <row r="41" spans="1:3">
      <c r="A41" s="3">
        <v>40</v>
      </c>
      <c r="B41" s="4">
        <v>31.3</v>
      </c>
      <c r="C41" s="5"/>
    </row>
    <row r="42" spans="1:3">
      <c r="A42" s="3">
        <v>41</v>
      </c>
      <c r="B42" s="4">
        <v>31.5</v>
      </c>
      <c r="C42" s="5"/>
    </row>
    <row r="43" spans="1:3">
      <c r="A43" s="3">
        <v>42</v>
      </c>
      <c r="B43" s="4">
        <v>31.8</v>
      </c>
      <c r="C43" s="5"/>
    </row>
    <row r="44" spans="1:3">
      <c r="A44" s="3">
        <v>43</v>
      </c>
      <c r="B44" s="4">
        <v>31.9</v>
      </c>
      <c r="C44" s="5"/>
    </row>
    <row r="45" spans="1:3">
      <c r="A45" s="3">
        <v>44</v>
      </c>
      <c r="B45" s="4">
        <v>32</v>
      </c>
      <c r="C45" s="5"/>
    </row>
    <row r="46" spans="1:3">
      <c r="A46" s="3">
        <v>45</v>
      </c>
      <c r="B46" s="4">
        <v>32.1</v>
      </c>
      <c r="C46" s="5"/>
    </row>
    <row r="47" spans="1:3">
      <c r="A47" s="3">
        <v>46</v>
      </c>
      <c r="B47" s="4">
        <v>32.200000000000003</v>
      </c>
      <c r="C47" s="5"/>
    </row>
    <row r="48" spans="1:3">
      <c r="A48" s="3">
        <v>47</v>
      </c>
      <c r="B48" s="4">
        <v>33</v>
      </c>
      <c r="C48" s="5"/>
    </row>
    <row r="49" spans="1:3">
      <c r="A49" s="3">
        <v>48</v>
      </c>
      <c r="B49" s="4">
        <v>34</v>
      </c>
      <c r="C49" s="5"/>
    </row>
    <row r="50" spans="1:3">
      <c r="A50" s="3">
        <v>49</v>
      </c>
      <c r="B50" s="4">
        <v>35</v>
      </c>
      <c r="C50" s="5"/>
    </row>
    <row r="51" spans="1:3">
      <c r="A51" s="3">
        <v>50</v>
      </c>
      <c r="B51" s="4">
        <v>36</v>
      </c>
      <c r="C51" s="5"/>
    </row>
  </sheetData>
  <sortState xmlns:xlrd2="http://schemas.microsoft.com/office/spreadsheetml/2017/richdata2" ref="B2:B51">
    <sortCondition ref="B2:B51"/>
  </sortState>
  <mergeCells count="3">
    <mergeCell ref="D5:D7"/>
    <mergeCell ref="D2:D4"/>
    <mergeCell ref="D8:D1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49C3-EDCC-47F7-83D1-FB6E5B0957D5}">
  <dimension ref="A3:B8"/>
  <sheetViews>
    <sheetView topLeftCell="A9" workbookViewId="0">
      <selection activeCell="A3" sqref="A3:B8"/>
    </sheetView>
  </sheetViews>
  <sheetFormatPr defaultColWidth="11.42578125" defaultRowHeight="14.1"/>
  <cols>
    <col min="1" max="1" width="23.28515625" bestFit="1" customWidth="1"/>
    <col min="2" max="2" width="27.7109375" bestFit="1" customWidth="1"/>
  </cols>
  <sheetData>
    <row r="3" spans="1:2">
      <c r="A3" s="26" t="s">
        <v>25</v>
      </c>
      <c r="B3" t="s">
        <v>26</v>
      </c>
    </row>
    <row r="4" spans="1:2">
      <c r="A4" t="s">
        <v>27</v>
      </c>
      <c r="B4">
        <v>3</v>
      </c>
    </row>
    <row r="5" spans="1:2">
      <c r="A5" t="s">
        <v>28</v>
      </c>
      <c r="B5">
        <v>4</v>
      </c>
    </row>
    <row r="6" spans="1:2">
      <c r="A6" t="s">
        <v>29</v>
      </c>
      <c r="B6">
        <v>5</v>
      </c>
    </row>
    <row r="7" spans="1:2">
      <c r="A7" t="s">
        <v>30</v>
      </c>
      <c r="B7">
        <v>5</v>
      </c>
    </row>
    <row r="8" spans="1:2">
      <c r="A8" t="s">
        <v>31</v>
      </c>
      <c r="B8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7"/>
  <sheetViews>
    <sheetView topLeftCell="A7" workbookViewId="0">
      <selection activeCell="C3" sqref="C3:C27"/>
    </sheetView>
  </sheetViews>
  <sheetFormatPr defaultColWidth="11.42578125" defaultRowHeight="14.1"/>
  <cols>
    <col min="3" max="3" width="26.28515625" customWidth="1"/>
  </cols>
  <sheetData>
    <row r="2" spans="2:3">
      <c r="B2" s="9" t="s">
        <v>32</v>
      </c>
      <c r="C2" s="10" t="s">
        <v>25</v>
      </c>
    </row>
    <row r="3" spans="2:3">
      <c r="B3" s="11">
        <v>1</v>
      </c>
      <c r="C3" s="7" t="s">
        <v>29</v>
      </c>
    </row>
    <row r="4" spans="2:3">
      <c r="B4" s="11">
        <v>2</v>
      </c>
      <c r="C4" s="7" t="s">
        <v>31</v>
      </c>
    </row>
    <row r="5" spans="2:3">
      <c r="B5" s="11">
        <v>3</v>
      </c>
      <c r="C5" s="7" t="s">
        <v>31</v>
      </c>
    </row>
    <row r="6" spans="2:3">
      <c r="B6" s="11">
        <v>4</v>
      </c>
      <c r="C6" s="7" t="s">
        <v>31</v>
      </c>
    </row>
    <row r="7" spans="2:3">
      <c r="B7" s="11">
        <v>5</v>
      </c>
      <c r="C7" s="8" t="s">
        <v>28</v>
      </c>
    </row>
    <row r="8" spans="2:3">
      <c r="B8" s="11">
        <v>6</v>
      </c>
      <c r="C8" s="7" t="s">
        <v>29</v>
      </c>
    </row>
    <row r="9" spans="2:3">
      <c r="B9" s="11">
        <v>7</v>
      </c>
      <c r="C9" s="7" t="s">
        <v>31</v>
      </c>
    </row>
    <row r="10" spans="2:3">
      <c r="B10" s="11">
        <v>8</v>
      </c>
      <c r="C10" s="7" t="s">
        <v>31</v>
      </c>
    </row>
    <row r="11" spans="2:3">
      <c r="B11" s="11">
        <v>9</v>
      </c>
      <c r="C11" s="7" t="s">
        <v>31</v>
      </c>
    </row>
    <row r="12" spans="2:3">
      <c r="B12" s="11">
        <v>10</v>
      </c>
      <c r="C12" s="8" t="s">
        <v>28</v>
      </c>
    </row>
    <row r="13" spans="2:3">
      <c r="B13" s="11">
        <v>11</v>
      </c>
      <c r="C13" s="7" t="s">
        <v>29</v>
      </c>
    </row>
    <row r="14" spans="2:3">
      <c r="B14" s="11">
        <v>12</v>
      </c>
      <c r="C14" s="7" t="s">
        <v>29</v>
      </c>
    </row>
    <row r="15" spans="2:3">
      <c r="B15" s="11">
        <v>13</v>
      </c>
      <c r="C15" s="8" t="s">
        <v>30</v>
      </c>
    </row>
    <row r="16" spans="2:3">
      <c r="B16" s="11">
        <v>14</v>
      </c>
      <c r="C16" s="8" t="s">
        <v>30</v>
      </c>
    </row>
    <row r="17" spans="2:3">
      <c r="B17" s="11">
        <v>15</v>
      </c>
      <c r="C17" s="8" t="s">
        <v>28</v>
      </c>
    </row>
    <row r="18" spans="2:3">
      <c r="B18" s="11">
        <v>16</v>
      </c>
      <c r="C18" s="7" t="s">
        <v>29</v>
      </c>
    </row>
    <row r="19" spans="2:3">
      <c r="B19" s="11">
        <v>17</v>
      </c>
      <c r="C19" s="7" t="s">
        <v>31</v>
      </c>
    </row>
    <row r="20" spans="2:3">
      <c r="B20" s="11">
        <v>18</v>
      </c>
      <c r="C20" s="8" t="s">
        <v>30</v>
      </c>
    </row>
    <row r="21" spans="2:3">
      <c r="B21" s="11">
        <v>19</v>
      </c>
      <c r="C21" s="7" t="s">
        <v>27</v>
      </c>
    </row>
    <row r="22" spans="2:3">
      <c r="B22" s="11">
        <v>20</v>
      </c>
      <c r="C22" s="7" t="s">
        <v>27</v>
      </c>
    </row>
    <row r="23" spans="2:3">
      <c r="B23" s="11">
        <v>21</v>
      </c>
      <c r="C23" s="7" t="s">
        <v>27</v>
      </c>
    </row>
    <row r="24" spans="2:3">
      <c r="B24" s="11">
        <v>22</v>
      </c>
      <c r="C24" s="7" t="s">
        <v>31</v>
      </c>
    </row>
    <row r="25" spans="2:3">
      <c r="B25" s="11">
        <v>23</v>
      </c>
      <c r="C25" s="8" t="s">
        <v>30</v>
      </c>
    </row>
    <row r="26" spans="2:3">
      <c r="B26" s="11">
        <v>24</v>
      </c>
      <c r="C26" s="8" t="s">
        <v>30</v>
      </c>
    </row>
    <row r="27" spans="2:3">
      <c r="B27" s="11">
        <v>25</v>
      </c>
      <c r="C27" s="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E11" sqref="E11"/>
    </sheetView>
  </sheetViews>
  <sheetFormatPr defaultColWidth="11.42578125" defaultRowHeight="14.1"/>
  <cols>
    <col min="2" max="2" width="20" bestFit="1" customWidth="1"/>
    <col min="4" max="4" width="16.28515625" customWidth="1"/>
  </cols>
  <sheetData>
    <row r="1" spans="1:5">
      <c r="A1" s="3" t="s">
        <v>33</v>
      </c>
      <c r="B1" s="3" t="s">
        <v>34</v>
      </c>
    </row>
    <row r="2" spans="1:5" ht="14.45" thickBot="1">
      <c r="A2" s="6">
        <v>86</v>
      </c>
      <c r="B2" s="6">
        <v>61.9</v>
      </c>
    </row>
    <row r="3" spans="1:5" ht="14.45" thickBot="1">
      <c r="A3" s="6">
        <v>85</v>
      </c>
      <c r="B3" s="6">
        <v>61.25</v>
      </c>
      <c r="D3" s="25" t="s">
        <v>35</v>
      </c>
      <c r="E3" s="24">
        <f>CORREL(A2:A24,B2:B24)</f>
        <v>0.98144402987494384</v>
      </c>
    </row>
    <row r="4" spans="1:5">
      <c r="A4" s="6">
        <v>88</v>
      </c>
      <c r="B4" s="6">
        <v>58.2</v>
      </c>
    </row>
    <row r="5" spans="1:5">
      <c r="A5" s="6">
        <v>7</v>
      </c>
      <c r="B5" s="6">
        <v>13.55</v>
      </c>
    </row>
    <row r="6" spans="1:5">
      <c r="A6" s="6">
        <v>31</v>
      </c>
      <c r="B6" s="6">
        <v>21.15</v>
      </c>
    </row>
    <row r="7" spans="1:5">
      <c r="A7" s="6">
        <v>65</v>
      </c>
      <c r="B7" s="6">
        <v>49.25</v>
      </c>
    </row>
    <row r="8" spans="1:5">
      <c r="A8" s="6">
        <v>21</v>
      </c>
      <c r="B8" s="6">
        <v>22.65</v>
      </c>
    </row>
    <row r="9" spans="1:5">
      <c r="A9" s="6">
        <v>26</v>
      </c>
      <c r="B9" s="6">
        <v>20.9</v>
      </c>
    </row>
    <row r="10" spans="1:5">
      <c r="A10" s="6">
        <v>68</v>
      </c>
      <c r="B10" s="6">
        <v>47.2</v>
      </c>
    </row>
    <row r="11" spans="1:5">
      <c r="A11" s="6">
        <v>40</v>
      </c>
      <c r="B11" s="6">
        <v>28</v>
      </c>
    </row>
    <row r="12" spans="1:5">
      <c r="A12" s="6">
        <v>38</v>
      </c>
      <c r="B12" s="6">
        <v>29.7</v>
      </c>
    </row>
    <row r="13" spans="1:5">
      <c r="A13" s="6">
        <v>73</v>
      </c>
      <c r="B13" s="6">
        <v>48.45</v>
      </c>
    </row>
    <row r="14" spans="1:5">
      <c r="A14" s="6">
        <v>66</v>
      </c>
      <c r="B14" s="6">
        <v>51.9</v>
      </c>
    </row>
    <row r="15" spans="1:5">
      <c r="A15" s="6">
        <v>88</v>
      </c>
      <c r="B15" s="6">
        <v>66.2</v>
      </c>
    </row>
    <row r="16" spans="1:5">
      <c r="A16" s="6">
        <v>47</v>
      </c>
      <c r="B16" s="6">
        <v>32.549999999999997</v>
      </c>
    </row>
    <row r="17" spans="1:2">
      <c r="A17" s="6">
        <v>20</v>
      </c>
      <c r="B17" s="6">
        <v>23</v>
      </c>
    </row>
    <row r="18" spans="1:2">
      <c r="A18" s="6">
        <v>41</v>
      </c>
      <c r="B18" s="6">
        <v>29.65</v>
      </c>
    </row>
    <row r="19" spans="1:2">
      <c r="A19" s="6">
        <v>61</v>
      </c>
      <c r="B19" s="6">
        <v>41.65</v>
      </c>
    </row>
    <row r="20" spans="1:2">
      <c r="A20" s="6">
        <v>60</v>
      </c>
      <c r="B20" s="6">
        <v>41</v>
      </c>
    </row>
    <row r="21" spans="1:2">
      <c r="A21" s="6">
        <v>66</v>
      </c>
      <c r="B21" s="6">
        <v>49.9</v>
      </c>
    </row>
    <row r="22" spans="1:2">
      <c r="A22" s="6">
        <v>48</v>
      </c>
      <c r="B22" s="6">
        <v>36.200000000000003</v>
      </c>
    </row>
    <row r="23" spans="1:2">
      <c r="A23" s="6">
        <v>5</v>
      </c>
      <c r="B23" s="6">
        <v>13.25</v>
      </c>
    </row>
    <row r="24" spans="1:2">
      <c r="A24" s="6">
        <v>80</v>
      </c>
      <c r="B24" s="6">
        <v>61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Yohan Rodríguez</dc:creator>
  <cp:keywords/>
  <dc:description/>
  <cp:lastModifiedBy>Usuario invitado</cp:lastModifiedBy>
  <cp:revision/>
  <dcterms:created xsi:type="dcterms:W3CDTF">2025-02-05T18:50:43Z</dcterms:created>
  <dcterms:modified xsi:type="dcterms:W3CDTF">2025-05-23T01:55:45Z</dcterms:modified>
  <cp:category/>
  <cp:contentStatus/>
</cp:coreProperties>
</file>