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 codeName="ThisWorkbook"/>
  <bookViews>
    <workbookView windowWidth="23221" windowHeight="9971" firstSheet="6" activeTab="10"/>
  </bookViews>
  <sheets>
    <sheet name="电站信息表" sheetId="9" r:id="rId1"/>
    <sheet name="负荷信息表" sheetId="11" r:id="rId2"/>
    <sheet name="断面关系表" sheetId="12" r:id="rId3"/>
    <sheet name="判断点位模板" sheetId="13" r:id="rId4"/>
    <sheet name="分配逻辑-其他（13个）" sheetId="4" r:id="rId5"/>
    <sheet name="直接挂接（41个）" sheetId="3" r:id="rId6"/>
    <sheet name="D站分配逻辑（11个）" sheetId="6" r:id="rId7"/>
    <sheet name="T站分配逻辑（7个）" sheetId="5" r:id="rId8"/>
    <sheet name="直接大用户（21个）" sheetId="10" r:id="rId9"/>
    <sheet name="逻辑判断大用户（8个）" sheetId="7" r:id="rId10"/>
    <sheet name="最终效果" sheetId="8" r:id="rId11"/>
  </sheets>
  <definedNames>
    <definedName name="_xlnm._FilterDatabase" localSheetId="5" hidden="1">'直接挂接（41个）'!$A$1:$G$49</definedName>
    <definedName name="_xlnm._FilterDatabase" localSheetId="0" hidden="1">电站信息表!#REF!</definedName>
    <definedName name="_xlnm._FilterDatabase" localSheetId="6" hidden="1">'D站分配逻辑（11个）'!$A$4:$AL$4</definedName>
    <definedName name="_xlnm._FilterDatabase" localSheetId="4" hidden="1">'分配逻辑-其他（13个）'!$A$4:$O$24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<sst xmlns="http://schemas.openxmlformats.org/spreadsheetml/2006/main" count="1912" uniqueCount="352">
  <si>
    <t>盈江片区电站信息一览表</t>
  </si>
  <si>
    <t>序号</t>
  </si>
  <si>
    <t>代码</t>
  </si>
  <si>
    <t>电站名称</t>
  </si>
  <si>
    <t>电压等级</t>
  </si>
  <si>
    <t>装机容量</t>
  </si>
  <si>
    <t>实际出力</t>
  </si>
  <si>
    <t>D1</t>
  </si>
  <si>
    <t>勐弄河二级电站</t>
  </si>
  <si>
    <t>110kV</t>
  </si>
  <si>
    <t>数据录入</t>
  </si>
  <si>
    <t>D2</t>
  </si>
  <si>
    <t>勐弄河三级电站</t>
  </si>
  <si>
    <t>D3</t>
  </si>
  <si>
    <t>木笼河二级电站</t>
  </si>
  <si>
    <t>D4</t>
  </si>
  <si>
    <t>木笼河三级电站</t>
  </si>
  <si>
    <t>D5</t>
  </si>
  <si>
    <t>木笼河五级电站</t>
  </si>
  <si>
    <t>D6</t>
  </si>
  <si>
    <t>勐嘎河二级电站</t>
  </si>
  <si>
    <t>D7</t>
  </si>
  <si>
    <t>勐嘎河三级电站</t>
  </si>
  <si>
    <t>D8</t>
  </si>
  <si>
    <t>挖苦河二级电站</t>
  </si>
  <si>
    <t>D10</t>
  </si>
  <si>
    <t>勐嘎河四级电站</t>
  </si>
  <si>
    <t>D11</t>
  </si>
  <si>
    <t>高河一级电站</t>
  </si>
  <si>
    <t>D12</t>
  </si>
  <si>
    <t>挖苦河三级电站</t>
  </si>
  <si>
    <t>D13</t>
  </si>
  <si>
    <t>勐嘎河五级电站</t>
  </si>
  <si>
    <t>D14</t>
  </si>
  <si>
    <t>勐典河一级电站</t>
  </si>
  <si>
    <t>D15</t>
  </si>
  <si>
    <t>勐典河二级电站</t>
  </si>
  <si>
    <t>D16</t>
  </si>
  <si>
    <t>高河三级电站</t>
  </si>
  <si>
    <t>D17</t>
  </si>
  <si>
    <t>高河四级电站</t>
  </si>
  <si>
    <t>D18</t>
  </si>
  <si>
    <t>勐典河三级电站</t>
  </si>
  <si>
    <t>D19</t>
  </si>
  <si>
    <t>高利电站</t>
  </si>
  <si>
    <t>D20</t>
  </si>
  <si>
    <t>钻水河电站</t>
  </si>
  <si>
    <t>D21</t>
  </si>
  <si>
    <t>濠散卡一级电站</t>
  </si>
  <si>
    <t>D22</t>
  </si>
  <si>
    <t>濠散卡二级电站</t>
  </si>
  <si>
    <t>D23</t>
  </si>
  <si>
    <t>户宋河电站</t>
  </si>
  <si>
    <t>D24</t>
  </si>
  <si>
    <t>户撒河四级电站</t>
  </si>
  <si>
    <t>D25</t>
  </si>
  <si>
    <t>槟榔江电站</t>
  </si>
  <si>
    <t>D26</t>
  </si>
  <si>
    <t>槟榔江增容站</t>
  </si>
  <si>
    <t>D27</t>
  </si>
  <si>
    <t>芒牙河一级电站</t>
  </si>
  <si>
    <t>D28</t>
  </si>
  <si>
    <t>芒牙河二级电站</t>
  </si>
  <si>
    <t>D29</t>
  </si>
  <si>
    <t>银河电站</t>
  </si>
  <si>
    <t>35kV</t>
  </si>
  <si>
    <t>D30</t>
  </si>
  <si>
    <t>土仓电站</t>
  </si>
  <si>
    <t>D31</t>
  </si>
  <si>
    <t>朗外河电站</t>
  </si>
  <si>
    <t>D32</t>
  </si>
  <si>
    <t>新城村光伏电站</t>
  </si>
  <si>
    <t>D33</t>
  </si>
  <si>
    <t>芒康电站</t>
  </si>
  <si>
    <t>D34</t>
  </si>
  <si>
    <t>勐乃电站</t>
  </si>
  <si>
    <t>D35</t>
  </si>
  <si>
    <t>狮子山电站</t>
  </si>
  <si>
    <t>D36</t>
  </si>
  <si>
    <t>香柏河二级电站</t>
  </si>
  <si>
    <t>D37</t>
  </si>
  <si>
    <t>香柏河一级电站</t>
  </si>
  <si>
    <t>D38</t>
  </si>
  <si>
    <t>支那河二级电站</t>
  </si>
  <si>
    <t>D39</t>
  </si>
  <si>
    <t>松坡电站</t>
  </si>
  <si>
    <t>D40</t>
  </si>
  <si>
    <t>滚朋羊一级电站</t>
  </si>
  <si>
    <t>D41</t>
  </si>
  <si>
    <t>滚朋羊小一级电站</t>
  </si>
  <si>
    <t>D42</t>
  </si>
  <si>
    <t>滚朋羊二级电站</t>
  </si>
  <si>
    <t>D43</t>
  </si>
  <si>
    <t>滚朋羊三级电站</t>
  </si>
  <si>
    <t>D44</t>
  </si>
  <si>
    <t>勐乃河新二级电站</t>
  </si>
  <si>
    <t>D45</t>
  </si>
  <si>
    <t>真通电站</t>
  </si>
  <si>
    <t>D46</t>
  </si>
  <si>
    <t>南司龙一级</t>
  </si>
  <si>
    <t>D47</t>
  </si>
  <si>
    <t>葫芦口电站</t>
  </si>
  <si>
    <t>D48</t>
  </si>
  <si>
    <t>南底河电站</t>
  </si>
  <si>
    <t>d2</t>
  </si>
  <si>
    <t>星云铝厂一级电站</t>
  </si>
  <si>
    <t>d3</t>
  </si>
  <si>
    <t>星云铝厂二级电站</t>
  </si>
  <si>
    <t>d1</t>
  </si>
  <si>
    <t>勐乃河一级电站</t>
  </si>
  <si>
    <t>d4</t>
  </si>
  <si>
    <t>灰河电站</t>
  </si>
  <si>
    <t>d5</t>
  </si>
  <si>
    <t>勐勇河电站</t>
  </si>
  <si>
    <t>d6</t>
  </si>
  <si>
    <t>支丹电站</t>
  </si>
  <si>
    <t>d7</t>
  </si>
  <si>
    <t>南朗河电站</t>
  </si>
  <si>
    <t>d8</t>
  </si>
  <si>
    <t>洒水河二级电站</t>
  </si>
  <si>
    <t>d9</t>
  </si>
  <si>
    <t>盏达河电站</t>
  </si>
  <si>
    <t>d10</t>
  </si>
  <si>
    <t>松园河蕨叶水电站</t>
  </si>
  <si>
    <t>d11</t>
  </si>
  <si>
    <t>勐弄河一级电站</t>
  </si>
  <si>
    <t>d12</t>
  </si>
  <si>
    <t>勐嘎河一级电站</t>
  </si>
  <si>
    <t>d13</t>
  </si>
  <si>
    <t>勐嘎河小二级电站</t>
  </si>
  <si>
    <t>d14</t>
  </si>
  <si>
    <t>勐劈河一级电站</t>
  </si>
  <si>
    <t>d15</t>
  </si>
  <si>
    <t>勐劈河电站</t>
  </si>
  <si>
    <t>d16</t>
  </si>
  <si>
    <t>户撒河五级电站</t>
  </si>
  <si>
    <t>d17</t>
  </si>
  <si>
    <t>汇流电站</t>
  </si>
  <si>
    <t>d18</t>
  </si>
  <si>
    <t>芒缅河电站</t>
  </si>
  <si>
    <t>d19</t>
  </si>
  <si>
    <t>古里卡电站</t>
  </si>
  <si>
    <t>d20</t>
  </si>
  <si>
    <t>曼悠河一级电站</t>
  </si>
  <si>
    <t>d21</t>
  </si>
  <si>
    <t>南片河电站</t>
  </si>
  <si>
    <t>d22</t>
  </si>
  <si>
    <t>南旦河三级电站</t>
  </si>
  <si>
    <t>d23</t>
  </si>
  <si>
    <t>户撒河三级电站</t>
  </si>
  <si>
    <t>d24</t>
  </si>
  <si>
    <t>户撒河一级</t>
  </si>
  <si>
    <t>d25</t>
  </si>
  <si>
    <t>户撒河二级</t>
  </si>
  <si>
    <t>盈江片区负荷一览表</t>
  </si>
  <si>
    <t>用户名称</t>
  </si>
  <si>
    <t>Y1</t>
  </si>
  <si>
    <t>安裕硅厂</t>
  </si>
  <si>
    <t>Y2</t>
  </si>
  <si>
    <t>闵安南硅厂</t>
  </si>
  <si>
    <t>Y3</t>
  </si>
  <si>
    <t>龙腾硅厂</t>
  </si>
  <si>
    <t>Y4</t>
  </si>
  <si>
    <t>佳兆鑫硅厂</t>
  </si>
  <si>
    <t>Y5</t>
  </si>
  <si>
    <t>勐源宏达硅厂</t>
  </si>
  <si>
    <t>Y6</t>
  </si>
  <si>
    <t>中亚硅厂</t>
  </si>
  <si>
    <t>Y7</t>
  </si>
  <si>
    <t>木笼河硅厂</t>
  </si>
  <si>
    <t>Y8</t>
  </si>
  <si>
    <t>金和硅厂</t>
  </si>
  <si>
    <t>Y9</t>
  </si>
  <si>
    <t>海西硅厂</t>
  </si>
  <si>
    <t>Y10</t>
  </si>
  <si>
    <t>明亮硅厂</t>
  </si>
  <si>
    <t>Y11</t>
  </si>
  <si>
    <t>巨丰硅厂</t>
  </si>
  <si>
    <t>Y12</t>
  </si>
  <si>
    <t>中电光伏硅厂</t>
  </si>
  <si>
    <t>Y13</t>
  </si>
  <si>
    <t>星云铝厂</t>
  </si>
  <si>
    <t>Y14</t>
  </si>
  <si>
    <t>诚毅硅厂</t>
  </si>
  <si>
    <t>Y15</t>
  </si>
  <si>
    <t>昆钢榕全</t>
  </si>
  <si>
    <t>Y16</t>
  </si>
  <si>
    <t>佳兆鑫环保</t>
  </si>
  <si>
    <t>Y17</t>
  </si>
  <si>
    <t>弘大硅业环保</t>
  </si>
  <si>
    <t>Y18</t>
  </si>
  <si>
    <t>光明硅厂#2</t>
  </si>
  <si>
    <t>Y19</t>
  </si>
  <si>
    <t>光明硅厂#1</t>
  </si>
  <si>
    <t>Y20</t>
  </si>
  <si>
    <t>光明硅厂#3</t>
  </si>
  <si>
    <t>Y21</t>
  </si>
  <si>
    <t>金源硅厂</t>
  </si>
  <si>
    <t>Y22</t>
  </si>
  <si>
    <t>宏利硅厂</t>
  </si>
  <si>
    <t>Y23</t>
  </si>
  <si>
    <t>博鑫硅厂</t>
  </si>
  <si>
    <t>Y24</t>
  </si>
  <si>
    <t>晶准硅厂</t>
  </si>
  <si>
    <t>Y25</t>
  </si>
  <si>
    <t>正丰硅厂</t>
  </si>
  <si>
    <t>Y26</t>
  </si>
  <si>
    <t>冠华硅厂</t>
  </si>
  <si>
    <t>Y27</t>
  </si>
  <si>
    <t>和义硅厂</t>
  </si>
  <si>
    <t>Y28</t>
  </si>
  <si>
    <t>盈江海螺水泥厂</t>
  </si>
  <si>
    <t>Y29</t>
  </si>
  <si>
    <t>鑫峰元硅厂</t>
  </si>
  <si>
    <t>E变电站</t>
  </si>
  <si>
    <t>110kV胜隆变</t>
  </si>
  <si>
    <t>F变电站</t>
  </si>
  <si>
    <t>110kV勐嘎变</t>
  </si>
  <si>
    <t>H变电站</t>
  </si>
  <si>
    <t>110kV平原变</t>
  </si>
  <si>
    <t>N变电站</t>
  </si>
  <si>
    <t>110kV芒允变</t>
  </si>
  <si>
    <t>M变电站</t>
  </si>
  <si>
    <t>110kV腊撒变</t>
  </si>
  <si>
    <t>I变电站</t>
  </si>
  <si>
    <t>110kV梁河变</t>
  </si>
  <si>
    <t>J变电站</t>
  </si>
  <si>
    <t>110kV河西变</t>
  </si>
  <si>
    <t>T变电站</t>
  </si>
  <si>
    <t>110kV盏西变</t>
  </si>
  <si>
    <t>P变电站</t>
  </si>
  <si>
    <t>110kV昔马变</t>
  </si>
  <si>
    <t>K变电站</t>
  </si>
  <si>
    <t>110kV大坪子变</t>
  </si>
  <si>
    <t>R变电站</t>
  </si>
  <si>
    <t>35kV勐弄变</t>
  </si>
  <si>
    <t>V变电站</t>
  </si>
  <si>
    <t>35kV苏典变</t>
  </si>
  <si>
    <t>Q变电站</t>
  </si>
  <si>
    <t>35kV石竹河变</t>
  </si>
  <si>
    <t>Z变电站</t>
  </si>
  <si>
    <t>35kV帕歌变</t>
  </si>
  <si>
    <t>O变电站</t>
  </si>
  <si>
    <t>35kV姐冒变</t>
  </si>
  <si>
    <t>U变电站</t>
  </si>
  <si>
    <t>35kV那邦变</t>
  </si>
  <si>
    <t>L变电站</t>
  </si>
  <si>
    <t>35kV支那变</t>
  </si>
  <si>
    <t>Y变电站</t>
  </si>
  <si>
    <t>35kV芒章变</t>
  </si>
  <si>
    <t>X变电站</t>
  </si>
  <si>
    <t>35kV弄璋变</t>
  </si>
  <si>
    <t>断面关系</t>
  </si>
  <si>
    <t>断面</t>
  </si>
  <si>
    <t>220kV A站</t>
  </si>
  <si>
    <t>220kV盈江双主变</t>
  </si>
  <si>
    <t>D→A</t>
  </si>
  <si>
    <t>220kV卡盈线</t>
  </si>
  <si>
    <t>220kV B站</t>
  </si>
  <si>
    <t>220kV傣龙变双主变</t>
  </si>
  <si>
    <t>C→M+C→N</t>
  </si>
  <si>
    <t>110kV川腊线+110kV川允线</t>
  </si>
  <si>
    <t>D23→开关厂F</t>
  </si>
  <si>
    <t>110kV户南线</t>
  </si>
  <si>
    <t>D→T</t>
  </si>
  <si>
    <t>110kV腾盏线</t>
  </si>
  <si>
    <t>B→T</t>
  </si>
  <si>
    <t>110kV傣盏线</t>
  </si>
  <si>
    <t>判断点位状态</t>
  </si>
  <si>
    <t>点位</t>
  </si>
  <si>
    <t>状态</t>
  </si>
  <si>
    <t>信息录入</t>
  </si>
  <si>
    <t>z11</t>
  </si>
  <si>
    <t>z12</t>
  </si>
  <si>
    <t>z21</t>
  </si>
  <si>
    <t>z22</t>
  </si>
  <si>
    <t>d31</t>
  </si>
  <si>
    <t>d32</t>
  </si>
  <si>
    <t>d41</t>
  </si>
  <si>
    <t>d42</t>
  </si>
  <si>
    <t>d51</t>
  </si>
  <si>
    <t>d52</t>
  </si>
  <si>
    <t>d61</t>
  </si>
  <si>
    <t>d62</t>
  </si>
  <si>
    <t>t6</t>
  </si>
  <si>
    <t>t7</t>
  </si>
  <si>
    <t>t8</t>
  </si>
  <si>
    <t>t9</t>
  </si>
  <si>
    <t>t10</t>
  </si>
  <si>
    <t>m1</t>
  </si>
  <si>
    <t>t11</t>
  </si>
  <si>
    <t>t12</t>
  </si>
  <si>
    <t>t21</t>
  </si>
  <si>
    <t>t22</t>
  </si>
  <si>
    <t>t31</t>
  </si>
  <si>
    <t>t32</t>
  </si>
  <si>
    <t>t41</t>
  </si>
  <si>
    <t>t42</t>
  </si>
  <si>
    <t>t51</t>
  </si>
  <si>
    <t>t52</t>
  </si>
  <si>
    <t>x11</t>
  </si>
  <si>
    <t>x12</t>
  </si>
  <si>
    <t>x21</t>
  </si>
  <si>
    <t>x22</t>
  </si>
  <si>
    <t>t61</t>
  </si>
  <si>
    <t>t62</t>
  </si>
  <si>
    <t>t71</t>
  </si>
  <si>
    <t>t72</t>
  </si>
  <si>
    <t>厂站信息</t>
  </si>
  <si>
    <t>逻辑点位</t>
  </si>
  <si>
    <t>所属断面</t>
  </si>
  <si>
    <t>D23→开关厂F；C→M+C→N</t>
  </si>
  <si>
    <t>B→T；220kV B站</t>
  </si>
  <si>
    <t>用电量(下网负荷)</t>
  </si>
  <si>
    <t>计算值</t>
  </si>
  <si>
    <t>不参与</t>
  </si>
  <si>
    <t>片区调整</t>
  </si>
  <si>
    <t>调减量为负数，表示电站在原来出力上增加负荷</t>
  </si>
  <si>
    <t>调整量为负数，表示电站在原来出力上减负荷</t>
  </si>
  <si>
    <t>全量调整</t>
  </si>
  <si>
    <t>所有电站参与分配，计算方法如片区分配一样</t>
  </si>
  <si>
    <t>电源片区（代码）</t>
  </si>
  <si>
    <t>电源片区</t>
  </si>
  <si>
    <t>装机负荷</t>
  </si>
  <si>
    <t>上网负荷</t>
  </si>
  <si>
    <t>装机利用率</t>
  </si>
  <si>
    <t>是否参与分配</t>
  </si>
  <si>
    <t>控制值</t>
  </si>
  <si>
    <t>调整出力</t>
  </si>
  <si>
    <t>调整量</t>
  </si>
  <si>
    <t>下发</t>
  </si>
  <si>
    <t>执行情况</t>
  </si>
  <si>
    <t>负荷情况</t>
  </si>
  <si>
    <t>220kV盈江变双主变</t>
  </si>
  <si>
    <t>是</t>
  </si>
  <si>
    <t>选择调整方式：按比例
调整比例：75%</t>
  </si>
  <si>
    <t>已签收/已执行</t>
  </si>
  <si>
    <t>装机容量：
实际出力：</t>
  </si>
  <si>
    <t>否</t>
  </si>
  <si>
    <t>小计</t>
  </si>
  <si>
    <t>卡场片区
220kV卡盈线</t>
  </si>
  <si>
    <t>选择调整方式：按负荷
调减量：-30MW</t>
  </si>
  <si>
    <t>傣龙片区
220kV傣龙变双主变</t>
  </si>
  <si>
    <t>选择调整方式：按负荷
调减量：20MW</t>
  </si>
  <si>
    <t>陇川片区
110kV川腊线+110kV川允线</t>
  </si>
  <si>
    <t>选择调整方式：按负荷
调减量：35MW</t>
  </si>
  <si>
    <t>开关站—D23</t>
  </si>
  <si>
    <t>昔马片区
110kV户南线</t>
  </si>
  <si>
    <t>选择调整方式：按比例
调整比例：90%</t>
  </si>
  <si>
    <t>盏西片区
110kV腾盏线</t>
  </si>
  <si>
    <t>盏西片区
110kV傣盏线</t>
  </si>
  <si>
    <t>选择调整方式：按负荷
调减量：-10MW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</si>
</sst>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35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4"/>
      <name val="宋体"/>
      <charset val="134"/>
      <scheme val="minor"/>
    </font>
    <font>
      <sz val="11"/>
      <color rgb="FF00B050"/>
      <name val="宋体"/>
      <charset val="134"/>
      <scheme val="minor"/>
    </font>
    <font>
      <sz val="11"/>
      <color rgb="FF7030A0"/>
      <name val="宋体"/>
      <charset val="134"/>
      <scheme val="minor"/>
    </font>
    <font>
      <sz val="11"/>
      <color rgb="FF0070C0"/>
      <name val="宋体"/>
      <charset val="134"/>
      <scheme val="minor"/>
    </font>
    <font>
      <sz val="8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name val="宋体"/>
      <charset val="134"/>
      <scheme val="minor"/>
    </font>
    <font>
      <sz val="10"/>
      <color rgb="FFFF0000"/>
      <name val="宋体"/>
      <charset val="134"/>
      <scheme val="minor"/>
    </font>
    <font>
      <sz val="11"/>
      <color rgb="FFC00000"/>
      <name val="宋体"/>
      <charset val="134"/>
      <scheme val="minor"/>
    </font>
    <font>
      <b/>
      <sz val="11"/>
      <color rgb="FF7030A0"/>
      <name val="宋体"/>
      <charset val="134"/>
      <scheme val="minor"/>
    </font>
    <font>
      <sz val="12"/>
      <name val="Calibri"/>
      <charset val="134"/>
    </font>
    <font>
      <sz val="12"/>
      <name val="宋体"/>
      <charset val="134"/>
    </font>
    <font>
      <sz val="11"/>
      <name val="宋体"/>
      <charset val="134"/>
    </font>
    <font>
      <sz val="11"/>
      <color rgb="FFFF0000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6" borderId="13" applyNumberFormat="0" applyFon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14" applyNumberFormat="0" applyFill="0" applyAlignment="0" applyProtection="0">
      <alignment vertical="center"/>
    </xf>
    <xf numFmtId="0" fontId="22" fillId="0" borderId="14" applyNumberFormat="0" applyFill="0" applyAlignment="0" applyProtection="0">
      <alignment vertical="center"/>
    </xf>
    <xf numFmtId="0" fontId="23" fillId="0" borderId="15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7" borderId="16" applyNumberFormat="0" applyAlignment="0" applyProtection="0">
      <alignment vertical="center"/>
    </xf>
    <xf numFmtId="0" fontId="25" fillId="8" borderId="17" applyNumberFormat="0" applyAlignment="0" applyProtection="0">
      <alignment vertical="center"/>
    </xf>
    <xf numFmtId="0" fontId="26" fillId="8" borderId="16" applyNumberFormat="0" applyAlignment="0" applyProtection="0">
      <alignment vertical="center"/>
    </xf>
    <xf numFmtId="0" fontId="27" fillId="9" borderId="18" applyNumberFormat="0" applyAlignment="0" applyProtection="0">
      <alignment vertical="center"/>
    </xf>
    <xf numFmtId="0" fontId="28" fillId="0" borderId="19" applyNumberFormat="0" applyFill="0" applyAlignment="0" applyProtection="0">
      <alignment vertical="center"/>
    </xf>
    <xf numFmtId="0" fontId="29" fillId="0" borderId="20" applyNumberFormat="0" applyFill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4" fillId="31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</cellStyleXfs>
  <cellXfs count="92">
    <xf numFmtId="0" fontId="0" fillId="0" borderId="0" xfId="0">
      <alignment vertical="center"/>
    </xf>
    <xf numFmtId="10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>
      <alignment vertical="center"/>
    </xf>
    <xf numFmtId="0" fontId="0" fillId="2" borderId="1" xfId="0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6" fillId="3" borderId="0" xfId="0" applyFont="1" applyFill="1" applyAlignment="1">
      <alignment vertical="center" wrapText="1"/>
    </xf>
    <xf numFmtId="176" fontId="6" fillId="3" borderId="0" xfId="0" applyNumberFormat="1" applyFont="1" applyFill="1" applyAlignment="1">
      <alignment vertical="center" wrapText="1"/>
    </xf>
    <xf numFmtId="10" fontId="1" fillId="0" borderId="1" xfId="0" applyNumberFormat="1" applyFont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176" fontId="0" fillId="0" borderId="1" xfId="0" applyNumberFormat="1" applyBorder="1" applyAlignment="1">
      <alignment horizontal="center" vertical="center"/>
    </xf>
    <xf numFmtId="0" fontId="7" fillId="0" borderId="3" xfId="0" applyFont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7" fillId="0" borderId="4" xfId="0" applyFont="1" applyBorder="1" applyAlignment="1">
      <alignment horizontal="center" vertical="center" wrapText="1"/>
    </xf>
    <xf numFmtId="10" fontId="0" fillId="0" borderId="2" xfId="0" applyNumberFormat="1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/>
    </xf>
    <xf numFmtId="176" fontId="0" fillId="0" borderId="2" xfId="0" applyNumberFormat="1" applyBorder="1" applyAlignment="1">
      <alignment horizontal="center" vertical="center"/>
    </xf>
    <xf numFmtId="176" fontId="0" fillId="2" borderId="1" xfId="0" applyNumberFormat="1" applyFill="1" applyBorder="1" applyAlignment="1">
      <alignment horizontal="center" vertical="center"/>
    </xf>
    <xf numFmtId="10" fontId="0" fillId="2" borderId="1" xfId="0" applyNumberFormat="1" applyFill="1" applyBorder="1" applyAlignment="1">
      <alignment horizontal="center" vertical="center"/>
    </xf>
    <xf numFmtId="0" fontId="9" fillId="0" borderId="0" xfId="0" applyFont="1" applyAlignment="1">
      <alignment vertical="center" wrapText="1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10" fillId="0" borderId="1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5" borderId="0" xfId="0" applyFill="1">
      <alignment vertical="center"/>
    </xf>
    <xf numFmtId="0" fontId="0" fillId="0" borderId="0" xfId="0" applyFill="1">
      <alignment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0" fillId="0" borderId="1" xfId="0" applyFill="1" applyBorder="1">
      <alignment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tyles" Target="styles.xml"/><Relationship Id="rId13" Type="http://schemas.openxmlformats.org/officeDocument/2006/relationships/sharedStrings" Target="sharedString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74"/>
  <sheetViews>
    <sheetView zoomScale="115" zoomScaleNormal="115" topLeftCell="A24" workbookViewId="0">
      <selection activeCell="C135" sqref="A127:C135"/>
    </sheetView>
  </sheetViews>
  <sheetFormatPr defaultColWidth="9" defaultRowHeight="14.5" outlineLevelCol="7"/>
  <cols>
    <col min="3" max="3" width="19" customWidth="1"/>
    <col min="10" max="10" width="10.2201834862385" customWidth="1"/>
    <col min="11" max="11" width="19.5504587155963" customWidth="1"/>
    <col min="14" max="14" width="20.3302752293578" customWidth="1"/>
    <col min="15" max="15" width="28.5504587155963" customWidth="1"/>
  </cols>
  <sheetData>
    <row r="1" spans="1:8">
      <c r="A1" s="9" t="s">
        <v>0</v>
      </c>
      <c r="B1" s="9"/>
      <c r="C1" s="9"/>
      <c r="D1" s="9"/>
      <c r="E1" s="9"/>
      <c r="F1" s="9"/>
      <c r="G1" s="8"/>
      <c r="H1" s="8"/>
    </row>
    <row r="2" spans="1:8">
      <c r="A2" s="9" t="s">
        <v>1</v>
      </c>
      <c r="B2" s="9" t="s">
        <v>2</v>
      </c>
      <c r="C2" s="9" t="s">
        <v>3</v>
      </c>
      <c r="D2" s="4" t="s">
        <v>4</v>
      </c>
      <c r="E2" s="4" t="s">
        <v>5</v>
      </c>
      <c r="F2" s="4" t="s">
        <v>6</v>
      </c>
      <c r="G2" s="8"/>
      <c r="H2" s="8"/>
    </row>
    <row r="3" spans="1:8">
      <c r="A3" s="9">
        <v>1</v>
      </c>
      <c r="B3" s="9" t="s">
        <v>7</v>
      </c>
      <c r="C3" s="9" t="s">
        <v>8</v>
      </c>
      <c r="D3" s="9" t="s">
        <v>9</v>
      </c>
      <c r="E3" s="9">
        <v>24</v>
      </c>
      <c r="F3" s="57" t="s">
        <v>10</v>
      </c>
      <c r="G3" s="8"/>
      <c r="H3" s="8"/>
    </row>
    <row r="4" spans="1:8">
      <c r="A4" s="9">
        <v>2</v>
      </c>
      <c r="B4" s="9" t="s">
        <v>11</v>
      </c>
      <c r="C4" s="9" t="s">
        <v>12</v>
      </c>
      <c r="D4" s="9" t="s">
        <v>9</v>
      </c>
      <c r="E4" s="9">
        <v>15</v>
      </c>
      <c r="F4" s="57" t="s">
        <v>10</v>
      </c>
      <c r="G4" s="8"/>
      <c r="H4" s="8"/>
    </row>
    <row r="5" spans="1:8">
      <c r="A5" s="9">
        <v>3</v>
      </c>
      <c r="B5" s="9" t="s">
        <v>13</v>
      </c>
      <c r="C5" s="9" t="s">
        <v>14</v>
      </c>
      <c r="D5" s="9" t="s">
        <v>9</v>
      </c>
      <c r="E5" s="9">
        <v>12.6</v>
      </c>
      <c r="F5" s="57" t="s">
        <v>10</v>
      </c>
      <c r="G5" s="8"/>
      <c r="H5" s="8"/>
    </row>
    <row r="6" spans="1:8">
      <c r="A6" s="9">
        <v>4</v>
      </c>
      <c r="B6" s="9" t="s">
        <v>15</v>
      </c>
      <c r="C6" s="9" t="s">
        <v>16</v>
      </c>
      <c r="D6" s="9" t="s">
        <v>9</v>
      </c>
      <c r="E6" s="9">
        <v>30</v>
      </c>
      <c r="F6" s="57" t="s">
        <v>10</v>
      </c>
      <c r="G6" s="8"/>
      <c r="H6" s="8"/>
    </row>
    <row r="7" spans="1:8">
      <c r="A7" s="9">
        <v>5</v>
      </c>
      <c r="B7" s="9" t="s">
        <v>17</v>
      </c>
      <c r="C7" s="9" t="s">
        <v>18</v>
      </c>
      <c r="D7" s="9" t="s">
        <v>9</v>
      </c>
      <c r="E7" s="9">
        <v>15</v>
      </c>
      <c r="F7" s="57" t="s">
        <v>10</v>
      </c>
      <c r="G7" s="8"/>
      <c r="H7" s="8"/>
    </row>
    <row r="8" ht="15" customHeight="1" spans="1:8">
      <c r="A8" s="9">
        <v>6</v>
      </c>
      <c r="B8" s="9" t="s">
        <v>19</v>
      </c>
      <c r="C8" s="9" t="s">
        <v>20</v>
      </c>
      <c r="D8" s="9" t="s">
        <v>9</v>
      </c>
      <c r="E8" s="9">
        <v>30</v>
      </c>
      <c r="F8" s="57" t="s">
        <v>10</v>
      </c>
      <c r="G8" s="8"/>
      <c r="H8" s="8"/>
    </row>
    <row r="9" spans="1:8">
      <c r="A9" s="9">
        <v>7</v>
      </c>
      <c r="B9" s="9" t="s">
        <v>21</v>
      </c>
      <c r="C9" s="9" t="s">
        <v>22</v>
      </c>
      <c r="D9" s="9" t="s">
        <v>9</v>
      </c>
      <c r="E9" s="9">
        <v>42</v>
      </c>
      <c r="F9" s="57" t="s">
        <v>10</v>
      </c>
      <c r="G9" s="8"/>
      <c r="H9" s="8"/>
    </row>
    <row r="10" spans="1:8">
      <c r="A10" s="9">
        <v>8</v>
      </c>
      <c r="B10" s="9" t="s">
        <v>23</v>
      </c>
      <c r="C10" s="9" t="s">
        <v>24</v>
      </c>
      <c r="D10" s="9" t="s">
        <v>9</v>
      </c>
      <c r="E10" s="9">
        <v>45</v>
      </c>
      <c r="F10" s="57" t="s">
        <v>10</v>
      </c>
      <c r="G10" s="8"/>
      <c r="H10" s="8"/>
    </row>
    <row r="11" spans="1:8">
      <c r="A11" s="9">
        <v>9</v>
      </c>
      <c r="B11" s="9" t="s">
        <v>25</v>
      </c>
      <c r="C11" s="9" t="s">
        <v>26</v>
      </c>
      <c r="D11" s="9" t="s">
        <v>9</v>
      </c>
      <c r="E11" s="9">
        <v>15.6</v>
      </c>
      <c r="F11" s="57" t="s">
        <v>10</v>
      </c>
      <c r="G11" s="8"/>
      <c r="H11" s="8"/>
    </row>
    <row r="12" spans="1:8">
      <c r="A12" s="9">
        <v>10</v>
      </c>
      <c r="B12" s="9" t="s">
        <v>27</v>
      </c>
      <c r="C12" s="9" t="s">
        <v>28</v>
      </c>
      <c r="D12" s="9" t="s">
        <v>9</v>
      </c>
      <c r="E12" s="9">
        <v>8</v>
      </c>
      <c r="F12" s="57" t="s">
        <v>10</v>
      </c>
      <c r="G12" s="8"/>
      <c r="H12" s="8"/>
    </row>
    <row r="13" spans="1:8">
      <c r="A13" s="9">
        <v>11</v>
      </c>
      <c r="B13" s="9" t="s">
        <v>29</v>
      </c>
      <c r="C13" s="9" t="s">
        <v>30</v>
      </c>
      <c r="D13" s="9" t="s">
        <v>9</v>
      </c>
      <c r="E13" s="9">
        <v>14</v>
      </c>
      <c r="F13" s="57" t="s">
        <v>10</v>
      </c>
      <c r="G13" s="8"/>
      <c r="H13" s="8"/>
    </row>
    <row r="14" spans="1:8">
      <c r="A14" s="9">
        <v>12</v>
      </c>
      <c r="B14" s="9" t="s">
        <v>31</v>
      </c>
      <c r="C14" s="9" t="s">
        <v>32</v>
      </c>
      <c r="D14" s="9" t="s">
        <v>9</v>
      </c>
      <c r="E14" s="9">
        <v>63</v>
      </c>
      <c r="F14" s="57" t="s">
        <v>10</v>
      </c>
      <c r="G14" s="8"/>
      <c r="H14" s="8"/>
    </row>
    <row r="15" spans="1:8">
      <c r="A15" s="9">
        <v>13</v>
      </c>
      <c r="B15" s="9" t="s">
        <v>33</v>
      </c>
      <c r="C15" s="9" t="s">
        <v>34</v>
      </c>
      <c r="D15" s="9" t="s">
        <v>9</v>
      </c>
      <c r="E15" s="9">
        <v>14</v>
      </c>
      <c r="F15" s="57" t="s">
        <v>10</v>
      </c>
      <c r="G15" s="8"/>
      <c r="H15" s="8"/>
    </row>
    <row r="16" spans="1:8">
      <c r="A16" s="9">
        <v>14</v>
      </c>
      <c r="B16" s="9" t="s">
        <v>35</v>
      </c>
      <c r="C16" s="9" t="s">
        <v>36</v>
      </c>
      <c r="D16" s="9" t="s">
        <v>9</v>
      </c>
      <c r="E16" s="9">
        <v>26.5</v>
      </c>
      <c r="F16" s="57" t="s">
        <v>10</v>
      </c>
      <c r="G16" s="8"/>
      <c r="H16" s="8"/>
    </row>
    <row r="17" spans="1:8">
      <c r="A17" s="9">
        <v>15</v>
      </c>
      <c r="B17" s="9" t="s">
        <v>37</v>
      </c>
      <c r="C17" s="9" t="s">
        <v>38</v>
      </c>
      <c r="D17" s="9" t="s">
        <v>9</v>
      </c>
      <c r="E17" s="9">
        <v>24.9</v>
      </c>
      <c r="F17" s="57" t="s">
        <v>10</v>
      </c>
      <c r="G17" s="8"/>
      <c r="H17" s="8"/>
    </row>
    <row r="18" spans="1:8">
      <c r="A18" s="9">
        <v>16</v>
      </c>
      <c r="B18" s="9" t="s">
        <v>39</v>
      </c>
      <c r="C18" s="9" t="s">
        <v>40</v>
      </c>
      <c r="D18" s="9" t="s">
        <v>9</v>
      </c>
      <c r="E18" s="9">
        <v>12.6</v>
      </c>
      <c r="F18" s="57" t="s">
        <v>10</v>
      </c>
      <c r="G18" s="8"/>
      <c r="H18" s="8"/>
    </row>
    <row r="19" spans="1:8">
      <c r="A19" s="9">
        <v>17</v>
      </c>
      <c r="B19" s="9" t="s">
        <v>41</v>
      </c>
      <c r="C19" s="9" t="s">
        <v>42</v>
      </c>
      <c r="D19" s="9" t="s">
        <v>9</v>
      </c>
      <c r="E19" s="9">
        <v>47</v>
      </c>
      <c r="F19" s="57" t="s">
        <v>10</v>
      </c>
      <c r="G19" s="8"/>
      <c r="H19" s="8"/>
    </row>
    <row r="20" spans="1:8">
      <c r="A20" s="9">
        <v>18</v>
      </c>
      <c r="B20" s="9" t="s">
        <v>43</v>
      </c>
      <c r="C20" s="9" t="s">
        <v>44</v>
      </c>
      <c r="D20" s="9" t="s">
        <v>9</v>
      </c>
      <c r="E20" s="9">
        <v>75</v>
      </c>
      <c r="F20" s="57" t="s">
        <v>10</v>
      </c>
      <c r="G20" s="8"/>
      <c r="H20" s="8"/>
    </row>
    <row r="21" spans="1:8">
      <c r="A21" s="9">
        <v>19</v>
      </c>
      <c r="B21" s="9" t="s">
        <v>45</v>
      </c>
      <c r="C21" s="9" t="s">
        <v>46</v>
      </c>
      <c r="D21" s="9" t="s">
        <v>9</v>
      </c>
      <c r="E21" s="9">
        <v>100</v>
      </c>
      <c r="F21" s="57" t="s">
        <v>10</v>
      </c>
      <c r="G21" s="8"/>
      <c r="H21" s="8"/>
    </row>
    <row r="22" spans="1:8">
      <c r="A22" s="9">
        <v>20</v>
      </c>
      <c r="B22" s="9" t="s">
        <v>47</v>
      </c>
      <c r="C22" s="9" t="s">
        <v>48</v>
      </c>
      <c r="D22" s="9" t="s">
        <v>9</v>
      </c>
      <c r="E22" s="9">
        <v>10.5</v>
      </c>
      <c r="F22" s="57" t="s">
        <v>10</v>
      </c>
      <c r="G22" s="8"/>
      <c r="H22" s="8"/>
    </row>
    <row r="23" spans="1:8">
      <c r="A23" s="9">
        <v>21</v>
      </c>
      <c r="B23" s="9" t="s">
        <v>49</v>
      </c>
      <c r="C23" s="9" t="s">
        <v>50</v>
      </c>
      <c r="D23" s="9" t="s">
        <v>9</v>
      </c>
      <c r="E23" s="9">
        <v>20</v>
      </c>
      <c r="F23" s="57" t="s">
        <v>10</v>
      </c>
      <c r="G23" s="8"/>
      <c r="H23" s="8"/>
    </row>
    <row r="24" spans="1:8">
      <c r="A24" s="9">
        <v>22</v>
      </c>
      <c r="B24" s="9" t="s">
        <v>51</v>
      </c>
      <c r="C24" s="9" t="s">
        <v>52</v>
      </c>
      <c r="D24" s="9" t="s">
        <v>9</v>
      </c>
      <c r="E24" s="9">
        <v>13.5</v>
      </c>
      <c r="F24" s="57" t="s">
        <v>10</v>
      </c>
      <c r="G24" s="8"/>
      <c r="H24" s="8"/>
    </row>
    <row r="25" spans="1:8">
      <c r="A25" s="9">
        <v>23</v>
      </c>
      <c r="B25" s="9" t="s">
        <v>53</v>
      </c>
      <c r="C25" s="9" t="s">
        <v>54</v>
      </c>
      <c r="D25" s="9" t="s">
        <v>9</v>
      </c>
      <c r="E25" s="9">
        <v>24.8</v>
      </c>
      <c r="F25" s="57" t="s">
        <v>10</v>
      </c>
      <c r="G25" s="8"/>
      <c r="H25" s="8"/>
    </row>
    <row r="26" spans="1:8">
      <c r="A26" s="9">
        <v>24</v>
      </c>
      <c r="B26" s="9" t="s">
        <v>55</v>
      </c>
      <c r="C26" s="9" t="s">
        <v>56</v>
      </c>
      <c r="D26" s="9" t="s">
        <v>9</v>
      </c>
      <c r="E26" s="9">
        <v>17</v>
      </c>
      <c r="F26" s="57" t="s">
        <v>10</v>
      </c>
      <c r="G26" s="8"/>
      <c r="H26" s="8"/>
    </row>
    <row r="27" spans="1:8">
      <c r="A27" s="9">
        <v>25</v>
      </c>
      <c r="B27" s="9" t="s">
        <v>57</v>
      </c>
      <c r="C27" s="9" t="s">
        <v>58</v>
      </c>
      <c r="D27" s="9" t="s">
        <v>9</v>
      </c>
      <c r="E27" s="9">
        <v>34.5</v>
      </c>
      <c r="F27" s="57" t="s">
        <v>10</v>
      </c>
      <c r="G27" s="8"/>
      <c r="H27" s="8"/>
    </row>
    <row r="28" spans="1:8">
      <c r="A28" s="9">
        <v>26</v>
      </c>
      <c r="B28" s="9" t="s">
        <v>59</v>
      </c>
      <c r="C28" s="9" t="s">
        <v>60</v>
      </c>
      <c r="D28" s="9" t="s">
        <v>9</v>
      </c>
      <c r="E28" s="9">
        <v>8</v>
      </c>
      <c r="F28" s="57" t="s">
        <v>10</v>
      </c>
      <c r="G28" s="8"/>
      <c r="H28" s="8"/>
    </row>
    <row r="29" spans="1:8">
      <c r="A29" s="9">
        <v>27</v>
      </c>
      <c r="B29" s="9" t="s">
        <v>61</v>
      </c>
      <c r="C29" s="9" t="s">
        <v>62</v>
      </c>
      <c r="D29" s="9" t="s">
        <v>9</v>
      </c>
      <c r="E29" s="9">
        <v>4</v>
      </c>
      <c r="F29" s="57" t="s">
        <v>10</v>
      </c>
      <c r="G29" s="8"/>
      <c r="H29" s="8"/>
    </row>
    <row r="30" spans="1:8">
      <c r="A30" s="9">
        <v>28</v>
      </c>
      <c r="B30" s="9" t="s">
        <v>63</v>
      </c>
      <c r="C30" s="9" t="s">
        <v>64</v>
      </c>
      <c r="D30" s="9" t="s">
        <v>65</v>
      </c>
      <c r="E30" s="13">
        <v>12</v>
      </c>
      <c r="F30" s="57" t="s">
        <v>10</v>
      </c>
      <c r="G30" s="8"/>
      <c r="H30" s="8"/>
    </row>
    <row r="31" spans="1:8">
      <c r="A31" s="9">
        <v>29</v>
      </c>
      <c r="B31" s="9" t="s">
        <v>66</v>
      </c>
      <c r="C31" s="9" t="s">
        <v>67</v>
      </c>
      <c r="D31" s="9" t="s">
        <v>65</v>
      </c>
      <c r="E31" s="13">
        <v>12</v>
      </c>
      <c r="F31" s="57" t="s">
        <v>10</v>
      </c>
      <c r="G31" s="8"/>
      <c r="H31" s="8"/>
    </row>
    <row r="32" spans="1:8">
      <c r="A32" s="9">
        <v>30</v>
      </c>
      <c r="B32" s="9" t="s">
        <v>68</v>
      </c>
      <c r="C32" s="9" t="s">
        <v>69</v>
      </c>
      <c r="D32" s="9" t="s">
        <v>65</v>
      </c>
      <c r="E32" s="13">
        <v>10.5</v>
      </c>
      <c r="F32" s="57" t="s">
        <v>10</v>
      </c>
      <c r="G32" s="8"/>
      <c r="H32" s="8"/>
    </row>
    <row r="33" spans="1:8">
      <c r="A33" s="9">
        <v>31</v>
      </c>
      <c r="B33" s="9" t="s">
        <v>70</v>
      </c>
      <c r="C33" s="9" t="s">
        <v>71</v>
      </c>
      <c r="D33" s="9" t="s">
        <v>65</v>
      </c>
      <c r="E33" s="13">
        <v>5</v>
      </c>
      <c r="F33" s="57" t="s">
        <v>10</v>
      </c>
      <c r="G33" s="8"/>
      <c r="H33" s="8"/>
    </row>
    <row r="34" spans="1:8">
      <c r="A34" s="9">
        <v>32</v>
      </c>
      <c r="B34" s="9" t="s">
        <v>72</v>
      </c>
      <c r="C34" s="9" t="s">
        <v>73</v>
      </c>
      <c r="D34" s="9" t="s">
        <v>65</v>
      </c>
      <c r="E34" s="13">
        <v>6.4</v>
      </c>
      <c r="F34" s="57" t="s">
        <v>10</v>
      </c>
      <c r="G34" s="8"/>
      <c r="H34" s="8"/>
    </row>
    <row r="35" spans="1:8">
      <c r="A35" s="9">
        <v>33</v>
      </c>
      <c r="B35" s="9" t="s">
        <v>74</v>
      </c>
      <c r="C35" s="9" t="s">
        <v>75</v>
      </c>
      <c r="D35" s="9" t="s">
        <v>65</v>
      </c>
      <c r="E35" s="13">
        <v>10</v>
      </c>
      <c r="F35" s="57" t="s">
        <v>10</v>
      </c>
      <c r="G35" s="8"/>
      <c r="H35" s="8"/>
    </row>
    <row r="36" spans="1:8">
      <c r="A36" s="9">
        <v>34</v>
      </c>
      <c r="B36" s="9" t="s">
        <v>76</v>
      </c>
      <c r="C36" s="9" t="s">
        <v>77</v>
      </c>
      <c r="D36" s="9" t="s">
        <v>65</v>
      </c>
      <c r="E36" s="13">
        <v>8</v>
      </c>
      <c r="F36" s="57" t="s">
        <v>10</v>
      </c>
      <c r="G36" s="8"/>
      <c r="H36" s="8"/>
    </row>
    <row r="37" spans="1:8">
      <c r="A37" s="9">
        <v>35</v>
      </c>
      <c r="B37" s="9" t="s">
        <v>78</v>
      </c>
      <c r="C37" s="9" t="s">
        <v>79</v>
      </c>
      <c r="D37" s="9" t="s">
        <v>65</v>
      </c>
      <c r="E37" s="13">
        <v>10</v>
      </c>
      <c r="F37" s="57" t="s">
        <v>10</v>
      </c>
      <c r="G37" s="8"/>
      <c r="H37" s="8"/>
    </row>
    <row r="38" spans="1:8">
      <c r="A38" s="9">
        <v>36</v>
      </c>
      <c r="B38" s="9" t="s">
        <v>80</v>
      </c>
      <c r="C38" s="9" t="s">
        <v>81</v>
      </c>
      <c r="D38" s="9" t="s">
        <v>65</v>
      </c>
      <c r="E38" s="13">
        <v>3.2</v>
      </c>
      <c r="F38" s="57" t="s">
        <v>10</v>
      </c>
      <c r="G38" s="8"/>
      <c r="H38" s="8"/>
    </row>
    <row r="39" spans="1:8">
      <c r="A39" s="9">
        <v>37</v>
      </c>
      <c r="B39" s="9" t="s">
        <v>82</v>
      </c>
      <c r="C39" s="9" t="s">
        <v>83</v>
      </c>
      <c r="D39" s="9" t="s">
        <v>65</v>
      </c>
      <c r="E39" s="13">
        <v>12.6</v>
      </c>
      <c r="F39" s="57" t="s">
        <v>10</v>
      </c>
      <c r="G39" s="8"/>
      <c r="H39" s="8"/>
    </row>
    <row r="40" spans="1:8">
      <c r="A40" s="9">
        <v>38</v>
      </c>
      <c r="B40" s="9" t="s">
        <v>84</v>
      </c>
      <c r="C40" s="9" t="s">
        <v>85</v>
      </c>
      <c r="D40" s="9" t="s">
        <v>65</v>
      </c>
      <c r="E40" s="9">
        <v>5</v>
      </c>
      <c r="F40" s="57" t="s">
        <v>10</v>
      </c>
      <c r="G40" s="8"/>
      <c r="H40" s="8"/>
    </row>
    <row r="41" spans="1:8">
      <c r="A41" s="9">
        <v>39</v>
      </c>
      <c r="B41" s="9" t="s">
        <v>86</v>
      </c>
      <c r="C41" s="9" t="s">
        <v>87</v>
      </c>
      <c r="D41" s="9" t="s">
        <v>65</v>
      </c>
      <c r="E41" s="13">
        <v>3.2</v>
      </c>
      <c r="F41" s="57" t="s">
        <v>10</v>
      </c>
      <c r="G41" s="8"/>
      <c r="H41" s="8"/>
    </row>
    <row r="42" spans="1:8">
      <c r="A42" s="9">
        <v>40</v>
      </c>
      <c r="B42" s="9" t="s">
        <v>88</v>
      </c>
      <c r="C42" s="9" t="s">
        <v>89</v>
      </c>
      <c r="D42" s="9" t="s">
        <v>65</v>
      </c>
      <c r="E42" s="9">
        <v>4.5</v>
      </c>
      <c r="F42" s="57" t="s">
        <v>10</v>
      </c>
      <c r="G42" s="8"/>
      <c r="H42" s="8"/>
    </row>
    <row r="43" spans="1:8">
      <c r="A43" s="9">
        <v>41</v>
      </c>
      <c r="B43" s="9" t="s">
        <v>90</v>
      </c>
      <c r="C43" s="9" t="s">
        <v>91</v>
      </c>
      <c r="D43" s="9" t="s">
        <v>65</v>
      </c>
      <c r="E43" s="9">
        <v>7</v>
      </c>
      <c r="F43" s="57" t="s">
        <v>10</v>
      </c>
      <c r="G43" s="8"/>
      <c r="H43" s="8"/>
    </row>
    <row r="44" spans="1:8">
      <c r="A44" s="9">
        <v>42</v>
      </c>
      <c r="B44" s="9" t="s">
        <v>92</v>
      </c>
      <c r="C44" s="9" t="s">
        <v>93</v>
      </c>
      <c r="D44" s="9" t="s">
        <v>65</v>
      </c>
      <c r="E44" s="9">
        <v>5.6</v>
      </c>
      <c r="F44" s="57" t="s">
        <v>10</v>
      </c>
      <c r="G44" s="8"/>
      <c r="H44" s="8"/>
    </row>
    <row r="45" spans="1:8">
      <c r="A45" s="9">
        <v>43</v>
      </c>
      <c r="B45" s="9" t="s">
        <v>94</v>
      </c>
      <c r="C45" s="9" t="s">
        <v>95</v>
      </c>
      <c r="D45" s="9" t="s">
        <v>65</v>
      </c>
      <c r="E45" s="9">
        <v>7.5</v>
      </c>
      <c r="F45" s="57" t="s">
        <v>10</v>
      </c>
      <c r="G45" s="8"/>
      <c r="H45" s="8"/>
    </row>
    <row r="46" spans="1:8">
      <c r="A46" s="9">
        <v>44</v>
      </c>
      <c r="B46" s="9" t="s">
        <v>96</v>
      </c>
      <c r="C46" s="9" t="s">
        <v>97</v>
      </c>
      <c r="D46" s="9" t="s">
        <v>65</v>
      </c>
      <c r="E46" s="9">
        <v>10</v>
      </c>
      <c r="F46" s="57" t="s">
        <v>10</v>
      </c>
      <c r="G46" s="8"/>
      <c r="H46" s="8"/>
    </row>
    <row r="47" spans="1:8">
      <c r="A47" s="9">
        <v>45</v>
      </c>
      <c r="B47" s="9" t="s">
        <v>98</v>
      </c>
      <c r="C47" s="9" t="s">
        <v>99</v>
      </c>
      <c r="D47" s="9" t="s">
        <v>65</v>
      </c>
      <c r="E47" s="9">
        <v>4</v>
      </c>
      <c r="F47" s="57" t="s">
        <v>10</v>
      </c>
      <c r="G47" s="8"/>
      <c r="H47" s="8"/>
    </row>
    <row r="48" spans="1:8">
      <c r="A48" s="9">
        <v>46</v>
      </c>
      <c r="B48" s="9" t="s">
        <v>100</v>
      </c>
      <c r="C48" s="9" t="s">
        <v>101</v>
      </c>
      <c r="D48" s="9" t="s">
        <v>65</v>
      </c>
      <c r="E48" s="9">
        <v>6.4</v>
      </c>
      <c r="F48" s="57" t="s">
        <v>10</v>
      </c>
      <c r="G48" s="8"/>
      <c r="H48" s="8"/>
    </row>
    <row r="49" spans="1:8">
      <c r="A49" s="9">
        <v>47</v>
      </c>
      <c r="B49" s="9" t="s">
        <v>102</v>
      </c>
      <c r="C49" s="9" t="s">
        <v>103</v>
      </c>
      <c r="D49" s="9" t="s">
        <v>65</v>
      </c>
      <c r="E49" s="13">
        <v>8</v>
      </c>
      <c r="F49" s="57" t="s">
        <v>10</v>
      </c>
      <c r="G49" s="8"/>
      <c r="H49" s="8"/>
    </row>
    <row r="50" spans="1:8">
      <c r="A50" s="9">
        <v>48</v>
      </c>
      <c r="B50" s="9" t="s">
        <v>104</v>
      </c>
      <c r="C50" s="13" t="s">
        <v>105</v>
      </c>
      <c r="D50" s="9" t="s">
        <v>65</v>
      </c>
      <c r="E50" s="13">
        <v>12.4</v>
      </c>
      <c r="F50" s="57" t="s">
        <v>10</v>
      </c>
      <c r="G50" s="8"/>
      <c r="H50" s="8"/>
    </row>
    <row r="51" spans="1:6">
      <c r="A51" s="9">
        <v>49</v>
      </c>
      <c r="B51" s="9" t="s">
        <v>106</v>
      </c>
      <c r="C51" s="13" t="s">
        <v>107</v>
      </c>
      <c r="D51" s="9" t="s">
        <v>9</v>
      </c>
      <c r="E51" s="9">
        <v>40</v>
      </c>
      <c r="F51" s="57" t="s">
        <v>10</v>
      </c>
    </row>
    <row r="52" spans="1:6">
      <c r="A52" s="9">
        <v>50</v>
      </c>
      <c r="B52" s="9" t="s">
        <v>108</v>
      </c>
      <c r="C52" s="13" t="s">
        <v>109</v>
      </c>
      <c r="D52" s="9" t="s">
        <v>9</v>
      </c>
      <c r="E52" s="9">
        <v>15</v>
      </c>
      <c r="F52" s="57" t="s">
        <v>10</v>
      </c>
    </row>
    <row r="53" spans="1:6">
      <c r="A53" s="9">
        <v>51</v>
      </c>
      <c r="B53" s="9" t="s">
        <v>110</v>
      </c>
      <c r="C53" s="13" t="s">
        <v>111</v>
      </c>
      <c r="D53" s="9" t="s">
        <v>9</v>
      </c>
      <c r="E53" s="9">
        <v>21</v>
      </c>
      <c r="F53" s="57" t="s">
        <v>10</v>
      </c>
    </row>
    <row r="54" spans="1:6">
      <c r="A54" s="9">
        <v>52</v>
      </c>
      <c r="B54" s="9" t="s">
        <v>112</v>
      </c>
      <c r="C54" s="13" t="s">
        <v>113</v>
      </c>
      <c r="D54" s="9" t="s">
        <v>9</v>
      </c>
      <c r="E54" s="9">
        <v>17.3</v>
      </c>
      <c r="F54" s="57" t="s">
        <v>10</v>
      </c>
    </row>
    <row r="55" spans="1:6">
      <c r="A55" s="9">
        <v>53</v>
      </c>
      <c r="B55" s="9" t="s">
        <v>114</v>
      </c>
      <c r="C55" s="13" t="s">
        <v>115</v>
      </c>
      <c r="D55" s="9" t="s">
        <v>9</v>
      </c>
      <c r="E55" s="9">
        <v>14</v>
      </c>
      <c r="F55" s="57" t="s">
        <v>10</v>
      </c>
    </row>
    <row r="56" spans="1:6">
      <c r="A56" s="9">
        <v>54</v>
      </c>
      <c r="B56" s="9" t="s">
        <v>116</v>
      </c>
      <c r="C56" s="13" t="s">
        <v>117</v>
      </c>
      <c r="D56" s="9" t="s">
        <v>9</v>
      </c>
      <c r="E56" s="9">
        <v>20</v>
      </c>
      <c r="F56" s="57" t="s">
        <v>10</v>
      </c>
    </row>
    <row r="57" spans="1:6">
      <c r="A57" s="9">
        <v>55</v>
      </c>
      <c r="B57" s="9" t="s">
        <v>118</v>
      </c>
      <c r="C57" s="13" t="s">
        <v>119</v>
      </c>
      <c r="D57" s="9" t="s">
        <v>9</v>
      </c>
      <c r="E57" s="9">
        <v>96</v>
      </c>
      <c r="F57" s="57" t="s">
        <v>10</v>
      </c>
    </row>
    <row r="58" spans="1:6">
      <c r="A58" s="9">
        <v>56</v>
      </c>
      <c r="B58" s="9" t="s">
        <v>120</v>
      </c>
      <c r="C58" s="13" t="s">
        <v>121</v>
      </c>
      <c r="D58" s="9" t="s">
        <v>9</v>
      </c>
      <c r="E58" s="9">
        <v>16</v>
      </c>
      <c r="F58" s="57" t="s">
        <v>10</v>
      </c>
    </row>
    <row r="59" spans="1:6">
      <c r="A59" s="9">
        <v>57</v>
      </c>
      <c r="B59" s="9" t="s">
        <v>122</v>
      </c>
      <c r="C59" s="13" t="s">
        <v>123</v>
      </c>
      <c r="D59" s="9" t="s">
        <v>9</v>
      </c>
      <c r="E59" s="9">
        <v>18.9</v>
      </c>
      <c r="F59" s="57" t="s">
        <v>10</v>
      </c>
    </row>
    <row r="60" spans="1:6">
      <c r="A60" s="9">
        <v>58</v>
      </c>
      <c r="B60" s="9" t="s">
        <v>124</v>
      </c>
      <c r="C60" s="13" t="s">
        <v>125</v>
      </c>
      <c r="D60" s="9" t="s">
        <v>9</v>
      </c>
      <c r="E60" s="9">
        <v>69</v>
      </c>
      <c r="F60" s="57" t="s">
        <v>10</v>
      </c>
    </row>
    <row r="61" spans="1:6">
      <c r="A61" s="9">
        <v>59</v>
      </c>
      <c r="B61" s="9" t="s">
        <v>126</v>
      </c>
      <c r="C61" s="13" t="s">
        <v>127</v>
      </c>
      <c r="D61" s="9" t="s">
        <v>65</v>
      </c>
      <c r="E61" s="19">
        <v>7</v>
      </c>
      <c r="F61" s="57" t="s">
        <v>10</v>
      </c>
    </row>
    <row r="62" spans="1:6">
      <c r="A62" s="9">
        <v>60</v>
      </c>
      <c r="B62" s="9" t="s">
        <v>128</v>
      </c>
      <c r="C62" s="13" t="s">
        <v>129</v>
      </c>
      <c r="D62" s="9" t="s">
        <v>9</v>
      </c>
      <c r="E62" s="9">
        <v>30</v>
      </c>
      <c r="F62" s="57" t="s">
        <v>10</v>
      </c>
    </row>
    <row r="63" spans="1:6">
      <c r="A63" s="9">
        <v>61</v>
      </c>
      <c r="B63" s="9" t="s">
        <v>130</v>
      </c>
      <c r="C63" s="13" t="s">
        <v>131</v>
      </c>
      <c r="D63" s="9" t="s">
        <v>9</v>
      </c>
      <c r="E63" s="9">
        <v>24</v>
      </c>
      <c r="F63" s="57" t="s">
        <v>10</v>
      </c>
    </row>
    <row r="64" spans="1:6">
      <c r="A64" s="9">
        <v>62</v>
      </c>
      <c r="B64" s="9" t="s">
        <v>132</v>
      </c>
      <c r="C64" s="13" t="s">
        <v>133</v>
      </c>
      <c r="D64" s="9" t="s">
        <v>9</v>
      </c>
      <c r="E64" s="9">
        <v>36</v>
      </c>
      <c r="F64" s="57" t="s">
        <v>10</v>
      </c>
    </row>
    <row r="65" spans="1:6">
      <c r="A65" s="9">
        <v>63</v>
      </c>
      <c r="B65" s="9" t="s">
        <v>134</v>
      </c>
      <c r="C65" s="13" t="s">
        <v>135</v>
      </c>
      <c r="D65" s="9" t="s">
        <v>9</v>
      </c>
      <c r="E65" s="9">
        <v>21</v>
      </c>
      <c r="F65" s="57" t="s">
        <v>10</v>
      </c>
    </row>
    <row r="66" spans="1:6">
      <c r="A66" s="9">
        <v>64</v>
      </c>
      <c r="B66" s="9" t="s">
        <v>136</v>
      </c>
      <c r="C66" s="13" t="s">
        <v>137</v>
      </c>
      <c r="D66" s="9" t="s">
        <v>9</v>
      </c>
      <c r="E66" s="9">
        <v>21</v>
      </c>
      <c r="F66" s="57" t="s">
        <v>10</v>
      </c>
    </row>
    <row r="67" spans="1:6">
      <c r="A67" s="9">
        <v>65</v>
      </c>
      <c r="B67" s="9" t="s">
        <v>138</v>
      </c>
      <c r="C67" s="13" t="s">
        <v>139</v>
      </c>
      <c r="D67" s="9" t="s">
        <v>9</v>
      </c>
      <c r="E67" s="9">
        <v>12.6</v>
      </c>
      <c r="F67" s="57" t="s">
        <v>10</v>
      </c>
    </row>
    <row r="68" spans="1:6">
      <c r="A68" s="9">
        <v>66</v>
      </c>
      <c r="B68" s="9" t="s">
        <v>140</v>
      </c>
      <c r="C68" s="13" t="s">
        <v>141</v>
      </c>
      <c r="D68" s="9" t="s">
        <v>65</v>
      </c>
      <c r="E68" s="9">
        <v>5</v>
      </c>
      <c r="F68" s="57" t="s">
        <v>10</v>
      </c>
    </row>
    <row r="69" spans="1:6">
      <c r="A69" s="9">
        <v>67</v>
      </c>
      <c r="B69" s="9" t="s">
        <v>142</v>
      </c>
      <c r="C69" s="13" t="s">
        <v>143</v>
      </c>
      <c r="D69" s="9" t="s">
        <v>9</v>
      </c>
      <c r="E69" s="9">
        <v>21</v>
      </c>
      <c r="F69" s="57" t="s">
        <v>10</v>
      </c>
    </row>
    <row r="70" spans="1:6">
      <c r="A70" s="9">
        <v>68</v>
      </c>
      <c r="B70" s="9" t="s">
        <v>144</v>
      </c>
      <c r="C70" s="13" t="s">
        <v>145</v>
      </c>
      <c r="D70" s="9" t="s">
        <v>9</v>
      </c>
      <c r="E70" s="9">
        <v>20</v>
      </c>
      <c r="F70" s="57" t="s">
        <v>10</v>
      </c>
    </row>
    <row r="71" spans="1:6">
      <c r="A71" s="9">
        <v>69</v>
      </c>
      <c r="B71" s="9" t="s">
        <v>146</v>
      </c>
      <c r="C71" s="13" t="s">
        <v>147</v>
      </c>
      <c r="D71" s="9" t="s">
        <v>9</v>
      </c>
      <c r="E71" s="9">
        <v>20</v>
      </c>
      <c r="F71" s="57" t="s">
        <v>10</v>
      </c>
    </row>
    <row r="72" spans="1:6">
      <c r="A72" s="9">
        <v>70</v>
      </c>
      <c r="B72" s="9" t="s">
        <v>148</v>
      </c>
      <c r="C72" s="13" t="s">
        <v>149</v>
      </c>
      <c r="D72" s="9" t="s">
        <v>9</v>
      </c>
      <c r="E72" s="9">
        <v>20</v>
      </c>
      <c r="F72" s="57" t="s">
        <v>10</v>
      </c>
    </row>
    <row r="73" spans="1:6">
      <c r="A73" s="9">
        <v>71</v>
      </c>
      <c r="B73" s="9" t="s">
        <v>150</v>
      </c>
      <c r="C73" s="9" t="s">
        <v>151</v>
      </c>
      <c r="D73" s="9" t="s">
        <v>65</v>
      </c>
      <c r="E73" s="9">
        <v>5</v>
      </c>
      <c r="F73" s="57" t="s">
        <v>10</v>
      </c>
    </row>
    <row r="74" spans="1:6">
      <c r="A74" s="9">
        <v>72</v>
      </c>
      <c r="B74" s="9" t="s">
        <v>152</v>
      </c>
      <c r="C74" s="9" t="s">
        <v>153</v>
      </c>
      <c r="D74" s="9" t="s">
        <v>65</v>
      </c>
      <c r="E74" s="9">
        <v>5</v>
      </c>
      <c r="F74" s="57" t="s">
        <v>10</v>
      </c>
    </row>
  </sheetData>
  <mergeCells count="1">
    <mergeCell ref="A1:F1"/>
  </mergeCells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AK58"/>
  <sheetViews>
    <sheetView zoomScale="64" zoomScaleNormal="64" workbookViewId="0">
      <selection activeCell="AK24" sqref="AK24"/>
    </sheetView>
  </sheetViews>
  <sheetFormatPr defaultColWidth="9" defaultRowHeight="14.5"/>
  <cols>
    <col min="2" max="2" width="10.7798165137615" customWidth="1"/>
    <col min="3" max="3" width="14.7798165137615" customWidth="1"/>
    <col min="4" max="4" width="14.1100917431193" customWidth="1"/>
    <col min="5" max="5" width="18.7798165137615" customWidth="1"/>
    <col min="6" max="14" width="4.88990825688073" customWidth="1"/>
    <col min="15" max="21" width="5.77981651376147" customWidth="1"/>
    <col min="22" max="23" width="5.6605504587156" customWidth="1"/>
    <col min="24" max="36" width="6.11009174311927" customWidth="1"/>
    <col min="37" max="37" width="16.1743119266055" customWidth="1"/>
  </cols>
  <sheetData>
    <row r="2" spans="1:37">
      <c r="A2" s="25" t="s">
        <v>1</v>
      </c>
      <c r="B2" s="25" t="s">
        <v>2</v>
      </c>
      <c r="C2" s="25" t="s">
        <v>155</v>
      </c>
      <c r="D2" s="25" t="s">
        <v>4</v>
      </c>
      <c r="E2" s="25" t="s">
        <v>313</v>
      </c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  <c r="AA2" s="55"/>
      <c r="AB2" s="55"/>
      <c r="AC2" s="55"/>
      <c r="AD2" s="55"/>
      <c r="AE2" s="55"/>
      <c r="AF2" s="55"/>
      <c r="AG2" s="55"/>
      <c r="AH2" s="55"/>
      <c r="AI2" s="55"/>
      <c r="AJ2" s="27"/>
      <c r="AK2" s="9" t="s">
        <v>310</v>
      </c>
    </row>
    <row r="3" spans="1:37">
      <c r="A3" s="49"/>
      <c r="B3" s="49"/>
      <c r="C3" s="49"/>
      <c r="D3" s="49"/>
      <c r="E3" s="49"/>
      <c r="F3" s="56">
        <v>6</v>
      </c>
      <c r="G3" s="56">
        <v>7</v>
      </c>
      <c r="H3" s="56">
        <v>8</v>
      </c>
      <c r="I3" s="56">
        <v>9</v>
      </c>
      <c r="J3" s="56">
        <v>10</v>
      </c>
      <c r="K3" s="56">
        <v>11</v>
      </c>
      <c r="L3" s="56">
        <v>12</v>
      </c>
      <c r="M3" s="56">
        <v>13</v>
      </c>
      <c r="N3" s="56">
        <v>14</v>
      </c>
      <c r="O3" s="56">
        <v>15</v>
      </c>
      <c r="P3" s="56">
        <v>16</v>
      </c>
      <c r="Q3" s="62" t="s">
        <v>272</v>
      </c>
      <c r="R3" s="62" t="s">
        <v>273</v>
      </c>
      <c r="S3" s="62" t="s">
        <v>274</v>
      </c>
      <c r="T3" s="62" t="s">
        <v>275</v>
      </c>
      <c r="U3" s="56" t="s">
        <v>108</v>
      </c>
      <c r="V3" s="56" t="s">
        <v>124</v>
      </c>
      <c r="W3" s="56" t="s">
        <v>126</v>
      </c>
      <c r="X3" s="56" t="s">
        <v>276</v>
      </c>
      <c r="Y3" s="56" t="s">
        <v>277</v>
      </c>
      <c r="Z3" s="56" t="s">
        <v>282</v>
      </c>
      <c r="AA3" s="56" t="s">
        <v>283</v>
      </c>
      <c r="AB3" s="56" t="s">
        <v>284</v>
      </c>
      <c r="AC3" s="56" t="s">
        <v>285</v>
      </c>
      <c r="AD3" s="56" t="s">
        <v>286</v>
      </c>
      <c r="AE3" s="56" t="s">
        <v>296</v>
      </c>
      <c r="AF3" s="56" t="s">
        <v>297</v>
      </c>
      <c r="AG3" s="56" t="s">
        <v>304</v>
      </c>
      <c r="AH3" s="56" t="s">
        <v>305</v>
      </c>
      <c r="AI3" s="56" t="s">
        <v>306</v>
      </c>
      <c r="AJ3" s="56" t="s">
        <v>307</v>
      </c>
      <c r="AK3" s="63" t="s">
        <v>310</v>
      </c>
    </row>
    <row r="4" spans="1:37">
      <c r="A4" s="50"/>
      <c r="B4" s="50"/>
      <c r="C4" s="50"/>
      <c r="D4" s="50"/>
      <c r="E4" s="50"/>
      <c r="F4" s="57" t="s">
        <v>10</v>
      </c>
      <c r="G4" s="57" t="s">
        <v>10</v>
      </c>
      <c r="H4" s="57" t="s">
        <v>10</v>
      </c>
      <c r="I4" s="57" t="s">
        <v>10</v>
      </c>
      <c r="J4" s="57" t="s">
        <v>10</v>
      </c>
      <c r="K4" s="57" t="s">
        <v>10</v>
      </c>
      <c r="L4" s="57" t="s">
        <v>10</v>
      </c>
      <c r="M4" s="57" t="s">
        <v>10</v>
      </c>
      <c r="N4" s="57" t="s">
        <v>10</v>
      </c>
      <c r="O4" s="57" t="s">
        <v>10</v>
      </c>
      <c r="P4" s="57" t="s">
        <v>10</v>
      </c>
      <c r="Q4" s="57" t="s">
        <v>10</v>
      </c>
      <c r="R4" s="57" t="s">
        <v>10</v>
      </c>
      <c r="S4" s="57" t="s">
        <v>10</v>
      </c>
      <c r="T4" s="57" t="s">
        <v>10</v>
      </c>
      <c r="U4" s="57" t="s">
        <v>10</v>
      </c>
      <c r="V4" s="57" t="s">
        <v>10</v>
      </c>
      <c r="W4" s="57" t="s">
        <v>10</v>
      </c>
      <c r="X4" s="57" t="s">
        <v>10</v>
      </c>
      <c r="Y4" s="57" t="s">
        <v>10</v>
      </c>
      <c r="Z4" s="57" t="s">
        <v>10</v>
      </c>
      <c r="AA4" s="57" t="s">
        <v>10</v>
      </c>
      <c r="AB4" s="57" t="s">
        <v>10</v>
      </c>
      <c r="AC4" s="57" t="s">
        <v>10</v>
      </c>
      <c r="AD4" s="57" t="s">
        <v>10</v>
      </c>
      <c r="AE4" s="57" t="s">
        <v>10</v>
      </c>
      <c r="AF4" s="57" t="s">
        <v>10</v>
      </c>
      <c r="AG4" s="57" t="s">
        <v>10</v>
      </c>
      <c r="AH4" s="57" t="s">
        <v>10</v>
      </c>
      <c r="AI4" s="57" t="s">
        <v>10</v>
      </c>
      <c r="AJ4" s="57" t="s">
        <v>10</v>
      </c>
      <c r="AK4" s="56"/>
    </row>
    <row r="5" spans="1:37">
      <c r="A5" s="25">
        <v>1</v>
      </c>
      <c r="B5" s="25" t="s">
        <v>158</v>
      </c>
      <c r="C5" s="25" t="s">
        <v>159</v>
      </c>
      <c r="D5" s="25" t="s">
        <v>9</v>
      </c>
      <c r="E5" s="58" t="s">
        <v>314</v>
      </c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21">
        <v>1</v>
      </c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 t="s">
        <v>256</v>
      </c>
    </row>
    <row r="6" spans="1:37">
      <c r="A6" s="49"/>
      <c r="B6" s="49"/>
      <c r="C6" s="49"/>
      <c r="D6" s="49"/>
      <c r="E6" s="5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>
        <v>1</v>
      </c>
      <c r="R6" s="9"/>
      <c r="S6" s="9"/>
      <c r="T6" s="9"/>
      <c r="U6" s="9"/>
      <c r="V6" s="9">
        <v>1</v>
      </c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 t="s">
        <v>256</v>
      </c>
    </row>
    <row r="7" spans="1:37">
      <c r="A7" s="49"/>
      <c r="B7" s="49"/>
      <c r="C7" s="49"/>
      <c r="D7" s="49"/>
      <c r="E7" s="5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>
        <v>1</v>
      </c>
      <c r="T7" s="9"/>
      <c r="U7" s="9"/>
      <c r="V7" s="9">
        <v>1</v>
      </c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 t="s">
        <v>256</v>
      </c>
    </row>
    <row r="8" spans="1:37">
      <c r="A8" s="49"/>
      <c r="B8" s="49"/>
      <c r="C8" s="49"/>
      <c r="D8" s="49"/>
      <c r="E8" s="5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>
        <v>1</v>
      </c>
      <c r="S8" s="9"/>
      <c r="T8" s="9"/>
      <c r="U8" s="9"/>
      <c r="V8" s="9"/>
      <c r="W8" s="9">
        <v>1</v>
      </c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 t="s">
        <v>256</v>
      </c>
    </row>
    <row r="9" spans="1:37">
      <c r="A9" s="49"/>
      <c r="B9" s="49"/>
      <c r="C9" s="49"/>
      <c r="D9" s="49"/>
      <c r="E9" s="5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>
        <v>1</v>
      </c>
      <c r="U9" s="9"/>
      <c r="V9" s="9"/>
      <c r="W9" s="9">
        <v>1</v>
      </c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 t="s">
        <v>256</v>
      </c>
    </row>
    <row r="10" spans="1:37">
      <c r="A10" s="49"/>
      <c r="B10" s="49"/>
      <c r="C10" s="49"/>
      <c r="D10" s="49"/>
      <c r="E10" s="59"/>
      <c r="F10" s="9">
        <v>1</v>
      </c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>
        <v>1</v>
      </c>
      <c r="S10" s="9"/>
      <c r="T10" s="9"/>
      <c r="U10" s="9"/>
      <c r="V10" s="9">
        <v>1</v>
      </c>
      <c r="W10" s="9"/>
      <c r="X10" s="9"/>
      <c r="Y10" s="9"/>
      <c r="Z10" s="9">
        <v>1</v>
      </c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 t="s">
        <v>254</v>
      </c>
    </row>
    <row r="11" spans="1:37">
      <c r="A11" s="49"/>
      <c r="B11" s="49"/>
      <c r="C11" s="49"/>
      <c r="D11" s="49"/>
      <c r="E11" s="59"/>
      <c r="F11" s="9">
        <v>1</v>
      </c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>
        <v>1</v>
      </c>
      <c r="U11" s="9"/>
      <c r="V11" s="9">
        <v>1</v>
      </c>
      <c r="W11" s="9"/>
      <c r="X11" s="9"/>
      <c r="Y11" s="9"/>
      <c r="Z11" s="9">
        <v>1</v>
      </c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 t="s">
        <v>254</v>
      </c>
    </row>
    <row r="12" spans="1:37">
      <c r="A12" s="49"/>
      <c r="B12" s="49"/>
      <c r="C12" s="49"/>
      <c r="D12" s="49"/>
      <c r="E12" s="59"/>
      <c r="F12" s="9">
        <v>1</v>
      </c>
      <c r="G12" s="9"/>
      <c r="H12" s="9"/>
      <c r="I12" s="9"/>
      <c r="J12" s="9"/>
      <c r="K12" s="9"/>
      <c r="L12" s="9"/>
      <c r="M12" s="9"/>
      <c r="N12" s="9"/>
      <c r="O12" s="9"/>
      <c r="P12" s="9"/>
      <c r="Q12" s="9">
        <v>1</v>
      </c>
      <c r="R12" s="9"/>
      <c r="S12" s="9"/>
      <c r="T12" s="9"/>
      <c r="U12" s="9"/>
      <c r="V12" s="9"/>
      <c r="W12" s="9">
        <v>1</v>
      </c>
      <c r="X12" s="9"/>
      <c r="Y12" s="9"/>
      <c r="Z12" s="9"/>
      <c r="AA12" s="9">
        <v>1</v>
      </c>
      <c r="AB12" s="9"/>
      <c r="AC12" s="9"/>
      <c r="AD12" s="9"/>
      <c r="AE12" s="9"/>
      <c r="AF12" s="9"/>
      <c r="AG12" s="9"/>
      <c r="AH12" s="9"/>
      <c r="AI12" s="9"/>
      <c r="AJ12" s="9"/>
      <c r="AK12" s="9" t="s">
        <v>254</v>
      </c>
    </row>
    <row r="13" spans="1:37">
      <c r="A13" s="50"/>
      <c r="B13" s="50"/>
      <c r="C13" s="50"/>
      <c r="D13" s="50"/>
      <c r="E13" s="59"/>
      <c r="F13" s="9">
        <v>1</v>
      </c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>
        <v>1</v>
      </c>
      <c r="T13" s="9"/>
      <c r="U13" s="9"/>
      <c r="V13" s="9"/>
      <c r="W13" s="9">
        <v>1</v>
      </c>
      <c r="X13" s="9"/>
      <c r="Y13" s="9"/>
      <c r="Z13" s="9"/>
      <c r="AA13" s="9">
        <v>1</v>
      </c>
      <c r="AB13" s="9"/>
      <c r="AC13" s="9"/>
      <c r="AD13" s="9"/>
      <c r="AE13" s="9"/>
      <c r="AF13" s="9"/>
      <c r="AG13" s="9"/>
      <c r="AH13" s="9"/>
      <c r="AI13" s="9"/>
      <c r="AJ13" s="9"/>
      <c r="AK13" s="9" t="s">
        <v>254</v>
      </c>
    </row>
    <row r="14" spans="1:37">
      <c r="A14" s="25">
        <v>2</v>
      </c>
      <c r="B14" s="25" t="s">
        <v>182</v>
      </c>
      <c r="C14" s="25" t="s">
        <v>183</v>
      </c>
      <c r="D14" s="25" t="s">
        <v>65</v>
      </c>
      <c r="E14" s="58" t="s">
        <v>314</v>
      </c>
      <c r="F14" s="9"/>
      <c r="G14" s="9"/>
      <c r="H14" s="9"/>
      <c r="I14" s="9"/>
      <c r="J14" s="9"/>
      <c r="K14" s="9"/>
      <c r="L14" s="9"/>
      <c r="M14" s="9"/>
      <c r="N14" s="9"/>
      <c r="O14" s="9"/>
      <c r="P14" s="9">
        <v>1</v>
      </c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 t="s">
        <v>254</v>
      </c>
    </row>
    <row r="15" spans="1:37">
      <c r="A15" s="50"/>
      <c r="B15" s="50"/>
      <c r="C15" s="50"/>
      <c r="D15" s="50"/>
      <c r="E15" s="60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 t="s">
        <v>260</v>
      </c>
    </row>
    <row r="16" spans="1:37">
      <c r="A16" s="25">
        <v>3</v>
      </c>
      <c r="B16" s="25" t="s">
        <v>190</v>
      </c>
      <c r="C16" s="25" t="s">
        <v>191</v>
      </c>
      <c r="D16" s="25" t="s">
        <v>65</v>
      </c>
      <c r="E16" s="58" t="s">
        <v>314</v>
      </c>
      <c r="F16" s="9"/>
      <c r="G16" s="9"/>
      <c r="H16" s="9">
        <v>1</v>
      </c>
      <c r="I16" s="9"/>
      <c r="J16" s="9"/>
      <c r="K16" s="9">
        <v>1</v>
      </c>
      <c r="L16" s="9">
        <v>1</v>
      </c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 t="s">
        <v>254</v>
      </c>
    </row>
    <row r="17" spans="1:37">
      <c r="A17" s="49"/>
      <c r="B17" s="49"/>
      <c r="C17" s="49"/>
      <c r="D17" s="49"/>
      <c r="E17" s="59"/>
      <c r="F17" s="9"/>
      <c r="G17" s="9"/>
      <c r="H17" s="9">
        <v>1</v>
      </c>
      <c r="I17" s="9">
        <v>1</v>
      </c>
      <c r="J17" s="9">
        <v>1</v>
      </c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 t="s">
        <v>260</v>
      </c>
    </row>
    <row r="18" spans="1:37">
      <c r="A18" s="49"/>
      <c r="B18" s="49"/>
      <c r="C18" s="49"/>
      <c r="D18" s="49"/>
      <c r="E18" s="5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21">
        <v>1</v>
      </c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 t="s">
        <v>256</v>
      </c>
    </row>
    <row r="19" spans="1:37">
      <c r="A19" s="49"/>
      <c r="B19" s="49"/>
      <c r="C19" s="49"/>
      <c r="D19" s="49"/>
      <c r="E19" s="5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>
        <v>1</v>
      </c>
      <c r="R19" s="9"/>
      <c r="S19" s="9"/>
      <c r="T19" s="9"/>
      <c r="U19" s="9"/>
      <c r="V19" s="9"/>
      <c r="W19" s="9"/>
      <c r="X19" s="9">
        <v>1</v>
      </c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 t="s">
        <v>256</v>
      </c>
    </row>
    <row r="20" spans="1:37">
      <c r="A20" s="49"/>
      <c r="B20" s="49"/>
      <c r="C20" s="49"/>
      <c r="D20" s="49"/>
      <c r="E20" s="5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>
        <v>1</v>
      </c>
      <c r="T20" s="9"/>
      <c r="U20" s="9"/>
      <c r="V20" s="9"/>
      <c r="W20" s="9"/>
      <c r="X20" s="9">
        <v>1</v>
      </c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 t="s">
        <v>256</v>
      </c>
    </row>
    <row r="21" spans="1:37">
      <c r="A21" s="49"/>
      <c r="B21" s="49"/>
      <c r="C21" s="49"/>
      <c r="D21" s="49"/>
      <c r="E21" s="5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>
        <v>1</v>
      </c>
      <c r="S21" s="9"/>
      <c r="T21" s="9"/>
      <c r="U21" s="9"/>
      <c r="V21" s="9"/>
      <c r="W21" s="9"/>
      <c r="X21" s="9"/>
      <c r="Y21" s="9">
        <v>1</v>
      </c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 t="s">
        <v>256</v>
      </c>
    </row>
    <row r="22" spans="1:37">
      <c r="A22" s="49"/>
      <c r="B22" s="49"/>
      <c r="C22" s="49"/>
      <c r="D22" s="49"/>
      <c r="E22" s="5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>
        <v>1</v>
      </c>
      <c r="U22" s="9"/>
      <c r="V22" s="9"/>
      <c r="W22" s="9"/>
      <c r="X22" s="9"/>
      <c r="Y22" s="9">
        <v>1</v>
      </c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 t="s">
        <v>256</v>
      </c>
    </row>
    <row r="23" spans="1:37">
      <c r="A23" s="49"/>
      <c r="B23" s="49"/>
      <c r="C23" s="49"/>
      <c r="D23" s="49"/>
      <c r="E23" s="5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>
        <v>1</v>
      </c>
      <c r="S23" s="9"/>
      <c r="T23" s="9"/>
      <c r="U23" s="9"/>
      <c r="V23" s="9"/>
      <c r="W23" s="9"/>
      <c r="X23" s="9">
        <v>1</v>
      </c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 t="s">
        <v>254</v>
      </c>
    </row>
    <row r="24" spans="1:37">
      <c r="A24" s="49"/>
      <c r="B24" s="49"/>
      <c r="C24" s="49"/>
      <c r="D24" s="49"/>
      <c r="E24" s="5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>
        <v>1</v>
      </c>
      <c r="U24" s="9"/>
      <c r="V24" s="9"/>
      <c r="W24" s="9"/>
      <c r="X24" s="9">
        <v>1</v>
      </c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 t="s">
        <v>254</v>
      </c>
    </row>
    <row r="25" spans="1:37">
      <c r="A25" s="49"/>
      <c r="B25" s="49"/>
      <c r="C25" s="49"/>
      <c r="D25" s="49"/>
      <c r="E25" s="5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>
        <v>1</v>
      </c>
      <c r="R25" s="9"/>
      <c r="S25" s="9"/>
      <c r="T25" s="9"/>
      <c r="U25" s="9"/>
      <c r="V25" s="9"/>
      <c r="W25" s="9"/>
      <c r="X25" s="9"/>
      <c r="Y25" s="9">
        <v>1</v>
      </c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 t="s">
        <v>254</v>
      </c>
    </row>
    <row r="26" spans="1:37">
      <c r="A26" s="50"/>
      <c r="B26" s="50"/>
      <c r="C26" s="50"/>
      <c r="D26" s="50"/>
      <c r="E26" s="60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>
        <v>1</v>
      </c>
      <c r="T26" s="9"/>
      <c r="U26" s="9"/>
      <c r="V26" s="9"/>
      <c r="W26" s="9"/>
      <c r="X26" s="9"/>
      <c r="Y26" s="9">
        <v>1</v>
      </c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 t="s">
        <v>254</v>
      </c>
    </row>
    <row r="27" customFormat="1" spans="1:37">
      <c r="A27" s="25">
        <v>4</v>
      </c>
      <c r="B27" s="25" t="s">
        <v>192</v>
      </c>
      <c r="C27" s="25" t="s">
        <v>193</v>
      </c>
      <c r="D27" s="25" t="s">
        <v>65</v>
      </c>
      <c r="E27" s="58" t="s">
        <v>314</v>
      </c>
      <c r="F27" s="9"/>
      <c r="G27" s="9"/>
      <c r="H27" s="9">
        <v>1</v>
      </c>
      <c r="I27" s="9"/>
      <c r="J27" s="9"/>
      <c r="K27" s="9">
        <v>1</v>
      </c>
      <c r="L27" s="9">
        <v>1</v>
      </c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 t="s">
        <v>254</v>
      </c>
    </row>
    <row r="28" customFormat="1" spans="1:37">
      <c r="A28" s="49"/>
      <c r="B28" s="49"/>
      <c r="C28" s="49"/>
      <c r="D28" s="49"/>
      <c r="E28" s="59"/>
      <c r="F28" s="9"/>
      <c r="G28" s="9"/>
      <c r="H28" s="9">
        <v>1</v>
      </c>
      <c r="I28" s="9">
        <v>1</v>
      </c>
      <c r="J28" s="9">
        <v>1</v>
      </c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 t="s">
        <v>260</v>
      </c>
    </row>
    <row r="29" customFormat="1" spans="1:37">
      <c r="A29" s="49"/>
      <c r="B29" s="49"/>
      <c r="C29" s="49"/>
      <c r="D29" s="49"/>
      <c r="E29" s="5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21">
        <v>1</v>
      </c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 t="s">
        <v>256</v>
      </c>
    </row>
    <row r="30" customFormat="1" spans="1:37">
      <c r="A30" s="49"/>
      <c r="B30" s="49"/>
      <c r="C30" s="49"/>
      <c r="D30" s="49"/>
      <c r="E30" s="5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>
        <v>1</v>
      </c>
      <c r="R30" s="9"/>
      <c r="S30" s="9"/>
      <c r="T30" s="9"/>
      <c r="U30" s="9"/>
      <c r="V30" s="9"/>
      <c r="W30" s="9"/>
      <c r="X30" s="9">
        <v>1</v>
      </c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 t="s">
        <v>256</v>
      </c>
    </row>
    <row r="31" customFormat="1" spans="1:37">
      <c r="A31" s="49"/>
      <c r="B31" s="49"/>
      <c r="C31" s="49"/>
      <c r="D31" s="49"/>
      <c r="E31" s="5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>
        <v>1</v>
      </c>
      <c r="T31" s="9"/>
      <c r="U31" s="9"/>
      <c r="V31" s="9"/>
      <c r="W31" s="9"/>
      <c r="X31" s="9">
        <v>1</v>
      </c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 t="s">
        <v>256</v>
      </c>
    </row>
    <row r="32" customFormat="1" spans="1:37">
      <c r="A32" s="49"/>
      <c r="B32" s="49"/>
      <c r="C32" s="49"/>
      <c r="D32" s="49"/>
      <c r="E32" s="5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>
        <v>1</v>
      </c>
      <c r="S32" s="9"/>
      <c r="T32" s="9"/>
      <c r="U32" s="9"/>
      <c r="V32" s="9"/>
      <c r="W32" s="9"/>
      <c r="X32" s="9"/>
      <c r="Y32" s="9">
        <v>1</v>
      </c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 t="s">
        <v>256</v>
      </c>
    </row>
    <row r="33" customFormat="1" spans="1:37">
      <c r="A33" s="49"/>
      <c r="B33" s="49"/>
      <c r="C33" s="49"/>
      <c r="D33" s="49"/>
      <c r="E33" s="5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>
        <v>1</v>
      </c>
      <c r="U33" s="9"/>
      <c r="V33" s="9"/>
      <c r="W33" s="9"/>
      <c r="X33" s="9"/>
      <c r="Y33" s="9">
        <v>1</v>
      </c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 t="s">
        <v>256</v>
      </c>
    </row>
    <row r="34" customFormat="1" spans="1:37">
      <c r="A34" s="49"/>
      <c r="B34" s="49"/>
      <c r="C34" s="49"/>
      <c r="D34" s="49"/>
      <c r="E34" s="5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>
        <v>1</v>
      </c>
      <c r="S34" s="9"/>
      <c r="T34" s="9"/>
      <c r="U34" s="9"/>
      <c r="V34" s="9"/>
      <c r="W34" s="9"/>
      <c r="X34" s="9">
        <v>1</v>
      </c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 t="s">
        <v>254</v>
      </c>
    </row>
    <row r="35" customFormat="1" spans="1:37">
      <c r="A35" s="49"/>
      <c r="B35" s="49"/>
      <c r="C35" s="49"/>
      <c r="D35" s="49"/>
      <c r="E35" s="5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>
        <v>1</v>
      </c>
      <c r="U35" s="9"/>
      <c r="V35" s="9"/>
      <c r="W35" s="9"/>
      <c r="X35" s="9">
        <v>1</v>
      </c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 t="s">
        <v>254</v>
      </c>
    </row>
    <row r="36" customFormat="1" spans="1:37">
      <c r="A36" s="49"/>
      <c r="B36" s="49"/>
      <c r="C36" s="49"/>
      <c r="D36" s="49"/>
      <c r="E36" s="5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>
        <v>1</v>
      </c>
      <c r="R36" s="9"/>
      <c r="S36" s="9"/>
      <c r="T36" s="9"/>
      <c r="U36" s="9"/>
      <c r="V36" s="9"/>
      <c r="W36" s="9"/>
      <c r="X36" s="9"/>
      <c r="Y36" s="9">
        <v>1</v>
      </c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 t="s">
        <v>254</v>
      </c>
    </row>
    <row r="37" customFormat="1" spans="1:37">
      <c r="A37" s="50"/>
      <c r="B37" s="50"/>
      <c r="C37" s="50"/>
      <c r="D37" s="50"/>
      <c r="E37" s="60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>
        <v>1</v>
      </c>
      <c r="T37" s="9"/>
      <c r="U37" s="9"/>
      <c r="V37" s="9"/>
      <c r="W37" s="9"/>
      <c r="X37" s="9"/>
      <c r="Y37" s="9">
        <v>1</v>
      </c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 t="s">
        <v>254</v>
      </c>
    </row>
    <row r="38" customFormat="1" spans="1:37">
      <c r="A38" s="25">
        <v>5</v>
      </c>
      <c r="B38" s="25" t="s">
        <v>194</v>
      </c>
      <c r="C38" s="25" t="s">
        <v>193</v>
      </c>
      <c r="D38" s="25" t="s">
        <v>65</v>
      </c>
      <c r="E38" s="58" t="s">
        <v>314</v>
      </c>
      <c r="F38" s="9"/>
      <c r="G38" s="9"/>
      <c r="H38" s="9">
        <v>1</v>
      </c>
      <c r="I38" s="9"/>
      <c r="J38" s="9"/>
      <c r="K38" s="9">
        <v>1</v>
      </c>
      <c r="L38" s="9">
        <v>1</v>
      </c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 t="s">
        <v>254</v>
      </c>
    </row>
    <row r="39" customFormat="1" spans="1:37">
      <c r="A39" s="49"/>
      <c r="B39" s="49"/>
      <c r="C39" s="49"/>
      <c r="D39" s="49"/>
      <c r="E39" s="59"/>
      <c r="F39" s="9"/>
      <c r="G39" s="9"/>
      <c r="H39" s="9">
        <v>1</v>
      </c>
      <c r="I39" s="9">
        <v>1</v>
      </c>
      <c r="J39" s="9">
        <v>1</v>
      </c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 t="s">
        <v>260</v>
      </c>
    </row>
    <row r="40" customFormat="1" spans="1:37">
      <c r="A40" s="49"/>
      <c r="B40" s="49"/>
      <c r="C40" s="49"/>
      <c r="D40" s="49"/>
      <c r="E40" s="5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21">
        <v>1</v>
      </c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 t="s">
        <v>256</v>
      </c>
    </row>
    <row r="41" customFormat="1" spans="1:37">
      <c r="A41" s="49"/>
      <c r="B41" s="49"/>
      <c r="C41" s="49"/>
      <c r="D41" s="49"/>
      <c r="E41" s="5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>
        <v>1</v>
      </c>
      <c r="R41" s="9"/>
      <c r="S41" s="9"/>
      <c r="T41" s="9"/>
      <c r="U41" s="9"/>
      <c r="V41" s="9"/>
      <c r="W41" s="9"/>
      <c r="X41" s="9">
        <v>1</v>
      </c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 t="s">
        <v>256</v>
      </c>
    </row>
    <row r="42" customFormat="1" spans="1:37">
      <c r="A42" s="49"/>
      <c r="B42" s="49"/>
      <c r="C42" s="49"/>
      <c r="D42" s="49"/>
      <c r="E42" s="5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>
        <v>1</v>
      </c>
      <c r="T42" s="9"/>
      <c r="U42" s="9"/>
      <c r="V42" s="9"/>
      <c r="W42" s="9"/>
      <c r="X42" s="9">
        <v>1</v>
      </c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 t="s">
        <v>256</v>
      </c>
    </row>
    <row r="43" customFormat="1" spans="1:37">
      <c r="A43" s="49"/>
      <c r="B43" s="49"/>
      <c r="C43" s="49"/>
      <c r="D43" s="49"/>
      <c r="E43" s="5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>
        <v>1</v>
      </c>
      <c r="S43" s="9"/>
      <c r="T43" s="9"/>
      <c r="U43" s="9"/>
      <c r="V43" s="9"/>
      <c r="W43" s="9"/>
      <c r="X43" s="9"/>
      <c r="Y43" s="9">
        <v>1</v>
      </c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 t="s">
        <v>256</v>
      </c>
    </row>
    <row r="44" customFormat="1" spans="1:37">
      <c r="A44" s="49"/>
      <c r="B44" s="49"/>
      <c r="C44" s="49"/>
      <c r="D44" s="49"/>
      <c r="E44" s="5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>
        <v>1</v>
      </c>
      <c r="U44" s="9"/>
      <c r="V44" s="9"/>
      <c r="W44" s="9"/>
      <c r="X44" s="9"/>
      <c r="Y44" s="9">
        <v>1</v>
      </c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 t="s">
        <v>256</v>
      </c>
    </row>
    <row r="45" customFormat="1" spans="1:37">
      <c r="A45" s="49"/>
      <c r="B45" s="49"/>
      <c r="C45" s="49"/>
      <c r="D45" s="49"/>
      <c r="E45" s="5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>
        <v>1</v>
      </c>
      <c r="S45" s="9"/>
      <c r="T45" s="9"/>
      <c r="U45" s="9"/>
      <c r="V45" s="9"/>
      <c r="W45" s="9"/>
      <c r="X45" s="9">
        <v>1</v>
      </c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 t="s">
        <v>254</v>
      </c>
    </row>
    <row r="46" customFormat="1" spans="1:37">
      <c r="A46" s="49"/>
      <c r="B46" s="49"/>
      <c r="C46" s="49"/>
      <c r="D46" s="49"/>
      <c r="E46" s="5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>
        <v>1</v>
      </c>
      <c r="U46" s="9"/>
      <c r="V46" s="9"/>
      <c r="W46" s="9"/>
      <c r="X46" s="9">
        <v>1</v>
      </c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 t="s">
        <v>254</v>
      </c>
    </row>
    <row r="47" customFormat="1" spans="1:37">
      <c r="A47" s="49"/>
      <c r="B47" s="49"/>
      <c r="C47" s="49"/>
      <c r="D47" s="49"/>
      <c r="E47" s="5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>
        <v>1</v>
      </c>
      <c r="R47" s="9"/>
      <c r="S47" s="9"/>
      <c r="T47" s="9"/>
      <c r="U47" s="9"/>
      <c r="V47" s="9"/>
      <c r="W47" s="9"/>
      <c r="X47" s="9"/>
      <c r="Y47" s="9">
        <v>1</v>
      </c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 t="s">
        <v>254</v>
      </c>
    </row>
    <row r="48" customFormat="1" spans="1:37">
      <c r="A48" s="50"/>
      <c r="B48" s="50"/>
      <c r="C48" s="50"/>
      <c r="D48" s="50"/>
      <c r="E48" s="60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>
        <v>1</v>
      </c>
      <c r="T48" s="9"/>
      <c r="U48" s="9"/>
      <c r="V48" s="9"/>
      <c r="W48" s="9"/>
      <c r="X48" s="9"/>
      <c r="Y48" s="9">
        <v>1</v>
      </c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 t="s">
        <v>254</v>
      </c>
    </row>
    <row r="49" spans="1:37">
      <c r="A49" s="25">
        <v>6</v>
      </c>
      <c r="B49" s="25" t="s">
        <v>208</v>
      </c>
      <c r="C49" s="25" t="s">
        <v>209</v>
      </c>
      <c r="D49" s="25" t="s">
        <v>65</v>
      </c>
      <c r="E49" s="58" t="s">
        <v>314</v>
      </c>
      <c r="F49" s="9"/>
      <c r="G49" s="9"/>
      <c r="H49" s="9"/>
      <c r="I49" s="9"/>
      <c r="J49" s="9"/>
      <c r="K49" s="9">
        <v>1</v>
      </c>
      <c r="L49" s="9">
        <v>1</v>
      </c>
      <c r="M49" s="9">
        <v>1</v>
      </c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 t="s">
        <v>254</v>
      </c>
    </row>
    <row r="50" spans="1:37">
      <c r="A50" s="50"/>
      <c r="B50" s="50"/>
      <c r="C50" s="50"/>
      <c r="D50" s="50"/>
      <c r="E50" s="59"/>
      <c r="F50" s="9"/>
      <c r="G50" s="9"/>
      <c r="H50" s="9"/>
      <c r="I50" s="9">
        <v>1</v>
      </c>
      <c r="J50" s="9">
        <v>1</v>
      </c>
      <c r="K50" s="9"/>
      <c r="L50" s="9"/>
      <c r="M50" s="9">
        <v>1</v>
      </c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 t="s">
        <v>260</v>
      </c>
    </row>
    <row r="51" spans="1:37">
      <c r="A51" s="25">
        <v>7</v>
      </c>
      <c r="B51" s="25" t="s">
        <v>178</v>
      </c>
      <c r="C51" s="25" t="s">
        <v>179</v>
      </c>
      <c r="D51" s="25" t="s">
        <v>9</v>
      </c>
      <c r="E51" s="58" t="s">
        <v>314</v>
      </c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>
        <v>1</v>
      </c>
      <c r="AC51" s="9">
        <v>1</v>
      </c>
      <c r="AD51" s="9"/>
      <c r="AE51" s="9">
        <v>1</v>
      </c>
      <c r="AF51" s="9"/>
      <c r="AG51" s="9"/>
      <c r="AH51" s="9"/>
      <c r="AI51" s="9">
        <v>1</v>
      </c>
      <c r="AJ51" s="9"/>
      <c r="AK51" s="9" t="s">
        <v>264</v>
      </c>
    </row>
    <row r="52" spans="1:37">
      <c r="A52" s="49"/>
      <c r="B52" s="49"/>
      <c r="C52" s="49"/>
      <c r="D52" s="49"/>
      <c r="E52" s="5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>
        <v>1</v>
      </c>
      <c r="AC52" s="9">
        <v>1</v>
      </c>
      <c r="AD52" s="9"/>
      <c r="AE52" s="9"/>
      <c r="AF52" s="9">
        <v>1</v>
      </c>
      <c r="AG52" s="9"/>
      <c r="AH52" s="9"/>
      <c r="AI52" s="9"/>
      <c r="AJ52" s="9">
        <v>1</v>
      </c>
      <c r="AK52" s="9" t="s">
        <v>264</v>
      </c>
    </row>
    <row r="53" spans="1:37">
      <c r="A53" s="49"/>
      <c r="B53" s="49"/>
      <c r="C53" s="49"/>
      <c r="D53" s="49"/>
      <c r="E53" s="5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>
        <v>1</v>
      </c>
      <c r="AC53" s="9">
        <v>1</v>
      </c>
      <c r="AD53" s="9"/>
      <c r="AE53" s="9">
        <v>1</v>
      </c>
      <c r="AF53" s="9"/>
      <c r="AG53" s="9">
        <v>1</v>
      </c>
      <c r="AH53" s="9"/>
      <c r="AI53" s="9"/>
      <c r="AJ53" s="9"/>
      <c r="AK53" s="9" t="s">
        <v>312</v>
      </c>
    </row>
    <row r="54" spans="1:37">
      <c r="A54" s="49"/>
      <c r="B54" s="49"/>
      <c r="C54" s="49"/>
      <c r="D54" s="49"/>
      <c r="E54" s="5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>
        <v>1</v>
      </c>
      <c r="AC54" s="9">
        <v>1</v>
      </c>
      <c r="AD54" s="9"/>
      <c r="AE54" s="9"/>
      <c r="AF54" s="9">
        <v>1</v>
      </c>
      <c r="AG54" s="9"/>
      <c r="AH54" s="9">
        <v>1</v>
      </c>
      <c r="AI54" s="9"/>
      <c r="AJ54" s="9"/>
      <c r="AK54" s="9" t="s">
        <v>312</v>
      </c>
    </row>
    <row r="55" spans="1:37">
      <c r="A55" s="49"/>
      <c r="B55" s="49"/>
      <c r="C55" s="49"/>
      <c r="D55" s="49"/>
      <c r="E55" s="5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>
        <v>1</v>
      </c>
      <c r="AC55" s="9"/>
      <c r="AD55" s="9">
        <v>1</v>
      </c>
      <c r="AE55" s="9"/>
      <c r="AF55" s="9"/>
      <c r="AG55" s="9"/>
      <c r="AH55" s="9"/>
      <c r="AI55" s="9"/>
      <c r="AJ55" s="9"/>
      <c r="AK55" s="9" t="s">
        <v>312</v>
      </c>
    </row>
    <row r="56" spans="1:37">
      <c r="A56" s="50"/>
      <c r="B56" s="49"/>
      <c r="C56" s="49"/>
      <c r="D56" s="49"/>
      <c r="E56" s="5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>
        <v>1</v>
      </c>
      <c r="AD56" s="9">
        <v>1</v>
      </c>
      <c r="AE56" s="9"/>
      <c r="AF56" s="9"/>
      <c r="AG56" s="9"/>
      <c r="AH56" s="9"/>
      <c r="AI56" s="9"/>
      <c r="AJ56" s="9"/>
      <c r="AK56" s="9" t="s">
        <v>264</v>
      </c>
    </row>
    <row r="57" spans="1:37">
      <c r="A57" s="9">
        <v>8</v>
      </c>
      <c r="B57" s="9" t="s">
        <v>210</v>
      </c>
      <c r="C57" s="9" t="s">
        <v>211</v>
      </c>
      <c r="D57" s="9" t="s">
        <v>9</v>
      </c>
      <c r="E57" s="61" t="s">
        <v>314</v>
      </c>
      <c r="F57" s="9"/>
      <c r="G57" s="9"/>
      <c r="H57" s="9"/>
      <c r="I57" s="9"/>
      <c r="J57" s="9"/>
      <c r="K57" s="9"/>
      <c r="L57" s="9"/>
      <c r="M57" s="9"/>
      <c r="N57" s="9"/>
      <c r="O57" s="9">
        <v>1</v>
      </c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 t="s">
        <v>260</v>
      </c>
    </row>
    <row r="58" spans="1:37">
      <c r="A58" s="9"/>
      <c r="B58" s="9"/>
      <c r="C58" s="9"/>
      <c r="D58" s="9"/>
      <c r="E58" s="61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9" t="s">
        <v>315</v>
      </c>
    </row>
  </sheetData>
  <mergeCells count="47">
    <mergeCell ref="F2:AJ2"/>
    <mergeCell ref="A2:A4"/>
    <mergeCell ref="A5:A13"/>
    <mergeCell ref="A14:A15"/>
    <mergeCell ref="A16:A26"/>
    <mergeCell ref="A27:A37"/>
    <mergeCell ref="A38:A48"/>
    <mergeCell ref="A49:A50"/>
    <mergeCell ref="A51:A56"/>
    <mergeCell ref="A57:A58"/>
    <mergeCell ref="B2:B4"/>
    <mergeCell ref="B5:B13"/>
    <mergeCell ref="B14:B15"/>
    <mergeCell ref="B16:B26"/>
    <mergeCell ref="B27:B37"/>
    <mergeCell ref="B38:B48"/>
    <mergeCell ref="B49:B50"/>
    <mergeCell ref="B51:B56"/>
    <mergeCell ref="B57:B58"/>
    <mergeCell ref="C2:C4"/>
    <mergeCell ref="C5:C13"/>
    <mergeCell ref="C14:C15"/>
    <mergeCell ref="C16:C26"/>
    <mergeCell ref="C27:C37"/>
    <mergeCell ref="C38:C48"/>
    <mergeCell ref="C49:C50"/>
    <mergeCell ref="C51:C56"/>
    <mergeCell ref="C57:C58"/>
    <mergeCell ref="D2:D4"/>
    <mergeCell ref="D5:D13"/>
    <mergeCell ref="D14:D15"/>
    <mergeCell ref="D16:D26"/>
    <mergeCell ref="D27:D37"/>
    <mergeCell ref="D38:D48"/>
    <mergeCell ref="D49:D50"/>
    <mergeCell ref="D51:D56"/>
    <mergeCell ref="D57:D58"/>
    <mergeCell ref="E2:E4"/>
    <mergeCell ref="E5:E13"/>
    <mergeCell ref="E14:E15"/>
    <mergeCell ref="E16:E26"/>
    <mergeCell ref="E27:E37"/>
    <mergeCell ref="E38:E48"/>
    <mergeCell ref="E49:E50"/>
    <mergeCell ref="E51:E56"/>
    <mergeCell ref="E57:E58"/>
    <mergeCell ref="AK3:AK4"/>
  </mergeCell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92"/>
  <sheetViews>
    <sheetView tabSelected="1" zoomScale="80" zoomScaleNormal="80" workbookViewId="0">
      <selection activeCell="P93" sqref="P93"/>
    </sheetView>
  </sheetViews>
  <sheetFormatPr defaultColWidth="9" defaultRowHeight="14.5"/>
  <cols>
    <col min="1" max="1" width="7.3302752293578" customWidth="1"/>
    <col min="2" max="2" width="16.3302752293578" customWidth="1"/>
    <col min="3" max="6" width="18.7798165137615" customWidth="1"/>
    <col min="7" max="7" width="9.11009174311927" customWidth="1"/>
    <col min="8" max="8" width="16.5504587155963" customWidth="1"/>
    <col min="9" max="9" width="11.8899082568807" customWidth="1"/>
    <col min="10" max="10" width="10.3302752293578" customWidth="1"/>
    <col min="11" max="11" width="11.8899082568807" style="1" customWidth="1"/>
    <col min="12" max="13" width="14.8899082568807" customWidth="1"/>
    <col min="14" max="14" width="11.8899082568807" customWidth="1"/>
    <col min="15" max="15" width="10.3302752293578" style="2" customWidth="1"/>
    <col min="16" max="16" width="11.8899082568807" customWidth="1"/>
    <col min="18" max="18" width="15.5504587155963" customWidth="1"/>
    <col min="20" max="20" width="14" customWidth="1"/>
    <col min="22" max="32" width="12.6605504587156" customWidth="1"/>
  </cols>
  <sheetData>
    <row r="1" ht="46.05" customHeight="1" spans="1:22">
      <c r="A1" s="3" t="s">
        <v>316</v>
      </c>
      <c r="B1" s="3"/>
      <c r="C1" s="3"/>
      <c r="M1" s="29" t="s">
        <v>317</v>
      </c>
      <c r="O1" s="30" t="s">
        <v>318</v>
      </c>
      <c r="T1" s="3" t="s">
        <v>319</v>
      </c>
      <c r="U1" s="3"/>
      <c r="V1" s="48" t="s">
        <v>320</v>
      </c>
    </row>
    <row r="2" ht="22.05" customHeight="1" spans="1:32">
      <c r="A2" s="4" t="s">
        <v>1</v>
      </c>
      <c r="B2" s="4" t="s">
        <v>321</v>
      </c>
      <c r="C2" s="4" t="s">
        <v>322</v>
      </c>
      <c r="D2" s="4" t="s">
        <v>323</v>
      </c>
      <c r="E2" s="4" t="s">
        <v>324</v>
      </c>
      <c r="F2" s="4" t="s">
        <v>6</v>
      </c>
      <c r="G2" s="4" t="s">
        <v>2</v>
      </c>
      <c r="H2" s="4" t="s">
        <v>3</v>
      </c>
      <c r="I2" s="4" t="s">
        <v>5</v>
      </c>
      <c r="J2" s="4" t="s">
        <v>6</v>
      </c>
      <c r="K2" s="31" t="s">
        <v>325</v>
      </c>
      <c r="L2" s="4" t="s">
        <v>326</v>
      </c>
      <c r="M2" s="4" t="s">
        <v>327</v>
      </c>
      <c r="N2" s="4" t="s">
        <v>328</v>
      </c>
      <c r="O2" s="32" t="s">
        <v>329</v>
      </c>
      <c r="P2" s="4" t="s">
        <v>325</v>
      </c>
      <c r="Q2" s="4" t="s">
        <v>330</v>
      </c>
      <c r="R2" s="4" t="s">
        <v>331</v>
      </c>
      <c r="T2" s="4" t="s">
        <v>332</v>
      </c>
      <c r="U2" s="4" t="s">
        <v>2</v>
      </c>
      <c r="V2" s="4" t="s">
        <v>3</v>
      </c>
      <c r="W2" s="4" t="s">
        <v>5</v>
      </c>
      <c r="X2" s="4" t="s">
        <v>6</v>
      </c>
      <c r="Y2" s="4" t="s">
        <v>325</v>
      </c>
      <c r="Z2" s="4" t="s">
        <v>326</v>
      </c>
      <c r="AA2" s="4" t="s">
        <v>327</v>
      </c>
      <c r="AB2" s="4" t="s">
        <v>328</v>
      </c>
      <c r="AC2" s="4" t="s">
        <v>329</v>
      </c>
      <c r="AD2" s="4" t="s">
        <v>325</v>
      </c>
      <c r="AE2" s="4" t="s">
        <v>330</v>
      </c>
      <c r="AF2" s="4" t="s">
        <v>331</v>
      </c>
    </row>
    <row r="3" ht="14.4" customHeight="1" spans="1:32">
      <c r="A3" s="5">
        <v>1</v>
      </c>
      <c r="B3" s="6" t="s">
        <v>254</v>
      </c>
      <c r="C3" s="6" t="s">
        <v>333</v>
      </c>
      <c r="D3" s="7">
        <f>I27</f>
        <v>362.8</v>
      </c>
      <c r="E3" s="8">
        <v>205</v>
      </c>
      <c r="F3" s="7">
        <f>J27</f>
        <v>0</v>
      </c>
      <c r="G3" s="9" t="s">
        <v>7</v>
      </c>
      <c r="H3" s="9" t="s">
        <v>8</v>
      </c>
      <c r="I3" s="9">
        <v>24</v>
      </c>
      <c r="J3" s="33" t="s">
        <v>10</v>
      </c>
      <c r="K3" s="34" t="e">
        <f>J3/I3</f>
        <v>#VALUE!</v>
      </c>
      <c r="L3" s="35" t="s">
        <v>334</v>
      </c>
      <c r="M3" s="36" t="s">
        <v>335</v>
      </c>
      <c r="N3" s="9">
        <f t="shared" ref="N3:N26" si="0">IF(L3="是",I3*0.75,J3)</f>
        <v>18</v>
      </c>
      <c r="O3" s="37" t="e">
        <f>N3-J3</f>
        <v>#VALUE!</v>
      </c>
      <c r="P3" s="34">
        <f t="shared" ref="P3:P27" si="1">N3/I3</f>
        <v>0.75</v>
      </c>
      <c r="Q3" s="25" t="s">
        <v>330</v>
      </c>
      <c r="R3" s="9" t="s">
        <v>336</v>
      </c>
      <c r="T3" s="19" t="s">
        <v>337</v>
      </c>
      <c r="U3" s="20"/>
      <c r="V3" s="20"/>
      <c r="W3" s="20"/>
      <c r="X3" s="20"/>
      <c r="Y3" s="20"/>
      <c r="Z3" s="9"/>
      <c r="AA3" s="9"/>
      <c r="AB3" s="20"/>
      <c r="AC3" s="20"/>
      <c r="AD3" s="20"/>
      <c r="AE3" s="20"/>
      <c r="AF3" s="20"/>
    </row>
    <row r="4" spans="1:32">
      <c r="A4" s="10"/>
      <c r="B4" s="11"/>
      <c r="C4" s="11"/>
      <c r="D4" s="12"/>
      <c r="E4" s="8"/>
      <c r="F4" s="12"/>
      <c r="G4" s="9" t="s">
        <v>11</v>
      </c>
      <c r="H4" s="9" t="s">
        <v>12</v>
      </c>
      <c r="I4" s="9">
        <v>15</v>
      </c>
      <c r="J4" s="33" t="s">
        <v>10</v>
      </c>
      <c r="K4" s="34" t="e">
        <f t="shared" ref="K3:K26" si="2">J4/I4</f>
        <v>#VALUE!</v>
      </c>
      <c r="L4" s="35" t="s">
        <v>334</v>
      </c>
      <c r="M4" s="38"/>
      <c r="N4" s="9">
        <f t="shared" si="0"/>
        <v>11.25</v>
      </c>
      <c r="O4" s="37" t="e">
        <f>N4-J4</f>
        <v>#VALUE!</v>
      </c>
      <c r="P4" s="34">
        <f t="shared" si="1"/>
        <v>0.75</v>
      </c>
      <c r="Q4" s="49"/>
      <c r="R4" s="9" t="s">
        <v>336</v>
      </c>
      <c r="T4" s="9"/>
      <c r="U4" s="20"/>
      <c r="V4" s="20"/>
      <c r="W4" s="20"/>
      <c r="X4" s="20"/>
      <c r="Y4" s="20"/>
      <c r="Z4" s="9"/>
      <c r="AA4" s="9"/>
      <c r="AB4" s="20"/>
      <c r="AC4" s="20"/>
      <c r="AD4" s="20"/>
      <c r="AE4" s="20"/>
      <c r="AF4" s="20"/>
    </row>
    <row r="5" spans="1:32">
      <c r="A5" s="10"/>
      <c r="B5" s="11"/>
      <c r="C5" s="11"/>
      <c r="D5" s="12"/>
      <c r="E5" s="8"/>
      <c r="F5" s="12"/>
      <c r="G5" s="9" t="s">
        <v>13</v>
      </c>
      <c r="H5" s="9" t="s">
        <v>14</v>
      </c>
      <c r="I5" s="9">
        <v>12.6</v>
      </c>
      <c r="J5" s="33" t="s">
        <v>10</v>
      </c>
      <c r="K5" s="34" t="e">
        <f t="shared" si="2"/>
        <v>#VALUE!</v>
      </c>
      <c r="L5" s="35" t="s">
        <v>334</v>
      </c>
      <c r="M5" s="38"/>
      <c r="N5" s="9">
        <f t="shared" si="0"/>
        <v>9.45</v>
      </c>
      <c r="O5" s="37" t="e">
        <f t="shared" ref="O3:O26" si="3">N5-J5</f>
        <v>#VALUE!</v>
      </c>
      <c r="P5" s="34">
        <f t="shared" si="1"/>
        <v>0.75</v>
      </c>
      <c r="Q5" s="49"/>
      <c r="R5" s="9" t="s">
        <v>336</v>
      </c>
      <c r="T5" s="9"/>
      <c r="U5" s="20"/>
      <c r="V5" s="20"/>
      <c r="W5" s="20"/>
      <c r="X5" s="20"/>
      <c r="Y5" s="20"/>
      <c r="Z5" s="9"/>
      <c r="AA5" s="9"/>
      <c r="AB5" s="20"/>
      <c r="AC5" s="20"/>
      <c r="AD5" s="20"/>
      <c r="AE5" s="20"/>
      <c r="AF5" s="20"/>
    </row>
    <row r="6" spans="1:32">
      <c r="A6" s="10"/>
      <c r="B6" s="11"/>
      <c r="C6" s="11"/>
      <c r="D6" s="12"/>
      <c r="E6" s="8"/>
      <c r="F6" s="12"/>
      <c r="G6" s="9" t="s">
        <v>15</v>
      </c>
      <c r="H6" s="9" t="s">
        <v>16</v>
      </c>
      <c r="I6" s="9">
        <v>30</v>
      </c>
      <c r="J6" s="33" t="s">
        <v>10</v>
      </c>
      <c r="K6" s="34" t="e">
        <f t="shared" si="2"/>
        <v>#VALUE!</v>
      </c>
      <c r="L6" s="35" t="s">
        <v>334</v>
      </c>
      <c r="M6" s="38"/>
      <c r="N6" s="9">
        <f t="shared" si="0"/>
        <v>22.5</v>
      </c>
      <c r="O6" s="37" t="e">
        <f t="shared" si="3"/>
        <v>#VALUE!</v>
      </c>
      <c r="P6" s="34">
        <f t="shared" si="1"/>
        <v>0.75</v>
      </c>
      <c r="Q6" s="49"/>
      <c r="R6" s="9" t="s">
        <v>336</v>
      </c>
      <c r="T6" s="9"/>
      <c r="U6" s="20"/>
      <c r="V6" s="20"/>
      <c r="W6" s="20"/>
      <c r="X6" s="20"/>
      <c r="Y6" s="20"/>
      <c r="Z6" s="9"/>
      <c r="AA6" s="9"/>
      <c r="AB6" s="20"/>
      <c r="AC6" s="20"/>
      <c r="AD6" s="20"/>
      <c r="AE6" s="20"/>
      <c r="AF6" s="20"/>
    </row>
    <row r="7" spans="1:32">
      <c r="A7" s="10"/>
      <c r="B7" s="11"/>
      <c r="C7" s="11"/>
      <c r="D7" s="12"/>
      <c r="E7" s="8"/>
      <c r="F7" s="12"/>
      <c r="G7" s="9" t="s">
        <v>17</v>
      </c>
      <c r="H7" s="9" t="s">
        <v>18</v>
      </c>
      <c r="I7" s="9">
        <v>15</v>
      </c>
      <c r="J7" s="33" t="s">
        <v>10</v>
      </c>
      <c r="K7" s="34" t="e">
        <f t="shared" si="2"/>
        <v>#VALUE!</v>
      </c>
      <c r="L7" s="35" t="s">
        <v>334</v>
      </c>
      <c r="M7" s="38"/>
      <c r="N7" s="9">
        <f t="shared" si="0"/>
        <v>11.25</v>
      </c>
      <c r="O7" s="37" t="e">
        <f t="shared" si="3"/>
        <v>#VALUE!</v>
      </c>
      <c r="P7" s="34">
        <f t="shared" si="1"/>
        <v>0.75</v>
      </c>
      <c r="Q7" s="49"/>
      <c r="R7" s="9" t="s">
        <v>336</v>
      </c>
      <c r="T7" s="9"/>
      <c r="U7" s="20"/>
      <c r="V7" s="20"/>
      <c r="W7" s="20"/>
      <c r="X7" s="20"/>
      <c r="Y7" s="20"/>
      <c r="Z7" s="9"/>
      <c r="AA7" s="9"/>
      <c r="AB7" s="20"/>
      <c r="AC7" s="20"/>
      <c r="AD7" s="20"/>
      <c r="AE7" s="20"/>
      <c r="AF7" s="20"/>
    </row>
    <row r="8" spans="1:32">
      <c r="A8" s="10"/>
      <c r="B8" s="11"/>
      <c r="C8" s="11"/>
      <c r="D8" s="12"/>
      <c r="E8" s="8"/>
      <c r="F8" s="12"/>
      <c r="G8" s="9" t="s">
        <v>19</v>
      </c>
      <c r="H8" s="9" t="s">
        <v>20</v>
      </c>
      <c r="I8" s="9">
        <v>30</v>
      </c>
      <c r="J8" s="33" t="s">
        <v>10</v>
      </c>
      <c r="K8" s="34" t="e">
        <f t="shared" si="2"/>
        <v>#VALUE!</v>
      </c>
      <c r="L8" s="35" t="s">
        <v>334</v>
      </c>
      <c r="M8" s="38"/>
      <c r="N8" s="9">
        <f t="shared" si="0"/>
        <v>22.5</v>
      </c>
      <c r="O8" s="37" t="e">
        <f t="shared" si="3"/>
        <v>#VALUE!</v>
      </c>
      <c r="P8" s="34">
        <f t="shared" si="1"/>
        <v>0.75</v>
      </c>
      <c r="Q8" s="49"/>
      <c r="R8" s="9" t="s">
        <v>336</v>
      </c>
      <c r="T8" s="9"/>
      <c r="U8" s="20"/>
      <c r="V8" s="20"/>
      <c r="W8" s="20"/>
      <c r="X8" s="20"/>
      <c r="Y8" s="20"/>
      <c r="Z8" s="9"/>
      <c r="AA8" s="9"/>
      <c r="AB8" s="20"/>
      <c r="AC8" s="20"/>
      <c r="AD8" s="20"/>
      <c r="AE8" s="20"/>
      <c r="AF8" s="20"/>
    </row>
    <row r="9" spans="1:32">
      <c r="A9" s="10"/>
      <c r="B9" s="11"/>
      <c r="C9" s="11"/>
      <c r="D9" s="12"/>
      <c r="E9" s="8"/>
      <c r="F9" s="12"/>
      <c r="G9" s="9" t="s">
        <v>21</v>
      </c>
      <c r="H9" s="9" t="s">
        <v>22</v>
      </c>
      <c r="I9" s="9">
        <v>42</v>
      </c>
      <c r="J9" s="33" t="s">
        <v>10</v>
      </c>
      <c r="K9" s="34" t="e">
        <f t="shared" si="2"/>
        <v>#VALUE!</v>
      </c>
      <c r="L9" s="35" t="s">
        <v>334</v>
      </c>
      <c r="M9" s="38"/>
      <c r="N9" s="9">
        <f t="shared" si="0"/>
        <v>31.5</v>
      </c>
      <c r="O9" s="37" t="e">
        <f t="shared" si="3"/>
        <v>#VALUE!</v>
      </c>
      <c r="P9" s="34">
        <f t="shared" si="1"/>
        <v>0.75</v>
      </c>
      <c r="Q9" s="49"/>
      <c r="R9" s="9" t="s">
        <v>336</v>
      </c>
      <c r="T9" s="9"/>
      <c r="U9" s="20"/>
      <c r="V9" s="20"/>
      <c r="W9" s="20"/>
      <c r="X9" s="20"/>
      <c r="Y9" s="20"/>
      <c r="Z9" s="9"/>
      <c r="AA9" s="9"/>
      <c r="AB9" s="20"/>
      <c r="AC9" s="20"/>
      <c r="AD9" s="20"/>
      <c r="AE9" s="20"/>
      <c r="AF9" s="20"/>
    </row>
    <row r="10" spans="1:32">
      <c r="A10" s="10"/>
      <c r="B10" s="11"/>
      <c r="C10" s="11"/>
      <c r="D10" s="12"/>
      <c r="E10" s="8"/>
      <c r="F10" s="12"/>
      <c r="G10" s="9" t="s">
        <v>86</v>
      </c>
      <c r="H10" s="9" t="s">
        <v>87</v>
      </c>
      <c r="I10" s="9">
        <v>20</v>
      </c>
      <c r="J10" s="33" t="s">
        <v>10</v>
      </c>
      <c r="K10" s="34" t="e">
        <f t="shared" si="2"/>
        <v>#VALUE!</v>
      </c>
      <c r="L10" s="39" t="s">
        <v>338</v>
      </c>
      <c r="M10" s="38"/>
      <c r="N10" s="9" t="str">
        <f>IF(L10="是",I10*0.75,J10)</f>
        <v>数据录入</v>
      </c>
      <c r="O10" s="37" t="e">
        <f t="shared" si="3"/>
        <v>#VALUE!</v>
      </c>
      <c r="P10" s="34" t="e">
        <f t="shared" si="1"/>
        <v>#VALUE!</v>
      </c>
      <c r="Q10" s="49"/>
      <c r="R10" s="9" t="s">
        <v>336</v>
      </c>
      <c r="T10" s="9"/>
      <c r="U10" s="20"/>
      <c r="V10" s="20"/>
      <c r="W10" s="20"/>
      <c r="X10" s="20"/>
      <c r="Y10" s="20"/>
      <c r="Z10" s="9"/>
      <c r="AA10" s="9"/>
      <c r="AB10" s="20"/>
      <c r="AC10" s="20"/>
      <c r="AD10" s="20"/>
      <c r="AE10" s="20"/>
      <c r="AF10" s="20"/>
    </row>
    <row r="11" spans="1:32">
      <c r="A11" s="10"/>
      <c r="B11" s="11"/>
      <c r="C11" s="11"/>
      <c r="D11" s="12"/>
      <c r="E11" s="8"/>
      <c r="F11" s="12"/>
      <c r="G11" s="9" t="s">
        <v>88</v>
      </c>
      <c r="H11" s="9" t="s">
        <v>89</v>
      </c>
      <c r="I11" s="9">
        <v>13.5</v>
      </c>
      <c r="J11" s="33" t="s">
        <v>10</v>
      </c>
      <c r="K11" s="34" t="e">
        <f t="shared" si="2"/>
        <v>#VALUE!</v>
      </c>
      <c r="L11" s="35" t="s">
        <v>334</v>
      </c>
      <c r="M11" s="38"/>
      <c r="N11" s="9">
        <f>IF(L11="是",I11*0.75,J11)</f>
        <v>10.125</v>
      </c>
      <c r="O11" s="37" t="e">
        <f t="shared" si="3"/>
        <v>#VALUE!</v>
      </c>
      <c r="P11" s="34">
        <f t="shared" si="1"/>
        <v>0.75</v>
      </c>
      <c r="Q11" s="49"/>
      <c r="R11" s="9" t="s">
        <v>336</v>
      </c>
      <c r="T11" s="9"/>
      <c r="U11" s="20"/>
      <c r="V11" s="20"/>
      <c r="W11" s="20"/>
      <c r="X11" s="20"/>
      <c r="Y11" s="20"/>
      <c r="Z11" s="9"/>
      <c r="AA11" s="9"/>
      <c r="AB11" s="20"/>
      <c r="AC11" s="20"/>
      <c r="AD11" s="20"/>
      <c r="AE11" s="20"/>
      <c r="AF11" s="20"/>
    </row>
    <row r="12" spans="1:32">
      <c r="A12" s="10"/>
      <c r="B12" s="11"/>
      <c r="C12" s="11"/>
      <c r="D12" s="12"/>
      <c r="E12" s="8"/>
      <c r="F12" s="12"/>
      <c r="G12" s="9" t="s">
        <v>90</v>
      </c>
      <c r="H12" s="9" t="s">
        <v>91</v>
      </c>
      <c r="I12" s="9">
        <v>24.8</v>
      </c>
      <c r="J12" s="33" t="s">
        <v>10</v>
      </c>
      <c r="K12" s="34" t="e">
        <f t="shared" si="2"/>
        <v>#VALUE!</v>
      </c>
      <c r="L12" s="35" t="s">
        <v>334</v>
      </c>
      <c r="M12" s="38"/>
      <c r="N12" s="9">
        <f t="shared" si="0"/>
        <v>18.6</v>
      </c>
      <c r="O12" s="37" t="e">
        <f t="shared" si="3"/>
        <v>#VALUE!</v>
      </c>
      <c r="P12" s="34">
        <f t="shared" si="1"/>
        <v>0.75</v>
      </c>
      <c r="Q12" s="49"/>
      <c r="R12" s="9" t="s">
        <v>336</v>
      </c>
      <c r="T12" s="9"/>
      <c r="U12" s="20"/>
      <c r="V12" s="20"/>
      <c r="W12" s="20"/>
      <c r="X12" s="20"/>
      <c r="Y12" s="20"/>
      <c r="Z12" s="9"/>
      <c r="AA12" s="9"/>
      <c r="AB12" s="20"/>
      <c r="AC12" s="20"/>
      <c r="AD12" s="20"/>
      <c r="AE12" s="20"/>
      <c r="AF12" s="20"/>
    </row>
    <row r="13" spans="1:32">
      <c r="A13" s="10"/>
      <c r="B13" s="11"/>
      <c r="C13" s="11"/>
      <c r="D13" s="12"/>
      <c r="E13" s="8"/>
      <c r="F13" s="12"/>
      <c r="G13" s="9" t="s">
        <v>92</v>
      </c>
      <c r="H13" s="9" t="s">
        <v>93</v>
      </c>
      <c r="I13" s="9">
        <v>17</v>
      </c>
      <c r="J13" s="33" t="s">
        <v>10</v>
      </c>
      <c r="K13" s="34" t="e">
        <f t="shared" si="2"/>
        <v>#VALUE!</v>
      </c>
      <c r="L13" s="35" t="s">
        <v>334</v>
      </c>
      <c r="M13" s="38"/>
      <c r="N13" s="9">
        <f t="shared" si="0"/>
        <v>12.75</v>
      </c>
      <c r="O13" s="37" t="e">
        <f t="shared" si="3"/>
        <v>#VALUE!</v>
      </c>
      <c r="P13" s="34">
        <f t="shared" si="1"/>
        <v>0.75</v>
      </c>
      <c r="Q13" s="49"/>
      <c r="R13" s="9" t="s">
        <v>336</v>
      </c>
      <c r="T13" s="9"/>
      <c r="U13" s="20"/>
      <c r="V13" s="20"/>
      <c r="W13" s="20"/>
      <c r="X13" s="20"/>
      <c r="Y13" s="20"/>
      <c r="Z13" s="9"/>
      <c r="AA13" s="9"/>
      <c r="AB13" s="20"/>
      <c r="AC13" s="20"/>
      <c r="AD13" s="20"/>
      <c r="AE13" s="20"/>
      <c r="AF13" s="20"/>
    </row>
    <row r="14" spans="1:32">
      <c r="A14" s="10"/>
      <c r="B14" s="11"/>
      <c r="C14" s="11"/>
      <c r="D14" s="12"/>
      <c r="E14" s="8"/>
      <c r="F14" s="12"/>
      <c r="G14" s="9" t="s">
        <v>126</v>
      </c>
      <c r="H14" s="13" t="s">
        <v>127</v>
      </c>
      <c r="I14" s="13">
        <v>6.4</v>
      </c>
      <c r="J14" s="33" t="s">
        <v>10</v>
      </c>
      <c r="K14" s="34" t="e">
        <f t="shared" si="2"/>
        <v>#VALUE!</v>
      </c>
      <c r="L14" s="35" t="s">
        <v>334</v>
      </c>
      <c r="M14" s="38"/>
      <c r="N14" s="9">
        <f t="shared" si="0"/>
        <v>4.8</v>
      </c>
      <c r="O14" s="37" t="e">
        <f t="shared" si="3"/>
        <v>#VALUE!</v>
      </c>
      <c r="P14" s="34">
        <f t="shared" si="1"/>
        <v>0.75</v>
      </c>
      <c r="Q14" s="49"/>
      <c r="R14" s="9" t="s">
        <v>336</v>
      </c>
      <c r="T14" s="9"/>
      <c r="U14" s="20"/>
      <c r="V14" s="20"/>
      <c r="W14" s="20"/>
      <c r="X14" s="20"/>
      <c r="Y14" s="20"/>
      <c r="Z14" s="9"/>
      <c r="AA14" s="9"/>
      <c r="AB14" s="20"/>
      <c r="AC14" s="20"/>
      <c r="AD14" s="20"/>
      <c r="AE14" s="20"/>
      <c r="AF14" s="20"/>
    </row>
    <row r="15" spans="1:32">
      <c r="A15" s="10"/>
      <c r="B15" s="11"/>
      <c r="C15" s="11"/>
      <c r="D15" s="12"/>
      <c r="E15" s="8"/>
      <c r="F15" s="12"/>
      <c r="G15" s="9" t="s">
        <v>128</v>
      </c>
      <c r="H15" s="13" t="s">
        <v>129</v>
      </c>
      <c r="I15" s="13">
        <v>10</v>
      </c>
      <c r="J15" s="33" t="s">
        <v>10</v>
      </c>
      <c r="K15" s="34" t="e">
        <f t="shared" si="2"/>
        <v>#VALUE!</v>
      </c>
      <c r="L15" s="35" t="s">
        <v>334</v>
      </c>
      <c r="M15" s="38"/>
      <c r="N15" s="9">
        <f t="shared" si="0"/>
        <v>7.5</v>
      </c>
      <c r="O15" s="37" t="e">
        <f t="shared" si="3"/>
        <v>#VALUE!</v>
      </c>
      <c r="P15" s="34">
        <f t="shared" si="1"/>
        <v>0.75</v>
      </c>
      <c r="Q15" s="49"/>
      <c r="R15" s="9" t="s">
        <v>336</v>
      </c>
      <c r="T15" s="9"/>
      <c r="U15" s="20"/>
      <c r="V15" s="20"/>
      <c r="W15" s="20"/>
      <c r="X15" s="20"/>
      <c r="Y15" s="20"/>
      <c r="Z15" s="9"/>
      <c r="AA15" s="9"/>
      <c r="AB15" s="20"/>
      <c r="AC15" s="20"/>
      <c r="AD15" s="20"/>
      <c r="AE15" s="20"/>
      <c r="AF15" s="20"/>
    </row>
    <row r="16" spans="1:32">
      <c r="A16" s="10"/>
      <c r="B16" s="11"/>
      <c r="C16" s="11"/>
      <c r="D16" s="12"/>
      <c r="E16" s="8"/>
      <c r="F16" s="12"/>
      <c r="G16" s="9" t="s">
        <v>130</v>
      </c>
      <c r="H16" s="13" t="s">
        <v>131</v>
      </c>
      <c r="I16" s="13">
        <v>8</v>
      </c>
      <c r="J16" s="33" t="s">
        <v>10</v>
      </c>
      <c r="K16" s="34" t="e">
        <f t="shared" si="2"/>
        <v>#VALUE!</v>
      </c>
      <c r="L16" s="35" t="s">
        <v>334</v>
      </c>
      <c r="M16" s="38"/>
      <c r="N16" s="9">
        <f t="shared" si="0"/>
        <v>6</v>
      </c>
      <c r="O16" s="37" t="e">
        <f t="shared" si="3"/>
        <v>#VALUE!</v>
      </c>
      <c r="P16" s="34">
        <f t="shared" si="1"/>
        <v>0.75</v>
      </c>
      <c r="Q16" s="49"/>
      <c r="R16" s="9" t="s">
        <v>336</v>
      </c>
      <c r="T16" s="9"/>
      <c r="U16" s="20"/>
      <c r="V16" s="20"/>
      <c r="W16" s="20"/>
      <c r="X16" s="20"/>
      <c r="Y16" s="20"/>
      <c r="Z16" s="9"/>
      <c r="AA16" s="9"/>
      <c r="AB16" s="20"/>
      <c r="AC16" s="20"/>
      <c r="AD16" s="20"/>
      <c r="AE16" s="20"/>
      <c r="AF16" s="20"/>
    </row>
    <row r="17" spans="1:32">
      <c r="A17" s="10"/>
      <c r="B17" s="11"/>
      <c r="C17" s="11"/>
      <c r="D17" s="12"/>
      <c r="E17" s="8"/>
      <c r="F17" s="12"/>
      <c r="G17" s="9" t="s">
        <v>132</v>
      </c>
      <c r="H17" s="13" t="s">
        <v>133</v>
      </c>
      <c r="I17" s="13">
        <v>10</v>
      </c>
      <c r="J17" s="33" t="s">
        <v>10</v>
      </c>
      <c r="K17" s="34" t="e">
        <f t="shared" si="2"/>
        <v>#VALUE!</v>
      </c>
      <c r="L17" s="35" t="s">
        <v>338</v>
      </c>
      <c r="M17" s="38"/>
      <c r="N17" s="9" t="str">
        <f t="shared" si="0"/>
        <v>数据录入</v>
      </c>
      <c r="O17" s="37" t="e">
        <f t="shared" si="3"/>
        <v>#VALUE!</v>
      </c>
      <c r="P17" s="34" t="e">
        <f t="shared" si="1"/>
        <v>#VALUE!</v>
      </c>
      <c r="Q17" s="49"/>
      <c r="R17" s="9" t="s">
        <v>336</v>
      </c>
      <c r="T17" s="9"/>
      <c r="U17" s="20"/>
      <c r="V17" s="20"/>
      <c r="W17" s="20"/>
      <c r="X17" s="20"/>
      <c r="Y17" s="20"/>
      <c r="Z17" s="9"/>
      <c r="AA17" s="9"/>
      <c r="AB17" s="20"/>
      <c r="AC17" s="20"/>
      <c r="AD17" s="20"/>
      <c r="AE17" s="20"/>
      <c r="AF17" s="20"/>
    </row>
    <row r="18" spans="1:32">
      <c r="A18" s="10"/>
      <c r="B18" s="11"/>
      <c r="C18" s="11"/>
      <c r="D18" s="12"/>
      <c r="E18" s="8"/>
      <c r="F18" s="12"/>
      <c r="G18" s="14" t="s">
        <v>112</v>
      </c>
      <c r="H18" s="13" t="s">
        <v>113</v>
      </c>
      <c r="I18" s="9">
        <v>5</v>
      </c>
      <c r="J18" s="33" t="s">
        <v>10</v>
      </c>
      <c r="K18" s="34" t="e">
        <f t="shared" si="2"/>
        <v>#VALUE!</v>
      </c>
      <c r="L18" s="35" t="s">
        <v>334</v>
      </c>
      <c r="M18" s="38"/>
      <c r="N18" s="9">
        <f t="shared" si="0"/>
        <v>3.75</v>
      </c>
      <c r="O18" s="37" t="e">
        <f t="shared" si="3"/>
        <v>#VALUE!</v>
      </c>
      <c r="P18" s="34">
        <f t="shared" si="1"/>
        <v>0.75</v>
      </c>
      <c r="Q18" s="49"/>
      <c r="R18" s="9" t="s">
        <v>336</v>
      </c>
      <c r="T18" s="9"/>
      <c r="U18" s="20"/>
      <c r="V18" s="20"/>
      <c r="W18" s="20"/>
      <c r="X18" s="20"/>
      <c r="Y18" s="20"/>
      <c r="Z18" s="9"/>
      <c r="AA18" s="9"/>
      <c r="AB18" s="20"/>
      <c r="AC18" s="20"/>
      <c r="AD18" s="20"/>
      <c r="AE18" s="20"/>
      <c r="AF18" s="20"/>
    </row>
    <row r="19" spans="1:32">
      <c r="A19" s="10"/>
      <c r="B19" s="11"/>
      <c r="C19" s="11"/>
      <c r="D19" s="12"/>
      <c r="E19" s="8"/>
      <c r="F19" s="12"/>
      <c r="G19" s="14" t="s">
        <v>116</v>
      </c>
      <c r="H19" s="14" t="s">
        <v>117</v>
      </c>
      <c r="I19" s="9">
        <v>5</v>
      </c>
      <c r="J19" s="33" t="s">
        <v>10</v>
      </c>
      <c r="K19" s="34" t="e">
        <f t="shared" si="2"/>
        <v>#VALUE!</v>
      </c>
      <c r="L19" s="35" t="s">
        <v>334</v>
      </c>
      <c r="M19" s="38"/>
      <c r="N19" s="9">
        <f t="shared" si="0"/>
        <v>3.75</v>
      </c>
      <c r="O19" s="37" t="e">
        <f t="shared" si="3"/>
        <v>#VALUE!</v>
      </c>
      <c r="P19" s="34">
        <f t="shared" si="1"/>
        <v>0.75</v>
      </c>
      <c r="Q19" s="49"/>
      <c r="R19" s="9" t="s">
        <v>336</v>
      </c>
      <c r="T19" s="9"/>
      <c r="U19" s="20"/>
      <c r="V19" s="20"/>
      <c r="W19" s="20"/>
      <c r="X19" s="20"/>
      <c r="Y19" s="20"/>
      <c r="Z19" s="9"/>
      <c r="AA19" s="9"/>
      <c r="AB19" s="20"/>
      <c r="AC19" s="20"/>
      <c r="AD19" s="20"/>
      <c r="AE19" s="20"/>
      <c r="AF19" s="20"/>
    </row>
    <row r="20" spans="1:32">
      <c r="A20" s="10"/>
      <c r="B20" s="11"/>
      <c r="C20" s="11"/>
      <c r="D20" s="12"/>
      <c r="E20" s="8"/>
      <c r="F20" s="12"/>
      <c r="G20" s="14" t="s">
        <v>118</v>
      </c>
      <c r="H20" s="13" t="s">
        <v>119</v>
      </c>
      <c r="I20" s="9">
        <v>5.6</v>
      </c>
      <c r="J20" s="33" t="s">
        <v>10</v>
      </c>
      <c r="K20" s="34" t="e">
        <f t="shared" si="2"/>
        <v>#VALUE!</v>
      </c>
      <c r="L20" s="35" t="s">
        <v>334</v>
      </c>
      <c r="M20" s="38"/>
      <c r="N20" s="9">
        <f t="shared" si="0"/>
        <v>4.2</v>
      </c>
      <c r="O20" s="37" t="e">
        <f t="shared" si="3"/>
        <v>#VALUE!</v>
      </c>
      <c r="P20" s="34">
        <f t="shared" si="1"/>
        <v>0.75</v>
      </c>
      <c r="Q20" s="49"/>
      <c r="R20" s="9" t="s">
        <v>336</v>
      </c>
      <c r="T20" s="9"/>
      <c r="U20" s="20"/>
      <c r="V20" s="20"/>
      <c r="W20" s="20"/>
      <c r="X20" s="20"/>
      <c r="Y20" s="20"/>
      <c r="Z20" s="9"/>
      <c r="AA20" s="9"/>
      <c r="AB20" s="20"/>
      <c r="AC20" s="20"/>
      <c r="AD20" s="20"/>
      <c r="AE20" s="20"/>
      <c r="AF20" s="20"/>
    </row>
    <row r="21" spans="1:32">
      <c r="A21" s="10"/>
      <c r="B21" s="11"/>
      <c r="C21" s="11"/>
      <c r="D21" s="12"/>
      <c r="E21" s="8"/>
      <c r="F21" s="12"/>
      <c r="G21" s="14" t="s">
        <v>120</v>
      </c>
      <c r="H21" s="13" t="s">
        <v>121</v>
      </c>
      <c r="I21" s="9">
        <v>7.5</v>
      </c>
      <c r="J21" s="33" t="s">
        <v>10</v>
      </c>
      <c r="K21" s="34" t="e">
        <f t="shared" si="2"/>
        <v>#VALUE!</v>
      </c>
      <c r="L21" s="35" t="s">
        <v>334</v>
      </c>
      <c r="M21" s="38"/>
      <c r="N21" s="9">
        <f t="shared" si="0"/>
        <v>5.625</v>
      </c>
      <c r="O21" s="37" t="e">
        <f t="shared" si="3"/>
        <v>#VALUE!</v>
      </c>
      <c r="P21" s="34">
        <f t="shared" si="1"/>
        <v>0.75</v>
      </c>
      <c r="Q21" s="49"/>
      <c r="R21" s="9" t="s">
        <v>336</v>
      </c>
      <c r="T21" s="9"/>
      <c r="U21" s="20"/>
      <c r="V21" s="20"/>
      <c r="W21" s="20"/>
      <c r="X21" s="20"/>
      <c r="Y21" s="20"/>
      <c r="Z21" s="9"/>
      <c r="AA21" s="9"/>
      <c r="AB21" s="20"/>
      <c r="AC21" s="20"/>
      <c r="AD21" s="20"/>
      <c r="AE21" s="20"/>
      <c r="AF21" s="20"/>
    </row>
    <row r="22" spans="1:32">
      <c r="A22" s="10"/>
      <c r="B22" s="11"/>
      <c r="C22" s="11"/>
      <c r="D22" s="12"/>
      <c r="E22" s="8"/>
      <c r="F22" s="12"/>
      <c r="G22" s="14" t="s">
        <v>122</v>
      </c>
      <c r="H22" s="13" t="s">
        <v>123</v>
      </c>
      <c r="I22" s="40">
        <v>10</v>
      </c>
      <c r="J22" s="33" t="s">
        <v>10</v>
      </c>
      <c r="K22" s="34" t="e">
        <f t="shared" si="2"/>
        <v>#VALUE!</v>
      </c>
      <c r="L22" s="35" t="s">
        <v>334</v>
      </c>
      <c r="M22" s="38"/>
      <c r="N22" s="9">
        <f t="shared" si="0"/>
        <v>7.5</v>
      </c>
      <c r="O22" s="37" t="e">
        <f t="shared" si="3"/>
        <v>#VALUE!</v>
      </c>
      <c r="P22" s="34">
        <f t="shared" si="1"/>
        <v>0.75</v>
      </c>
      <c r="Q22" s="49"/>
      <c r="R22" s="9" t="s">
        <v>336</v>
      </c>
      <c r="T22" s="9"/>
      <c r="U22" s="20"/>
      <c r="V22" s="20"/>
      <c r="W22" s="20"/>
      <c r="X22" s="20"/>
      <c r="Y22" s="20"/>
      <c r="Z22" s="9"/>
      <c r="AA22" s="9"/>
      <c r="AB22" s="20"/>
      <c r="AC22" s="20"/>
      <c r="AD22" s="20"/>
      <c r="AE22" s="20"/>
      <c r="AF22" s="20"/>
    </row>
    <row r="23" spans="1:32">
      <c r="A23" s="10"/>
      <c r="B23" s="11"/>
      <c r="C23" s="11"/>
      <c r="D23" s="12"/>
      <c r="E23" s="8"/>
      <c r="F23" s="12"/>
      <c r="G23" s="14" t="s">
        <v>124</v>
      </c>
      <c r="H23" s="13" t="s">
        <v>125</v>
      </c>
      <c r="I23" s="41">
        <v>4</v>
      </c>
      <c r="J23" s="33" t="s">
        <v>10</v>
      </c>
      <c r="K23" s="34" t="e">
        <f t="shared" si="2"/>
        <v>#VALUE!</v>
      </c>
      <c r="L23" s="35" t="s">
        <v>334</v>
      </c>
      <c r="M23" s="38"/>
      <c r="N23" s="9">
        <f t="shared" si="0"/>
        <v>3</v>
      </c>
      <c r="O23" s="37" t="e">
        <f t="shared" si="3"/>
        <v>#VALUE!</v>
      </c>
      <c r="P23" s="34">
        <f t="shared" si="1"/>
        <v>0.75</v>
      </c>
      <c r="Q23" s="49"/>
      <c r="R23" s="9" t="s">
        <v>336</v>
      </c>
      <c r="T23" s="9"/>
      <c r="U23" s="20"/>
      <c r="V23" s="20"/>
      <c r="W23" s="20"/>
      <c r="X23" s="20"/>
      <c r="Y23" s="20"/>
      <c r="Z23" s="9"/>
      <c r="AA23" s="9"/>
      <c r="AB23" s="20"/>
      <c r="AC23" s="20"/>
      <c r="AD23" s="20"/>
      <c r="AE23" s="20"/>
      <c r="AF23" s="20"/>
    </row>
    <row r="24" spans="1:32">
      <c r="A24" s="10"/>
      <c r="B24" s="11"/>
      <c r="C24" s="11"/>
      <c r="D24" s="12"/>
      <c r="E24" s="8"/>
      <c r="F24" s="12"/>
      <c r="G24" s="9" t="s">
        <v>55</v>
      </c>
      <c r="H24" s="15" t="s">
        <v>56</v>
      </c>
      <c r="I24" s="9">
        <v>21</v>
      </c>
      <c r="J24" s="33" t="s">
        <v>10</v>
      </c>
      <c r="K24" s="34" t="e">
        <f t="shared" si="2"/>
        <v>#VALUE!</v>
      </c>
      <c r="L24" s="35" t="s">
        <v>334</v>
      </c>
      <c r="M24" s="38"/>
      <c r="N24" s="9">
        <f t="shared" si="0"/>
        <v>15.75</v>
      </c>
      <c r="O24" s="37" t="e">
        <f t="shared" si="3"/>
        <v>#VALUE!</v>
      </c>
      <c r="P24" s="34">
        <f t="shared" si="1"/>
        <v>0.75</v>
      </c>
      <c r="Q24" s="49"/>
      <c r="R24" s="9" t="s">
        <v>336</v>
      </c>
      <c r="T24" s="9"/>
      <c r="U24" s="20"/>
      <c r="V24" s="20"/>
      <c r="W24" s="20"/>
      <c r="X24" s="20"/>
      <c r="Y24" s="20"/>
      <c r="Z24" s="9"/>
      <c r="AA24" s="9"/>
      <c r="AB24" s="20"/>
      <c r="AC24" s="20"/>
      <c r="AD24" s="20"/>
      <c r="AE24" s="20"/>
      <c r="AF24" s="20"/>
    </row>
    <row r="25" spans="1:32">
      <c r="A25" s="10"/>
      <c r="B25" s="11"/>
      <c r="C25" s="11"/>
      <c r="D25" s="12"/>
      <c r="E25" s="8"/>
      <c r="F25" s="12"/>
      <c r="G25" s="14" t="s">
        <v>57</v>
      </c>
      <c r="H25" s="15" t="s">
        <v>58</v>
      </c>
      <c r="I25" s="9">
        <v>20</v>
      </c>
      <c r="J25" s="33" t="s">
        <v>10</v>
      </c>
      <c r="K25" s="34" t="e">
        <f t="shared" si="2"/>
        <v>#VALUE!</v>
      </c>
      <c r="L25" s="35" t="s">
        <v>334</v>
      </c>
      <c r="M25" s="38"/>
      <c r="N25" s="9">
        <f>IF(L25="是",I25*0.75,J25)</f>
        <v>15</v>
      </c>
      <c r="O25" s="37" t="e">
        <f t="shared" si="3"/>
        <v>#VALUE!</v>
      </c>
      <c r="P25" s="34">
        <f t="shared" si="1"/>
        <v>0.75</v>
      </c>
      <c r="Q25" s="49"/>
      <c r="R25" s="9" t="s">
        <v>336</v>
      </c>
      <c r="T25" s="9"/>
      <c r="U25" s="20"/>
      <c r="V25" s="20"/>
      <c r="W25" s="20"/>
      <c r="X25" s="20"/>
      <c r="Y25" s="20"/>
      <c r="Z25" s="9"/>
      <c r="AA25" s="9"/>
      <c r="AB25" s="20"/>
      <c r="AC25" s="20"/>
      <c r="AD25" s="20"/>
      <c r="AE25" s="20"/>
      <c r="AF25" s="20"/>
    </row>
    <row r="26" spans="1:32">
      <c r="A26" s="10"/>
      <c r="B26" s="16"/>
      <c r="C26" s="16"/>
      <c r="D26" s="17"/>
      <c r="E26" s="8"/>
      <c r="F26" s="17"/>
      <c r="G26" s="9" t="s">
        <v>146</v>
      </c>
      <c r="H26" s="13" t="s">
        <v>147</v>
      </c>
      <c r="I26" s="9">
        <v>6.4</v>
      </c>
      <c r="J26" s="33" t="s">
        <v>10</v>
      </c>
      <c r="K26" s="34" t="e">
        <f t="shared" si="2"/>
        <v>#VALUE!</v>
      </c>
      <c r="L26" s="39" t="s">
        <v>338</v>
      </c>
      <c r="M26" s="42"/>
      <c r="N26" s="9" t="str">
        <f>IF(L26="是",I26*0.75,J26)</f>
        <v>数据录入</v>
      </c>
      <c r="O26" s="37" t="e">
        <f t="shared" si="3"/>
        <v>#VALUE!</v>
      </c>
      <c r="P26" s="34" t="e">
        <f t="shared" si="1"/>
        <v>#VALUE!</v>
      </c>
      <c r="Q26" s="50"/>
      <c r="R26" s="9" t="s">
        <v>336</v>
      </c>
      <c r="T26" s="9"/>
      <c r="U26" s="20"/>
      <c r="V26" s="20"/>
      <c r="W26" s="20"/>
      <c r="X26" s="20"/>
      <c r="Y26" s="20"/>
      <c r="Z26" s="9"/>
      <c r="AA26" s="9"/>
      <c r="AB26" s="20"/>
      <c r="AC26" s="20"/>
      <c r="AD26" s="20"/>
      <c r="AE26" s="20"/>
      <c r="AF26" s="20"/>
    </row>
    <row r="27" spans="1:32">
      <c r="A27" s="18"/>
      <c r="B27" s="9"/>
      <c r="C27" s="9"/>
      <c r="D27" s="19"/>
      <c r="E27" s="19"/>
      <c r="F27" s="19"/>
      <c r="G27" s="20"/>
      <c r="H27" s="21" t="s">
        <v>339</v>
      </c>
      <c r="I27" s="40">
        <f>SUM(I3:I26)</f>
        <v>362.8</v>
      </c>
      <c r="J27" s="40">
        <f>SUM(J3:J26)</f>
        <v>0</v>
      </c>
      <c r="K27" s="34"/>
      <c r="L27" s="35"/>
      <c r="M27" s="21" t="s">
        <v>339</v>
      </c>
      <c r="N27" s="9">
        <f>SUM(N3:N26)</f>
        <v>244.8</v>
      </c>
      <c r="O27" s="9" t="e">
        <f>SUM(O3:O26)</f>
        <v>#VALUE!</v>
      </c>
      <c r="P27" s="34">
        <f t="shared" si="1"/>
        <v>0.674751929437707</v>
      </c>
      <c r="Q27" s="20"/>
      <c r="R27" s="9"/>
      <c r="T27" s="9"/>
      <c r="U27" s="20"/>
      <c r="V27" s="20"/>
      <c r="W27" s="20"/>
      <c r="X27" s="20"/>
      <c r="Y27" s="20"/>
      <c r="Z27" s="9"/>
      <c r="AA27" s="9"/>
      <c r="AB27" s="20"/>
      <c r="AC27" s="20"/>
      <c r="AD27" s="20"/>
      <c r="AE27" s="20"/>
      <c r="AF27" s="20"/>
    </row>
    <row r="28" ht="14.4" customHeight="1" spans="1:32">
      <c r="A28" s="5">
        <v>2</v>
      </c>
      <c r="B28" s="6" t="s">
        <v>256</v>
      </c>
      <c r="C28" s="6" t="s">
        <v>340</v>
      </c>
      <c r="D28" s="7" t="str">
        <f>"线路上网负荷："&amp;"185
"&amp;"装机容量："&amp;I39&amp;"
实际出力："&amp;J39</f>
        <v>线路上网负荷：185
装机容量：334.2
实际出力：0</v>
      </c>
      <c r="E28" s="7">
        <v>185</v>
      </c>
      <c r="F28" s="7"/>
      <c r="G28" s="9" t="s">
        <v>25</v>
      </c>
      <c r="H28" s="9" t="s">
        <v>26</v>
      </c>
      <c r="I28" s="9">
        <v>40</v>
      </c>
      <c r="J28" s="33" t="s">
        <v>10</v>
      </c>
      <c r="K28" s="34" t="e">
        <f t="shared" ref="K28:K38" si="4">J28/I28</f>
        <v>#VALUE!</v>
      </c>
      <c r="L28" s="35" t="s">
        <v>334</v>
      </c>
      <c r="M28" s="36" t="s">
        <v>341</v>
      </c>
      <c r="N28" s="37">
        <f t="shared" ref="N28:N38" si="5">IF(L28="是",($J$39-(-30))*(I28/$I$39),J28)</f>
        <v>3.59066427289048</v>
      </c>
      <c r="O28" s="37" t="e">
        <f t="shared" ref="O28:O38" si="6">N28-J28</f>
        <v>#VALUE!</v>
      </c>
      <c r="P28" s="34">
        <f t="shared" ref="P28:P39" si="7">N28/I28</f>
        <v>0.0897666068222621</v>
      </c>
      <c r="Q28" s="5" t="s">
        <v>330</v>
      </c>
      <c r="R28" s="9" t="s">
        <v>336</v>
      </c>
      <c r="T28" s="9"/>
      <c r="U28" s="20"/>
      <c r="V28" s="20"/>
      <c r="W28" s="20"/>
      <c r="X28" s="20"/>
      <c r="Y28" s="20"/>
      <c r="Z28" s="9"/>
      <c r="AA28" s="9"/>
      <c r="AB28" s="20"/>
      <c r="AC28" s="20"/>
      <c r="AD28" s="20"/>
      <c r="AE28" s="20"/>
      <c r="AF28" s="20"/>
    </row>
    <row r="29" spans="1:32">
      <c r="A29" s="10"/>
      <c r="B29" s="11"/>
      <c r="C29" s="11"/>
      <c r="D29" s="12"/>
      <c r="E29" s="12"/>
      <c r="F29" s="12"/>
      <c r="G29" s="22" t="s">
        <v>23</v>
      </c>
      <c r="H29" s="22" t="s">
        <v>24</v>
      </c>
      <c r="I29" s="9">
        <v>15</v>
      </c>
      <c r="J29" s="33" t="s">
        <v>10</v>
      </c>
      <c r="K29" s="34" t="e">
        <f t="shared" si="4"/>
        <v>#VALUE!</v>
      </c>
      <c r="L29" s="35" t="s">
        <v>334</v>
      </c>
      <c r="M29" s="38"/>
      <c r="N29" s="37">
        <f t="shared" si="5"/>
        <v>1.34649910233393</v>
      </c>
      <c r="O29" s="37" t="e">
        <f t="shared" si="6"/>
        <v>#VALUE!</v>
      </c>
      <c r="P29" s="34">
        <f>N29/I29</f>
        <v>0.0897666068222621</v>
      </c>
      <c r="Q29" s="10"/>
      <c r="R29" s="9" t="s">
        <v>336</v>
      </c>
      <c r="T29" s="9"/>
      <c r="U29" s="20"/>
      <c r="V29" s="20"/>
      <c r="W29" s="20"/>
      <c r="X29" s="20"/>
      <c r="Y29" s="20"/>
      <c r="Z29" s="9"/>
      <c r="AA29" s="9"/>
      <c r="AB29" s="20"/>
      <c r="AC29" s="20"/>
      <c r="AD29" s="20"/>
      <c r="AE29" s="20"/>
      <c r="AF29" s="20"/>
    </row>
    <row r="30" spans="1:32">
      <c r="A30" s="10"/>
      <c r="B30" s="11"/>
      <c r="C30" s="11"/>
      <c r="D30" s="12"/>
      <c r="E30" s="12"/>
      <c r="F30" s="12"/>
      <c r="G30" s="22" t="s">
        <v>27</v>
      </c>
      <c r="H30" s="22" t="s">
        <v>28</v>
      </c>
      <c r="I30" s="9">
        <v>21</v>
      </c>
      <c r="J30" s="33" t="s">
        <v>10</v>
      </c>
      <c r="K30" s="34" t="e">
        <f t="shared" si="4"/>
        <v>#VALUE!</v>
      </c>
      <c r="L30" s="35" t="s">
        <v>334</v>
      </c>
      <c r="M30" s="38"/>
      <c r="N30" s="37">
        <f t="shared" si="5"/>
        <v>1.8850987432675</v>
      </c>
      <c r="O30" s="37" t="e">
        <f t="shared" si="6"/>
        <v>#VALUE!</v>
      </c>
      <c r="P30" s="34">
        <f t="shared" si="7"/>
        <v>0.0897666068222621</v>
      </c>
      <c r="Q30" s="10"/>
      <c r="R30" s="9" t="s">
        <v>336</v>
      </c>
      <c r="T30" s="9"/>
      <c r="U30" s="20"/>
      <c r="V30" s="20"/>
      <c r="W30" s="20"/>
      <c r="X30" s="20"/>
      <c r="Y30" s="20"/>
      <c r="Z30" s="9"/>
      <c r="AA30" s="9"/>
      <c r="AB30" s="20"/>
      <c r="AC30" s="20"/>
      <c r="AD30" s="20"/>
      <c r="AE30" s="20"/>
      <c r="AF30" s="20"/>
    </row>
    <row r="31" spans="1:32">
      <c r="A31" s="10"/>
      <c r="B31" s="11"/>
      <c r="C31" s="11"/>
      <c r="D31" s="12"/>
      <c r="E31" s="12"/>
      <c r="F31" s="12"/>
      <c r="G31" s="22" t="s">
        <v>29</v>
      </c>
      <c r="H31" s="22" t="s">
        <v>30</v>
      </c>
      <c r="I31" s="9">
        <v>17.3</v>
      </c>
      <c r="J31" s="33" t="s">
        <v>10</v>
      </c>
      <c r="K31" s="34" t="e">
        <f t="shared" si="4"/>
        <v>#VALUE!</v>
      </c>
      <c r="L31" s="35" t="s">
        <v>334</v>
      </c>
      <c r="M31" s="38"/>
      <c r="N31" s="37">
        <f t="shared" si="5"/>
        <v>1.55296229802513</v>
      </c>
      <c r="O31" s="37" t="e">
        <f t="shared" si="6"/>
        <v>#VALUE!</v>
      </c>
      <c r="P31" s="34">
        <f t="shared" si="7"/>
        <v>0.0897666068222621</v>
      </c>
      <c r="Q31" s="10"/>
      <c r="R31" s="9" t="s">
        <v>336</v>
      </c>
      <c r="T31" s="9"/>
      <c r="U31" s="20"/>
      <c r="V31" s="20"/>
      <c r="W31" s="20"/>
      <c r="X31" s="20"/>
      <c r="Y31" s="20"/>
      <c r="Z31" s="9"/>
      <c r="AA31" s="9"/>
      <c r="AB31" s="20"/>
      <c r="AC31" s="20"/>
      <c r="AD31" s="20"/>
      <c r="AE31" s="20"/>
      <c r="AF31" s="20"/>
    </row>
    <row r="32" spans="1:32">
      <c r="A32" s="10"/>
      <c r="B32" s="11"/>
      <c r="C32" s="11"/>
      <c r="D32" s="12"/>
      <c r="E32" s="12"/>
      <c r="F32" s="12"/>
      <c r="G32" s="23" t="s">
        <v>37</v>
      </c>
      <c r="H32" s="23" t="s">
        <v>38</v>
      </c>
      <c r="I32" s="9">
        <v>14</v>
      </c>
      <c r="J32" s="33" t="s">
        <v>10</v>
      </c>
      <c r="K32" s="34" t="e">
        <f t="shared" si="4"/>
        <v>#VALUE!</v>
      </c>
      <c r="L32" s="35" t="s">
        <v>334</v>
      </c>
      <c r="M32" s="38"/>
      <c r="N32" s="37">
        <f t="shared" si="5"/>
        <v>1.25673249551167</v>
      </c>
      <c r="O32" s="37" t="e">
        <f t="shared" si="6"/>
        <v>#VALUE!</v>
      </c>
      <c r="P32" s="34">
        <f t="shared" si="7"/>
        <v>0.0897666068222621</v>
      </c>
      <c r="Q32" s="10"/>
      <c r="R32" s="9" t="s">
        <v>336</v>
      </c>
      <c r="T32" s="9"/>
      <c r="U32" s="20"/>
      <c r="V32" s="20"/>
      <c r="W32" s="20"/>
      <c r="X32" s="20"/>
      <c r="Y32" s="20"/>
      <c r="Z32" s="9"/>
      <c r="AA32" s="9"/>
      <c r="AB32" s="20"/>
      <c r="AC32" s="20"/>
      <c r="AD32" s="20"/>
      <c r="AE32" s="20"/>
      <c r="AF32" s="20"/>
    </row>
    <row r="33" spans="1:32">
      <c r="A33" s="10"/>
      <c r="B33" s="11"/>
      <c r="C33" s="11"/>
      <c r="D33" s="12"/>
      <c r="E33" s="12"/>
      <c r="F33" s="12"/>
      <c r="G33" s="23" t="s">
        <v>39</v>
      </c>
      <c r="H33" s="23" t="s">
        <v>40</v>
      </c>
      <c r="I33" s="9">
        <v>20</v>
      </c>
      <c r="J33" s="33" t="s">
        <v>10</v>
      </c>
      <c r="K33" s="34" t="e">
        <f t="shared" si="4"/>
        <v>#VALUE!</v>
      </c>
      <c r="L33" s="35" t="s">
        <v>334</v>
      </c>
      <c r="M33" s="38"/>
      <c r="N33" s="37">
        <f t="shared" si="5"/>
        <v>1.79533213644524</v>
      </c>
      <c r="O33" s="37" t="e">
        <f t="shared" si="6"/>
        <v>#VALUE!</v>
      </c>
      <c r="P33" s="34">
        <f t="shared" si="7"/>
        <v>0.0897666068222621</v>
      </c>
      <c r="Q33" s="10"/>
      <c r="R33" s="9" t="s">
        <v>336</v>
      </c>
      <c r="T33" s="9"/>
      <c r="U33" s="20"/>
      <c r="V33" s="20"/>
      <c r="W33" s="20"/>
      <c r="X33" s="20"/>
      <c r="Y33" s="20"/>
      <c r="Z33" s="9"/>
      <c r="AA33" s="9"/>
      <c r="AB33" s="20"/>
      <c r="AC33" s="20"/>
      <c r="AD33" s="20"/>
      <c r="AE33" s="20"/>
      <c r="AF33" s="20"/>
    </row>
    <row r="34" spans="1:18">
      <c r="A34" s="10"/>
      <c r="B34" s="11"/>
      <c r="C34" s="11"/>
      <c r="D34" s="12"/>
      <c r="E34" s="12"/>
      <c r="F34" s="12"/>
      <c r="G34" s="9" t="s">
        <v>41</v>
      </c>
      <c r="H34" s="9" t="s">
        <v>42</v>
      </c>
      <c r="I34" s="9">
        <v>96</v>
      </c>
      <c r="J34" s="33" t="s">
        <v>10</v>
      </c>
      <c r="K34" s="34" t="e">
        <f t="shared" si="4"/>
        <v>#VALUE!</v>
      </c>
      <c r="L34" s="35" t="s">
        <v>334</v>
      </c>
      <c r="M34" s="38"/>
      <c r="N34" s="37">
        <f t="shared" si="5"/>
        <v>8.61759425493716</v>
      </c>
      <c r="O34" s="37" t="e">
        <f t="shared" si="6"/>
        <v>#VALUE!</v>
      </c>
      <c r="P34" s="34">
        <f t="shared" si="7"/>
        <v>0.0897666068222621</v>
      </c>
      <c r="Q34" s="10"/>
      <c r="R34" s="9" t="s">
        <v>336</v>
      </c>
    </row>
    <row r="35" spans="1:18">
      <c r="A35" s="10"/>
      <c r="B35" s="11"/>
      <c r="C35" s="11"/>
      <c r="D35" s="12"/>
      <c r="E35" s="12"/>
      <c r="F35" s="12"/>
      <c r="G35" s="24" t="s">
        <v>31</v>
      </c>
      <c r="H35" s="25" t="s">
        <v>32</v>
      </c>
      <c r="I35" s="25">
        <v>16</v>
      </c>
      <c r="J35" s="33" t="s">
        <v>10</v>
      </c>
      <c r="K35" s="43" t="e">
        <f t="shared" si="4"/>
        <v>#VALUE!</v>
      </c>
      <c r="L35" s="44" t="s">
        <v>334</v>
      </c>
      <c r="M35" s="38"/>
      <c r="N35" s="45">
        <f t="shared" si="5"/>
        <v>1.43626570915619</v>
      </c>
      <c r="O35" s="45" t="e">
        <f t="shared" si="6"/>
        <v>#VALUE!</v>
      </c>
      <c r="P35" s="43">
        <f t="shared" si="7"/>
        <v>0.0897666068222621</v>
      </c>
      <c r="Q35" s="10"/>
      <c r="R35" s="9" t="s">
        <v>336</v>
      </c>
    </row>
    <row r="36" spans="1:18">
      <c r="A36" s="10"/>
      <c r="B36" s="11"/>
      <c r="C36" s="11"/>
      <c r="D36" s="12"/>
      <c r="E36" s="12"/>
      <c r="F36" s="12"/>
      <c r="G36" s="14" t="s">
        <v>33</v>
      </c>
      <c r="H36" s="15" t="s">
        <v>34</v>
      </c>
      <c r="I36" s="41">
        <v>18.9</v>
      </c>
      <c r="J36" s="33" t="s">
        <v>10</v>
      </c>
      <c r="K36" s="34" t="e">
        <f t="shared" si="4"/>
        <v>#VALUE!</v>
      </c>
      <c r="L36" s="35" t="s">
        <v>334</v>
      </c>
      <c r="M36" s="38"/>
      <c r="N36" s="45">
        <f t="shared" si="5"/>
        <v>1.69658886894075</v>
      </c>
      <c r="O36" s="45" t="e">
        <f t="shared" si="6"/>
        <v>#VALUE!</v>
      </c>
      <c r="P36" s="43">
        <f t="shared" si="7"/>
        <v>0.0897666068222621</v>
      </c>
      <c r="Q36" s="10"/>
      <c r="R36" s="9" t="s">
        <v>336</v>
      </c>
    </row>
    <row r="37" spans="1:18">
      <c r="A37" s="10"/>
      <c r="B37" s="11"/>
      <c r="C37" s="11"/>
      <c r="D37" s="12"/>
      <c r="E37" s="12"/>
      <c r="F37" s="12"/>
      <c r="G37" s="14" t="s">
        <v>35</v>
      </c>
      <c r="H37" s="9" t="s">
        <v>36</v>
      </c>
      <c r="I37" s="40">
        <v>69</v>
      </c>
      <c r="J37" s="33" t="s">
        <v>10</v>
      </c>
      <c r="K37" s="34" t="e">
        <f t="shared" si="4"/>
        <v>#VALUE!</v>
      </c>
      <c r="L37" s="35" t="s">
        <v>334</v>
      </c>
      <c r="M37" s="38"/>
      <c r="N37" s="45">
        <f t="shared" si="5"/>
        <v>6.19389587073609</v>
      </c>
      <c r="O37" s="45" t="e">
        <f t="shared" si="6"/>
        <v>#VALUE!</v>
      </c>
      <c r="P37" s="43">
        <f t="shared" si="7"/>
        <v>0.0897666068222621</v>
      </c>
      <c r="Q37" s="10"/>
      <c r="R37" s="9" t="s">
        <v>336</v>
      </c>
    </row>
    <row r="38" spans="1:18">
      <c r="A38" s="10"/>
      <c r="B38" s="11"/>
      <c r="C38" s="11"/>
      <c r="D38" s="12"/>
      <c r="E38" s="12"/>
      <c r="F38" s="12"/>
      <c r="G38" s="14" t="s">
        <v>114</v>
      </c>
      <c r="H38" s="14" t="s">
        <v>115</v>
      </c>
      <c r="I38" s="9">
        <v>7</v>
      </c>
      <c r="J38" s="33" t="s">
        <v>10</v>
      </c>
      <c r="K38" s="34" t="e">
        <f t="shared" si="4"/>
        <v>#VALUE!</v>
      </c>
      <c r="L38" s="35" t="s">
        <v>334</v>
      </c>
      <c r="M38" s="42"/>
      <c r="N38" s="45">
        <f t="shared" si="5"/>
        <v>0.628366247755835</v>
      </c>
      <c r="O38" s="45" t="e">
        <f t="shared" si="6"/>
        <v>#VALUE!</v>
      </c>
      <c r="P38" s="43">
        <f t="shared" si="7"/>
        <v>0.0897666068222621</v>
      </c>
      <c r="Q38" s="10"/>
      <c r="R38" s="9" t="s">
        <v>336</v>
      </c>
    </row>
    <row r="39" spans="1:18">
      <c r="A39" s="18"/>
      <c r="B39" s="16"/>
      <c r="C39" s="16"/>
      <c r="D39" s="17"/>
      <c r="E39" s="17"/>
      <c r="F39" s="17"/>
      <c r="G39" s="9"/>
      <c r="H39" s="21" t="s">
        <v>339</v>
      </c>
      <c r="I39" s="9">
        <f>SUM(I28:I38)</f>
        <v>334.2</v>
      </c>
      <c r="J39" s="9">
        <f>SUM(J28:J38)</f>
        <v>0</v>
      </c>
      <c r="K39" s="34"/>
      <c r="L39" s="21"/>
      <c r="M39" s="21" t="s">
        <v>339</v>
      </c>
      <c r="N39" s="46">
        <f>SUM(N28:N38)</f>
        <v>30</v>
      </c>
      <c r="O39" s="46" t="e">
        <f>SUM(O28:O38)</f>
        <v>#VALUE!</v>
      </c>
      <c r="P39" s="47">
        <f t="shared" si="7"/>
        <v>0.0897666068222621</v>
      </c>
      <c r="Q39" s="21"/>
      <c r="R39" s="9"/>
    </row>
    <row r="40" ht="14.4" customHeight="1" spans="1:18">
      <c r="A40" s="5">
        <v>3</v>
      </c>
      <c r="B40" s="19" t="s">
        <v>258</v>
      </c>
      <c r="C40" s="19" t="s">
        <v>342</v>
      </c>
      <c r="D40" s="26" t="str">
        <f>"主变上网负荷："&amp;"89
"&amp;"装机容量："&amp;I53&amp;"
实际出力："&amp;J53</f>
        <v>主变上网负荷：89
装机容量：396.1
实际出力：0</v>
      </c>
      <c r="E40" s="26">
        <v>89</v>
      </c>
      <c r="F40" s="26"/>
      <c r="G40" s="9" t="s">
        <v>59</v>
      </c>
      <c r="H40" s="9" t="s">
        <v>60</v>
      </c>
      <c r="I40" s="9">
        <v>26.5</v>
      </c>
      <c r="J40" s="33" t="s">
        <v>10</v>
      </c>
      <c r="K40" s="34" t="e">
        <f t="shared" ref="K40:K52" si="8">J40/I40</f>
        <v>#VALUE!</v>
      </c>
      <c r="L40" s="35" t="s">
        <v>334</v>
      </c>
      <c r="M40" s="36" t="s">
        <v>343</v>
      </c>
      <c r="N40" s="37" t="e">
        <f t="shared" ref="N40:N52" si="9">IF(L40="是",($J$53-20-$J$44-$J$45)*(I40/($I$53-$I$44-$I$45)),J40)</f>
        <v>#VALUE!</v>
      </c>
      <c r="O40" s="37" t="e">
        <f t="shared" ref="O40:O52" si="10">N40-J40</f>
        <v>#VALUE!</v>
      </c>
      <c r="P40" s="34" t="e">
        <f t="shared" ref="P40:P53" si="11">N40/I40</f>
        <v>#VALUE!</v>
      </c>
      <c r="Q40" s="5" t="s">
        <v>330</v>
      </c>
      <c r="R40" s="9" t="s">
        <v>336</v>
      </c>
    </row>
    <row r="41" spans="1:18">
      <c r="A41" s="10"/>
      <c r="B41" s="9"/>
      <c r="C41" s="9"/>
      <c r="D41" s="19"/>
      <c r="E41" s="19"/>
      <c r="F41" s="19"/>
      <c r="G41" s="9" t="s">
        <v>61</v>
      </c>
      <c r="H41" s="9" t="s">
        <v>62</v>
      </c>
      <c r="I41" s="9">
        <v>24.9</v>
      </c>
      <c r="J41" s="33" t="s">
        <v>10</v>
      </c>
      <c r="K41" s="34" t="e">
        <f t="shared" si="8"/>
        <v>#VALUE!</v>
      </c>
      <c r="L41" s="35" t="s">
        <v>334</v>
      </c>
      <c r="M41" s="38"/>
      <c r="N41" s="37" t="e">
        <f t="shared" si="9"/>
        <v>#VALUE!</v>
      </c>
      <c r="O41" s="37" t="e">
        <f t="shared" si="10"/>
        <v>#VALUE!</v>
      </c>
      <c r="P41" s="34" t="e">
        <f t="shared" si="11"/>
        <v>#VALUE!</v>
      </c>
      <c r="Q41" s="10"/>
      <c r="R41" s="9" t="s">
        <v>336</v>
      </c>
    </row>
    <row r="42" spans="1:18">
      <c r="A42" s="10"/>
      <c r="B42" s="9"/>
      <c r="C42" s="9"/>
      <c r="D42" s="19"/>
      <c r="E42" s="19"/>
      <c r="F42" s="19"/>
      <c r="G42" s="9" t="s">
        <v>63</v>
      </c>
      <c r="H42" s="9" t="s">
        <v>64</v>
      </c>
      <c r="I42" s="9">
        <v>12.6</v>
      </c>
      <c r="J42" s="33" t="s">
        <v>10</v>
      </c>
      <c r="K42" s="34" t="e">
        <f t="shared" si="8"/>
        <v>#VALUE!</v>
      </c>
      <c r="L42" s="35" t="s">
        <v>334</v>
      </c>
      <c r="M42" s="38"/>
      <c r="N42" s="37" t="e">
        <f t="shared" si="9"/>
        <v>#VALUE!</v>
      </c>
      <c r="O42" s="37" t="e">
        <f t="shared" si="10"/>
        <v>#VALUE!</v>
      </c>
      <c r="P42" s="34" t="e">
        <f t="shared" si="11"/>
        <v>#VALUE!</v>
      </c>
      <c r="Q42" s="10"/>
      <c r="R42" s="9" t="s">
        <v>336</v>
      </c>
    </row>
    <row r="43" spans="1:18">
      <c r="A43" s="10"/>
      <c r="B43" s="9"/>
      <c r="C43" s="9"/>
      <c r="D43" s="19"/>
      <c r="E43" s="19"/>
      <c r="F43" s="19"/>
      <c r="G43" s="9" t="s">
        <v>66</v>
      </c>
      <c r="H43" s="9" t="s">
        <v>67</v>
      </c>
      <c r="I43" s="9">
        <v>47</v>
      </c>
      <c r="J43" s="33" t="s">
        <v>10</v>
      </c>
      <c r="K43" s="34" t="e">
        <f t="shared" si="8"/>
        <v>#VALUE!</v>
      </c>
      <c r="L43" s="35" t="s">
        <v>334</v>
      </c>
      <c r="M43" s="38"/>
      <c r="N43" s="37" t="e">
        <f t="shared" si="9"/>
        <v>#VALUE!</v>
      </c>
      <c r="O43" s="37" t="e">
        <f t="shared" si="10"/>
        <v>#VALUE!</v>
      </c>
      <c r="P43" s="34" t="e">
        <f t="shared" si="11"/>
        <v>#VALUE!</v>
      </c>
      <c r="Q43" s="10"/>
      <c r="R43" s="9" t="s">
        <v>336</v>
      </c>
    </row>
    <row r="44" spans="1:18">
      <c r="A44" s="10"/>
      <c r="B44" s="9"/>
      <c r="C44" s="9"/>
      <c r="D44" s="19"/>
      <c r="E44" s="19"/>
      <c r="F44" s="19"/>
      <c r="G44" s="9" t="s">
        <v>68</v>
      </c>
      <c r="H44" s="9" t="s">
        <v>69</v>
      </c>
      <c r="I44" s="9">
        <v>75</v>
      </c>
      <c r="J44" s="33" t="s">
        <v>10</v>
      </c>
      <c r="K44" s="34" t="e">
        <f t="shared" si="8"/>
        <v>#VALUE!</v>
      </c>
      <c r="L44" s="39" t="s">
        <v>338</v>
      </c>
      <c r="M44" s="38"/>
      <c r="N44" s="37" t="str">
        <f t="shared" si="9"/>
        <v>数据录入</v>
      </c>
      <c r="O44" s="37" t="e">
        <f t="shared" si="10"/>
        <v>#VALUE!</v>
      </c>
      <c r="P44" s="34" t="e">
        <f t="shared" si="11"/>
        <v>#VALUE!</v>
      </c>
      <c r="Q44" s="10"/>
      <c r="R44" s="9" t="s">
        <v>336</v>
      </c>
    </row>
    <row r="45" spans="1:18">
      <c r="A45" s="10"/>
      <c r="B45" s="9"/>
      <c r="C45" s="9"/>
      <c r="D45" s="19"/>
      <c r="E45" s="19"/>
      <c r="F45" s="19"/>
      <c r="G45" s="9" t="s">
        <v>70</v>
      </c>
      <c r="H45" s="9" t="s">
        <v>71</v>
      </c>
      <c r="I45" s="9">
        <v>100</v>
      </c>
      <c r="J45" s="33" t="s">
        <v>10</v>
      </c>
      <c r="K45" s="34" t="e">
        <f t="shared" si="8"/>
        <v>#VALUE!</v>
      </c>
      <c r="L45" s="39" t="s">
        <v>338</v>
      </c>
      <c r="M45" s="38"/>
      <c r="N45" s="37" t="str">
        <f t="shared" si="9"/>
        <v>数据录入</v>
      </c>
      <c r="O45" s="37" t="e">
        <f t="shared" si="10"/>
        <v>#VALUE!</v>
      </c>
      <c r="P45" s="34" t="e">
        <f t="shared" si="11"/>
        <v>#VALUE!</v>
      </c>
      <c r="Q45" s="10"/>
      <c r="R45" s="9" t="s">
        <v>336</v>
      </c>
    </row>
    <row r="46" spans="1:18">
      <c r="A46" s="10"/>
      <c r="B46" s="9"/>
      <c r="C46" s="9"/>
      <c r="D46" s="19"/>
      <c r="E46" s="19"/>
      <c r="F46" s="19"/>
      <c r="G46" s="9" t="s">
        <v>72</v>
      </c>
      <c r="H46" s="9" t="s">
        <v>73</v>
      </c>
      <c r="I46" s="9">
        <v>10.5</v>
      </c>
      <c r="J46" s="33" t="s">
        <v>10</v>
      </c>
      <c r="K46" s="34" t="e">
        <f t="shared" si="8"/>
        <v>#VALUE!</v>
      </c>
      <c r="L46" s="35" t="s">
        <v>334</v>
      </c>
      <c r="M46" s="38"/>
      <c r="N46" s="37" t="e">
        <f t="shared" si="9"/>
        <v>#VALUE!</v>
      </c>
      <c r="O46" s="37" t="e">
        <f t="shared" si="10"/>
        <v>#VALUE!</v>
      </c>
      <c r="P46" s="34" t="e">
        <f t="shared" si="11"/>
        <v>#VALUE!</v>
      </c>
      <c r="Q46" s="10"/>
      <c r="R46" s="9" t="s">
        <v>336</v>
      </c>
    </row>
    <row r="47" spans="1:18">
      <c r="A47" s="10"/>
      <c r="B47" s="9"/>
      <c r="C47" s="9"/>
      <c r="D47" s="19"/>
      <c r="E47" s="19"/>
      <c r="F47" s="19"/>
      <c r="G47" s="27" t="s">
        <v>142</v>
      </c>
      <c r="H47" s="13" t="s">
        <v>143</v>
      </c>
      <c r="I47" s="9">
        <v>5</v>
      </c>
      <c r="J47" s="33" t="s">
        <v>10</v>
      </c>
      <c r="K47" s="34" t="e">
        <f t="shared" si="8"/>
        <v>#VALUE!</v>
      </c>
      <c r="L47" s="35" t="s">
        <v>334</v>
      </c>
      <c r="M47" s="38"/>
      <c r="N47" s="37" t="e">
        <f t="shared" si="9"/>
        <v>#VALUE!</v>
      </c>
      <c r="O47" s="37" t="e">
        <f t="shared" si="10"/>
        <v>#VALUE!</v>
      </c>
      <c r="P47" s="34" t="e">
        <f t="shared" si="11"/>
        <v>#VALUE!</v>
      </c>
      <c r="Q47" s="10"/>
      <c r="R47" s="9" t="s">
        <v>336</v>
      </c>
    </row>
    <row r="48" spans="1:18">
      <c r="A48" s="10"/>
      <c r="B48" s="9"/>
      <c r="C48" s="9"/>
      <c r="D48" s="19"/>
      <c r="E48" s="19"/>
      <c r="F48" s="19"/>
      <c r="G48" s="28" t="s">
        <v>100</v>
      </c>
      <c r="H48" s="13" t="s">
        <v>101</v>
      </c>
      <c r="I48" s="41">
        <v>20</v>
      </c>
      <c r="J48" s="33" t="s">
        <v>10</v>
      </c>
      <c r="K48" s="34" t="e">
        <f t="shared" si="8"/>
        <v>#VALUE!</v>
      </c>
      <c r="L48" s="35" t="s">
        <v>334</v>
      </c>
      <c r="M48" s="38"/>
      <c r="N48" s="37" t="e">
        <f t="shared" si="9"/>
        <v>#VALUE!</v>
      </c>
      <c r="O48" s="37" t="e">
        <f t="shared" si="10"/>
        <v>#VALUE!</v>
      </c>
      <c r="P48" s="34" t="e">
        <f t="shared" si="11"/>
        <v>#VALUE!</v>
      </c>
      <c r="Q48" s="10"/>
      <c r="R48" s="9" t="s">
        <v>336</v>
      </c>
    </row>
    <row r="49" spans="1:18">
      <c r="A49" s="10"/>
      <c r="B49" s="9"/>
      <c r="C49" s="9"/>
      <c r="D49" s="19"/>
      <c r="E49" s="19"/>
      <c r="F49" s="19"/>
      <c r="G49" s="28" t="s">
        <v>100</v>
      </c>
      <c r="H49" s="13" t="s">
        <v>103</v>
      </c>
      <c r="I49" s="41">
        <v>20</v>
      </c>
      <c r="J49" s="33" t="s">
        <v>10</v>
      </c>
      <c r="K49" s="34" t="e">
        <f t="shared" si="8"/>
        <v>#VALUE!</v>
      </c>
      <c r="L49" s="35" t="s">
        <v>334</v>
      </c>
      <c r="M49" s="38"/>
      <c r="N49" s="37" t="e">
        <f t="shared" si="9"/>
        <v>#VALUE!</v>
      </c>
      <c r="O49" s="37" t="e">
        <f t="shared" si="10"/>
        <v>#VALUE!</v>
      </c>
      <c r="P49" s="34" t="e">
        <f t="shared" si="11"/>
        <v>#VALUE!</v>
      </c>
      <c r="Q49" s="10"/>
      <c r="R49" s="9" t="s">
        <v>336</v>
      </c>
    </row>
    <row r="50" spans="1:18">
      <c r="A50" s="10"/>
      <c r="B50" s="9"/>
      <c r="C50" s="9"/>
      <c r="D50" s="19"/>
      <c r="E50" s="19"/>
      <c r="F50" s="19"/>
      <c r="G50" s="27" t="s">
        <v>78</v>
      </c>
      <c r="H50" s="9" t="s">
        <v>79</v>
      </c>
      <c r="I50" s="9">
        <v>21</v>
      </c>
      <c r="J50" s="33" t="s">
        <v>10</v>
      </c>
      <c r="K50" s="34" t="e">
        <f t="shared" si="8"/>
        <v>#VALUE!</v>
      </c>
      <c r="L50" s="35" t="s">
        <v>334</v>
      </c>
      <c r="M50" s="38"/>
      <c r="N50" s="37" t="e">
        <f t="shared" si="9"/>
        <v>#VALUE!</v>
      </c>
      <c r="O50" s="37" t="e">
        <f t="shared" si="10"/>
        <v>#VALUE!</v>
      </c>
      <c r="P50" s="34" t="e">
        <f t="shared" si="11"/>
        <v>#VALUE!</v>
      </c>
      <c r="Q50" s="10"/>
      <c r="R50" s="9" t="s">
        <v>336</v>
      </c>
    </row>
    <row r="51" spans="1:18">
      <c r="A51" s="10"/>
      <c r="B51" s="9"/>
      <c r="C51" s="9"/>
      <c r="D51" s="19"/>
      <c r="E51" s="19"/>
      <c r="F51" s="19"/>
      <c r="G51" s="27" t="s">
        <v>80</v>
      </c>
      <c r="H51" s="9" t="s">
        <v>81</v>
      </c>
      <c r="I51" s="9">
        <v>12.6</v>
      </c>
      <c r="J51" s="33" t="s">
        <v>10</v>
      </c>
      <c r="K51" s="34" t="e">
        <f t="shared" si="8"/>
        <v>#VALUE!</v>
      </c>
      <c r="L51" s="35" t="s">
        <v>334</v>
      </c>
      <c r="M51" s="42"/>
      <c r="N51" s="37" t="e">
        <f t="shared" si="9"/>
        <v>#VALUE!</v>
      </c>
      <c r="O51" s="37" t="e">
        <f t="shared" si="10"/>
        <v>#VALUE!</v>
      </c>
      <c r="P51" s="34" t="e">
        <f t="shared" si="11"/>
        <v>#VALUE!</v>
      </c>
      <c r="Q51" s="10"/>
      <c r="R51" s="9" t="s">
        <v>336</v>
      </c>
    </row>
    <row r="52" spans="1:18">
      <c r="A52" s="10"/>
      <c r="B52" s="9"/>
      <c r="C52" s="9"/>
      <c r="D52" s="19"/>
      <c r="E52" s="19"/>
      <c r="F52" s="19"/>
      <c r="G52" s="27" t="s">
        <v>84</v>
      </c>
      <c r="H52" s="9" t="s">
        <v>85</v>
      </c>
      <c r="I52" s="9">
        <v>21</v>
      </c>
      <c r="J52" s="33" t="s">
        <v>10</v>
      </c>
      <c r="K52" s="34" t="e">
        <f t="shared" si="8"/>
        <v>#VALUE!</v>
      </c>
      <c r="L52" s="35" t="s">
        <v>334</v>
      </c>
      <c r="M52" s="42"/>
      <c r="N52" s="37" t="e">
        <f t="shared" si="9"/>
        <v>#VALUE!</v>
      </c>
      <c r="O52" s="37" t="e">
        <f t="shared" si="10"/>
        <v>#VALUE!</v>
      </c>
      <c r="P52" s="34" t="e">
        <f t="shared" si="11"/>
        <v>#VALUE!</v>
      </c>
      <c r="Q52" s="18"/>
      <c r="R52" s="9" t="s">
        <v>336</v>
      </c>
    </row>
    <row r="53" spans="1:18">
      <c r="A53" s="10"/>
      <c r="B53" s="9"/>
      <c r="C53" s="9"/>
      <c r="D53" s="19"/>
      <c r="E53" s="19"/>
      <c r="F53" s="19"/>
      <c r="G53" s="9"/>
      <c r="H53" s="21" t="s">
        <v>339</v>
      </c>
      <c r="I53" s="9">
        <f>SUM(I40:I52)</f>
        <v>396.1</v>
      </c>
      <c r="J53" s="9">
        <f>SUM(J40:J52)</f>
        <v>0</v>
      </c>
      <c r="K53" s="34"/>
      <c r="L53" s="21"/>
      <c r="M53" s="21" t="s">
        <v>339</v>
      </c>
      <c r="N53" s="46" t="e">
        <f>SUM(N40:N52)</f>
        <v>#VALUE!</v>
      </c>
      <c r="O53" s="46" t="e">
        <f>SUM(O40:O52)</f>
        <v>#VALUE!</v>
      </c>
      <c r="P53" s="47" t="e">
        <f t="shared" si="11"/>
        <v>#VALUE!</v>
      </c>
      <c r="Q53" s="51"/>
      <c r="R53" s="9"/>
    </row>
    <row r="54" ht="14.4" customHeight="1" spans="1:18">
      <c r="A54" s="5">
        <v>4</v>
      </c>
      <c r="B54" s="6" t="s">
        <v>260</v>
      </c>
      <c r="C54" s="6" t="s">
        <v>344</v>
      </c>
      <c r="D54" s="7" t="str">
        <f>"线路上网负荷："&amp;"119
"&amp;"装机容量："&amp;I75&amp;"
实际出力："&amp;J75</f>
        <v>线路上网负荷：119
装机容量：301.5
实际出力：0</v>
      </c>
      <c r="E54" s="7">
        <v>119</v>
      </c>
      <c r="F54" s="7"/>
      <c r="G54" s="9" t="s">
        <v>94</v>
      </c>
      <c r="H54" s="9" t="s">
        <v>95</v>
      </c>
      <c r="I54" s="9">
        <v>34.5</v>
      </c>
      <c r="J54" s="33" t="s">
        <v>10</v>
      </c>
      <c r="K54" s="34" t="e">
        <f t="shared" ref="K54:K74" si="12">J54/I54</f>
        <v>#VALUE!</v>
      </c>
      <c r="L54" s="35" t="s">
        <v>334</v>
      </c>
      <c r="M54" s="36" t="s">
        <v>345</v>
      </c>
      <c r="N54" s="37" t="e">
        <f t="shared" ref="N54:N74" si="13">IF(L54="是",($J$75-35-$J$61-$J$65)*(I54/($I$75-$I$61-$I$65)),J54)</f>
        <v>#VALUE!</v>
      </c>
      <c r="O54" s="37" t="e">
        <f t="shared" ref="O54:O74" si="14">N54-J54</f>
        <v>#VALUE!</v>
      </c>
      <c r="P54" s="34" t="e">
        <f t="shared" ref="P54:P75" si="15">N54/I54</f>
        <v>#VALUE!</v>
      </c>
      <c r="Q54" s="25" t="s">
        <v>330</v>
      </c>
      <c r="R54" s="9" t="s">
        <v>336</v>
      </c>
    </row>
    <row r="55" spans="1:18">
      <c r="A55" s="10"/>
      <c r="B55" s="11"/>
      <c r="C55" s="11"/>
      <c r="D55" s="12"/>
      <c r="E55" s="12"/>
      <c r="F55" s="12"/>
      <c r="G55" s="9" t="s">
        <v>96</v>
      </c>
      <c r="H55" s="9" t="s">
        <v>97</v>
      </c>
      <c r="I55" s="9">
        <v>8</v>
      </c>
      <c r="J55" s="33" t="s">
        <v>10</v>
      </c>
      <c r="K55" s="34" t="e">
        <f t="shared" si="12"/>
        <v>#VALUE!</v>
      </c>
      <c r="L55" s="35" t="s">
        <v>334</v>
      </c>
      <c r="M55" s="38"/>
      <c r="N55" s="37" t="e">
        <f t="shared" si="13"/>
        <v>#VALUE!</v>
      </c>
      <c r="O55" s="37" t="e">
        <f t="shared" si="14"/>
        <v>#VALUE!</v>
      </c>
      <c r="P55" s="34" t="e">
        <f t="shared" si="15"/>
        <v>#VALUE!</v>
      </c>
      <c r="Q55" s="49"/>
      <c r="R55" s="9" t="s">
        <v>336</v>
      </c>
    </row>
    <row r="56" spans="1:18">
      <c r="A56" s="10"/>
      <c r="B56" s="11"/>
      <c r="C56" s="11"/>
      <c r="D56" s="12"/>
      <c r="E56" s="12"/>
      <c r="F56" s="12"/>
      <c r="G56" s="9" t="s">
        <v>98</v>
      </c>
      <c r="H56" s="9" t="s">
        <v>99</v>
      </c>
      <c r="I56" s="9">
        <v>4</v>
      </c>
      <c r="J56" s="33" t="s">
        <v>10</v>
      </c>
      <c r="K56" s="34" t="e">
        <f t="shared" si="12"/>
        <v>#VALUE!</v>
      </c>
      <c r="L56" s="35" t="s">
        <v>334</v>
      </c>
      <c r="M56" s="38"/>
      <c r="N56" s="37" t="e">
        <f t="shared" si="13"/>
        <v>#VALUE!</v>
      </c>
      <c r="O56" s="37" t="e">
        <f t="shared" si="14"/>
        <v>#VALUE!</v>
      </c>
      <c r="P56" s="34" t="e">
        <f t="shared" si="15"/>
        <v>#VALUE!</v>
      </c>
      <c r="Q56" s="49"/>
      <c r="R56" s="9" t="s">
        <v>336</v>
      </c>
    </row>
    <row r="57" spans="1:18">
      <c r="A57" s="10"/>
      <c r="B57" s="11"/>
      <c r="C57" s="11"/>
      <c r="D57" s="12"/>
      <c r="E57" s="12"/>
      <c r="F57" s="12"/>
      <c r="G57" s="9" t="s">
        <v>104</v>
      </c>
      <c r="H57" s="13" t="s">
        <v>105</v>
      </c>
      <c r="I57" s="13">
        <v>12</v>
      </c>
      <c r="J57" s="33" t="s">
        <v>10</v>
      </c>
      <c r="K57" s="34" t="e">
        <f t="shared" si="12"/>
        <v>#VALUE!</v>
      </c>
      <c r="L57" s="35" t="s">
        <v>334</v>
      </c>
      <c r="M57" s="38"/>
      <c r="N57" s="37" t="e">
        <f t="shared" si="13"/>
        <v>#VALUE!</v>
      </c>
      <c r="O57" s="37" t="e">
        <f t="shared" si="14"/>
        <v>#VALUE!</v>
      </c>
      <c r="P57" s="34" t="e">
        <f t="shared" si="15"/>
        <v>#VALUE!</v>
      </c>
      <c r="Q57" s="49"/>
      <c r="R57" s="9" t="s">
        <v>336</v>
      </c>
    </row>
    <row r="58" spans="1:18">
      <c r="A58" s="10"/>
      <c r="B58" s="11"/>
      <c r="C58" s="11"/>
      <c r="D58" s="12"/>
      <c r="E58" s="12"/>
      <c r="F58" s="12"/>
      <c r="G58" s="9" t="s">
        <v>106</v>
      </c>
      <c r="H58" s="13" t="s">
        <v>107</v>
      </c>
      <c r="I58" s="13">
        <v>12</v>
      </c>
      <c r="J58" s="33" t="s">
        <v>10</v>
      </c>
      <c r="K58" s="34" t="e">
        <f t="shared" si="12"/>
        <v>#VALUE!</v>
      </c>
      <c r="L58" s="35" t="s">
        <v>334</v>
      </c>
      <c r="M58" s="38"/>
      <c r="N58" s="37" t="e">
        <f t="shared" si="13"/>
        <v>#VALUE!</v>
      </c>
      <c r="O58" s="37" t="e">
        <f t="shared" si="14"/>
        <v>#VALUE!</v>
      </c>
      <c r="P58" s="34" t="e">
        <f t="shared" si="15"/>
        <v>#VALUE!</v>
      </c>
      <c r="Q58" s="49"/>
      <c r="R58" s="9" t="s">
        <v>336</v>
      </c>
    </row>
    <row r="59" spans="1:18">
      <c r="A59" s="10"/>
      <c r="B59" s="11"/>
      <c r="C59" s="11"/>
      <c r="D59" s="12"/>
      <c r="E59" s="12"/>
      <c r="F59" s="12"/>
      <c r="G59" s="9" t="s">
        <v>108</v>
      </c>
      <c r="H59" s="13" t="s">
        <v>109</v>
      </c>
      <c r="I59" s="13">
        <v>10.5</v>
      </c>
      <c r="J59" s="33" t="s">
        <v>10</v>
      </c>
      <c r="K59" s="34" t="e">
        <f t="shared" si="12"/>
        <v>#VALUE!</v>
      </c>
      <c r="L59" s="35" t="s">
        <v>334</v>
      </c>
      <c r="M59" s="38"/>
      <c r="N59" s="37" t="e">
        <f t="shared" si="13"/>
        <v>#VALUE!</v>
      </c>
      <c r="O59" s="37" t="e">
        <f t="shared" si="14"/>
        <v>#VALUE!</v>
      </c>
      <c r="P59" s="34" t="e">
        <f t="shared" si="15"/>
        <v>#VALUE!</v>
      </c>
      <c r="Q59" s="49"/>
      <c r="R59" s="9" t="s">
        <v>336</v>
      </c>
    </row>
    <row r="60" spans="1:18">
      <c r="A60" s="10"/>
      <c r="B60" s="11"/>
      <c r="C60" s="11"/>
      <c r="D60" s="12"/>
      <c r="E60" s="12"/>
      <c r="F60" s="12"/>
      <c r="G60" s="9" t="s">
        <v>110</v>
      </c>
      <c r="H60" s="13" t="s">
        <v>111</v>
      </c>
      <c r="I60" s="13">
        <v>5</v>
      </c>
      <c r="J60" s="33" t="s">
        <v>10</v>
      </c>
      <c r="K60" s="34" t="e">
        <f t="shared" si="12"/>
        <v>#VALUE!</v>
      </c>
      <c r="L60" s="35" t="s">
        <v>334</v>
      </c>
      <c r="M60" s="38"/>
      <c r="N60" s="37" t="e">
        <f t="shared" si="13"/>
        <v>#VALUE!</v>
      </c>
      <c r="O60" s="37" t="e">
        <f t="shared" si="14"/>
        <v>#VALUE!</v>
      </c>
      <c r="P60" s="34" t="e">
        <f t="shared" si="15"/>
        <v>#VALUE!</v>
      </c>
      <c r="Q60" s="49"/>
      <c r="R60" s="9" t="s">
        <v>336</v>
      </c>
    </row>
    <row r="61" spans="1:18">
      <c r="A61" s="10"/>
      <c r="B61" s="11"/>
      <c r="C61" s="11"/>
      <c r="D61" s="12"/>
      <c r="E61" s="12"/>
      <c r="F61" s="12"/>
      <c r="G61" s="9" t="s">
        <v>43</v>
      </c>
      <c r="H61" s="9" t="s">
        <v>44</v>
      </c>
      <c r="I61" s="9">
        <v>45</v>
      </c>
      <c r="J61" s="33" t="s">
        <v>10</v>
      </c>
      <c r="K61" s="34" t="e">
        <f t="shared" si="12"/>
        <v>#VALUE!</v>
      </c>
      <c r="L61" s="39" t="s">
        <v>338</v>
      </c>
      <c r="M61" s="38"/>
      <c r="N61" s="37" t="str">
        <f t="shared" si="13"/>
        <v>数据录入</v>
      </c>
      <c r="O61" s="37" t="e">
        <f t="shared" si="14"/>
        <v>#VALUE!</v>
      </c>
      <c r="P61" s="34" t="e">
        <f t="shared" si="15"/>
        <v>#VALUE!</v>
      </c>
      <c r="Q61" s="49"/>
      <c r="R61" s="9" t="s">
        <v>336</v>
      </c>
    </row>
    <row r="62" spans="1:18">
      <c r="A62" s="10"/>
      <c r="B62" s="11"/>
      <c r="C62" s="11"/>
      <c r="D62" s="12"/>
      <c r="E62" s="12"/>
      <c r="F62" s="12"/>
      <c r="G62" s="9" t="s">
        <v>45</v>
      </c>
      <c r="H62" s="9" t="s">
        <v>46</v>
      </c>
      <c r="I62" s="9">
        <v>15.6</v>
      </c>
      <c r="J62" s="33" t="s">
        <v>10</v>
      </c>
      <c r="K62" s="34" t="e">
        <f t="shared" si="12"/>
        <v>#VALUE!</v>
      </c>
      <c r="L62" s="35" t="s">
        <v>334</v>
      </c>
      <c r="M62" s="38"/>
      <c r="N62" s="37" t="e">
        <f t="shared" si="13"/>
        <v>#VALUE!</v>
      </c>
      <c r="O62" s="37" t="e">
        <f t="shared" si="14"/>
        <v>#VALUE!</v>
      </c>
      <c r="P62" s="34" t="e">
        <f t="shared" si="15"/>
        <v>#VALUE!</v>
      </c>
      <c r="Q62" s="49"/>
      <c r="R62" s="9" t="s">
        <v>336</v>
      </c>
    </row>
    <row r="63" spans="1:18">
      <c r="A63" s="10"/>
      <c r="B63" s="11"/>
      <c r="C63" s="11"/>
      <c r="D63" s="12"/>
      <c r="E63" s="12"/>
      <c r="F63" s="12"/>
      <c r="G63" s="9" t="s">
        <v>47</v>
      </c>
      <c r="H63" s="9" t="s">
        <v>48</v>
      </c>
      <c r="I63" s="9">
        <v>8</v>
      </c>
      <c r="J63" s="33" t="s">
        <v>10</v>
      </c>
      <c r="K63" s="34" t="e">
        <f t="shared" si="12"/>
        <v>#VALUE!</v>
      </c>
      <c r="L63" s="35" t="s">
        <v>334</v>
      </c>
      <c r="M63" s="38"/>
      <c r="N63" s="37" t="e">
        <f t="shared" si="13"/>
        <v>#VALUE!</v>
      </c>
      <c r="O63" s="37" t="e">
        <f t="shared" si="14"/>
        <v>#VALUE!</v>
      </c>
      <c r="P63" s="34" t="e">
        <f t="shared" si="15"/>
        <v>#VALUE!</v>
      </c>
      <c r="Q63" s="49"/>
      <c r="R63" s="9" t="s">
        <v>336</v>
      </c>
    </row>
    <row r="64" spans="1:18">
      <c r="A64" s="10"/>
      <c r="B64" s="11"/>
      <c r="C64" s="11"/>
      <c r="D64" s="12"/>
      <c r="E64" s="12"/>
      <c r="F64" s="12"/>
      <c r="G64" s="9" t="s">
        <v>49</v>
      </c>
      <c r="H64" s="9" t="s">
        <v>50</v>
      </c>
      <c r="I64" s="9">
        <v>14</v>
      </c>
      <c r="J64" s="33" t="s">
        <v>10</v>
      </c>
      <c r="K64" s="34" t="e">
        <f t="shared" si="12"/>
        <v>#VALUE!</v>
      </c>
      <c r="L64" s="35" t="s">
        <v>334</v>
      </c>
      <c r="M64" s="38"/>
      <c r="N64" s="37" t="e">
        <f t="shared" si="13"/>
        <v>#VALUE!</v>
      </c>
      <c r="O64" s="37" t="e">
        <f t="shared" si="14"/>
        <v>#VALUE!</v>
      </c>
      <c r="P64" s="34" t="e">
        <f t="shared" si="15"/>
        <v>#VALUE!</v>
      </c>
      <c r="Q64" s="49"/>
      <c r="R64" s="9" t="s">
        <v>336</v>
      </c>
    </row>
    <row r="65" spans="1:18">
      <c r="A65" s="10"/>
      <c r="B65" s="11"/>
      <c r="C65" s="11"/>
      <c r="D65" s="12"/>
      <c r="E65" s="12"/>
      <c r="F65" s="12"/>
      <c r="G65" s="9" t="s">
        <v>51</v>
      </c>
      <c r="H65" s="9" t="s">
        <v>52</v>
      </c>
      <c r="I65" s="9">
        <v>63</v>
      </c>
      <c r="J65" s="33" t="s">
        <v>10</v>
      </c>
      <c r="K65" s="34" t="e">
        <f t="shared" si="12"/>
        <v>#VALUE!</v>
      </c>
      <c r="L65" s="39" t="s">
        <v>338</v>
      </c>
      <c r="M65" s="38"/>
      <c r="N65" s="37" t="str">
        <f t="shared" si="13"/>
        <v>数据录入</v>
      </c>
      <c r="O65" s="37" t="e">
        <f t="shared" si="14"/>
        <v>#VALUE!</v>
      </c>
      <c r="P65" s="34" t="e">
        <f t="shared" si="15"/>
        <v>#VALUE!</v>
      </c>
      <c r="Q65" s="49"/>
      <c r="R65" s="9" t="s">
        <v>336</v>
      </c>
    </row>
    <row r="66" spans="1:18">
      <c r="A66" s="10"/>
      <c r="B66" s="11"/>
      <c r="C66" s="11"/>
      <c r="D66" s="12"/>
      <c r="E66" s="12"/>
      <c r="F66" s="12"/>
      <c r="G66" s="9" t="s">
        <v>53</v>
      </c>
      <c r="H66" s="9" t="s">
        <v>54</v>
      </c>
      <c r="I66" s="9">
        <v>14</v>
      </c>
      <c r="J66" s="33" t="s">
        <v>10</v>
      </c>
      <c r="K66" s="34" t="e">
        <f t="shared" si="12"/>
        <v>#VALUE!</v>
      </c>
      <c r="L66" s="35" t="s">
        <v>334</v>
      </c>
      <c r="M66" s="38"/>
      <c r="N66" s="37" t="e">
        <f t="shared" si="13"/>
        <v>#VALUE!</v>
      </c>
      <c r="O66" s="37" t="e">
        <f t="shared" si="14"/>
        <v>#VALUE!</v>
      </c>
      <c r="P66" s="34" t="e">
        <f t="shared" si="15"/>
        <v>#VALUE!</v>
      </c>
      <c r="Q66" s="49"/>
      <c r="R66" s="9" t="s">
        <v>336</v>
      </c>
    </row>
    <row r="67" spans="1:18">
      <c r="A67" s="10"/>
      <c r="B67" s="11"/>
      <c r="C67" s="11"/>
      <c r="D67" s="12"/>
      <c r="E67" s="12"/>
      <c r="F67" s="12"/>
      <c r="G67" s="9" t="s">
        <v>138</v>
      </c>
      <c r="H67" s="13" t="s">
        <v>139</v>
      </c>
      <c r="I67" s="13">
        <v>3.2</v>
      </c>
      <c r="J67" s="33" t="s">
        <v>10</v>
      </c>
      <c r="K67" s="34" t="e">
        <f t="shared" si="12"/>
        <v>#VALUE!</v>
      </c>
      <c r="L67" s="35" t="s">
        <v>334</v>
      </c>
      <c r="M67" s="38"/>
      <c r="N67" s="37" t="e">
        <f t="shared" si="13"/>
        <v>#VALUE!</v>
      </c>
      <c r="O67" s="37" t="e">
        <f t="shared" si="14"/>
        <v>#VALUE!</v>
      </c>
      <c r="P67" s="34" t="e">
        <f t="shared" si="15"/>
        <v>#VALUE!</v>
      </c>
      <c r="Q67" s="49"/>
      <c r="R67" s="9" t="s">
        <v>336</v>
      </c>
    </row>
    <row r="68" spans="1:18">
      <c r="A68" s="10"/>
      <c r="B68" s="11"/>
      <c r="C68" s="11"/>
      <c r="D68" s="12"/>
      <c r="E68" s="12"/>
      <c r="F68" s="12"/>
      <c r="G68" s="9" t="s">
        <v>140</v>
      </c>
      <c r="H68" s="13" t="s">
        <v>141</v>
      </c>
      <c r="I68" s="13">
        <v>12.6</v>
      </c>
      <c r="J68" s="33" t="s">
        <v>10</v>
      </c>
      <c r="K68" s="34" t="e">
        <f t="shared" si="12"/>
        <v>#VALUE!</v>
      </c>
      <c r="L68" s="35" t="s">
        <v>334</v>
      </c>
      <c r="M68" s="38"/>
      <c r="N68" s="37" t="e">
        <f t="shared" si="13"/>
        <v>#VALUE!</v>
      </c>
      <c r="O68" s="37" t="e">
        <f t="shared" si="14"/>
        <v>#VALUE!</v>
      </c>
      <c r="P68" s="34" t="e">
        <f t="shared" si="15"/>
        <v>#VALUE!</v>
      </c>
      <c r="Q68" s="49"/>
      <c r="R68" s="9" t="s">
        <v>336</v>
      </c>
    </row>
    <row r="69" spans="1:18">
      <c r="A69" s="10"/>
      <c r="B69" s="11"/>
      <c r="C69" s="11"/>
      <c r="D69" s="12"/>
      <c r="E69" s="12"/>
      <c r="F69" s="12"/>
      <c r="G69" s="9" t="s">
        <v>144</v>
      </c>
      <c r="H69" s="13" t="s">
        <v>145</v>
      </c>
      <c r="I69" s="9">
        <v>5</v>
      </c>
      <c r="J69" s="33" t="s">
        <v>10</v>
      </c>
      <c r="K69" s="34" t="e">
        <f t="shared" si="12"/>
        <v>#VALUE!</v>
      </c>
      <c r="L69" s="35" t="s">
        <v>334</v>
      </c>
      <c r="M69" s="38"/>
      <c r="N69" s="37" t="e">
        <f t="shared" si="13"/>
        <v>#VALUE!</v>
      </c>
      <c r="O69" s="37" t="e">
        <f t="shared" si="14"/>
        <v>#VALUE!</v>
      </c>
      <c r="P69" s="34" t="e">
        <f t="shared" si="15"/>
        <v>#VALUE!</v>
      </c>
      <c r="Q69" s="49"/>
      <c r="R69" s="9" t="s">
        <v>336</v>
      </c>
    </row>
    <row r="70" spans="1:18">
      <c r="A70" s="10"/>
      <c r="B70" s="11"/>
      <c r="C70" s="11"/>
      <c r="D70" s="12"/>
      <c r="E70" s="12"/>
      <c r="F70" s="12"/>
      <c r="G70" s="9" t="s">
        <v>148</v>
      </c>
      <c r="H70" s="13" t="s">
        <v>149</v>
      </c>
      <c r="I70" s="13">
        <v>3.2</v>
      </c>
      <c r="J70" s="33" t="s">
        <v>10</v>
      </c>
      <c r="K70" s="34" t="e">
        <f t="shared" si="12"/>
        <v>#VALUE!</v>
      </c>
      <c r="L70" s="35" t="s">
        <v>334</v>
      </c>
      <c r="M70" s="38"/>
      <c r="N70" s="37" t="e">
        <f t="shared" si="13"/>
        <v>#VALUE!</v>
      </c>
      <c r="O70" s="37" t="e">
        <f t="shared" si="14"/>
        <v>#VALUE!</v>
      </c>
      <c r="P70" s="34" t="e">
        <f t="shared" si="15"/>
        <v>#VALUE!</v>
      </c>
      <c r="Q70" s="49"/>
      <c r="R70" s="9" t="s">
        <v>336</v>
      </c>
    </row>
    <row r="71" spans="1:18">
      <c r="A71" s="10"/>
      <c r="B71" s="11"/>
      <c r="C71" s="11"/>
      <c r="D71" s="12"/>
      <c r="E71" s="12"/>
      <c r="F71" s="12"/>
      <c r="G71" s="9" t="s">
        <v>150</v>
      </c>
      <c r="H71" s="9" t="s">
        <v>151</v>
      </c>
      <c r="I71" s="9">
        <v>4.5</v>
      </c>
      <c r="J71" s="33" t="s">
        <v>10</v>
      </c>
      <c r="K71" s="34" t="e">
        <f t="shared" si="12"/>
        <v>#VALUE!</v>
      </c>
      <c r="L71" s="35" t="s">
        <v>334</v>
      </c>
      <c r="M71" s="38"/>
      <c r="N71" s="37" t="e">
        <f t="shared" si="13"/>
        <v>#VALUE!</v>
      </c>
      <c r="O71" s="37" t="e">
        <f t="shared" si="14"/>
        <v>#VALUE!</v>
      </c>
      <c r="P71" s="34" t="e">
        <f t="shared" si="15"/>
        <v>#VALUE!</v>
      </c>
      <c r="Q71" s="49"/>
      <c r="R71" s="9" t="s">
        <v>336</v>
      </c>
    </row>
    <row r="72" spans="1:18">
      <c r="A72" s="10"/>
      <c r="B72" s="11"/>
      <c r="C72" s="11"/>
      <c r="D72" s="12"/>
      <c r="E72" s="12"/>
      <c r="F72" s="12"/>
      <c r="G72" s="9" t="s">
        <v>152</v>
      </c>
      <c r="H72" s="9" t="s">
        <v>153</v>
      </c>
      <c r="I72" s="9">
        <v>7</v>
      </c>
      <c r="J72" s="33" t="s">
        <v>10</v>
      </c>
      <c r="K72" s="34" t="e">
        <f t="shared" si="12"/>
        <v>#VALUE!</v>
      </c>
      <c r="L72" s="35" t="s">
        <v>334</v>
      </c>
      <c r="M72" s="38"/>
      <c r="N72" s="37" t="e">
        <f t="shared" si="13"/>
        <v>#VALUE!</v>
      </c>
      <c r="O72" s="37" t="e">
        <f t="shared" si="14"/>
        <v>#VALUE!</v>
      </c>
      <c r="P72" s="34" t="e">
        <f t="shared" si="15"/>
        <v>#VALUE!</v>
      </c>
      <c r="Q72" s="49"/>
      <c r="R72" s="9" t="s">
        <v>336</v>
      </c>
    </row>
    <row r="73" spans="1:18">
      <c r="A73" s="10"/>
      <c r="B73" s="11"/>
      <c r="C73" s="11"/>
      <c r="D73" s="12"/>
      <c r="E73" s="12"/>
      <c r="F73" s="12"/>
      <c r="G73" s="9" t="s">
        <v>134</v>
      </c>
      <c r="H73" s="52" t="s">
        <v>135</v>
      </c>
      <c r="I73" s="13">
        <v>8</v>
      </c>
      <c r="J73" s="33" t="s">
        <v>10</v>
      </c>
      <c r="K73" s="34" t="e">
        <f t="shared" si="12"/>
        <v>#VALUE!</v>
      </c>
      <c r="L73" s="35" t="s">
        <v>334</v>
      </c>
      <c r="M73" s="38"/>
      <c r="N73" s="37" t="e">
        <f t="shared" si="13"/>
        <v>#VALUE!</v>
      </c>
      <c r="O73" s="37" t="e">
        <f t="shared" si="14"/>
        <v>#VALUE!</v>
      </c>
      <c r="P73" s="34" t="e">
        <f t="shared" si="15"/>
        <v>#VALUE!</v>
      </c>
      <c r="Q73" s="49"/>
      <c r="R73" s="9" t="s">
        <v>336</v>
      </c>
    </row>
    <row r="74" spans="1:18">
      <c r="A74" s="10"/>
      <c r="B74" s="11"/>
      <c r="C74" s="11"/>
      <c r="D74" s="12"/>
      <c r="E74" s="12"/>
      <c r="F74" s="12"/>
      <c r="G74" s="9" t="s">
        <v>136</v>
      </c>
      <c r="H74" s="52" t="s">
        <v>137</v>
      </c>
      <c r="I74" s="13">
        <v>12.4</v>
      </c>
      <c r="J74" s="33" t="s">
        <v>10</v>
      </c>
      <c r="K74" s="34" t="e">
        <f t="shared" si="12"/>
        <v>#VALUE!</v>
      </c>
      <c r="L74" s="35" t="s">
        <v>334</v>
      </c>
      <c r="M74" s="42"/>
      <c r="N74" s="37" t="e">
        <f t="shared" si="13"/>
        <v>#VALUE!</v>
      </c>
      <c r="O74" s="37" t="e">
        <f t="shared" si="14"/>
        <v>#VALUE!</v>
      </c>
      <c r="P74" s="34" t="e">
        <f t="shared" si="15"/>
        <v>#VALUE!</v>
      </c>
      <c r="Q74" s="50"/>
      <c r="R74" s="9" t="s">
        <v>336</v>
      </c>
    </row>
    <row r="75" spans="1:18">
      <c r="A75" s="18"/>
      <c r="B75" s="16"/>
      <c r="C75" s="16"/>
      <c r="D75" s="17"/>
      <c r="E75" s="17"/>
      <c r="F75" s="17"/>
      <c r="G75" s="9"/>
      <c r="H75" s="21" t="s">
        <v>339</v>
      </c>
      <c r="I75" s="9">
        <f>SUM(I54:I74)</f>
        <v>301.5</v>
      </c>
      <c r="J75" s="9">
        <f>SUM(J54:J74)</f>
        <v>0</v>
      </c>
      <c r="K75" s="34"/>
      <c r="L75" s="9"/>
      <c r="M75" s="21" t="s">
        <v>339</v>
      </c>
      <c r="N75" s="46" t="e">
        <f>SUM(N54:N74)</f>
        <v>#VALUE!</v>
      </c>
      <c r="O75" s="46" t="e">
        <f>SUM(O54:O74)</f>
        <v>#VALUE!</v>
      </c>
      <c r="P75" s="47" t="e">
        <f t="shared" si="15"/>
        <v>#VALUE!</v>
      </c>
      <c r="Q75" s="9"/>
      <c r="R75" s="9"/>
    </row>
    <row r="76" spans="1:18">
      <c r="A76" s="5">
        <v>5</v>
      </c>
      <c r="B76" s="19" t="s">
        <v>346</v>
      </c>
      <c r="C76" s="19" t="s">
        <v>347</v>
      </c>
      <c r="D76" s="26" t="str">
        <f>"线路上网负荷："&amp;"61
"&amp;"装机容量："&amp;I83&amp;"
实际出力："&amp;J83</f>
        <v>线路上网负荷：61
装机容量：86
实际出力：0</v>
      </c>
      <c r="E76" s="26">
        <v>61</v>
      </c>
      <c r="F76" s="26"/>
      <c r="G76" s="9" t="s">
        <v>94</v>
      </c>
      <c r="H76" s="9" t="s">
        <v>95</v>
      </c>
      <c r="I76" s="9">
        <v>34.5</v>
      </c>
      <c r="J76" s="33" t="s">
        <v>10</v>
      </c>
      <c r="K76" s="34" t="e">
        <f t="shared" ref="K76:K82" si="16">J76/I76</f>
        <v>#VALUE!</v>
      </c>
      <c r="L76" s="35" t="s">
        <v>334</v>
      </c>
      <c r="M76" s="54" t="s">
        <v>348</v>
      </c>
      <c r="N76" s="37">
        <f t="shared" ref="N76:N82" si="17">IF(L76="是",I76*0.9,J76)</f>
        <v>31.05</v>
      </c>
      <c r="O76" s="37" t="e">
        <f t="shared" ref="O76:O82" si="18">N76-J76</f>
        <v>#VALUE!</v>
      </c>
      <c r="P76" s="34">
        <f t="shared" ref="P76:P83" si="19">N76/I76</f>
        <v>0.9</v>
      </c>
      <c r="Q76" s="9" t="s">
        <v>330</v>
      </c>
      <c r="R76" s="9" t="s">
        <v>336</v>
      </c>
    </row>
    <row r="77" spans="1:18">
      <c r="A77" s="10"/>
      <c r="B77" s="9"/>
      <c r="C77" s="9"/>
      <c r="D77" s="19"/>
      <c r="E77" s="19"/>
      <c r="F77" s="19"/>
      <c r="G77" s="9" t="s">
        <v>96</v>
      </c>
      <c r="H77" s="9" t="s">
        <v>97</v>
      </c>
      <c r="I77" s="9">
        <v>8</v>
      </c>
      <c r="J77" s="33" t="s">
        <v>10</v>
      </c>
      <c r="K77" s="34" t="e">
        <f t="shared" si="16"/>
        <v>#VALUE!</v>
      </c>
      <c r="L77" s="35" t="s">
        <v>334</v>
      </c>
      <c r="M77" s="9"/>
      <c r="N77" s="37">
        <f t="shared" si="17"/>
        <v>7.2</v>
      </c>
      <c r="O77" s="37" t="e">
        <f t="shared" si="18"/>
        <v>#VALUE!</v>
      </c>
      <c r="P77" s="34">
        <f t="shared" si="19"/>
        <v>0.9</v>
      </c>
      <c r="Q77" s="9"/>
      <c r="R77" s="9" t="s">
        <v>336</v>
      </c>
    </row>
    <row r="78" spans="1:18">
      <c r="A78" s="10"/>
      <c r="B78" s="9"/>
      <c r="C78" s="9"/>
      <c r="D78" s="19"/>
      <c r="E78" s="19"/>
      <c r="F78" s="19"/>
      <c r="G78" s="9" t="s">
        <v>98</v>
      </c>
      <c r="H78" s="9" t="s">
        <v>99</v>
      </c>
      <c r="I78" s="9">
        <v>4</v>
      </c>
      <c r="J78" s="33" t="s">
        <v>10</v>
      </c>
      <c r="K78" s="34" t="e">
        <f t="shared" si="16"/>
        <v>#VALUE!</v>
      </c>
      <c r="L78" s="35" t="s">
        <v>334</v>
      </c>
      <c r="M78" s="9"/>
      <c r="N78" s="37">
        <f t="shared" si="17"/>
        <v>3.6</v>
      </c>
      <c r="O78" s="37" t="e">
        <f t="shared" si="18"/>
        <v>#VALUE!</v>
      </c>
      <c r="P78" s="34">
        <f t="shared" si="19"/>
        <v>0.9</v>
      </c>
      <c r="Q78" s="9"/>
      <c r="R78" s="9" t="s">
        <v>336</v>
      </c>
    </row>
    <row r="79" spans="1:18">
      <c r="A79" s="10"/>
      <c r="B79" s="9"/>
      <c r="C79" s="9"/>
      <c r="D79" s="19"/>
      <c r="E79" s="19"/>
      <c r="F79" s="19"/>
      <c r="G79" s="9" t="s">
        <v>104</v>
      </c>
      <c r="H79" s="13" t="s">
        <v>105</v>
      </c>
      <c r="I79" s="13">
        <v>12</v>
      </c>
      <c r="J79" s="33" t="s">
        <v>10</v>
      </c>
      <c r="K79" s="34" t="e">
        <f t="shared" si="16"/>
        <v>#VALUE!</v>
      </c>
      <c r="L79" s="39" t="s">
        <v>338</v>
      </c>
      <c r="M79" s="9"/>
      <c r="N79" s="37" t="str">
        <f t="shared" si="17"/>
        <v>数据录入</v>
      </c>
      <c r="O79" s="37" t="e">
        <f t="shared" si="18"/>
        <v>#VALUE!</v>
      </c>
      <c r="P79" s="34" t="e">
        <f t="shared" si="19"/>
        <v>#VALUE!</v>
      </c>
      <c r="Q79" s="9"/>
      <c r="R79" s="9" t="s">
        <v>336</v>
      </c>
    </row>
    <row r="80" spans="1:18">
      <c r="A80" s="10"/>
      <c r="B80" s="9"/>
      <c r="C80" s="9"/>
      <c r="D80" s="19"/>
      <c r="E80" s="19"/>
      <c r="F80" s="19"/>
      <c r="G80" s="9" t="s">
        <v>106</v>
      </c>
      <c r="H80" s="13" t="s">
        <v>107</v>
      </c>
      <c r="I80" s="13">
        <v>12</v>
      </c>
      <c r="J80" s="33" t="s">
        <v>10</v>
      </c>
      <c r="K80" s="34" t="e">
        <f t="shared" si="16"/>
        <v>#VALUE!</v>
      </c>
      <c r="L80" s="39" t="s">
        <v>338</v>
      </c>
      <c r="M80" s="9"/>
      <c r="N80" s="37" t="str">
        <f t="shared" si="17"/>
        <v>数据录入</v>
      </c>
      <c r="O80" s="37" t="e">
        <f t="shared" si="18"/>
        <v>#VALUE!</v>
      </c>
      <c r="P80" s="34" t="e">
        <f t="shared" si="19"/>
        <v>#VALUE!</v>
      </c>
      <c r="Q80" s="9"/>
      <c r="R80" s="9" t="s">
        <v>336</v>
      </c>
    </row>
    <row r="81" spans="1:18">
      <c r="A81" s="10"/>
      <c r="B81" s="9"/>
      <c r="C81" s="9"/>
      <c r="D81" s="19"/>
      <c r="E81" s="19"/>
      <c r="F81" s="19"/>
      <c r="G81" s="9" t="s">
        <v>108</v>
      </c>
      <c r="H81" s="13" t="s">
        <v>109</v>
      </c>
      <c r="I81" s="13">
        <v>10.5</v>
      </c>
      <c r="J81" s="33" t="s">
        <v>10</v>
      </c>
      <c r="K81" s="34" t="e">
        <f t="shared" si="16"/>
        <v>#VALUE!</v>
      </c>
      <c r="L81" s="35" t="s">
        <v>334</v>
      </c>
      <c r="M81" s="9"/>
      <c r="N81" s="37">
        <f t="shared" si="17"/>
        <v>9.45</v>
      </c>
      <c r="O81" s="37" t="e">
        <f t="shared" si="18"/>
        <v>#VALUE!</v>
      </c>
      <c r="P81" s="34">
        <f t="shared" si="19"/>
        <v>0.9</v>
      </c>
      <c r="Q81" s="9"/>
      <c r="R81" s="9" t="s">
        <v>336</v>
      </c>
    </row>
    <row r="82" spans="1:18">
      <c r="A82" s="10"/>
      <c r="B82" s="9"/>
      <c r="C82" s="9"/>
      <c r="D82" s="19"/>
      <c r="E82" s="19"/>
      <c r="F82" s="19"/>
      <c r="G82" s="9" t="s">
        <v>110</v>
      </c>
      <c r="H82" s="13" t="s">
        <v>111</v>
      </c>
      <c r="I82" s="13">
        <v>5</v>
      </c>
      <c r="J82" s="33" t="s">
        <v>10</v>
      </c>
      <c r="K82" s="34" t="e">
        <f t="shared" si="16"/>
        <v>#VALUE!</v>
      </c>
      <c r="L82" s="35" t="s">
        <v>334</v>
      </c>
      <c r="M82" s="9"/>
      <c r="N82" s="37">
        <f t="shared" si="17"/>
        <v>4.5</v>
      </c>
      <c r="O82" s="37" t="e">
        <f t="shared" si="18"/>
        <v>#VALUE!</v>
      </c>
      <c r="P82" s="34">
        <f t="shared" si="19"/>
        <v>0.9</v>
      </c>
      <c r="Q82" s="9"/>
      <c r="R82" s="9" t="s">
        <v>336</v>
      </c>
    </row>
    <row r="83" spans="1:18">
      <c r="A83" s="18"/>
      <c r="B83" s="9"/>
      <c r="C83" s="9"/>
      <c r="D83" s="9"/>
      <c r="E83" s="9"/>
      <c r="F83" s="9"/>
      <c r="G83" s="9"/>
      <c r="H83" s="21" t="s">
        <v>339</v>
      </c>
      <c r="I83" s="9">
        <f>SUM(I76:I82)</f>
        <v>86</v>
      </c>
      <c r="J83" s="9">
        <f>SUM(J76:J82)</f>
        <v>0</v>
      </c>
      <c r="K83" s="34"/>
      <c r="L83" s="35"/>
      <c r="M83" s="21" t="s">
        <v>339</v>
      </c>
      <c r="N83" s="21">
        <f>SUM(N76:N82)</f>
        <v>55.8</v>
      </c>
      <c r="O83" s="46" t="e">
        <f>SUM(O76:O82)</f>
        <v>#VALUE!</v>
      </c>
      <c r="P83" s="47">
        <f t="shared" si="19"/>
        <v>0.648837209302326</v>
      </c>
      <c r="Q83" s="9"/>
      <c r="R83" s="9"/>
    </row>
    <row r="84" spans="1:18">
      <c r="A84" s="5">
        <v>6</v>
      </c>
      <c r="B84" s="6" t="s">
        <v>264</v>
      </c>
      <c r="C84" s="19" t="s">
        <v>349</v>
      </c>
      <c r="D84" s="7" t="str">
        <f ca="1">"线路上网负荷："&amp;"119
"&amp;"装机容量："&amp;I87&amp;"
实际出力："&amp;J87</f>
        <v>线路上网负荷：119
装机容量：111
实际出力：68</v>
      </c>
      <c r="E84" s="7">
        <v>119</v>
      </c>
      <c r="F84" s="7"/>
      <c r="G84" s="27" t="s">
        <v>74</v>
      </c>
      <c r="H84" s="9" t="s">
        <v>75</v>
      </c>
      <c r="I84" s="9">
        <v>30</v>
      </c>
      <c r="J84" s="33" t="s">
        <v>10</v>
      </c>
      <c r="K84" s="34" t="e">
        <f>J84/I84</f>
        <v>#VALUE!</v>
      </c>
      <c r="L84" s="35" t="s">
        <v>334</v>
      </c>
      <c r="M84" s="36" t="s">
        <v>348</v>
      </c>
      <c r="N84" s="9">
        <f>IF(L84="是",I84*0.9,J84)</f>
        <v>27</v>
      </c>
      <c r="O84" s="37" t="e">
        <f>N84-J84</f>
        <v>#VALUE!</v>
      </c>
      <c r="P84" s="34">
        <f>N84/I84</f>
        <v>0.9</v>
      </c>
      <c r="Q84" s="9" t="s">
        <v>330</v>
      </c>
      <c r="R84" s="9" t="s">
        <v>336</v>
      </c>
    </row>
    <row r="85" spans="1:18">
      <c r="A85" s="10"/>
      <c r="B85" s="11"/>
      <c r="C85" s="19"/>
      <c r="D85" s="11"/>
      <c r="E85" s="11"/>
      <c r="F85" s="11"/>
      <c r="G85" s="53" t="s">
        <v>76</v>
      </c>
      <c r="H85" s="50" t="s">
        <v>77</v>
      </c>
      <c r="I85" s="50">
        <v>24</v>
      </c>
      <c r="J85" s="33" t="s">
        <v>10</v>
      </c>
      <c r="K85" s="34" t="e">
        <f>J85/I85</f>
        <v>#VALUE!</v>
      </c>
      <c r="L85" s="35" t="s">
        <v>334</v>
      </c>
      <c r="M85" s="38"/>
      <c r="N85" s="9">
        <f>IF(L85="是",I85*0.9,J85)</f>
        <v>21.6</v>
      </c>
      <c r="O85" s="37" t="e">
        <f>N85-J85</f>
        <v>#VALUE!</v>
      </c>
      <c r="P85" s="34">
        <f>N85/I85</f>
        <v>0.9</v>
      </c>
      <c r="Q85" s="9"/>
      <c r="R85" s="9" t="s">
        <v>336</v>
      </c>
    </row>
    <row r="86" spans="1:18">
      <c r="A86" s="10"/>
      <c r="B86" s="11"/>
      <c r="C86" s="19"/>
      <c r="D86" s="11"/>
      <c r="E86" s="11"/>
      <c r="F86" s="11"/>
      <c r="G86" s="27" t="s">
        <v>82</v>
      </c>
      <c r="H86" s="9" t="s">
        <v>83</v>
      </c>
      <c r="I86" s="9">
        <v>36</v>
      </c>
      <c r="J86" s="33" t="s">
        <v>10</v>
      </c>
      <c r="K86" s="34" t="e">
        <f>J86/I86</f>
        <v>#VALUE!</v>
      </c>
      <c r="L86" s="35" t="s">
        <v>334</v>
      </c>
      <c r="M86" s="38"/>
      <c r="N86" s="9">
        <f>IF(L86="是",I86*0.9,J86)</f>
        <v>32.4</v>
      </c>
      <c r="O86" s="37" t="e">
        <f>N86-J86</f>
        <v>#VALUE!</v>
      </c>
      <c r="P86" s="34">
        <f>N86/I86</f>
        <v>0.9</v>
      </c>
      <c r="Q86" s="9"/>
      <c r="R86" s="9" t="s">
        <v>336</v>
      </c>
    </row>
    <row r="87" spans="1:18">
      <c r="A87" s="18"/>
      <c r="B87" s="19"/>
      <c r="C87" s="19"/>
      <c r="D87" s="19"/>
      <c r="E87" s="19"/>
      <c r="F87" s="19"/>
      <c r="G87" s="27"/>
      <c r="H87" s="21" t="s">
        <v>339</v>
      </c>
      <c r="I87" s="9">
        <f ca="1">SUM(I84:I91)</f>
        <v>111</v>
      </c>
      <c r="J87" s="9" t="e">
        <f ca="1">SUM(J84:J91)</f>
        <v>#REF!</v>
      </c>
      <c r="K87" s="34"/>
      <c r="L87" s="35"/>
      <c r="M87" s="21" t="s">
        <v>339</v>
      </c>
      <c r="N87" s="21">
        <f>SUM(N84:N86)</f>
        <v>81</v>
      </c>
      <c r="O87" s="46" t="e">
        <f>SUM(O84:O86)</f>
        <v>#VALUE!</v>
      </c>
      <c r="P87" s="47">
        <f ca="1" t="shared" ref="P87:P92" si="20">N87/I87</f>
        <v>0.9</v>
      </c>
      <c r="Q87" s="9"/>
      <c r="R87" s="9"/>
    </row>
    <row r="88" ht="14.4" customHeight="1" spans="1:18">
      <c r="A88" s="5">
        <v>7</v>
      </c>
      <c r="B88" s="6" t="s">
        <v>266</v>
      </c>
      <c r="C88" s="6" t="s">
        <v>350</v>
      </c>
      <c r="D88" s="7" t="e">
        <f>"线路上网负荷："&amp;"119
"&amp;"装机容量："&amp;#REF!&amp;"
实际出力："&amp;#REF!</f>
        <v>#REF!</v>
      </c>
      <c r="E88" s="7">
        <v>119</v>
      </c>
      <c r="F88" s="7"/>
      <c r="G88" s="27" t="s">
        <v>142</v>
      </c>
      <c r="H88" s="13" t="s">
        <v>143</v>
      </c>
      <c r="I88" s="9">
        <v>5</v>
      </c>
      <c r="J88" s="33" t="s">
        <v>10</v>
      </c>
      <c r="K88" s="34" t="e">
        <f>J88/I88</f>
        <v>#VALUE!</v>
      </c>
      <c r="L88" s="39" t="s">
        <v>338</v>
      </c>
      <c r="M88" s="36" t="s">
        <v>351</v>
      </c>
      <c r="N88" s="9" t="str">
        <f>IF(L88="是",(#REF!-(-10)-$J$88)*(I88/(#REF!-$I$88)),J88)</f>
        <v>数据录入</v>
      </c>
      <c r="O88" s="37" t="e">
        <f>N88-J88</f>
        <v>#VALUE!</v>
      </c>
      <c r="P88" s="34" t="e">
        <f t="shared" si="20"/>
        <v>#VALUE!</v>
      </c>
      <c r="Q88" s="25" t="s">
        <v>330</v>
      </c>
      <c r="R88" s="9" t="s">
        <v>336</v>
      </c>
    </row>
    <row r="89" spans="1:18">
      <c r="A89" s="10"/>
      <c r="B89" s="11"/>
      <c r="C89" s="11"/>
      <c r="D89" s="12"/>
      <c r="E89" s="12"/>
      <c r="F89" s="12"/>
      <c r="G89" s="27" t="s">
        <v>78</v>
      </c>
      <c r="H89" s="9" t="s">
        <v>79</v>
      </c>
      <c r="I89" s="9">
        <v>21</v>
      </c>
      <c r="J89" s="33" t="s">
        <v>10</v>
      </c>
      <c r="K89" s="34" t="e">
        <f>J89/I89</f>
        <v>#VALUE!</v>
      </c>
      <c r="L89" s="35" t="s">
        <v>334</v>
      </c>
      <c r="M89" s="38"/>
      <c r="N89" s="37" t="e">
        <f>IF(L89="是",(#REF!-(-10)-$J$88)*(I89/(#REF!-$I$88)),J89)</f>
        <v>#REF!</v>
      </c>
      <c r="O89" s="37" t="e">
        <f>N89-J89</f>
        <v>#REF!</v>
      </c>
      <c r="P89" s="34" t="e">
        <f t="shared" si="20"/>
        <v>#REF!</v>
      </c>
      <c r="Q89" s="49"/>
      <c r="R89" s="9" t="s">
        <v>336</v>
      </c>
    </row>
    <row r="90" spans="1:18">
      <c r="A90" s="10"/>
      <c r="B90" s="11"/>
      <c r="C90" s="11"/>
      <c r="D90" s="12"/>
      <c r="E90" s="12"/>
      <c r="F90" s="12"/>
      <c r="G90" s="27" t="s">
        <v>80</v>
      </c>
      <c r="H90" s="9" t="s">
        <v>81</v>
      </c>
      <c r="I90" s="9">
        <v>12.6</v>
      </c>
      <c r="J90" s="33" t="s">
        <v>10</v>
      </c>
      <c r="K90" s="34" t="e">
        <f>J90/I90</f>
        <v>#VALUE!</v>
      </c>
      <c r="L90" s="35" t="s">
        <v>334</v>
      </c>
      <c r="M90" s="38"/>
      <c r="N90" s="37" t="e">
        <f>IF(L90="是",(#REF!-(-10)-$J$88)*(I90/(#REF!-$I$88)),J90)</f>
        <v>#REF!</v>
      </c>
      <c r="O90" s="37" t="e">
        <f>N90-J90</f>
        <v>#REF!</v>
      </c>
      <c r="P90" s="34" t="e">
        <f t="shared" si="20"/>
        <v>#REF!</v>
      </c>
      <c r="Q90" s="49"/>
      <c r="R90" s="9" t="s">
        <v>336</v>
      </c>
    </row>
    <row r="91" spans="1:18">
      <c r="A91" s="10"/>
      <c r="B91" s="16"/>
      <c r="C91" s="16"/>
      <c r="D91" s="17"/>
      <c r="E91" s="17"/>
      <c r="F91" s="17"/>
      <c r="G91" s="27" t="s">
        <v>84</v>
      </c>
      <c r="H91" s="9" t="s">
        <v>85</v>
      </c>
      <c r="I91" s="9">
        <v>21</v>
      </c>
      <c r="J91" s="33" t="s">
        <v>10</v>
      </c>
      <c r="K91" s="34" t="e">
        <f>J91/I91</f>
        <v>#VALUE!</v>
      </c>
      <c r="L91" s="35" t="s">
        <v>334</v>
      </c>
      <c r="M91" s="42"/>
      <c r="N91" s="37" t="e">
        <f>IF(L91="是",(#REF!-(-10)-$J$88)*(I91/(#REF!-$I$88)),J91)</f>
        <v>#REF!</v>
      </c>
      <c r="O91" s="37" t="e">
        <f>N91-J91</f>
        <v>#REF!</v>
      </c>
      <c r="P91" s="34" t="e">
        <f t="shared" si="20"/>
        <v>#REF!</v>
      </c>
      <c r="Q91" s="49"/>
      <c r="R91" s="9" t="s">
        <v>336</v>
      </c>
    </row>
    <row r="92" customFormat="1" spans="1:18">
      <c r="A92" s="18"/>
      <c r="B92" s="19"/>
      <c r="C92" s="19"/>
      <c r="D92" s="19"/>
      <c r="E92" s="19"/>
      <c r="F92" s="19"/>
      <c r="G92" s="27"/>
      <c r="H92" s="21" t="s">
        <v>339</v>
      </c>
      <c r="I92" s="9">
        <f>SUM(I88:I91)</f>
        <v>59.6</v>
      </c>
      <c r="J92" s="9">
        <f>SUM(J88:J91)</f>
        <v>0</v>
      </c>
      <c r="K92" s="34"/>
      <c r="L92" s="35"/>
      <c r="M92" s="21" t="s">
        <v>339</v>
      </c>
      <c r="N92" s="21" t="e">
        <f>SUM(N88:N91)</f>
        <v>#REF!</v>
      </c>
      <c r="O92" s="46" t="e">
        <f>SUM(O88:O91)</f>
        <v>#VALUE!</v>
      </c>
      <c r="P92" s="47" t="e">
        <f>N92/I92</f>
        <v>#REF!</v>
      </c>
      <c r="Q92" s="9"/>
      <c r="R92" s="9"/>
    </row>
  </sheetData>
  <mergeCells count="60">
    <mergeCell ref="A1:C1"/>
    <mergeCell ref="T1:U1"/>
    <mergeCell ref="A3:A27"/>
    <mergeCell ref="A28:A39"/>
    <mergeCell ref="A40:A53"/>
    <mergeCell ref="A54:A75"/>
    <mergeCell ref="A76:A83"/>
    <mergeCell ref="A84:A87"/>
    <mergeCell ref="A88:A92"/>
    <mergeCell ref="B3:B26"/>
    <mergeCell ref="B28:B39"/>
    <mergeCell ref="B40:B53"/>
    <mergeCell ref="B54:B75"/>
    <mergeCell ref="B76:B82"/>
    <mergeCell ref="B84:B86"/>
    <mergeCell ref="B88:B91"/>
    <mergeCell ref="C3:C26"/>
    <mergeCell ref="C28:C39"/>
    <mergeCell ref="C40:C53"/>
    <mergeCell ref="C54:C75"/>
    <mergeCell ref="C76:C82"/>
    <mergeCell ref="C84:C86"/>
    <mergeCell ref="C88:C91"/>
    <mergeCell ref="D3:D26"/>
    <mergeCell ref="D28:D39"/>
    <mergeCell ref="D40:D53"/>
    <mergeCell ref="D54:D75"/>
    <mergeCell ref="D76:D82"/>
    <mergeCell ref="D84:D86"/>
    <mergeCell ref="D88:D91"/>
    <mergeCell ref="E3:E26"/>
    <mergeCell ref="E28:E39"/>
    <mergeCell ref="E40:E53"/>
    <mergeCell ref="E54:E75"/>
    <mergeCell ref="E76:E82"/>
    <mergeCell ref="E84:E86"/>
    <mergeCell ref="E88:E91"/>
    <mergeCell ref="F3:F26"/>
    <mergeCell ref="F28:F39"/>
    <mergeCell ref="F40:F53"/>
    <mergeCell ref="F54:F75"/>
    <mergeCell ref="F76:F82"/>
    <mergeCell ref="F84:F86"/>
    <mergeCell ref="F88:F91"/>
    <mergeCell ref="M3:M26"/>
    <mergeCell ref="M28:M38"/>
    <mergeCell ref="M40:M51"/>
    <mergeCell ref="M54:M74"/>
    <mergeCell ref="M76:M82"/>
    <mergeCell ref="M84:M86"/>
    <mergeCell ref="M88:M91"/>
    <mergeCell ref="Q3:Q26"/>
    <mergeCell ref="Q28:Q38"/>
    <mergeCell ref="Q40:Q52"/>
    <mergeCell ref="Q54:Q74"/>
    <mergeCell ref="Q76:Q82"/>
    <mergeCell ref="Q84:Q86"/>
    <mergeCell ref="Q88:Q91"/>
    <mergeCell ref="T3:T33"/>
    <mergeCell ref="AA3:AA33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50"/>
  <sheetViews>
    <sheetView workbookViewId="0">
      <selection activeCell="A1" sqref="A1:C1"/>
    </sheetView>
  </sheetViews>
  <sheetFormatPr defaultColWidth="8.88073394495413" defaultRowHeight="14.5" outlineLevelCol="2"/>
  <cols>
    <col min="1" max="1" width="5.44036697247706" customWidth="1"/>
    <col min="3" max="3" width="16.1100917431193" customWidth="1"/>
  </cols>
  <sheetData>
    <row r="1" spans="1:3">
      <c r="A1" s="9" t="s">
        <v>154</v>
      </c>
      <c r="B1" s="9"/>
      <c r="C1" s="9"/>
    </row>
    <row r="2" spans="1:3">
      <c r="A2" s="9" t="s">
        <v>1</v>
      </c>
      <c r="B2" s="9" t="s">
        <v>2</v>
      </c>
      <c r="C2" s="9" t="s">
        <v>155</v>
      </c>
    </row>
    <row r="3" spans="1:3">
      <c r="A3" s="9">
        <v>1</v>
      </c>
      <c r="B3" s="9" t="s">
        <v>156</v>
      </c>
      <c r="C3" s="9" t="s">
        <v>157</v>
      </c>
    </row>
    <row r="4" spans="1:3">
      <c r="A4" s="9">
        <v>2</v>
      </c>
      <c r="B4" s="9" t="s">
        <v>158</v>
      </c>
      <c r="C4" s="9" t="s">
        <v>159</v>
      </c>
    </row>
    <row r="5" spans="1:3">
      <c r="A5" s="9">
        <v>3</v>
      </c>
      <c r="B5" s="9" t="s">
        <v>160</v>
      </c>
      <c r="C5" s="9" t="s">
        <v>161</v>
      </c>
    </row>
    <row r="6" spans="1:3">
      <c r="A6" s="9">
        <v>4</v>
      </c>
      <c r="B6" s="9" t="s">
        <v>162</v>
      </c>
      <c r="C6" s="9" t="s">
        <v>163</v>
      </c>
    </row>
    <row r="7" spans="1:3">
      <c r="A7" s="9">
        <v>5</v>
      </c>
      <c r="B7" s="9" t="s">
        <v>164</v>
      </c>
      <c r="C7" s="9" t="s">
        <v>165</v>
      </c>
    </row>
    <row r="8" spans="1:3">
      <c r="A8" s="9">
        <v>6</v>
      </c>
      <c r="B8" s="9" t="s">
        <v>166</v>
      </c>
      <c r="C8" s="9" t="s">
        <v>167</v>
      </c>
    </row>
    <row r="9" spans="1:3">
      <c r="A9" s="9">
        <v>7</v>
      </c>
      <c r="B9" s="9" t="s">
        <v>168</v>
      </c>
      <c r="C9" s="9" t="s">
        <v>169</v>
      </c>
    </row>
    <row r="10" spans="1:3">
      <c r="A10" s="9">
        <v>8</v>
      </c>
      <c r="B10" s="9" t="s">
        <v>170</v>
      </c>
      <c r="C10" s="9" t="s">
        <v>171</v>
      </c>
    </row>
    <row r="11" spans="1:3">
      <c r="A11" s="9">
        <v>9</v>
      </c>
      <c r="B11" s="9" t="s">
        <v>172</v>
      </c>
      <c r="C11" s="9" t="s">
        <v>173</v>
      </c>
    </row>
    <row r="12" spans="1:3">
      <c r="A12" s="9">
        <v>10</v>
      </c>
      <c r="B12" s="9" t="s">
        <v>174</v>
      </c>
      <c r="C12" s="9" t="s">
        <v>175</v>
      </c>
    </row>
    <row r="13" spans="1:3">
      <c r="A13" s="9">
        <v>11</v>
      </c>
      <c r="B13" s="9" t="s">
        <v>176</v>
      </c>
      <c r="C13" s="9" t="s">
        <v>177</v>
      </c>
    </row>
    <row r="14" spans="1:3">
      <c r="A14" s="9">
        <v>12</v>
      </c>
      <c r="B14" s="9" t="s">
        <v>178</v>
      </c>
      <c r="C14" s="9" t="s">
        <v>179</v>
      </c>
    </row>
    <row r="15" spans="1:3">
      <c r="A15" s="9">
        <v>13</v>
      </c>
      <c r="B15" s="9" t="s">
        <v>180</v>
      </c>
      <c r="C15" s="9" t="s">
        <v>181</v>
      </c>
    </row>
    <row r="16" spans="1:3">
      <c r="A16" s="9">
        <v>14</v>
      </c>
      <c r="B16" s="9" t="s">
        <v>182</v>
      </c>
      <c r="C16" s="9" t="s">
        <v>183</v>
      </c>
    </row>
    <row r="17" spans="1:3">
      <c r="A17" s="9">
        <v>15</v>
      </c>
      <c r="B17" s="9" t="s">
        <v>184</v>
      </c>
      <c r="C17" s="9" t="s">
        <v>185</v>
      </c>
    </row>
    <row r="18" spans="1:3">
      <c r="A18" s="9">
        <v>16</v>
      </c>
      <c r="B18" s="9" t="s">
        <v>186</v>
      </c>
      <c r="C18" s="9" t="s">
        <v>187</v>
      </c>
    </row>
    <row r="19" spans="1:3">
      <c r="A19" s="9">
        <v>17</v>
      </c>
      <c r="B19" s="9" t="s">
        <v>188</v>
      </c>
      <c r="C19" s="9" t="s">
        <v>189</v>
      </c>
    </row>
    <row r="20" spans="1:3">
      <c r="A20" s="9">
        <v>18</v>
      </c>
      <c r="B20" s="9" t="s">
        <v>190</v>
      </c>
      <c r="C20" s="9" t="s">
        <v>191</v>
      </c>
    </row>
    <row r="21" spans="1:3">
      <c r="A21" s="9">
        <v>19</v>
      </c>
      <c r="B21" s="9" t="s">
        <v>192</v>
      </c>
      <c r="C21" s="9" t="s">
        <v>193</v>
      </c>
    </row>
    <row r="22" spans="1:3">
      <c r="A22" s="9">
        <v>20</v>
      </c>
      <c r="B22" s="9" t="s">
        <v>194</v>
      </c>
      <c r="C22" s="9" t="s">
        <v>195</v>
      </c>
    </row>
    <row r="23" spans="1:3">
      <c r="A23" s="9">
        <v>21</v>
      </c>
      <c r="B23" s="9" t="s">
        <v>196</v>
      </c>
      <c r="C23" s="9" t="s">
        <v>197</v>
      </c>
    </row>
    <row r="24" spans="1:3">
      <c r="A24" s="9">
        <v>22</v>
      </c>
      <c r="B24" s="9" t="s">
        <v>198</v>
      </c>
      <c r="C24" s="9" t="s">
        <v>199</v>
      </c>
    </row>
    <row r="25" spans="1:3">
      <c r="A25" s="9">
        <v>23</v>
      </c>
      <c r="B25" s="9" t="s">
        <v>200</v>
      </c>
      <c r="C25" s="9" t="s">
        <v>201</v>
      </c>
    </row>
    <row r="26" spans="1:3">
      <c r="A26" s="9">
        <v>24</v>
      </c>
      <c r="B26" s="9" t="s">
        <v>202</v>
      </c>
      <c r="C26" s="9" t="s">
        <v>203</v>
      </c>
    </row>
    <row r="27" spans="1:3">
      <c r="A27" s="9">
        <v>25</v>
      </c>
      <c r="B27" s="9" t="s">
        <v>204</v>
      </c>
      <c r="C27" s="9" t="s">
        <v>205</v>
      </c>
    </row>
    <row r="28" spans="1:3">
      <c r="A28" s="9">
        <v>26</v>
      </c>
      <c r="B28" s="9" t="s">
        <v>206</v>
      </c>
      <c r="C28" s="9" t="s">
        <v>207</v>
      </c>
    </row>
    <row r="29" spans="1:3">
      <c r="A29" s="9">
        <v>27</v>
      </c>
      <c r="B29" s="9" t="s">
        <v>208</v>
      </c>
      <c r="C29" s="9" t="s">
        <v>209</v>
      </c>
    </row>
    <row r="30" spans="1:3">
      <c r="A30" s="9">
        <v>28</v>
      </c>
      <c r="B30" s="9" t="s">
        <v>210</v>
      </c>
      <c r="C30" s="9" t="s">
        <v>211</v>
      </c>
    </row>
    <row r="31" spans="1:3">
      <c r="A31" s="9">
        <v>29</v>
      </c>
      <c r="B31" s="9" t="s">
        <v>212</v>
      </c>
      <c r="C31" s="9" t="s">
        <v>213</v>
      </c>
    </row>
    <row r="32" spans="1:3">
      <c r="A32" s="9">
        <v>29</v>
      </c>
      <c r="B32" s="9" t="s">
        <v>214</v>
      </c>
      <c r="C32" s="9" t="s">
        <v>215</v>
      </c>
    </row>
    <row r="33" spans="1:3">
      <c r="A33" s="9">
        <v>30</v>
      </c>
      <c r="B33" s="9" t="s">
        <v>216</v>
      </c>
      <c r="C33" s="9" t="s">
        <v>217</v>
      </c>
    </row>
    <row r="34" spans="1:3">
      <c r="A34" s="9">
        <v>31</v>
      </c>
      <c r="B34" s="9" t="s">
        <v>218</v>
      </c>
      <c r="C34" s="9" t="s">
        <v>219</v>
      </c>
    </row>
    <row r="35" spans="1:3">
      <c r="A35" s="9">
        <v>32</v>
      </c>
      <c r="B35" s="9" t="s">
        <v>220</v>
      </c>
      <c r="C35" s="9" t="s">
        <v>221</v>
      </c>
    </row>
    <row r="36" spans="1:3">
      <c r="A36" s="9">
        <v>33</v>
      </c>
      <c r="B36" s="9" t="s">
        <v>222</v>
      </c>
      <c r="C36" s="9" t="s">
        <v>223</v>
      </c>
    </row>
    <row r="37" spans="1:3">
      <c r="A37" s="9">
        <v>34</v>
      </c>
      <c r="B37" s="9" t="s">
        <v>224</v>
      </c>
      <c r="C37" s="9" t="s">
        <v>225</v>
      </c>
    </row>
    <row r="38" spans="1:3">
      <c r="A38" s="9">
        <v>35</v>
      </c>
      <c r="B38" s="9" t="s">
        <v>226</v>
      </c>
      <c r="C38" s="9" t="s">
        <v>227</v>
      </c>
    </row>
    <row r="39" spans="1:3">
      <c r="A39" s="9">
        <v>36</v>
      </c>
      <c r="B39" s="9" t="s">
        <v>228</v>
      </c>
      <c r="C39" s="9" t="s">
        <v>229</v>
      </c>
    </row>
    <row r="40" spans="1:3">
      <c r="A40" s="9">
        <v>37</v>
      </c>
      <c r="B40" s="9" t="s">
        <v>230</v>
      </c>
      <c r="C40" s="9" t="s">
        <v>231</v>
      </c>
    </row>
    <row r="41" spans="1:3">
      <c r="A41" s="9">
        <v>38</v>
      </c>
      <c r="B41" s="9" t="s">
        <v>232</v>
      </c>
      <c r="C41" s="9" t="s">
        <v>233</v>
      </c>
    </row>
    <row r="42" spans="1:3">
      <c r="A42" s="9">
        <v>39</v>
      </c>
      <c r="B42" s="9" t="s">
        <v>234</v>
      </c>
      <c r="C42" s="9" t="s">
        <v>235</v>
      </c>
    </row>
    <row r="43" spans="1:3">
      <c r="A43" s="9">
        <v>40</v>
      </c>
      <c r="B43" s="9" t="s">
        <v>236</v>
      </c>
      <c r="C43" s="9" t="s">
        <v>237</v>
      </c>
    </row>
    <row r="44" spans="1:3">
      <c r="A44" s="9">
        <v>41</v>
      </c>
      <c r="B44" s="9" t="s">
        <v>238</v>
      </c>
      <c r="C44" s="9" t="s">
        <v>239</v>
      </c>
    </row>
    <row r="45" spans="1:3">
      <c r="A45" s="9">
        <v>42</v>
      </c>
      <c r="B45" s="9" t="s">
        <v>240</v>
      </c>
      <c r="C45" s="9" t="s">
        <v>241</v>
      </c>
    </row>
    <row r="46" spans="1:3">
      <c r="A46" s="9">
        <v>43</v>
      </c>
      <c r="B46" s="9" t="s">
        <v>242</v>
      </c>
      <c r="C46" s="9" t="s">
        <v>243</v>
      </c>
    </row>
    <row r="47" spans="1:3">
      <c r="A47" s="9">
        <v>44</v>
      </c>
      <c r="B47" s="9" t="s">
        <v>244</v>
      </c>
      <c r="C47" s="9" t="s">
        <v>245</v>
      </c>
    </row>
    <row r="48" spans="1:3">
      <c r="A48" s="9">
        <v>45</v>
      </c>
      <c r="B48" s="9" t="s">
        <v>246</v>
      </c>
      <c r="C48" s="9" t="s">
        <v>247</v>
      </c>
    </row>
    <row r="49" spans="1:3">
      <c r="A49" s="9">
        <v>46</v>
      </c>
      <c r="B49" s="9" t="s">
        <v>248</v>
      </c>
      <c r="C49" s="9" t="s">
        <v>249</v>
      </c>
    </row>
    <row r="50" spans="1:3">
      <c r="A50" s="9">
        <v>47</v>
      </c>
      <c r="B50" s="9" t="s">
        <v>250</v>
      </c>
      <c r="C50" s="9" t="s">
        <v>251</v>
      </c>
    </row>
  </sheetData>
  <mergeCells count="1">
    <mergeCell ref="A1:C1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9"/>
  <sheetViews>
    <sheetView workbookViewId="0">
      <selection activeCell="E8" sqref="E8"/>
    </sheetView>
  </sheetViews>
  <sheetFormatPr defaultColWidth="8.88073394495413" defaultRowHeight="14.5" outlineLevelCol="2"/>
  <cols>
    <col min="1" max="1" width="5.44036697247706" customWidth="1"/>
    <col min="2" max="2" width="13.8807339449541" customWidth="1"/>
    <col min="3" max="3" width="26.2201834862385" customWidth="1"/>
  </cols>
  <sheetData>
    <row r="1" spans="1:3">
      <c r="A1" s="9" t="s">
        <v>252</v>
      </c>
      <c r="B1" s="9"/>
      <c r="C1" s="9"/>
    </row>
    <row r="2" spans="1:3">
      <c r="A2" s="9" t="s">
        <v>1</v>
      </c>
      <c r="B2" s="9" t="s">
        <v>2</v>
      </c>
      <c r="C2" s="9" t="s">
        <v>253</v>
      </c>
    </row>
    <row r="3" spans="1:3">
      <c r="A3" s="9">
        <v>1</v>
      </c>
      <c r="B3" s="9" t="s">
        <v>254</v>
      </c>
      <c r="C3" s="9" t="s">
        <v>255</v>
      </c>
    </row>
    <row r="4" spans="1:3">
      <c r="A4" s="9">
        <v>2</v>
      </c>
      <c r="B4" s="9" t="s">
        <v>256</v>
      </c>
      <c r="C4" s="9" t="s">
        <v>257</v>
      </c>
    </row>
    <row r="5" spans="1:3">
      <c r="A5" s="9">
        <v>3</v>
      </c>
      <c r="B5" s="9" t="s">
        <v>258</v>
      </c>
      <c r="C5" s="9" t="s">
        <v>259</v>
      </c>
    </row>
    <row r="6" spans="1:3">
      <c r="A6" s="9">
        <v>4</v>
      </c>
      <c r="B6" s="9" t="s">
        <v>260</v>
      </c>
      <c r="C6" s="9" t="s">
        <v>261</v>
      </c>
    </row>
    <row r="7" spans="1:3">
      <c r="A7" s="9">
        <v>5</v>
      </c>
      <c r="B7" s="9" t="s">
        <v>262</v>
      </c>
      <c r="C7" s="9" t="s">
        <v>263</v>
      </c>
    </row>
    <row r="8" spans="1:3">
      <c r="A8" s="9">
        <v>6</v>
      </c>
      <c r="B8" s="9" t="s">
        <v>264</v>
      </c>
      <c r="C8" s="19" t="s">
        <v>265</v>
      </c>
    </row>
    <row r="9" spans="1:3">
      <c r="A9" s="9">
        <v>7</v>
      </c>
      <c r="B9" s="9" t="s">
        <v>266</v>
      </c>
      <c r="C9" s="9" t="s">
        <v>267</v>
      </c>
    </row>
  </sheetData>
  <mergeCells count="1">
    <mergeCell ref="A1:C1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59"/>
  <sheetViews>
    <sheetView topLeftCell="A37" workbookViewId="0">
      <selection activeCell="C3" sqref="C3"/>
    </sheetView>
  </sheetViews>
  <sheetFormatPr defaultColWidth="8.88073394495413" defaultRowHeight="14.5" outlineLevelCol="1"/>
  <sheetData>
    <row r="1" spans="1:2">
      <c r="A1" s="9" t="s">
        <v>268</v>
      </c>
      <c r="B1" s="9"/>
    </row>
    <row r="2" spans="1:2">
      <c r="A2" s="9" t="s">
        <v>269</v>
      </c>
      <c r="B2" s="9" t="s">
        <v>270</v>
      </c>
    </row>
    <row r="3" spans="1:2">
      <c r="A3" s="90">
        <v>1</v>
      </c>
      <c r="B3" s="91" t="s">
        <v>271</v>
      </c>
    </row>
    <row r="4" spans="1:2">
      <c r="A4" s="90">
        <v>2</v>
      </c>
      <c r="B4" s="91" t="s">
        <v>271</v>
      </c>
    </row>
    <row r="5" spans="1:2">
      <c r="A5" s="90">
        <v>3</v>
      </c>
      <c r="B5" s="91" t="s">
        <v>271</v>
      </c>
    </row>
    <row r="6" spans="1:2">
      <c r="A6" s="90">
        <v>4</v>
      </c>
      <c r="B6" s="91" t="s">
        <v>271</v>
      </c>
    </row>
    <row r="7" spans="1:2">
      <c r="A7" s="90">
        <v>5</v>
      </c>
      <c r="B7" s="91" t="s">
        <v>271</v>
      </c>
    </row>
    <row r="8" spans="1:2">
      <c r="A8" s="90">
        <v>6</v>
      </c>
      <c r="B8" s="91" t="s">
        <v>271</v>
      </c>
    </row>
    <row r="9" spans="1:2">
      <c r="A9" s="90">
        <v>7</v>
      </c>
      <c r="B9" s="91" t="s">
        <v>271</v>
      </c>
    </row>
    <row r="10" spans="1:2">
      <c r="A10" s="90">
        <v>8</v>
      </c>
      <c r="B10" s="91" t="s">
        <v>271</v>
      </c>
    </row>
    <row r="11" spans="1:2">
      <c r="A11" s="90">
        <v>9</v>
      </c>
      <c r="B11" s="91" t="s">
        <v>271</v>
      </c>
    </row>
    <row r="12" spans="1:2">
      <c r="A12" s="90">
        <v>10</v>
      </c>
      <c r="B12" s="91" t="s">
        <v>271</v>
      </c>
    </row>
    <row r="13" spans="1:2">
      <c r="A13" s="90">
        <v>11</v>
      </c>
      <c r="B13" s="91" t="s">
        <v>271</v>
      </c>
    </row>
    <row r="14" spans="1:2">
      <c r="A14" s="90">
        <v>12</v>
      </c>
      <c r="B14" s="91" t="s">
        <v>271</v>
      </c>
    </row>
    <row r="15" spans="1:2">
      <c r="A15" s="90">
        <v>13</v>
      </c>
      <c r="B15" s="91" t="s">
        <v>271</v>
      </c>
    </row>
    <row r="16" spans="1:2">
      <c r="A16" s="90">
        <v>14</v>
      </c>
      <c r="B16" s="91" t="s">
        <v>271</v>
      </c>
    </row>
    <row r="17" spans="1:2">
      <c r="A17" s="90">
        <v>15</v>
      </c>
      <c r="B17" s="91" t="s">
        <v>271</v>
      </c>
    </row>
    <row r="18" spans="1:2">
      <c r="A18" s="90">
        <v>16</v>
      </c>
      <c r="B18" s="91" t="s">
        <v>271</v>
      </c>
    </row>
    <row r="19" spans="1:2">
      <c r="A19" s="90" t="s">
        <v>272</v>
      </c>
      <c r="B19" s="91" t="s">
        <v>271</v>
      </c>
    </row>
    <row r="20" spans="1:2">
      <c r="A20" s="90" t="s">
        <v>273</v>
      </c>
      <c r="B20" s="91" t="s">
        <v>271</v>
      </c>
    </row>
    <row r="21" spans="1:2">
      <c r="A21" s="90" t="s">
        <v>274</v>
      </c>
      <c r="B21" s="91" t="s">
        <v>271</v>
      </c>
    </row>
    <row r="22" spans="1:2">
      <c r="A22" s="90" t="s">
        <v>275</v>
      </c>
      <c r="B22" s="91" t="s">
        <v>271</v>
      </c>
    </row>
    <row r="23" spans="1:2">
      <c r="A23" s="90" t="s">
        <v>108</v>
      </c>
      <c r="B23" s="91" t="s">
        <v>271</v>
      </c>
    </row>
    <row r="24" spans="1:2">
      <c r="A24" s="90" t="s">
        <v>124</v>
      </c>
      <c r="B24" s="91" t="s">
        <v>271</v>
      </c>
    </row>
    <row r="25" spans="1:2">
      <c r="A25" s="90" t="s">
        <v>126</v>
      </c>
      <c r="B25" s="91" t="s">
        <v>271</v>
      </c>
    </row>
    <row r="26" spans="1:2">
      <c r="A26" s="90" t="s">
        <v>144</v>
      </c>
      <c r="B26" s="91" t="s">
        <v>271</v>
      </c>
    </row>
    <row r="27" spans="1:2">
      <c r="A27" s="90" t="s">
        <v>146</v>
      </c>
      <c r="B27" s="91" t="s">
        <v>271</v>
      </c>
    </row>
    <row r="28" spans="1:2">
      <c r="A28" s="90" t="s">
        <v>276</v>
      </c>
      <c r="B28" s="91" t="s">
        <v>271</v>
      </c>
    </row>
    <row r="29" spans="1:2">
      <c r="A29" s="90" t="s">
        <v>277</v>
      </c>
      <c r="B29" s="91" t="s">
        <v>271</v>
      </c>
    </row>
    <row r="30" spans="1:2">
      <c r="A30" s="90" t="s">
        <v>278</v>
      </c>
      <c r="B30" s="91" t="s">
        <v>271</v>
      </c>
    </row>
    <row r="31" spans="1:2">
      <c r="A31" s="90" t="s">
        <v>279</v>
      </c>
      <c r="B31" s="91" t="s">
        <v>271</v>
      </c>
    </row>
    <row r="32" spans="1:2">
      <c r="A32" s="90" t="s">
        <v>280</v>
      </c>
      <c r="B32" s="91" t="s">
        <v>271</v>
      </c>
    </row>
    <row r="33" spans="1:2">
      <c r="A33" s="90" t="s">
        <v>281</v>
      </c>
      <c r="B33" s="91" t="s">
        <v>271</v>
      </c>
    </row>
    <row r="34" spans="1:2">
      <c r="A34" s="90" t="s">
        <v>282</v>
      </c>
      <c r="B34" s="91" t="s">
        <v>271</v>
      </c>
    </row>
    <row r="35" spans="1:2">
      <c r="A35" s="90" t="s">
        <v>283</v>
      </c>
      <c r="B35" s="91" t="s">
        <v>271</v>
      </c>
    </row>
    <row r="36" spans="1:2">
      <c r="A36" s="90" t="s">
        <v>284</v>
      </c>
      <c r="B36" s="91" t="s">
        <v>271</v>
      </c>
    </row>
    <row r="37" spans="1:2">
      <c r="A37" s="90" t="s">
        <v>285</v>
      </c>
      <c r="B37" s="91" t="s">
        <v>271</v>
      </c>
    </row>
    <row r="38" spans="1:2">
      <c r="A38" s="90" t="s">
        <v>286</v>
      </c>
      <c r="B38" s="91" t="s">
        <v>271</v>
      </c>
    </row>
    <row r="39" spans="1:2">
      <c r="A39" s="90" t="s">
        <v>287</v>
      </c>
      <c r="B39" s="91" t="s">
        <v>271</v>
      </c>
    </row>
    <row r="40" spans="1:2">
      <c r="A40" s="90" t="s">
        <v>288</v>
      </c>
      <c r="B40" s="91" t="s">
        <v>271</v>
      </c>
    </row>
    <row r="41" spans="1:2">
      <c r="A41" s="90" t="s">
        <v>289</v>
      </c>
      <c r="B41" s="91" t="s">
        <v>271</v>
      </c>
    </row>
    <row r="42" spans="1:2">
      <c r="A42" s="90" t="s">
        <v>290</v>
      </c>
      <c r="B42" s="91" t="s">
        <v>271</v>
      </c>
    </row>
    <row r="43" spans="1:2">
      <c r="A43" s="90" t="s">
        <v>291</v>
      </c>
      <c r="B43" s="91" t="s">
        <v>271</v>
      </c>
    </row>
    <row r="44" spans="1:2">
      <c r="A44" s="90" t="s">
        <v>292</v>
      </c>
      <c r="B44" s="91" t="s">
        <v>271</v>
      </c>
    </row>
    <row r="45" spans="1:2">
      <c r="A45" s="90" t="s">
        <v>293</v>
      </c>
      <c r="B45" s="91" t="s">
        <v>271</v>
      </c>
    </row>
    <row r="46" spans="1:2">
      <c r="A46" s="90" t="s">
        <v>294</v>
      </c>
      <c r="B46" s="91" t="s">
        <v>271</v>
      </c>
    </row>
    <row r="47" spans="1:2">
      <c r="A47" s="90" t="s">
        <v>295</v>
      </c>
      <c r="B47" s="91" t="s">
        <v>271</v>
      </c>
    </row>
    <row r="48" spans="1:2">
      <c r="A48" s="90" t="s">
        <v>296</v>
      </c>
      <c r="B48" s="91" t="s">
        <v>271</v>
      </c>
    </row>
    <row r="49" spans="1:2">
      <c r="A49" s="90" t="s">
        <v>297</v>
      </c>
      <c r="B49" s="91" t="s">
        <v>271</v>
      </c>
    </row>
    <row r="50" spans="1:2">
      <c r="A50" s="90" t="s">
        <v>298</v>
      </c>
      <c r="B50" s="91" t="s">
        <v>271</v>
      </c>
    </row>
    <row r="51" spans="1:2">
      <c r="A51" s="90" t="s">
        <v>299</v>
      </c>
      <c r="B51" s="91" t="s">
        <v>271</v>
      </c>
    </row>
    <row r="52" spans="1:2">
      <c r="A52" s="90" t="s">
        <v>300</v>
      </c>
      <c r="B52" s="91" t="s">
        <v>271</v>
      </c>
    </row>
    <row r="53" spans="1:2">
      <c r="A53" s="90" t="s">
        <v>301</v>
      </c>
      <c r="B53" s="91" t="s">
        <v>271</v>
      </c>
    </row>
    <row r="54" spans="1:2">
      <c r="A54" s="90" t="s">
        <v>302</v>
      </c>
      <c r="B54" s="91" t="s">
        <v>271</v>
      </c>
    </row>
    <row r="55" spans="1:2">
      <c r="A55" s="90" t="s">
        <v>303</v>
      </c>
      <c r="B55" s="91" t="s">
        <v>271</v>
      </c>
    </row>
    <row r="56" spans="1:2">
      <c r="A56" s="90" t="s">
        <v>304</v>
      </c>
      <c r="B56" s="91" t="s">
        <v>271</v>
      </c>
    </row>
    <row r="57" spans="1:2">
      <c r="A57" s="90" t="s">
        <v>305</v>
      </c>
      <c r="B57" s="91" t="s">
        <v>271</v>
      </c>
    </row>
    <row r="58" spans="1:2">
      <c r="A58" s="90" t="s">
        <v>306</v>
      </c>
      <c r="B58" s="91" t="s">
        <v>271</v>
      </c>
    </row>
    <row r="59" spans="1:2">
      <c r="A59" s="90" t="s">
        <v>307</v>
      </c>
      <c r="B59" s="91" t="s">
        <v>271</v>
      </c>
    </row>
  </sheetData>
  <mergeCells count="1">
    <mergeCell ref="A1:B1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2:O30"/>
  <sheetViews>
    <sheetView zoomScale="86" zoomScaleNormal="86" topLeftCell="C1" workbookViewId="0">
      <pane ySplit="4" topLeftCell="A5" activePane="bottomLeft" state="frozen"/>
      <selection/>
      <selection pane="bottomLeft" activeCell="N25" sqref="N25"/>
    </sheetView>
  </sheetViews>
  <sheetFormatPr defaultColWidth="9" defaultRowHeight="14.5"/>
  <cols>
    <col min="1" max="1" width="6" customWidth="1"/>
    <col min="2" max="2" width="6.11009174311927" customWidth="1"/>
    <col min="3" max="3" width="16.2201834862385" customWidth="1"/>
    <col min="4" max="4" width="9.77981651376147" customWidth="1"/>
    <col min="5" max="5" width="10.3302752293578" customWidth="1"/>
    <col min="6" max="6" width="10.8899082568807" style="65" customWidth="1"/>
    <col min="7" max="13" width="4.88990825688073" customWidth="1"/>
    <col min="14" max="14" width="4.6605504587156" customWidth="1"/>
    <col min="15" max="15" width="24.6605504587156" customWidth="1"/>
    <col min="16" max="16" width="9" style="65"/>
  </cols>
  <sheetData>
    <row r="2" ht="25.95" customHeight="1" spans="1:15">
      <c r="A2" s="9" t="s">
        <v>308</v>
      </c>
      <c r="B2" s="9"/>
      <c r="C2" s="9"/>
      <c r="D2" s="9"/>
      <c r="E2" s="9"/>
      <c r="F2" s="74"/>
      <c r="G2" s="88" t="s">
        <v>309</v>
      </c>
      <c r="H2" s="55"/>
      <c r="I2" s="55"/>
      <c r="J2" s="55"/>
      <c r="K2" s="55"/>
      <c r="L2" s="55"/>
      <c r="M2" s="55"/>
      <c r="N2" s="27"/>
      <c r="O2" s="9" t="s">
        <v>310</v>
      </c>
    </row>
    <row r="3" ht="18" customHeight="1" spans="1:15">
      <c r="A3" s="79" t="s">
        <v>1</v>
      </c>
      <c r="B3" s="79" t="s">
        <v>2</v>
      </c>
      <c r="C3" s="79" t="s">
        <v>3</v>
      </c>
      <c r="D3" s="79" t="s">
        <v>4</v>
      </c>
      <c r="E3" s="80" t="s">
        <v>5</v>
      </c>
      <c r="F3" s="81" t="s">
        <v>6</v>
      </c>
      <c r="G3" s="4">
        <v>9</v>
      </c>
      <c r="H3" s="4">
        <v>10</v>
      </c>
      <c r="I3" s="4">
        <v>11</v>
      </c>
      <c r="J3" s="4">
        <v>12</v>
      </c>
      <c r="K3" s="4">
        <v>13</v>
      </c>
      <c r="L3" s="4">
        <v>14</v>
      </c>
      <c r="M3" s="79">
        <v>15</v>
      </c>
      <c r="N3" s="80">
        <v>16</v>
      </c>
      <c r="O3" s="80" t="s">
        <v>310</v>
      </c>
    </row>
    <row r="4" ht="19.05" customHeight="1" spans="1:15">
      <c r="A4" s="56"/>
      <c r="B4" s="56"/>
      <c r="C4" s="56"/>
      <c r="D4" s="56"/>
      <c r="E4" s="82"/>
      <c r="F4" s="77"/>
      <c r="G4" s="57" t="s">
        <v>10</v>
      </c>
      <c r="H4" s="57" t="s">
        <v>10</v>
      </c>
      <c r="I4" s="57" t="s">
        <v>10</v>
      </c>
      <c r="J4" s="57" t="s">
        <v>10</v>
      </c>
      <c r="K4" s="57" t="s">
        <v>10</v>
      </c>
      <c r="L4" s="57" t="s">
        <v>10</v>
      </c>
      <c r="M4" s="57" t="s">
        <v>10</v>
      </c>
      <c r="N4" s="57" t="s">
        <v>10</v>
      </c>
      <c r="O4" s="82"/>
    </row>
    <row r="5" spans="1:15">
      <c r="A5" s="9">
        <v>1</v>
      </c>
      <c r="B5" s="25" t="s">
        <v>55</v>
      </c>
      <c r="C5" s="25" t="s">
        <v>56</v>
      </c>
      <c r="D5" s="25" t="s">
        <v>9</v>
      </c>
      <c r="E5" s="25">
        <v>21</v>
      </c>
      <c r="F5" s="83" t="s">
        <v>10</v>
      </c>
      <c r="G5" s="9"/>
      <c r="H5" s="9"/>
      <c r="I5" s="9">
        <v>1</v>
      </c>
      <c r="J5" s="9">
        <v>1</v>
      </c>
      <c r="K5" s="9">
        <v>1</v>
      </c>
      <c r="L5" s="9"/>
      <c r="M5" s="9"/>
      <c r="N5" s="9"/>
      <c r="O5" s="9" t="s">
        <v>254</v>
      </c>
    </row>
    <row r="6" spans="1:15">
      <c r="A6" s="9"/>
      <c r="B6" s="49"/>
      <c r="C6" s="49"/>
      <c r="D6" s="49"/>
      <c r="E6" s="49"/>
      <c r="F6" s="84"/>
      <c r="G6" s="9">
        <v>1</v>
      </c>
      <c r="H6" s="9">
        <v>1</v>
      </c>
      <c r="I6" s="9"/>
      <c r="J6" s="9"/>
      <c r="K6" s="9">
        <v>1</v>
      </c>
      <c r="L6" s="9"/>
      <c r="M6" s="9"/>
      <c r="N6" s="9"/>
      <c r="O6" s="9" t="s">
        <v>260</v>
      </c>
    </row>
    <row r="7" spans="1:15">
      <c r="A7" s="9">
        <v>2</v>
      </c>
      <c r="B7" s="25" t="s">
        <v>57</v>
      </c>
      <c r="C7" s="25" t="s">
        <v>58</v>
      </c>
      <c r="D7" s="25" t="s">
        <v>9</v>
      </c>
      <c r="E7" s="25">
        <v>20</v>
      </c>
      <c r="F7" s="83" t="s">
        <v>10</v>
      </c>
      <c r="G7" s="9"/>
      <c r="H7" s="9"/>
      <c r="I7" s="9">
        <v>1</v>
      </c>
      <c r="J7" s="9">
        <v>1</v>
      </c>
      <c r="K7" s="9">
        <v>1</v>
      </c>
      <c r="L7" s="9"/>
      <c r="M7" s="9"/>
      <c r="N7" s="9"/>
      <c r="O7" s="9" t="s">
        <v>254</v>
      </c>
    </row>
    <row r="8" spans="1:15">
      <c r="A8" s="9"/>
      <c r="B8" s="49"/>
      <c r="C8" s="49"/>
      <c r="D8" s="49"/>
      <c r="E8" s="49"/>
      <c r="F8" s="84"/>
      <c r="G8" s="9">
        <v>1</v>
      </c>
      <c r="H8" s="9">
        <v>1</v>
      </c>
      <c r="I8" s="9"/>
      <c r="J8" s="9"/>
      <c r="K8" s="9">
        <v>1</v>
      </c>
      <c r="L8" s="9"/>
      <c r="M8" s="9"/>
      <c r="N8" s="9"/>
      <c r="O8" s="9" t="s">
        <v>260</v>
      </c>
    </row>
    <row r="9" ht="13.95" customHeight="1" spans="1:15">
      <c r="A9" s="9">
        <v>3</v>
      </c>
      <c r="B9" s="9" t="s">
        <v>100</v>
      </c>
      <c r="C9" s="22" t="s">
        <v>101</v>
      </c>
      <c r="D9" s="9" t="s">
        <v>9</v>
      </c>
      <c r="E9" s="9">
        <v>20</v>
      </c>
      <c r="F9" s="57" t="s">
        <v>10</v>
      </c>
      <c r="G9" s="9"/>
      <c r="H9" s="9"/>
      <c r="I9" s="9"/>
      <c r="J9" s="9"/>
      <c r="K9" s="9"/>
      <c r="L9" s="9">
        <v>1</v>
      </c>
      <c r="M9" s="9"/>
      <c r="N9" s="9"/>
      <c r="O9" s="9" t="s">
        <v>258</v>
      </c>
    </row>
    <row r="10" ht="13.95" customHeight="1" spans="1:15">
      <c r="A10" s="9">
        <v>4</v>
      </c>
      <c r="B10" s="9" t="s">
        <v>102</v>
      </c>
      <c r="C10" s="22" t="s">
        <v>103</v>
      </c>
      <c r="D10" s="9" t="s">
        <v>9</v>
      </c>
      <c r="E10" s="9">
        <v>20</v>
      </c>
      <c r="F10" s="57" t="s">
        <v>10</v>
      </c>
      <c r="G10" s="9"/>
      <c r="H10" s="9"/>
      <c r="I10" s="9"/>
      <c r="J10" s="9"/>
      <c r="K10" s="9"/>
      <c r="L10" s="9">
        <v>1</v>
      </c>
      <c r="M10" s="9"/>
      <c r="N10" s="9"/>
      <c r="O10" s="9" t="s">
        <v>258</v>
      </c>
    </row>
    <row r="11" spans="1:15">
      <c r="A11" s="9">
        <v>5</v>
      </c>
      <c r="B11" s="25" t="s">
        <v>112</v>
      </c>
      <c r="C11" s="25" t="s">
        <v>113</v>
      </c>
      <c r="D11" s="25" t="s">
        <v>65</v>
      </c>
      <c r="E11" s="25">
        <v>5</v>
      </c>
      <c r="F11" s="83" t="s">
        <v>10</v>
      </c>
      <c r="G11" s="9"/>
      <c r="H11" s="9"/>
      <c r="I11" s="9">
        <v>1</v>
      </c>
      <c r="J11" s="9">
        <v>1</v>
      </c>
      <c r="K11" s="9"/>
      <c r="L11" s="9"/>
      <c r="M11" s="9"/>
      <c r="N11" s="9"/>
      <c r="O11" s="9" t="s">
        <v>254</v>
      </c>
    </row>
    <row r="12" spans="1:15">
      <c r="A12" s="9"/>
      <c r="B12" s="49"/>
      <c r="C12" s="49"/>
      <c r="D12" s="49"/>
      <c r="E12" s="49"/>
      <c r="F12" s="84"/>
      <c r="G12" s="9">
        <v>1</v>
      </c>
      <c r="H12" s="9">
        <v>1</v>
      </c>
      <c r="I12" s="9"/>
      <c r="J12" s="9"/>
      <c r="K12" s="9"/>
      <c r="L12" s="9"/>
      <c r="M12" s="9"/>
      <c r="N12" s="9"/>
      <c r="O12" s="9" t="s">
        <v>260</v>
      </c>
    </row>
    <row r="13" spans="1:15">
      <c r="A13" s="9">
        <v>6</v>
      </c>
      <c r="B13" s="25" t="s">
        <v>116</v>
      </c>
      <c r="C13" s="25" t="s">
        <v>117</v>
      </c>
      <c r="D13" s="25" t="s">
        <v>65</v>
      </c>
      <c r="E13" s="25">
        <v>5</v>
      </c>
      <c r="F13" s="83" t="s">
        <v>10</v>
      </c>
      <c r="G13" s="9"/>
      <c r="H13" s="9"/>
      <c r="I13" s="9">
        <v>1</v>
      </c>
      <c r="J13" s="9">
        <v>1</v>
      </c>
      <c r="K13" s="9"/>
      <c r="L13" s="9"/>
      <c r="M13" s="9"/>
      <c r="N13" s="9"/>
      <c r="O13" s="9" t="s">
        <v>254</v>
      </c>
    </row>
    <row r="14" spans="1:15">
      <c r="A14" s="9"/>
      <c r="B14" s="49"/>
      <c r="C14" s="49"/>
      <c r="D14" s="49"/>
      <c r="E14" s="49"/>
      <c r="F14" s="84"/>
      <c r="G14" s="9">
        <v>1</v>
      </c>
      <c r="H14" s="9">
        <v>1</v>
      </c>
      <c r="I14" s="9"/>
      <c r="J14" s="9"/>
      <c r="K14" s="9"/>
      <c r="L14" s="9"/>
      <c r="M14" s="9"/>
      <c r="N14" s="9"/>
      <c r="O14" s="9" t="s">
        <v>260</v>
      </c>
    </row>
    <row r="15" spans="1:15">
      <c r="A15" s="9">
        <v>7</v>
      </c>
      <c r="B15" s="25" t="s">
        <v>118</v>
      </c>
      <c r="C15" s="25" t="s">
        <v>119</v>
      </c>
      <c r="D15" s="25" t="s">
        <v>65</v>
      </c>
      <c r="E15" s="25">
        <v>5.6</v>
      </c>
      <c r="F15" s="83" t="s">
        <v>10</v>
      </c>
      <c r="G15" s="9"/>
      <c r="H15" s="9"/>
      <c r="I15" s="9">
        <v>1</v>
      </c>
      <c r="J15" s="9">
        <v>1</v>
      </c>
      <c r="K15" s="9"/>
      <c r="L15" s="9"/>
      <c r="M15" s="9"/>
      <c r="N15" s="9"/>
      <c r="O15" s="9" t="s">
        <v>254</v>
      </c>
    </row>
    <row r="16" spans="1:15">
      <c r="A16" s="9"/>
      <c r="B16" s="49"/>
      <c r="C16" s="49"/>
      <c r="D16" s="49"/>
      <c r="E16" s="49"/>
      <c r="F16" s="84"/>
      <c r="G16" s="9">
        <v>1</v>
      </c>
      <c r="H16" s="9">
        <v>1</v>
      </c>
      <c r="I16" s="9"/>
      <c r="J16" s="9"/>
      <c r="K16" s="9"/>
      <c r="L16" s="9"/>
      <c r="M16" s="9"/>
      <c r="N16" s="9"/>
      <c r="O16" s="9" t="s">
        <v>260</v>
      </c>
    </row>
    <row r="17" spans="1:15">
      <c r="A17" s="9">
        <v>8</v>
      </c>
      <c r="B17" s="25" t="s">
        <v>120</v>
      </c>
      <c r="C17" s="25" t="s">
        <v>121</v>
      </c>
      <c r="D17" s="25" t="s">
        <v>65</v>
      </c>
      <c r="E17" s="25">
        <v>7.5</v>
      </c>
      <c r="F17" s="83" t="s">
        <v>10</v>
      </c>
      <c r="G17" s="9"/>
      <c r="H17" s="9"/>
      <c r="I17" s="9">
        <v>1</v>
      </c>
      <c r="J17" s="9">
        <v>1</v>
      </c>
      <c r="K17" s="9"/>
      <c r="L17" s="9"/>
      <c r="M17" s="9"/>
      <c r="N17" s="9"/>
      <c r="O17" s="9" t="s">
        <v>254</v>
      </c>
    </row>
    <row r="18" spans="1:15">
      <c r="A18" s="9"/>
      <c r="B18" s="49"/>
      <c r="C18" s="49"/>
      <c r="D18" s="49"/>
      <c r="E18" s="49"/>
      <c r="F18" s="84"/>
      <c r="G18" s="9">
        <v>1</v>
      </c>
      <c r="H18" s="9">
        <v>1</v>
      </c>
      <c r="I18" s="9"/>
      <c r="J18" s="9"/>
      <c r="K18" s="9"/>
      <c r="L18" s="9"/>
      <c r="M18" s="9"/>
      <c r="N18" s="9"/>
      <c r="O18" s="9" t="s">
        <v>260</v>
      </c>
    </row>
    <row r="19" spans="1:15">
      <c r="A19" s="9">
        <v>9</v>
      </c>
      <c r="B19" s="25" t="s">
        <v>122</v>
      </c>
      <c r="C19" s="25" t="s">
        <v>123</v>
      </c>
      <c r="D19" s="25" t="s">
        <v>65</v>
      </c>
      <c r="E19" s="25">
        <v>10</v>
      </c>
      <c r="F19" s="83" t="s">
        <v>10</v>
      </c>
      <c r="G19" s="9"/>
      <c r="H19" s="9"/>
      <c r="I19" s="9">
        <v>1</v>
      </c>
      <c r="J19" s="9">
        <v>1</v>
      </c>
      <c r="K19" s="9"/>
      <c r="L19" s="9"/>
      <c r="M19" s="9"/>
      <c r="N19" s="9"/>
      <c r="O19" s="9" t="s">
        <v>254</v>
      </c>
    </row>
    <row r="20" spans="1:15">
      <c r="A20" s="9"/>
      <c r="B20" s="49"/>
      <c r="C20" s="49"/>
      <c r="D20" s="49"/>
      <c r="E20" s="49"/>
      <c r="F20" s="84"/>
      <c r="G20" s="9">
        <v>1</v>
      </c>
      <c r="H20" s="9">
        <v>1</v>
      </c>
      <c r="I20" s="9"/>
      <c r="J20" s="9"/>
      <c r="K20" s="9"/>
      <c r="L20" s="9"/>
      <c r="M20" s="9"/>
      <c r="N20" s="9"/>
      <c r="O20" s="9" t="s">
        <v>260</v>
      </c>
    </row>
    <row r="21" spans="1:15">
      <c r="A21" s="9">
        <v>10</v>
      </c>
      <c r="B21" s="25" t="s">
        <v>124</v>
      </c>
      <c r="C21" s="25" t="s">
        <v>125</v>
      </c>
      <c r="D21" s="25" t="s">
        <v>65</v>
      </c>
      <c r="E21" s="25">
        <v>4</v>
      </c>
      <c r="F21" s="83" t="s">
        <v>10</v>
      </c>
      <c r="G21" s="9"/>
      <c r="H21" s="9"/>
      <c r="I21" s="9">
        <v>1</v>
      </c>
      <c r="J21" s="9">
        <v>1</v>
      </c>
      <c r="K21" s="9"/>
      <c r="L21" s="9"/>
      <c r="M21" s="9"/>
      <c r="N21" s="9"/>
      <c r="O21" s="9" t="s">
        <v>254</v>
      </c>
    </row>
    <row r="22" spans="1:15">
      <c r="A22" s="9"/>
      <c r="B22" s="49"/>
      <c r="C22" s="49"/>
      <c r="D22" s="49"/>
      <c r="E22" s="49"/>
      <c r="F22" s="84"/>
      <c r="G22" s="9">
        <v>1</v>
      </c>
      <c r="H22" s="9">
        <v>1</v>
      </c>
      <c r="I22" s="9"/>
      <c r="J22" s="9"/>
      <c r="K22" s="9"/>
      <c r="L22" s="9"/>
      <c r="M22" s="9"/>
      <c r="N22" s="9"/>
      <c r="O22" s="9" t="s">
        <v>260</v>
      </c>
    </row>
    <row r="23" spans="1:15">
      <c r="A23" s="9">
        <v>11</v>
      </c>
      <c r="B23" s="25" t="s">
        <v>146</v>
      </c>
      <c r="C23" s="25" t="s">
        <v>147</v>
      </c>
      <c r="D23" s="25" t="s">
        <v>65</v>
      </c>
      <c r="E23" s="25">
        <v>6.4</v>
      </c>
      <c r="F23" s="83" t="s">
        <v>10</v>
      </c>
      <c r="G23" s="9"/>
      <c r="H23" s="9"/>
      <c r="I23" s="9">
        <v>1</v>
      </c>
      <c r="J23" s="9">
        <v>1</v>
      </c>
      <c r="K23" s="9">
        <v>1</v>
      </c>
      <c r="L23" s="9"/>
      <c r="M23" s="9"/>
      <c r="N23" s="9"/>
      <c r="O23" s="9" t="s">
        <v>254</v>
      </c>
    </row>
    <row r="24" spans="1:15">
      <c r="A24" s="9"/>
      <c r="B24" s="49"/>
      <c r="C24" s="49"/>
      <c r="D24" s="49"/>
      <c r="E24" s="49"/>
      <c r="F24" s="84"/>
      <c r="G24" s="9">
        <v>1</v>
      </c>
      <c r="H24" s="9">
        <v>1</v>
      </c>
      <c r="I24" s="9"/>
      <c r="J24" s="9"/>
      <c r="K24" s="9">
        <v>1</v>
      </c>
      <c r="L24" s="9"/>
      <c r="M24" s="9"/>
      <c r="N24" s="9"/>
      <c r="O24" s="9" t="s">
        <v>260</v>
      </c>
    </row>
    <row r="25" spans="1:15">
      <c r="A25" s="25">
        <v>12</v>
      </c>
      <c r="B25" s="25" t="s">
        <v>134</v>
      </c>
      <c r="C25" s="25" t="s">
        <v>135</v>
      </c>
      <c r="D25" s="25" t="s">
        <v>65</v>
      </c>
      <c r="E25" s="25">
        <v>8</v>
      </c>
      <c r="F25" s="83" t="s">
        <v>10</v>
      </c>
      <c r="G25" s="9"/>
      <c r="H25" s="9"/>
      <c r="I25" s="9"/>
      <c r="J25" s="9"/>
      <c r="K25" s="9"/>
      <c r="L25" s="9"/>
      <c r="M25" s="9"/>
      <c r="N25" s="9">
        <v>1</v>
      </c>
      <c r="O25" s="9" t="s">
        <v>254</v>
      </c>
    </row>
    <row r="26" spans="1:15">
      <c r="A26" s="50"/>
      <c r="B26" s="49"/>
      <c r="C26" s="49"/>
      <c r="D26" s="49"/>
      <c r="E26" s="49"/>
      <c r="F26" s="84"/>
      <c r="G26" s="9"/>
      <c r="H26" s="9"/>
      <c r="I26" s="9"/>
      <c r="J26" s="9"/>
      <c r="K26" s="9"/>
      <c r="L26" s="9"/>
      <c r="M26" s="9"/>
      <c r="N26" s="9"/>
      <c r="O26" s="9" t="s">
        <v>260</v>
      </c>
    </row>
    <row r="27" spans="1:15">
      <c r="A27" s="9">
        <v>13</v>
      </c>
      <c r="B27" s="9" t="s">
        <v>136</v>
      </c>
      <c r="C27" s="9" t="s">
        <v>137</v>
      </c>
      <c r="D27" s="9" t="s">
        <v>65</v>
      </c>
      <c r="E27" s="9">
        <v>12.4</v>
      </c>
      <c r="F27" s="57" t="s">
        <v>10</v>
      </c>
      <c r="G27" s="9"/>
      <c r="H27" s="9"/>
      <c r="I27" s="9"/>
      <c r="J27" s="9"/>
      <c r="K27" s="9"/>
      <c r="L27" s="9"/>
      <c r="M27" s="9"/>
      <c r="N27" s="9">
        <v>1</v>
      </c>
      <c r="O27" s="9" t="s">
        <v>254</v>
      </c>
    </row>
    <row r="28" spans="1:15">
      <c r="A28" s="9"/>
      <c r="B28" s="9"/>
      <c r="C28" s="9"/>
      <c r="D28" s="9"/>
      <c r="E28" s="9"/>
      <c r="F28" s="57"/>
      <c r="G28" s="9"/>
      <c r="H28" s="9"/>
      <c r="I28" s="9"/>
      <c r="J28" s="9"/>
      <c r="K28" s="9"/>
      <c r="L28" s="9"/>
      <c r="M28" s="9"/>
      <c r="N28" s="9"/>
      <c r="O28" s="9" t="s">
        <v>260</v>
      </c>
    </row>
    <row r="29" ht="19.05" customHeight="1" spans="1:15">
      <c r="A29" s="9">
        <v>14</v>
      </c>
      <c r="B29" s="9" t="s">
        <v>210</v>
      </c>
      <c r="C29" s="9" t="s">
        <v>211</v>
      </c>
      <c r="D29" s="9" t="s">
        <v>9</v>
      </c>
      <c r="E29" s="20"/>
      <c r="F29" s="57" t="s">
        <v>10</v>
      </c>
      <c r="G29" s="20"/>
      <c r="H29" s="20"/>
      <c r="I29" s="20"/>
      <c r="J29" s="20"/>
      <c r="K29" s="20"/>
      <c r="L29" s="20"/>
      <c r="M29" s="9">
        <v>1</v>
      </c>
      <c r="N29" s="20"/>
      <c r="O29" s="9" t="s">
        <v>260</v>
      </c>
    </row>
    <row r="30" spans="1:1">
      <c r="A30" s="89"/>
    </row>
  </sheetData>
  <mergeCells count="75">
    <mergeCell ref="A2:F2"/>
    <mergeCell ref="G2:N2"/>
    <mergeCell ref="A3:A4"/>
    <mergeCell ref="A5:A6"/>
    <mergeCell ref="A7:A8"/>
    <mergeCell ref="A11:A12"/>
    <mergeCell ref="A13:A14"/>
    <mergeCell ref="A15:A16"/>
    <mergeCell ref="A17:A18"/>
    <mergeCell ref="A19:A20"/>
    <mergeCell ref="A21:A22"/>
    <mergeCell ref="A23:A24"/>
    <mergeCell ref="A25:A26"/>
    <mergeCell ref="A27:A28"/>
    <mergeCell ref="B3:B4"/>
    <mergeCell ref="B5:B6"/>
    <mergeCell ref="B7:B8"/>
    <mergeCell ref="B11:B12"/>
    <mergeCell ref="B13:B14"/>
    <mergeCell ref="B15:B16"/>
    <mergeCell ref="B17:B18"/>
    <mergeCell ref="B19:B20"/>
    <mergeCell ref="B21:B22"/>
    <mergeCell ref="B23:B24"/>
    <mergeCell ref="B25:B26"/>
    <mergeCell ref="B27:B28"/>
    <mergeCell ref="C3:C4"/>
    <mergeCell ref="C5:C6"/>
    <mergeCell ref="C7:C8"/>
    <mergeCell ref="C11:C12"/>
    <mergeCell ref="C13:C14"/>
    <mergeCell ref="C15:C16"/>
    <mergeCell ref="C17:C18"/>
    <mergeCell ref="C19:C20"/>
    <mergeCell ref="C21:C22"/>
    <mergeCell ref="C23:C24"/>
    <mergeCell ref="C25:C26"/>
    <mergeCell ref="C27:C28"/>
    <mergeCell ref="D3:D4"/>
    <mergeCell ref="D5:D6"/>
    <mergeCell ref="D7:D8"/>
    <mergeCell ref="D11:D12"/>
    <mergeCell ref="D13:D14"/>
    <mergeCell ref="D15:D16"/>
    <mergeCell ref="D17:D18"/>
    <mergeCell ref="D19:D20"/>
    <mergeCell ref="D21:D22"/>
    <mergeCell ref="D23:D24"/>
    <mergeCell ref="D25:D26"/>
    <mergeCell ref="D27:D28"/>
    <mergeCell ref="E3:E4"/>
    <mergeCell ref="E5:E6"/>
    <mergeCell ref="E7:E8"/>
    <mergeCell ref="E11:E12"/>
    <mergeCell ref="E13:E14"/>
    <mergeCell ref="E15:E16"/>
    <mergeCell ref="E17:E18"/>
    <mergeCell ref="E19:E20"/>
    <mergeCell ref="E21:E22"/>
    <mergeCell ref="E23:E24"/>
    <mergeCell ref="E25:E26"/>
    <mergeCell ref="E27:E28"/>
    <mergeCell ref="F3:F4"/>
    <mergeCell ref="F5:F6"/>
    <mergeCell ref="F7:F8"/>
    <mergeCell ref="F11:F12"/>
    <mergeCell ref="F13:F14"/>
    <mergeCell ref="F15:F16"/>
    <mergeCell ref="F17:F18"/>
    <mergeCell ref="F19:F20"/>
    <mergeCell ref="F21:F22"/>
    <mergeCell ref="F23:F24"/>
    <mergeCell ref="F25:F26"/>
    <mergeCell ref="F27:F28"/>
    <mergeCell ref="O3:O4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G80"/>
  <sheetViews>
    <sheetView topLeftCell="B29" workbookViewId="0">
      <selection activeCell="G13" sqref="G13"/>
    </sheetView>
  </sheetViews>
  <sheetFormatPr defaultColWidth="9" defaultRowHeight="14.5" outlineLevelCol="6"/>
  <cols>
    <col min="1" max="2" width="10.5504587155963" customWidth="1"/>
    <col min="3" max="3" width="19" customWidth="1"/>
    <col min="4" max="6" width="10.5504587155963" customWidth="1"/>
    <col min="7" max="7" width="37.6605504587156" customWidth="1"/>
  </cols>
  <sheetData>
    <row r="1" spans="1:7">
      <c r="A1" s="4" t="s">
        <v>1</v>
      </c>
      <c r="B1" s="4" t="s">
        <v>2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310</v>
      </c>
    </row>
    <row r="2" spans="1:7">
      <c r="A2" s="9">
        <v>1</v>
      </c>
      <c r="B2" s="9" t="s">
        <v>7</v>
      </c>
      <c r="C2" s="9" t="s">
        <v>8</v>
      </c>
      <c r="D2" s="9" t="s">
        <v>9</v>
      </c>
      <c r="E2" s="9">
        <v>24</v>
      </c>
      <c r="F2" s="57" t="s">
        <v>10</v>
      </c>
      <c r="G2" s="9" t="s">
        <v>254</v>
      </c>
    </row>
    <row r="3" spans="1:7">
      <c r="A3" s="9">
        <v>2</v>
      </c>
      <c r="B3" s="9" t="s">
        <v>11</v>
      </c>
      <c r="C3" s="9" t="s">
        <v>12</v>
      </c>
      <c r="D3" s="9" t="s">
        <v>9</v>
      </c>
      <c r="E3" s="9">
        <v>15</v>
      </c>
      <c r="F3" s="57" t="s">
        <v>10</v>
      </c>
      <c r="G3" s="9" t="s">
        <v>254</v>
      </c>
    </row>
    <row r="4" spans="1:7">
      <c r="A4" s="9">
        <v>3</v>
      </c>
      <c r="B4" s="9" t="s">
        <v>13</v>
      </c>
      <c r="C4" s="9" t="s">
        <v>14</v>
      </c>
      <c r="D4" s="9" t="s">
        <v>9</v>
      </c>
      <c r="E4" s="9">
        <v>12.6</v>
      </c>
      <c r="F4" s="57" t="s">
        <v>10</v>
      </c>
      <c r="G4" s="9" t="s">
        <v>254</v>
      </c>
    </row>
    <row r="5" spans="1:7">
      <c r="A5" s="9">
        <v>4</v>
      </c>
      <c r="B5" s="9" t="s">
        <v>15</v>
      </c>
      <c r="C5" s="9" t="s">
        <v>16</v>
      </c>
      <c r="D5" s="9" t="s">
        <v>9</v>
      </c>
      <c r="E5" s="9">
        <v>30</v>
      </c>
      <c r="F5" s="57" t="s">
        <v>10</v>
      </c>
      <c r="G5" s="9" t="s">
        <v>254</v>
      </c>
    </row>
    <row r="6" spans="1:7">
      <c r="A6" s="9">
        <v>5</v>
      </c>
      <c r="B6" s="9" t="s">
        <v>17</v>
      </c>
      <c r="C6" s="9" t="s">
        <v>18</v>
      </c>
      <c r="D6" s="9" t="s">
        <v>9</v>
      </c>
      <c r="E6" s="9">
        <v>15</v>
      </c>
      <c r="F6" s="57" t="s">
        <v>10</v>
      </c>
      <c r="G6" s="9" t="s">
        <v>254</v>
      </c>
    </row>
    <row r="7" spans="1:7">
      <c r="A7" s="9">
        <v>6</v>
      </c>
      <c r="B7" s="9" t="s">
        <v>19</v>
      </c>
      <c r="C7" s="9" t="s">
        <v>20</v>
      </c>
      <c r="D7" s="9" t="s">
        <v>9</v>
      </c>
      <c r="E7" s="9">
        <v>30</v>
      </c>
      <c r="F7" s="57" t="s">
        <v>10</v>
      </c>
      <c r="G7" s="9" t="s">
        <v>254</v>
      </c>
    </row>
    <row r="8" spans="1:7">
      <c r="A8" s="9">
        <v>7</v>
      </c>
      <c r="B8" s="9" t="s">
        <v>21</v>
      </c>
      <c r="C8" s="9" t="s">
        <v>22</v>
      </c>
      <c r="D8" s="9" t="s">
        <v>9</v>
      </c>
      <c r="E8" s="9">
        <v>42</v>
      </c>
      <c r="F8" s="57" t="s">
        <v>10</v>
      </c>
      <c r="G8" s="9" t="s">
        <v>254</v>
      </c>
    </row>
    <row r="9" spans="1:7">
      <c r="A9" s="9">
        <v>8</v>
      </c>
      <c r="B9" s="9" t="s">
        <v>43</v>
      </c>
      <c r="C9" s="9" t="s">
        <v>44</v>
      </c>
      <c r="D9" s="9" t="s">
        <v>9</v>
      </c>
      <c r="E9" s="9">
        <v>45</v>
      </c>
      <c r="F9" s="57" t="s">
        <v>10</v>
      </c>
      <c r="G9" s="9" t="s">
        <v>260</v>
      </c>
    </row>
    <row r="10" spans="1:7">
      <c r="A10" s="9">
        <v>9</v>
      </c>
      <c r="B10" s="9" t="s">
        <v>45</v>
      </c>
      <c r="C10" s="9" t="s">
        <v>46</v>
      </c>
      <c r="D10" s="9" t="s">
        <v>9</v>
      </c>
      <c r="E10" s="9">
        <v>15.6</v>
      </c>
      <c r="F10" s="57" t="s">
        <v>10</v>
      </c>
      <c r="G10" s="9" t="s">
        <v>260</v>
      </c>
    </row>
    <row r="11" spans="1:7">
      <c r="A11" s="9">
        <v>10</v>
      </c>
      <c r="B11" s="9" t="s">
        <v>47</v>
      </c>
      <c r="C11" s="9" t="s">
        <v>48</v>
      </c>
      <c r="D11" s="9" t="s">
        <v>9</v>
      </c>
      <c r="E11" s="9">
        <v>8</v>
      </c>
      <c r="F11" s="57" t="s">
        <v>10</v>
      </c>
      <c r="G11" s="9" t="s">
        <v>260</v>
      </c>
    </row>
    <row r="12" spans="1:7">
      <c r="A12" s="9">
        <v>11</v>
      </c>
      <c r="B12" s="9" t="s">
        <v>49</v>
      </c>
      <c r="C12" s="9" t="s">
        <v>50</v>
      </c>
      <c r="D12" s="9" t="s">
        <v>9</v>
      </c>
      <c r="E12" s="9">
        <v>14</v>
      </c>
      <c r="F12" s="57" t="s">
        <v>10</v>
      </c>
      <c r="G12" s="9" t="s">
        <v>260</v>
      </c>
    </row>
    <row r="13" spans="1:7">
      <c r="A13" s="9">
        <v>12</v>
      </c>
      <c r="B13" s="9" t="s">
        <v>51</v>
      </c>
      <c r="C13" s="9" t="s">
        <v>52</v>
      </c>
      <c r="D13" s="9" t="s">
        <v>9</v>
      </c>
      <c r="E13" s="9">
        <v>63</v>
      </c>
      <c r="F13" s="57" t="s">
        <v>10</v>
      </c>
      <c r="G13" s="9" t="s">
        <v>260</v>
      </c>
    </row>
    <row r="14" spans="1:7">
      <c r="A14" s="9">
        <v>13</v>
      </c>
      <c r="B14" s="9" t="s">
        <v>53</v>
      </c>
      <c r="C14" s="9" t="s">
        <v>54</v>
      </c>
      <c r="D14" s="9" t="s">
        <v>9</v>
      </c>
      <c r="E14" s="9">
        <v>14</v>
      </c>
      <c r="F14" s="57" t="s">
        <v>10</v>
      </c>
      <c r="G14" s="9" t="s">
        <v>260</v>
      </c>
    </row>
    <row r="15" spans="1:7">
      <c r="A15" s="9">
        <v>14</v>
      </c>
      <c r="B15" s="9" t="s">
        <v>59</v>
      </c>
      <c r="C15" s="9" t="s">
        <v>60</v>
      </c>
      <c r="D15" s="9" t="s">
        <v>9</v>
      </c>
      <c r="E15" s="9">
        <v>26.5</v>
      </c>
      <c r="F15" s="57" t="s">
        <v>10</v>
      </c>
      <c r="G15" s="9" t="s">
        <v>258</v>
      </c>
    </row>
    <row r="16" spans="1:7">
      <c r="A16" s="9">
        <v>15</v>
      </c>
      <c r="B16" s="9" t="s">
        <v>61</v>
      </c>
      <c r="C16" s="9" t="s">
        <v>62</v>
      </c>
      <c r="D16" s="9" t="s">
        <v>9</v>
      </c>
      <c r="E16" s="9">
        <v>24.9</v>
      </c>
      <c r="F16" s="57" t="s">
        <v>10</v>
      </c>
      <c r="G16" s="9" t="s">
        <v>258</v>
      </c>
    </row>
    <row r="17" spans="1:7">
      <c r="A17" s="9">
        <v>16</v>
      </c>
      <c r="B17" s="9" t="s">
        <v>63</v>
      </c>
      <c r="C17" s="9" t="s">
        <v>64</v>
      </c>
      <c r="D17" s="9" t="s">
        <v>9</v>
      </c>
      <c r="E17" s="9">
        <v>12.6</v>
      </c>
      <c r="F17" s="57" t="s">
        <v>10</v>
      </c>
      <c r="G17" s="9" t="s">
        <v>258</v>
      </c>
    </row>
    <row r="18" spans="1:7">
      <c r="A18" s="9">
        <v>17</v>
      </c>
      <c r="B18" s="9" t="s">
        <v>66</v>
      </c>
      <c r="C18" s="9" t="s">
        <v>67</v>
      </c>
      <c r="D18" s="9" t="s">
        <v>9</v>
      </c>
      <c r="E18" s="9">
        <v>47</v>
      </c>
      <c r="F18" s="57" t="s">
        <v>10</v>
      </c>
      <c r="G18" s="9" t="s">
        <v>258</v>
      </c>
    </row>
    <row r="19" spans="1:7">
      <c r="A19" s="9">
        <v>18</v>
      </c>
      <c r="B19" s="9" t="s">
        <v>68</v>
      </c>
      <c r="C19" s="9" t="s">
        <v>69</v>
      </c>
      <c r="D19" s="9" t="s">
        <v>9</v>
      </c>
      <c r="E19" s="9">
        <v>75</v>
      </c>
      <c r="F19" s="57" t="s">
        <v>10</v>
      </c>
      <c r="G19" s="9" t="s">
        <v>258</v>
      </c>
    </row>
    <row r="20" spans="1:7">
      <c r="A20" s="9">
        <v>19</v>
      </c>
      <c r="B20" s="9" t="s">
        <v>70</v>
      </c>
      <c r="C20" s="9" t="s">
        <v>71</v>
      </c>
      <c r="D20" s="9" t="s">
        <v>9</v>
      </c>
      <c r="E20" s="9">
        <v>100</v>
      </c>
      <c r="F20" s="57" t="s">
        <v>10</v>
      </c>
      <c r="G20" s="9" t="s">
        <v>258</v>
      </c>
    </row>
    <row r="21" spans="1:7">
      <c r="A21" s="9">
        <v>20</v>
      </c>
      <c r="B21" s="9" t="s">
        <v>72</v>
      </c>
      <c r="C21" s="9" t="s">
        <v>73</v>
      </c>
      <c r="D21" s="9" t="s">
        <v>9</v>
      </c>
      <c r="E21" s="9">
        <v>10.5</v>
      </c>
      <c r="F21" s="57" t="s">
        <v>10</v>
      </c>
      <c r="G21" s="9" t="s">
        <v>258</v>
      </c>
    </row>
    <row r="22" spans="1:7">
      <c r="A22" s="9">
        <v>21</v>
      </c>
      <c r="B22" s="9" t="s">
        <v>86</v>
      </c>
      <c r="C22" s="9" t="s">
        <v>87</v>
      </c>
      <c r="D22" s="9" t="s">
        <v>9</v>
      </c>
      <c r="E22" s="9">
        <v>20</v>
      </c>
      <c r="F22" s="57" t="s">
        <v>10</v>
      </c>
      <c r="G22" s="9" t="s">
        <v>254</v>
      </c>
    </row>
    <row r="23" spans="1:7">
      <c r="A23" s="9">
        <v>22</v>
      </c>
      <c r="B23" s="9" t="s">
        <v>88</v>
      </c>
      <c r="C23" s="9" t="s">
        <v>89</v>
      </c>
      <c r="D23" s="9" t="s">
        <v>9</v>
      </c>
      <c r="E23" s="9">
        <v>13.5</v>
      </c>
      <c r="F23" s="57" t="s">
        <v>10</v>
      </c>
      <c r="G23" s="9" t="s">
        <v>254</v>
      </c>
    </row>
    <row r="24" spans="1:7">
      <c r="A24" s="9">
        <v>23</v>
      </c>
      <c r="B24" s="9" t="s">
        <v>90</v>
      </c>
      <c r="C24" s="9" t="s">
        <v>91</v>
      </c>
      <c r="D24" s="9" t="s">
        <v>9</v>
      </c>
      <c r="E24" s="9">
        <v>24.8</v>
      </c>
      <c r="F24" s="57" t="s">
        <v>10</v>
      </c>
      <c r="G24" s="9" t="s">
        <v>254</v>
      </c>
    </row>
    <row r="25" spans="1:7">
      <c r="A25" s="9">
        <v>24</v>
      </c>
      <c r="B25" s="9" t="s">
        <v>92</v>
      </c>
      <c r="C25" s="9" t="s">
        <v>93</v>
      </c>
      <c r="D25" s="9" t="s">
        <v>9</v>
      </c>
      <c r="E25" s="9">
        <v>17</v>
      </c>
      <c r="F25" s="57" t="s">
        <v>10</v>
      </c>
      <c r="G25" s="9" t="s">
        <v>254</v>
      </c>
    </row>
    <row r="26" ht="25.95" customHeight="1" spans="1:7">
      <c r="A26" s="25">
        <v>25</v>
      </c>
      <c r="B26" s="25" t="s">
        <v>94</v>
      </c>
      <c r="C26" s="25" t="s">
        <v>95</v>
      </c>
      <c r="D26" s="25" t="s">
        <v>9</v>
      </c>
      <c r="E26" s="25">
        <v>34.5</v>
      </c>
      <c r="F26" s="58" t="s">
        <v>10</v>
      </c>
      <c r="G26" s="6" t="s">
        <v>311</v>
      </c>
    </row>
    <row r="27" spans="1:7">
      <c r="A27" s="50"/>
      <c r="B27" s="50"/>
      <c r="C27" s="50"/>
      <c r="D27" s="50"/>
      <c r="E27" s="50"/>
      <c r="F27" s="60"/>
      <c r="G27" s="16"/>
    </row>
    <row r="28" ht="25.95" customHeight="1" spans="1:7">
      <c r="A28" s="25">
        <v>26</v>
      </c>
      <c r="B28" s="25" t="s">
        <v>96</v>
      </c>
      <c r="C28" s="25" t="s">
        <v>97</v>
      </c>
      <c r="D28" s="25" t="s">
        <v>9</v>
      </c>
      <c r="E28" s="25">
        <v>8</v>
      </c>
      <c r="F28" s="58" t="s">
        <v>10</v>
      </c>
      <c r="G28" s="6" t="s">
        <v>311</v>
      </c>
    </row>
    <row r="29" spans="1:7">
      <c r="A29" s="50"/>
      <c r="B29" s="50"/>
      <c r="C29" s="50"/>
      <c r="D29" s="50"/>
      <c r="E29" s="50"/>
      <c r="F29" s="60"/>
      <c r="G29" s="16"/>
    </row>
    <row r="30" ht="25.95" customHeight="1" spans="1:7">
      <c r="A30" s="25">
        <v>27</v>
      </c>
      <c r="B30" s="25" t="s">
        <v>98</v>
      </c>
      <c r="C30" s="25" t="s">
        <v>99</v>
      </c>
      <c r="D30" s="25" t="s">
        <v>9</v>
      </c>
      <c r="E30" s="25">
        <v>4</v>
      </c>
      <c r="F30" s="58" t="s">
        <v>10</v>
      </c>
      <c r="G30" s="6" t="s">
        <v>311</v>
      </c>
    </row>
    <row r="31" spans="1:7">
      <c r="A31" s="50"/>
      <c r="B31" s="50"/>
      <c r="C31" s="50"/>
      <c r="D31" s="50"/>
      <c r="E31" s="50"/>
      <c r="F31" s="60"/>
      <c r="G31" s="16"/>
    </row>
    <row r="32" ht="25.95" customHeight="1" spans="1:7">
      <c r="A32" s="25">
        <v>28</v>
      </c>
      <c r="B32" s="25" t="s">
        <v>104</v>
      </c>
      <c r="C32" s="25" t="s">
        <v>105</v>
      </c>
      <c r="D32" s="25" t="s">
        <v>65</v>
      </c>
      <c r="E32" s="25">
        <v>12</v>
      </c>
      <c r="F32" s="58" t="s">
        <v>10</v>
      </c>
      <c r="G32" s="6" t="s">
        <v>311</v>
      </c>
    </row>
    <row r="33" spans="1:7">
      <c r="A33" s="50"/>
      <c r="B33" s="50"/>
      <c r="C33" s="50"/>
      <c r="D33" s="50"/>
      <c r="E33" s="50"/>
      <c r="F33" s="60"/>
      <c r="G33" s="16"/>
    </row>
    <row r="34" ht="25.95" customHeight="1" spans="1:7">
      <c r="A34" s="25">
        <v>29</v>
      </c>
      <c r="B34" s="25" t="s">
        <v>106</v>
      </c>
      <c r="C34" s="25" t="s">
        <v>107</v>
      </c>
      <c r="D34" s="25" t="s">
        <v>65</v>
      </c>
      <c r="E34" s="25">
        <v>12</v>
      </c>
      <c r="F34" s="58" t="s">
        <v>10</v>
      </c>
      <c r="G34" s="6" t="s">
        <v>311</v>
      </c>
    </row>
    <row r="35" spans="1:7">
      <c r="A35" s="50"/>
      <c r="B35" s="50"/>
      <c r="C35" s="50"/>
      <c r="D35" s="50"/>
      <c r="E35" s="50"/>
      <c r="F35" s="60"/>
      <c r="G35" s="16"/>
    </row>
    <row r="36" ht="25.95" customHeight="1" spans="1:7">
      <c r="A36" s="25">
        <v>30</v>
      </c>
      <c r="B36" s="25" t="s">
        <v>108</v>
      </c>
      <c r="C36" s="25" t="s">
        <v>109</v>
      </c>
      <c r="D36" s="25" t="s">
        <v>65</v>
      </c>
      <c r="E36" s="25">
        <v>10.5</v>
      </c>
      <c r="F36" s="58" t="s">
        <v>10</v>
      </c>
      <c r="G36" s="6" t="s">
        <v>311</v>
      </c>
    </row>
    <row r="37" spans="1:7">
      <c r="A37" s="50"/>
      <c r="B37" s="50"/>
      <c r="C37" s="50"/>
      <c r="D37" s="50"/>
      <c r="E37" s="50"/>
      <c r="F37" s="60"/>
      <c r="G37" s="16"/>
    </row>
    <row r="38" ht="25.95" customHeight="1" spans="1:7">
      <c r="A38" s="25">
        <v>31</v>
      </c>
      <c r="B38" s="25" t="s">
        <v>110</v>
      </c>
      <c r="C38" s="25" t="s">
        <v>111</v>
      </c>
      <c r="D38" s="25" t="s">
        <v>65</v>
      </c>
      <c r="E38" s="25">
        <v>5</v>
      </c>
      <c r="F38" s="58" t="s">
        <v>10</v>
      </c>
      <c r="G38" s="6" t="s">
        <v>311</v>
      </c>
    </row>
    <row r="39" spans="1:7">
      <c r="A39" s="50"/>
      <c r="B39" s="50"/>
      <c r="C39" s="50"/>
      <c r="D39" s="50"/>
      <c r="E39" s="50"/>
      <c r="F39" s="60"/>
      <c r="G39" s="16"/>
    </row>
    <row r="40" spans="1:7">
      <c r="A40" s="9">
        <v>32</v>
      </c>
      <c r="B40" s="9" t="s">
        <v>126</v>
      </c>
      <c r="C40" s="13" t="s">
        <v>127</v>
      </c>
      <c r="D40" s="9" t="s">
        <v>65</v>
      </c>
      <c r="E40" s="13">
        <v>6.4</v>
      </c>
      <c r="F40" s="57" t="s">
        <v>10</v>
      </c>
      <c r="G40" s="9" t="s">
        <v>254</v>
      </c>
    </row>
    <row r="41" spans="1:7">
      <c r="A41" s="9">
        <v>33</v>
      </c>
      <c r="B41" s="9" t="s">
        <v>128</v>
      </c>
      <c r="C41" s="13" t="s">
        <v>129</v>
      </c>
      <c r="D41" s="9" t="s">
        <v>65</v>
      </c>
      <c r="E41" s="13">
        <v>10</v>
      </c>
      <c r="F41" s="57" t="s">
        <v>10</v>
      </c>
      <c r="G41" s="9" t="s">
        <v>254</v>
      </c>
    </row>
    <row r="42" spans="1:7">
      <c r="A42" s="9">
        <v>34</v>
      </c>
      <c r="B42" s="9" t="s">
        <v>130</v>
      </c>
      <c r="C42" s="13" t="s">
        <v>131</v>
      </c>
      <c r="D42" s="9" t="s">
        <v>65</v>
      </c>
      <c r="E42" s="13">
        <v>8</v>
      </c>
      <c r="F42" s="57" t="s">
        <v>10</v>
      </c>
      <c r="G42" s="9" t="s">
        <v>254</v>
      </c>
    </row>
    <row r="43" spans="1:7">
      <c r="A43" s="9">
        <v>35</v>
      </c>
      <c r="B43" s="9" t="s">
        <v>132</v>
      </c>
      <c r="C43" s="13" t="s">
        <v>133</v>
      </c>
      <c r="D43" s="9" t="s">
        <v>65</v>
      </c>
      <c r="E43" s="13">
        <v>10</v>
      </c>
      <c r="F43" s="57" t="s">
        <v>10</v>
      </c>
      <c r="G43" s="9" t="s">
        <v>254</v>
      </c>
    </row>
    <row r="44" spans="1:7">
      <c r="A44" s="9">
        <v>36</v>
      </c>
      <c r="B44" s="9" t="s">
        <v>138</v>
      </c>
      <c r="C44" s="13" t="s">
        <v>139</v>
      </c>
      <c r="D44" s="9" t="s">
        <v>65</v>
      </c>
      <c r="E44" s="13">
        <v>3.2</v>
      </c>
      <c r="F44" s="57" t="s">
        <v>10</v>
      </c>
      <c r="G44" s="9" t="s">
        <v>260</v>
      </c>
    </row>
    <row r="45" spans="1:7">
      <c r="A45" s="9">
        <v>37</v>
      </c>
      <c r="B45" s="9" t="s">
        <v>140</v>
      </c>
      <c r="C45" s="13" t="s">
        <v>141</v>
      </c>
      <c r="D45" s="9" t="s">
        <v>65</v>
      </c>
      <c r="E45" s="13">
        <v>12.6</v>
      </c>
      <c r="F45" s="57" t="s">
        <v>10</v>
      </c>
      <c r="G45" s="9" t="s">
        <v>260</v>
      </c>
    </row>
    <row r="46" spans="1:7">
      <c r="A46" s="9">
        <v>38</v>
      </c>
      <c r="B46" s="9" t="s">
        <v>144</v>
      </c>
      <c r="C46" s="13" t="s">
        <v>145</v>
      </c>
      <c r="D46" s="9" t="s">
        <v>65</v>
      </c>
      <c r="E46" s="9">
        <v>5</v>
      </c>
      <c r="F46" s="57" t="s">
        <v>10</v>
      </c>
      <c r="G46" s="9" t="s">
        <v>260</v>
      </c>
    </row>
    <row r="47" spans="1:7">
      <c r="A47" s="9">
        <v>39</v>
      </c>
      <c r="B47" s="9" t="s">
        <v>148</v>
      </c>
      <c r="C47" s="13" t="s">
        <v>149</v>
      </c>
      <c r="D47" s="9" t="s">
        <v>65</v>
      </c>
      <c r="E47" s="13">
        <v>3.2</v>
      </c>
      <c r="F47" s="57" t="s">
        <v>10</v>
      </c>
      <c r="G47" s="9" t="s">
        <v>260</v>
      </c>
    </row>
    <row r="48" spans="1:7">
      <c r="A48" s="9">
        <v>40</v>
      </c>
      <c r="B48" s="9" t="s">
        <v>150</v>
      </c>
      <c r="C48" s="9" t="s">
        <v>151</v>
      </c>
      <c r="D48" s="9" t="s">
        <v>65</v>
      </c>
      <c r="E48" s="9">
        <v>4.5</v>
      </c>
      <c r="F48" s="57" t="s">
        <v>10</v>
      </c>
      <c r="G48" s="9" t="s">
        <v>260</v>
      </c>
    </row>
    <row r="49" spans="1:7">
      <c r="A49" s="9">
        <v>41</v>
      </c>
      <c r="B49" s="9" t="s">
        <v>152</v>
      </c>
      <c r="C49" s="9" t="s">
        <v>153</v>
      </c>
      <c r="D49" s="9" t="s">
        <v>65</v>
      </c>
      <c r="E49" s="9">
        <v>7</v>
      </c>
      <c r="F49" s="57" t="s">
        <v>10</v>
      </c>
      <c r="G49" s="9" t="s">
        <v>260</v>
      </c>
    </row>
    <row r="50" ht="15.7" spans="4:6">
      <c r="D50" s="86"/>
      <c r="E50" s="86"/>
      <c r="F50" s="86"/>
    </row>
    <row r="51" ht="15.7" spans="4:6">
      <c r="D51" s="86"/>
      <c r="E51" s="86"/>
      <c r="F51" s="86"/>
    </row>
    <row r="52" ht="15.7" spans="4:6">
      <c r="D52" s="86"/>
      <c r="E52" s="86"/>
      <c r="F52" s="86"/>
    </row>
    <row r="53" ht="15.7" spans="4:6">
      <c r="D53" s="86"/>
      <c r="E53" s="86"/>
      <c r="F53" s="86"/>
    </row>
    <row r="54" ht="15.7" spans="4:6">
      <c r="D54" s="86"/>
      <c r="E54" s="86"/>
      <c r="F54" s="86"/>
    </row>
    <row r="55" ht="15.7" spans="4:6">
      <c r="D55" s="86"/>
      <c r="E55" s="86"/>
      <c r="F55" s="86"/>
    </row>
    <row r="56" ht="15.7" spans="4:6">
      <c r="D56" s="87"/>
      <c r="E56" s="87"/>
      <c r="F56" s="87"/>
    </row>
    <row r="57" ht="15.7" spans="4:6">
      <c r="D57" s="87"/>
      <c r="E57" s="87"/>
      <c r="F57" s="87"/>
    </row>
    <row r="58" ht="15.7" spans="4:6">
      <c r="D58" s="86"/>
      <c r="E58" s="86"/>
      <c r="F58" s="86"/>
    </row>
    <row r="59" ht="15.7" spans="4:6">
      <c r="D59" s="86"/>
      <c r="E59" s="86"/>
      <c r="F59" s="86"/>
    </row>
    <row r="60" ht="15.7" spans="4:6">
      <c r="D60" s="86"/>
      <c r="E60" s="86"/>
      <c r="F60" s="86"/>
    </row>
    <row r="61" ht="15.7" spans="4:6">
      <c r="D61" s="86"/>
      <c r="E61" s="86"/>
      <c r="F61" s="86"/>
    </row>
    <row r="62" ht="15.7" spans="4:6">
      <c r="D62" s="86"/>
      <c r="E62" s="86"/>
      <c r="F62" s="86"/>
    </row>
    <row r="63" ht="15.7" spans="4:6">
      <c r="D63" s="87"/>
      <c r="E63" s="87"/>
      <c r="F63" s="87"/>
    </row>
    <row r="64" ht="15.7" spans="4:6">
      <c r="D64" s="86"/>
      <c r="E64" s="86"/>
      <c r="F64" s="86"/>
    </row>
    <row r="65" ht="15.7" spans="4:6">
      <c r="D65" s="86"/>
      <c r="E65" s="86"/>
      <c r="F65" s="86"/>
    </row>
    <row r="66" ht="15.7" spans="4:6">
      <c r="D66" s="86"/>
      <c r="E66" s="86"/>
      <c r="F66" s="86"/>
    </row>
    <row r="67" ht="15.7" spans="4:6">
      <c r="D67" s="86"/>
      <c r="E67" s="86"/>
      <c r="F67" s="86"/>
    </row>
    <row r="68" ht="15.7" spans="4:6">
      <c r="D68" s="86"/>
      <c r="E68" s="86"/>
      <c r="F68" s="86"/>
    </row>
    <row r="69" ht="15.7" spans="4:6">
      <c r="D69" s="86"/>
      <c r="E69" s="86"/>
      <c r="F69" s="86"/>
    </row>
    <row r="70" ht="15.7" spans="4:6">
      <c r="D70" s="86"/>
      <c r="E70" s="86"/>
      <c r="F70" s="86"/>
    </row>
    <row r="71" ht="15.7" spans="4:6">
      <c r="D71" s="86"/>
      <c r="E71" s="86"/>
      <c r="F71" s="86"/>
    </row>
    <row r="72" ht="15.7" spans="4:6">
      <c r="D72" s="86"/>
      <c r="E72" s="86"/>
      <c r="F72" s="86"/>
    </row>
    <row r="73" ht="15.7" spans="4:6">
      <c r="D73" s="87"/>
      <c r="E73" s="87"/>
      <c r="F73" s="87"/>
    </row>
    <row r="75" ht="15.7" spans="4:6">
      <c r="D75" s="86"/>
      <c r="E75" s="86"/>
      <c r="F75" s="86"/>
    </row>
    <row r="76" ht="15.7" spans="4:6">
      <c r="D76" s="86"/>
      <c r="E76" s="86"/>
      <c r="F76" s="86"/>
    </row>
    <row r="77" ht="15.7" spans="4:6">
      <c r="D77" s="86"/>
      <c r="E77" s="86"/>
      <c r="F77" s="86"/>
    </row>
    <row r="78" ht="15.7" spans="4:6">
      <c r="D78" s="86"/>
      <c r="E78" s="86"/>
      <c r="F78" s="86"/>
    </row>
    <row r="79" ht="15.7" spans="4:6">
      <c r="D79" s="86"/>
      <c r="E79" s="86"/>
      <c r="F79" s="86"/>
    </row>
    <row r="80" ht="15.7" spans="4:6">
      <c r="D80" s="86"/>
      <c r="E80" s="86"/>
      <c r="F80" s="86"/>
    </row>
  </sheetData>
  <autoFilter xmlns:etc="http://www.wps.cn/officeDocument/2017/etCustomData" ref="A1:G49" etc:filterBottomFollowUsedRange="0">
    <extLst/>
  </autoFilter>
  <mergeCells count="49">
    <mergeCell ref="A26:A27"/>
    <mergeCell ref="A28:A29"/>
    <mergeCell ref="A30:A31"/>
    <mergeCell ref="A32:A33"/>
    <mergeCell ref="A34:A35"/>
    <mergeCell ref="A36:A37"/>
    <mergeCell ref="A38:A39"/>
    <mergeCell ref="B26:B27"/>
    <mergeCell ref="B28:B29"/>
    <mergeCell ref="B30:B31"/>
    <mergeCell ref="B32:B33"/>
    <mergeCell ref="B34:B35"/>
    <mergeCell ref="B36:B37"/>
    <mergeCell ref="B38:B39"/>
    <mergeCell ref="C26:C27"/>
    <mergeCell ref="C28:C29"/>
    <mergeCell ref="C30:C31"/>
    <mergeCell ref="C32:C33"/>
    <mergeCell ref="C34:C35"/>
    <mergeCell ref="C36:C37"/>
    <mergeCell ref="C38:C39"/>
    <mergeCell ref="D26:D27"/>
    <mergeCell ref="D28:D29"/>
    <mergeCell ref="D30:D31"/>
    <mergeCell ref="D32:D33"/>
    <mergeCell ref="D34:D35"/>
    <mergeCell ref="D36:D37"/>
    <mergeCell ref="D38:D39"/>
    <mergeCell ref="E26:E27"/>
    <mergeCell ref="E28:E29"/>
    <mergeCell ref="E30:E31"/>
    <mergeCell ref="E32:E33"/>
    <mergeCell ref="E34:E35"/>
    <mergeCell ref="E36:E37"/>
    <mergeCell ref="E38:E39"/>
    <mergeCell ref="F26:F27"/>
    <mergeCell ref="F28:F29"/>
    <mergeCell ref="F30:F31"/>
    <mergeCell ref="F32:F33"/>
    <mergeCell ref="F34:F35"/>
    <mergeCell ref="F36:F37"/>
    <mergeCell ref="F38:F39"/>
    <mergeCell ref="G26:G27"/>
    <mergeCell ref="G28:G29"/>
    <mergeCell ref="G30:G31"/>
    <mergeCell ref="G32:G33"/>
    <mergeCell ref="G34:G35"/>
    <mergeCell ref="G36:G37"/>
    <mergeCell ref="G38:G39"/>
  </mergeCells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AL111"/>
  <sheetViews>
    <sheetView zoomScale="56" zoomScaleNormal="56" topLeftCell="B1" workbookViewId="0">
      <pane ySplit="4" topLeftCell="A60" activePane="bottomLeft" state="frozen"/>
      <selection/>
      <selection pane="bottomLeft" activeCell="Y5" sqref="Y5:Y111"/>
    </sheetView>
  </sheetViews>
  <sheetFormatPr defaultColWidth="9" defaultRowHeight="14.5"/>
  <cols>
    <col min="1" max="1" width="6" customWidth="1"/>
    <col min="2" max="2" width="6.11009174311927" customWidth="1"/>
    <col min="3" max="3" width="16.2201834862385" customWidth="1"/>
    <col min="4" max="4" width="9.77981651376147" customWidth="1"/>
    <col min="5" max="5" width="9.11009174311927" customWidth="1"/>
    <col min="6" max="6" width="9.6605504587156" style="65" customWidth="1"/>
    <col min="7" max="20" width="4.88990825688073" customWidth="1"/>
    <col min="21" max="25" width="5.77981651376147" customWidth="1"/>
    <col min="26" max="29" width="5.6605504587156" customWidth="1"/>
    <col min="30" max="37" width="6.11009174311927" customWidth="1"/>
    <col min="38" max="38" width="24.6605504587156" customWidth="1"/>
  </cols>
  <sheetData>
    <row r="2" ht="22.05" customHeight="1" spans="1:38">
      <c r="A2" s="9" t="s">
        <v>308</v>
      </c>
      <c r="B2" s="9"/>
      <c r="C2" s="9"/>
      <c r="D2" s="9"/>
      <c r="E2" s="9"/>
      <c r="F2" s="74"/>
      <c r="G2" s="9" t="s">
        <v>309</v>
      </c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 t="s">
        <v>310</v>
      </c>
    </row>
    <row r="3" ht="22.05" customHeight="1" spans="1:38">
      <c r="A3" s="79" t="s">
        <v>1</v>
      </c>
      <c r="B3" s="79" t="s">
        <v>2</v>
      </c>
      <c r="C3" s="79" t="s">
        <v>3</v>
      </c>
      <c r="D3" s="79" t="s">
        <v>4</v>
      </c>
      <c r="E3" s="80" t="s">
        <v>5</v>
      </c>
      <c r="F3" s="81" t="s">
        <v>6</v>
      </c>
      <c r="G3" s="56">
        <v>1</v>
      </c>
      <c r="H3" s="56">
        <v>2</v>
      </c>
      <c r="I3" s="56">
        <v>3</v>
      </c>
      <c r="J3" s="56">
        <v>4</v>
      </c>
      <c r="K3" s="56">
        <v>5</v>
      </c>
      <c r="L3" s="56">
        <v>6</v>
      </c>
      <c r="M3" s="56">
        <v>7</v>
      </c>
      <c r="N3" s="56">
        <v>8</v>
      </c>
      <c r="O3" s="56">
        <v>9</v>
      </c>
      <c r="P3" s="56">
        <v>10</v>
      </c>
      <c r="Q3" s="56">
        <v>11</v>
      </c>
      <c r="R3" s="56">
        <v>12</v>
      </c>
      <c r="S3" s="56">
        <v>13</v>
      </c>
      <c r="T3" s="56">
        <v>14</v>
      </c>
      <c r="U3" s="62" t="s">
        <v>272</v>
      </c>
      <c r="V3" s="62" t="s">
        <v>273</v>
      </c>
      <c r="W3" s="62" t="s">
        <v>274</v>
      </c>
      <c r="X3" s="62" t="s">
        <v>275</v>
      </c>
      <c r="Y3" s="56" t="s">
        <v>108</v>
      </c>
      <c r="Z3" s="56" t="s">
        <v>124</v>
      </c>
      <c r="AA3" s="56" t="s">
        <v>126</v>
      </c>
      <c r="AB3" s="56" t="s">
        <v>144</v>
      </c>
      <c r="AC3" s="56" t="s">
        <v>146</v>
      </c>
      <c r="AD3" s="56" t="s">
        <v>276</v>
      </c>
      <c r="AE3" s="56" t="s">
        <v>277</v>
      </c>
      <c r="AF3" s="56" t="s">
        <v>278</v>
      </c>
      <c r="AG3" s="56" t="s">
        <v>279</v>
      </c>
      <c r="AH3" s="56" t="s">
        <v>280</v>
      </c>
      <c r="AI3" s="56" t="s">
        <v>281</v>
      </c>
      <c r="AJ3" s="56" t="s">
        <v>282</v>
      </c>
      <c r="AK3" s="56" t="s">
        <v>283</v>
      </c>
      <c r="AL3" s="63" t="s">
        <v>310</v>
      </c>
    </row>
    <row r="4" spans="1:38">
      <c r="A4" s="56"/>
      <c r="B4" s="56"/>
      <c r="C4" s="56"/>
      <c r="D4" s="56"/>
      <c r="E4" s="82"/>
      <c r="F4" s="77"/>
      <c r="G4" s="57" t="s">
        <v>10</v>
      </c>
      <c r="H4" s="57" t="s">
        <v>10</v>
      </c>
      <c r="I4" s="57" t="s">
        <v>10</v>
      </c>
      <c r="J4" s="57" t="s">
        <v>10</v>
      </c>
      <c r="K4" s="57" t="s">
        <v>10</v>
      </c>
      <c r="L4" s="57" t="s">
        <v>10</v>
      </c>
      <c r="M4" s="57" t="s">
        <v>10</v>
      </c>
      <c r="N4" s="57" t="s">
        <v>10</v>
      </c>
      <c r="O4" s="57" t="s">
        <v>10</v>
      </c>
      <c r="P4" s="57" t="s">
        <v>10</v>
      </c>
      <c r="Q4" s="57" t="s">
        <v>10</v>
      </c>
      <c r="R4" s="57" t="s">
        <v>10</v>
      </c>
      <c r="S4" s="57" t="s">
        <v>10</v>
      </c>
      <c r="T4" s="57" t="s">
        <v>10</v>
      </c>
      <c r="U4" s="57" t="s">
        <v>10</v>
      </c>
      <c r="V4" s="57" t="s">
        <v>10</v>
      </c>
      <c r="W4" s="57" t="s">
        <v>10</v>
      </c>
      <c r="X4" s="57" t="s">
        <v>10</v>
      </c>
      <c r="Y4" s="57" t="s">
        <v>10</v>
      </c>
      <c r="Z4" s="57" t="s">
        <v>10</v>
      </c>
      <c r="AA4" s="57" t="s">
        <v>10</v>
      </c>
      <c r="AB4" s="57" t="s">
        <v>10</v>
      </c>
      <c r="AC4" s="57" t="s">
        <v>10</v>
      </c>
      <c r="AD4" s="57" t="s">
        <v>10</v>
      </c>
      <c r="AE4" s="57" t="s">
        <v>10</v>
      </c>
      <c r="AF4" s="57" t="s">
        <v>10</v>
      </c>
      <c r="AG4" s="57" t="s">
        <v>10</v>
      </c>
      <c r="AH4" s="57" t="s">
        <v>10</v>
      </c>
      <c r="AI4" s="57" t="s">
        <v>10</v>
      </c>
      <c r="AJ4" s="57" t="s">
        <v>10</v>
      </c>
      <c r="AK4" s="57" t="s">
        <v>10</v>
      </c>
      <c r="AL4" s="56"/>
    </row>
    <row r="5" spans="1:38">
      <c r="A5" s="9">
        <v>1</v>
      </c>
      <c r="B5" s="25" t="s">
        <v>25</v>
      </c>
      <c r="C5" s="25" t="s">
        <v>26</v>
      </c>
      <c r="D5" s="25" t="s">
        <v>9</v>
      </c>
      <c r="E5" s="25">
        <v>40</v>
      </c>
      <c r="F5" s="83" t="s">
        <v>10</v>
      </c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74">
        <v>1</v>
      </c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 t="s">
        <v>256</v>
      </c>
    </row>
    <row r="6" spans="1:38">
      <c r="A6" s="9"/>
      <c r="B6" s="49"/>
      <c r="C6" s="49"/>
      <c r="D6" s="49"/>
      <c r="E6" s="49"/>
      <c r="F6" s="84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>
        <v>1</v>
      </c>
      <c r="V6" s="9"/>
      <c r="W6" s="9"/>
      <c r="X6" s="9"/>
      <c r="Y6" s="74"/>
      <c r="Z6" s="9"/>
      <c r="AA6" s="9"/>
      <c r="AB6" s="9"/>
      <c r="AC6" s="9"/>
      <c r="AD6" s="9"/>
      <c r="AE6" s="9"/>
      <c r="AF6" s="9"/>
      <c r="AG6" s="9"/>
      <c r="AH6" s="9">
        <v>1</v>
      </c>
      <c r="AI6" s="9"/>
      <c r="AJ6" s="9"/>
      <c r="AK6" s="9"/>
      <c r="AL6" s="9" t="s">
        <v>256</v>
      </c>
    </row>
    <row r="7" spans="1:38">
      <c r="A7" s="9"/>
      <c r="B7" s="49"/>
      <c r="C7" s="49"/>
      <c r="D7" s="49"/>
      <c r="E7" s="49"/>
      <c r="F7" s="84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>
        <v>1</v>
      </c>
      <c r="X7" s="9"/>
      <c r="Y7" s="74"/>
      <c r="Z7" s="9"/>
      <c r="AA7" s="9"/>
      <c r="AB7" s="9"/>
      <c r="AC7" s="9"/>
      <c r="AD7" s="9"/>
      <c r="AE7" s="9"/>
      <c r="AF7" s="9"/>
      <c r="AG7" s="9"/>
      <c r="AH7" s="9">
        <v>1</v>
      </c>
      <c r="AI7" s="9"/>
      <c r="AJ7" s="9"/>
      <c r="AK7" s="9"/>
      <c r="AL7" s="9" t="s">
        <v>256</v>
      </c>
    </row>
    <row r="8" spans="1:38">
      <c r="A8" s="9"/>
      <c r="B8" s="49"/>
      <c r="C8" s="49"/>
      <c r="D8" s="49"/>
      <c r="E8" s="49"/>
      <c r="F8" s="84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>
        <v>1</v>
      </c>
      <c r="W8" s="9"/>
      <c r="X8" s="9"/>
      <c r="Y8" s="74"/>
      <c r="Z8" s="9"/>
      <c r="AA8" s="9"/>
      <c r="AB8" s="9"/>
      <c r="AC8" s="9"/>
      <c r="AD8" s="9"/>
      <c r="AE8" s="9"/>
      <c r="AF8" s="9"/>
      <c r="AG8" s="9"/>
      <c r="AH8" s="9"/>
      <c r="AI8" s="9">
        <v>1</v>
      </c>
      <c r="AJ8" s="9"/>
      <c r="AK8" s="9"/>
      <c r="AL8" s="9" t="s">
        <v>256</v>
      </c>
    </row>
    <row r="9" spans="1:38">
      <c r="A9" s="9"/>
      <c r="B9" s="49"/>
      <c r="C9" s="49"/>
      <c r="D9" s="49"/>
      <c r="E9" s="49"/>
      <c r="F9" s="84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>
        <v>1</v>
      </c>
      <c r="Y9" s="74"/>
      <c r="Z9" s="9"/>
      <c r="AA9" s="9"/>
      <c r="AB9" s="9"/>
      <c r="AC9" s="9"/>
      <c r="AD9" s="9"/>
      <c r="AE9" s="9"/>
      <c r="AF9" s="9"/>
      <c r="AG9" s="9"/>
      <c r="AH9" s="9"/>
      <c r="AI9" s="9">
        <v>1</v>
      </c>
      <c r="AJ9" s="9"/>
      <c r="AK9" s="9"/>
      <c r="AL9" s="9" t="s">
        <v>256</v>
      </c>
    </row>
    <row r="10" spans="1:38">
      <c r="A10" s="9"/>
      <c r="B10" s="49"/>
      <c r="C10" s="49"/>
      <c r="D10" s="49"/>
      <c r="E10" s="49"/>
      <c r="F10" s="84"/>
      <c r="G10" s="9"/>
      <c r="H10" s="9"/>
      <c r="I10" s="9"/>
      <c r="J10" s="9"/>
      <c r="K10" s="9"/>
      <c r="L10" s="9">
        <v>1</v>
      </c>
      <c r="M10" s="9"/>
      <c r="N10" s="9"/>
      <c r="O10" s="9"/>
      <c r="P10" s="9"/>
      <c r="Q10" s="9"/>
      <c r="R10" s="9"/>
      <c r="S10" s="9"/>
      <c r="T10" s="9"/>
      <c r="U10" s="9"/>
      <c r="V10" s="9">
        <v>1</v>
      </c>
      <c r="W10" s="9"/>
      <c r="X10" s="9"/>
      <c r="Y10" s="74"/>
      <c r="Z10" s="9"/>
      <c r="AA10" s="9"/>
      <c r="AB10" s="9"/>
      <c r="AC10" s="9"/>
      <c r="AD10" s="9"/>
      <c r="AE10" s="9"/>
      <c r="AF10" s="9"/>
      <c r="AG10" s="9"/>
      <c r="AH10" s="9">
        <v>1</v>
      </c>
      <c r="AI10" s="9"/>
      <c r="AJ10" s="9">
        <v>1</v>
      </c>
      <c r="AK10" s="9"/>
      <c r="AL10" s="9" t="s">
        <v>254</v>
      </c>
    </row>
    <row r="11" spans="1:38">
      <c r="A11" s="9"/>
      <c r="B11" s="49"/>
      <c r="C11" s="49"/>
      <c r="D11" s="49"/>
      <c r="E11" s="49"/>
      <c r="F11" s="84"/>
      <c r="G11" s="9"/>
      <c r="H11" s="9"/>
      <c r="I11" s="9"/>
      <c r="J11" s="9"/>
      <c r="K11" s="9"/>
      <c r="L11" s="9">
        <v>1</v>
      </c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>
        <v>1</v>
      </c>
      <c r="Y11" s="74"/>
      <c r="Z11" s="9"/>
      <c r="AA11" s="9"/>
      <c r="AB11" s="9"/>
      <c r="AC11" s="9"/>
      <c r="AD11" s="9"/>
      <c r="AE11" s="9"/>
      <c r="AF11" s="9"/>
      <c r="AG11" s="9"/>
      <c r="AH11" s="9">
        <v>1</v>
      </c>
      <c r="AI11" s="9"/>
      <c r="AJ11" s="9">
        <v>1</v>
      </c>
      <c r="AK11" s="9"/>
      <c r="AL11" s="9" t="s">
        <v>254</v>
      </c>
    </row>
    <row r="12" spans="1:38">
      <c r="A12" s="9"/>
      <c r="B12" s="49"/>
      <c r="C12" s="49"/>
      <c r="D12" s="49"/>
      <c r="E12" s="49"/>
      <c r="F12" s="84"/>
      <c r="G12" s="9"/>
      <c r="H12" s="9"/>
      <c r="I12" s="9"/>
      <c r="J12" s="9"/>
      <c r="K12" s="9"/>
      <c r="L12" s="9">
        <v>1</v>
      </c>
      <c r="M12" s="9"/>
      <c r="N12" s="9"/>
      <c r="O12" s="9"/>
      <c r="P12" s="9"/>
      <c r="Q12" s="9"/>
      <c r="R12" s="9"/>
      <c r="S12" s="9"/>
      <c r="T12" s="9"/>
      <c r="U12" s="9">
        <v>1</v>
      </c>
      <c r="V12" s="9"/>
      <c r="W12" s="9"/>
      <c r="X12" s="9"/>
      <c r="Y12" s="74"/>
      <c r="Z12" s="9"/>
      <c r="AA12" s="9"/>
      <c r="AB12" s="9"/>
      <c r="AC12" s="9"/>
      <c r="AD12" s="9"/>
      <c r="AE12" s="9"/>
      <c r="AF12" s="9"/>
      <c r="AG12" s="9"/>
      <c r="AH12" s="9"/>
      <c r="AI12" s="9">
        <v>1</v>
      </c>
      <c r="AJ12" s="9"/>
      <c r="AK12" s="9">
        <v>1</v>
      </c>
      <c r="AL12" s="9" t="s">
        <v>254</v>
      </c>
    </row>
    <row r="13" spans="1:38">
      <c r="A13" s="9"/>
      <c r="B13" s="50"/>
      <c r="C13" s="50"/>
      <c r="D13" s="50"/>
      <c r="E13" s="50"/>
      <c r="F13" s="85"/>
      <c r="G13" s="9"/>
      <c r="H13" s="9"/>
      <c r="I13" s="9"/>
      <c r="J13" s="9"/>
      <c r="K13" s="9"/>
      <c r="L13" s="9">
        <v>1</v>
      </c>
      <c r="M13" s="9"/>
      <c r="N13" s="9"/>
      <c r="O13" s="9"/>
      <c r="P13" s="9"/>
      <c r="Q13" s="9"/>
      <c r="R13" s="9"/>
      <c r="S13" s="9"/>
      <c r="T13" s="9"/>
      <c r="U13" s="9"/>
      <c r="V13" s="9"/>
      <c r="W13" s="9">
        <v>1</v>
      </c>
      <c r="X13" s="9"/>
      <c r="Y13" s="74"/>
      <c r="Z13" s="9"/>
      <c r="AA13" s="9"/>
      <c r="AB13" s="9"/>
      <c r="AC13" s="9"/>
      <c r="AD13" s="9"/>
      <c r="AE13" s="9"/>
      <c r="AF13" s="9"/>
      <c r="AG13" s="9"/>
      <c r="AH13" s="9"/>
      <c r="AI13" s="9">
        <v>1</v>
      </c>
      <c r="AJ13" s="9"/>
      <c r="AK13" s="9">
        <v>1</v>
      </c>
      <c r="AL13" s="9" t="s">
        <v>254</v>
      </c>
    </row>
    <row r="14" spans="1:38">
      <c r="A14" s="9">
        <v>2</v>
      </c>
      <c r="B14" s="25" t="s">
        <v>23</v>
      </c>
      <c r="C14" s="25" t="s">
        <v>24</v>
      </c>
      <c r="D14" s="25" t="s">
        <v>9</v>
      </c>
      <c r="E14" s="25">
        <v>15</v>
      </c>
      <c r="F14" s="83" t="s">
        <v>10</v>
      </c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74">
        <v>1</v>
      </c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 t="s">
        <v>256</v>
      </c>
    </row>
    <row r="15" spans="1:38">
      <c r="A15" s="9"/>
      <c r="B15" s="49"/>
      <c r="C15" s="49"/>
      <c r="D15" s="49"/>
      <c r="E15" s="49"/>
      <c r="F15" s="84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>
        <v>1</v>
      </c>
      <c r="V15" s="9"/>
      <c r="W15" s="9"/>
      <c r="X15" s="9"/>
      <c r="Y15" s="74"/>
      <c r="Z15" s="9"/>
      <c r="AA15" s="9"/>
      <c r="AB15" s="9"/>
      <c r="AC15" s="9"/>
      <c r="AD15" s="9"/>
      <c r="AE15" s="9"/>
      <c r="AF15" s="9">
        <v>1</v>
      </c>
      <c r="AG15" s="9"/>
      <c r="AH15" s="9"/>
      <c r="AI15" s="9"/>
      <c r="AJ15" s="9"/>
      <c r="AK15" s="9"/>
      <c r="AL15" s="9" t="s">
        <v>256</v>
      </c>
    </row>
    <row r="16" spans="1:38">
      <c r="A16" s="9"/>
      <c r="B16" s="49"/>
      <c r="C16" s="49"/>
      <c r="D16" s="49"/>
      <c r="E16" s="49"/>
      <c r="F16" s="84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>
        <v>1</v>
      </c>
      <c r="X16" s="9"/>
      <c r="Y16" s="74"/>
      <c r="Z16" s="9"/>
      <c r="AA16" s="9"/>
      <c r="AB16" s="9"/>
      <c r="AC16" s="9"/>
      <c r="AD16" s="9"/>
      <c r="AE16" s="9"/>
      <c r="AF16" s="9">
        <v>1</v>
      </c>
      <c r="AG16" s="9"/>
      <c r="AH16" s="9"/>
      <c r="AI16" s="9"/>
      <c r="AJ16" s="9"/>
      <c r="AK16" s="9"/>
      <c r="AL16" s="9" t="s">
        <v>256</v>
      </c>
    </row>
    <row r="17" spans="1:38">
      <c r="A17" s="9"/>
      <c r="B17" s="49"/>
      <c r="C17" s="49"/>
      <c r="D17" s="49"/>
      <c r="E17" s="49"/>
      <c r="F17" s="84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>
        <v>1</v>
      </c>
      <c r="W17" s="9"/>
      <c r="X17" s="9"/>
      <c r="Y17" s="74"/>
      <c r="Z17" s="9"/>
      <c r="AA17" s="9"/>
      <c r="AB17" s="9"/>
      <c r="AC17" s="9"/>
      <c r="AD17" s="9"/>
      <c r="AE17" s="9"/>
      <c r="AF17" s="9"/>
      <c r="AG17" s="9">
        <v>1</v>
      </c>
      <c r="AH17" s="9"/>
      <c r="AI17" s="9"/>
      <c r="AJ17" s="9"/>
      <c r="AK17" s="9"/>
      <c r="AL17" s="9" t="s">
        <v>256</v>
      </c>
    </row>
    <row r="18" spans="1:38">
      <c r="A18" s="9"/>
      <c r="B18" s="49"/>
      <c r="C18" s="49"/>
      <c r="D18" s="49"/>
      <c r="E18" s="49"/>
      <c r="F18" s="84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>
        <v>1</v>
      </c>
      <c r="Y18" s="74"/>
      <c r="Z18" s="9"/>
      <c r="AA18" s="9"/>
      <c r="AB18" s="9"/>
      <c r="AC18" s="9"/>
      <c r="AD18" s="9"/>
      <c r="AE18" s="9"/>
      <c r="AF18" s="9"/>
      <c r="AG18" s="9">
        <v>1</v>
      </c>
      <c r="AH18" s="9"/>
      <c r="AI18" s="9"/>
      <c r="AJ18" s="9"/>
      <c r="AK18" s="9"/>
      <c r="AL18" s="9" t="s">
        <v>256</v>
      </c>
    </row>
    <row r="19" spans="1:38">
      <c r="A19" s="9"/>
      <c r="B19" s="49"/>
      <c r="C19" s="49"/>
      <c r="D19" s="49"/>
      <c r="E19" s="49"/>
      <c r="F19" s="84"/>
      <c r="G19" s="9"/>
      <c r="H19" s="9"/>
      <c r="I19" s="9"/>
      <c r="J19" s="9"/>
      <c r="K19" s="9"/>
      <c r="L19" s="9">
        <v>1</v>
      </c>
      <c r="M19" s="9"/>
      <c r="N19" s="9"/>
      <c r="O19" s="9"/>
      <c r="P19" s="9"/>
      <c r="Q19" s="9"/>
      <c r="R19" s="9"/>
      <c r="S19" s="9"/>
      <c r="T19" s="9"/>
      <c r="U19" s="9"/>
      <c r="V19" s="9">
        <v>1</v>
      </c>
      <c r="W19" s="9"/>
      <c r="X19" s="9"/>
      <c r="Y19" s="74"/>
      <c r="Z19" s="9"/>
      <c r="AA19" s="9"/>
      <c r="AB19" s="9"/>
      <c r="AC19" s="9"/>
      <c r="AD19" s="9"/>
      <c r="AE19" s="9"/>
      <c r="AF19" s="9">
        <v>1</v>
      </c>
      <c r="AG19" s="9"/>
      <c r="AH19" s="9"/>
      <c r="AI19" s="9"/>
      <c r="AJ19" s="9">
        <v>1</v>
      </c>
      <c r="AK19" s="9"/>
      <c r="AL19" s="9" t="s">
        <v>254</v>
      </c>
    </row>
    <row r="20" spans="1:38">
      <c r="A20" s="9"/>
      <c r="B20" s="49"/>
      <c r="C20" s="49"/>
      <c r="D20" s="49"/>
      <c r="E20" s="49"/>
      <c r="F20" s="84"/>
      <c r="G20" s="9"/>
      <c r="H20" s="9"/>
      <c r="I20" s="9"/>
      <c r="J20" s="9"/>
      <c r="K20" s="9"/>
      <c r="L20" s="9">
        <v>1</v>
      </c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>
        <v>1</v>
      </c>
      <c r="Y20" s="74"/>
      <c r="Z20" s="9"/>
      <c r="AA20" s="9"/>
      <c r="AB20" s="9"/>
      <c r="AC20" s="9"/>
      <c r="AD20" s="9"/>
      <c r="AE20" s="9"/>
      <c r="AF20" s="9">
        <v>1</v>
      </c>
      <c r="AG20" s="9"/>
      <c r="AH20" s="9"/>
      <c r="AI20" s="9"/>
      <c r="AJ20" s="9">
        <v>1</v>
      </c>
      <c r="AK20" s="9"/>
      <c r="AL20" s="9" t="s">
        <v>254</v>
      </c>
    </row>
    <row r="21" spans="1:38">
      <c r="A21" s="9"/>
      <c r="B21" s="49"/>
      <c r="C21" s="49"/>
      <c r="D21" s="49"/>
      <c r="E21" s="49"/>
      <c r="F21" s="84"/>
      <c r="G21" s="9"/>
      <c r="H21" s="9"/>
      <c r="I21" s="9"/>
      <c r="J21" s="9"/>
      <c r="K21" s="9"/>
      <c r="L21" s="9">
        <v>1</v>
      </c>
      <c r="M21" s="9"/>
      <c r="N21" s="9"/>
      <c r="O21" s="9"/>
      <c r="P21" s="9"/>
      <c r="Q21" s="9"/>
      <c r="R21" s="9"/>
      <c r="S21" s="9"/>
      <c r="T21" s="9"/>
      <c r="U21" s="9">
        <v>1</v>
      </c>
      <c r="V21" s="9"/>
      <c r="W21" s="9"/>
      <c r="X21" s="9"/>
      <c r="Y21" s="74"/>
      <c r="Z21" s="9"/>
      <c r="AA21" s="9"/>
      <c r="AB21" s="9"/>
      <c r="AC21" s="9"/>
      <c r="AD21" s="9"/>
      <c r="AE21" s="9"/>
      <c r="AF21" s="9"/>
      <c r="AG21" s="9">
        <v>1</v>
      </c>
      <c r="AH21" s="9"/>
      <c r="AI21" s="9"/>
      <c r="AJ21" s="9"/>
      <c r="AK21" s="9">
        <v>1</v>
      </c>
      <c r="AL21" s="9" t="s">
        <v>254</v>
      </c>
    </row>
    <row r="22" spans="1:38">
      <c r="A22" s="9"/>
      <c r="B22" s="50"/>
      <c r="C22" s="50"/>
      <c r="D22" s="50"/>
      <c r="E22" s="50"/>
      <c r="F22" s="85"/>
      <c r="G22" s="9"/>
      <c r="H22" s="9"/>
      <c r="I22" s="9"/>
      <c r="J22" s="9"/>
      <c r="K22" s="9"/>
      <c r="L22" s="9">
        <v>1</v>
      </c>
      <c r="M22" s="9"/>
      <c r="N22" s="9"/>
      <c r="O22" s="9"/>
      <c r="P22" s="9"/>
      <c r="Q22" s="9"/>
      <c r="R22" s="9"/>
      <c r="S22" s="9"/>
      <c r="T22" s="9"/>
      <c r="U22" s="9"/>
      <c r="V22" s="9"/>
      <c r="W22" s="9">
        <v>1</v>
      </c>
      <c r="X22" s="9"/>
      <c r="Y22" s="74"/>
      <c r="Z22" s="9"/>
      <c r="AA22" s="9"/>
      <c r="AB22" s="9"/>
      <c r="AC22" s="9"/>
      <c r="AD22" s="9"/>
      <c r="AE22" s="9"/>
      <c r="AF22" s="9"/>
      <c r="AG22" s="9">
        <v>1</v>
      </c>
      <c r="AH22" s="9"/>
      <c r="AI22" s="9"/>
      <c r="AJ22" s="9"/>
      <c r="AK22" s="9">
        <v>1</v>
      </c>
      <c r="AL22" s="9" t="s">
        <v>254</v>
      </c>
    </row>
    <row r="23" spans="1:38">
      <c r="A23" s="9">
        <v>3</v>
      </c>
      <c r="B23" s="25" t="s">
        <v>27</v>
      </c>
      <c r="C23" s="25" t="s">
        <v>28</v>
      </c>
      <c r="D23" s="25" t="s">
        <v>9</v>
      </c>
      <c r="E23" s="25">
        <v>21</v>
      </c>
      <c r="F23" s="83" t="s">
        <v>10</v>
      </c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74">
        <v>1</v>
      </c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 t="s">
        <v>256</v>
      </c>
    </row>
    <row r="24" spans="1:38">
      <c r="A24" s="9"/>
      <c r="B24" s="49"/>
      <c r="C24" s="49"/>
      <c r="D24" s="49"/>
      <c r="E24" s="49"/>
      <c r="F24" s="84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>
        <v>1</v>
      </c>
      <c r="V24" s="9"/>
      <c r="W24" s="9"/>
      <c r="X24" s="9"/>
      <c r="Y24" s="74"/>
      <c r="Z24" s="9"/>
      <c r="AA24" s="9"/>
      <c r="AB24" s="9"/>
      <c r="AC24" s="9"/>
      <c r="AD24" s="9"/>
      <c r="AE24" s="9"/>
      <c r="AF24" s="9">
        <v>1</v>
      </c>
      <c r="AG24" s="9"/>
      <c r="AH24" s="9"/>
      <c r="AI24" s="9"/>
      <c r="AJ24" s="9"/>
      <c r="AK24" s="9"/>
      <c r="AL24" s="9" t="s">
        <v>256</v>
      </c>
    </row>
    <row r="25" spans="1:38">
      <c r="A25" s="9"/>
      <c r="B25" s="49"/>
      <c r="C25" s="49"/>
      <c r="D25" s="49"/>
      <c r="E25" s="49"/>
      <c r="F25" s="84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>
        <v>1</v>
      </c>
      <c r="X25" s="9"/>
      <c r="Y25" s="74"/>
      <c r="Z25" s="9"/>
      <c r="AA25" s="9"/>
      <c r="AB25" s="9"/>
      <c r="AC25" s="9"/>
      <c r="AD25" s="9"/>
      <c r="AE25" s="9"/>
      <c r="AF25" s="9">
        <v>1</v>
      </c>
      <c r="AG25" s="9"/>
      <c r="AH25" s="9"/>
      <c r="AI25" s="9"/>
      <c r="AJ25" s="9"/>
      <c r="AK25" s="9"/>
      <c r="AL25" s="9" t="s">
        <v>256</v>
      </c>
    </row>
    <row r="26" spans="1:38">
      <c r="A26" s="9"/>
      <c r="B26" s="49"/>
      <c r="C26" s="49"/>
      <c r="D26" s="49"/>
      <c r="E26" s="49"/>
      <c r="F26" s="84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>
        <v>1</v>
      </c>
      <c r="W26" s="9"/>
      <c r="X26" s="9"/>
      <c r="Y26" s="74"/>
      <c r="Z26" s="9"/>
      <c r="AA26" s="9"/>
      <c r="AB26" s="9"/>
      <c r="AC26" s="9"/>
      <c r="AD26" s="9"/>
      <c r="AE26" s="9"/>
      <c r="AF26" s="9"/>
      <c r="AG26" s="9">
        <v>1</v>
      </c>
      <c r="AH26" s="9"/>
      <c r="AI26" s="9"/>
      <c r="AJ26" s="9"/>
      <c r="AK26" s="9"/>
      <c r="AL26" s="9" t="s">
        <v>256</v>
      </c>
    </row>
    <row r="27" spans="1:38">
      <c r="A27" s="9"/>
      <c r="B27" s="49"/>
      <c r="C27" s="49"/>
      <c r="D27" s="49"/>
      <c r="E27" s="49"/>
      <c r="F27" s="84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>
        <v>1</v>
      </c>
      <c r="Y27" s="74"/>
      <c r="Z27" s="9"/>
      <c r="AA27" s="9"/>
      <c r="AB27" s="9"/>
      <c r="AC27" s="9"/>
      <c r="AD27" s="9"/>
      <c r="AE27" s="9"/>
      <c r="AF27" s="9"/>
      <c r="AG27" s="9">
        <v>1</v>
      </c>
      <c r="AH27" s="9"/>
      <c r="AI27" s="9"/>
      <c r="AJ27" s="9"/>
      <c r="AK27" s="9"/>
      <c r="AL27" s="9" t="s">
        <v>256</v>
      </c>
    </row>
    <row r="28" spans="1:38">
      <c r="A28" s="9"/>
      <c r="B28" s="49"/>
      <c r="C28" s="49"/>
      <c r="D28" s="49"/>
      <c r="E28" s="49"/>
      <c r="F28" s="84"/>
      <c r="G28" s="9"/>
      <c r="H28" s="9"/>
      <c r="I28" s="9"/>
      <c r="J28" s="9"/>
      <c r="K28" s="9"/>
      <c r="L28" s="9">
        <v>1</v>
      </c>
      <c r="M28" s="9"/>
      <c r="N28" s="9"/>
      <c r="O28" s="9"/>
      <c r="P28" s="9"/>
      <c r="Q28" s="9"/>
      <c r="R28" s="9"/>
      <c r="S28" s="9"/>
      <c r="T28" s="9"/>
      <c r="U28" s="9"/>
      <c r="V28" s="9">
        <v>1</v>
      </c>
      <c r="W28" s="9"/>
      <c r="X28" s="9"/>
      <c r="Y28" s="74"/>
      <c r="Z28" s="9"/>
      <c r="AA28" s="9"/>
      <c r="AB28" s="9"/>
      <c r="AC28" s="9"/>
      <c r="AD28" s="9"/>
      <c r="AE28" s="9"/>
      <c r="AF28" s="9">
        <v>1</v>
      </c>
      <c r="AG28" s="9"/>
      <c r="AH28" s="9"/>
      <c r="AI28" s="9"/>
      <c r="AJ28" s="9">
        <v>1</v>
      </c>
      <c r="AK28" s="9"/>
      <c r="AL28" s="9" t="s">
        <v>254</v>
      </c>
    </row>
    <row r="29" spans="1:38">
      <c r="A29" s="9"/>
      <c r="B29" s="49"/>
      <c r="C29" s="49"/>
      <c r="D29" s="49"/>
      <c r="E29" s="49"/>
      <c r="F29" s="84"/>
      <c r="G29" s="9"/>
      <c r="H29" s="9"/>
      <c r="I29" s="9"/>
      <c r="J29" s="9"/>
      <c r="K29" s="9"/>
      <c r="L29" s="9">
        <v>1</v>
      </c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>
        <v>1</v>
      </c>
      <c r="Y29" s="74"/>
      <c r="Z29" s="9"/>
      <c r="AA29" s="9"/>
      <c r="AB29" s="9"/>
      <c r="AC29" s="9"/>
      <c r="AD29" s="9"/>
      <c r="AE29" s="9"/>
      <c r="AF29" s="9">
        <v>1</v>
      </c>
      <c r="AG29" s="9"/>
      <c r="AH29" s="9"/>
      <c r="AI29" s="9"/>
      <c r="AJ29" s="9">
        <v>1</v>
      </c>
      <c r="AK29" s="9"/>
      <c r="AL29" s="9" t="s">
        <v>254</v>
      </c>
    </row>
    <row r="30" spans="1:38">
      <c r="A30" s="9"/>
      <c r="B30" s="49"/>
      <c r="C30" s="49"/>
      <c r="D30" s="49"/>
      <c r="E30" s="49"/>
      <c r="F30" s="84"/>
      <c r="G30" s="9"/>
      <c r="H30" s="9"/>
      <c r="I30" s="9"/>
      <c r="J30" s="9"/>
      <c r="K30" s="9"/>
      <c r="L30" s="9">
        <v>1</v>
      </c>
      <c r="M30" s="9"/>
      <c r="N30" s="9"/>
      <c r="O30" s="9"/>
      <c r="P30" s="9"/>
      <c r="Q30" s="9"/>
      <c r="R30" s="9"/>
      <c r="S30" s="9"/>
      <c r="T30" s="9"/>
      <c r="U30" s="9">
        <v>1</v>
      </c>
      <c r="V30" s="9"/>
      <c r="W30" s="9"/>
      <c r="X30" s="9"/>
      <c r="Y30" s="74"/>
      <c r="Z30" s="9"/>
      <c r="AA30" s="9"/>
      <c r="AB30" s="9"/>
      <c r="AC30" s="9"/>
      <c r="AD30" s="9"/>
      <c r="AE30" s="9"/>
      <c r="AF30" s="9"/>
      <c r="AG30" s="9">
        <v>1</v>
      </c>
      <c r="AH30" s="9"/>
      <c r="AI30" s="9"/>
      <c r="AJ30" s="9"/>
      <c r="AK30" s="9">
        <v>1</v>
      </c>
      <c r="AL30" s="9" t="s">
        <v>254</v>
      </c>
    </row>
    <row r="31" spans="1:38">
      <c r="A31" s="9"/>
      <c r="B31" s="50"/>
      <c r="C31" s="50"/>
      <c r="D31" s="50"/>
      <c r="E31" s="50"/>
      <c r="F31" s="85"/>
      <c r="G31" s="9"/>
      <c r="H31" s="9"/>
      <c r="I31" s="9"/>
      <c r="J31" s="9"/>
      <c r="K31" s="9"/>
      <c r="L31" s="9">
        <v>1</v>
      </c>
      <c r="M31" s="9"/>
      <c r="N31" s="9"/>
      <c r="O31" s="9"/>
      <c r="P31" s="9"/>
      <c r="Q31" s="9"/>
      <c r="R31" s="9"/>
      <c r="S31" s="9"/>
      <c r="T31" s="9"/>
      <c r="U31" s="9"/>
      <c r="V31" s="9"/>
      <c r="W31" s="9">
        <v>1</v>
      </c>
      <c r="X31" s="9"/>
      <c r="Y31" s="74"/>
      <c r="Z31" s="9"/>
      <c r="AA31" s="9"/>
      <c r="AB31" s="9"/>
      <c r="AC31" s="9"/>
      <c r="AD31" s="9"/>
      <c r="AE31" s="9"/>
      <c r="AF31" s="9"/>
      <c r="AG31" s="9">
        <v>1</v>
      </c>
      <c r="AH31" s="9"/>
      <c r="AI31" s="9"/>
      <c r="AJ31" s="9"/>
      <c r="AK31" s="9">
        <v>1</v>
      </c>
      <c r="AL31" s="9" t="s">
        <v>254</v>
      </c>
    </row>
    <row r="32" spans="1:38">
      <c r="A32" s="9">
        <v>4</v>
      </c>
      <c r="B32" s="25" t="s">
        <v>29</v>
      </c>
      <c r="C32" s="25" t="s">
        <v>30</v>
      </c>
      <c r="D32" s="25" t="s">
        <v>9</v>
      </c>
      <c r="E32" s="25">
        <v>17.3</v>
      </c>
      <c r="F32" s="83" t="s">
        <v>10</v>
      </c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74">
        <v>1</v>
      </c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 t="s">
        <v>256</v>
      </c>
    </row>
    <row r="33" spans="1:38">
      <c r="A33" s="9"/>
      <c r="B33" s="49"/>
      <c r="C33" s="49"/>
      <c r="D33" s="49"/>
      <c r="E33" s="49"/>
      <c r="F33" s="84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>
        <v>1</v>
      </c>
      <c r="V33" s="9"/>
      <c r="W33" s="9"/>
      <c r="X33" s="9"/>
      <c r="Y33" s="74"/>
      <c r="Z33" s="9"/>
      <c r="AA33" s="9"/>
      <c r="AB33" s="9"/>
      <c r="AC33" s="9"/>
      <c r="AD33" s="9"/>
      <c r="AE33" s="9"/>
      <c r="AF33" s="9">
        <v>1</v>
      </c>
      <c r="AG33" s="9"/>
      <c r="AH33" s="9"/>
      <c r="AI33" s="9"/>
      <c r="AJ33" s="9"/>
      <c r="AK33" s="9"/>
      <c r="AL33" s="9" t="s">
        <v>256</v>
      </c>
    </row>
    <row r="34" spans="1:38">
      <c r="A34" s="9"/>
      <c r="B34" s="49"/>
      <c r="C34" s="49"/>
      <c r="D34" s="49"/>
      <c r="E34" s="49"/>
      <c r="F34" s="84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>
        <v>1</v>
      </c>
      <c r="X34" s="9"/>
      <c r="Y34" s="74"/>
      <c r="Z34" s="9"/>
      <c r="AA34" s="9"/>
      <c r="AB34" s="9"/>
      <c r="AC34" s="9"/>
      <c r="AD34" s="9"/>
      <c r="AE34" s="9"/>
      <c r="AF34" s="9">
        <v>1</v>
      </c>
      <c r="AG34" s="9"/>
      <c r="AH34" s="9"/>
      <c r="AI34" s="9"/>
      <c r="AJ34" s="9"/>
      <c r="AK34" s="9"/>
      <c r="AL34" s="9" t="s">
        <v>256</v>
      </c>
    </row>
    <row r="35" spans="1:38">
      <c r="A35" s="9"/>
      <c r="B35" s="49"/>
      <c r="C35" s="49"/>
      <c r="D35" s="49"/>
      <c r="E35" s="49"/>
      <c r="F35" s="84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>
        <v>1</v>
      </c>
      <c r="W35" s="9"/>
      <c r="X35" s="9"/>
      <c r="Y35" s="74"/>
      <c r="Z35" s="9"/>
      <c r="AA35" s="9"/>
      <c r="AB35" s="9"/>
      <c r="AC35" s="9"/>
      <c r="AD35" s="9"/>
      <c r="AE35" s="9"/>
      <c r="AF35" s="9"/>
      <c r="AG35" s="9">
        <v>1</v>
      </c>
      <c r="AH35" s="9"/>
      <c r="AI35" s="9"/>
      <c r="AJ35" s="9"/>
      <c r="AK35" s="9"/>
      <c r="AL35" s="9" t="s">
        <v>256</v>
      </c>
    </row>
    <row r="36" spans="1:38">
      <c r="A36" s="9"/>
      <c r="B36" s="49"/>
      <c r="C36" s="49"/>
      <c r="D36" s="49"/>
      <c r="E36" s="49"/>
      <c r="F36" s="84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>
        <v>1</v>
      </c>
      <c r="Y36" s="74"/>
      <c r="Z36" s="9"/>
      <c r="AA36" s="9"/>
      <c r="AB36" s="9"/>
      <c r="AC36" s="9"/>
      <c r="AD36" s="9"/>
      <c r="AE36" s="9"/>
      <c r="AF36" s="9"/>
      <c r="AG36" s="9">
        <v>1</v>
      </c>
      <c r="AH36" s="9"/>
      <c r="AI36" s="9"/>
      <c r="AJ36" s="9"/>
      <c r="AK36" s="9"/>
      <c r="AL36" s="9" t="s">
        <v>256</v>
      </c>
    </row>
    <row r="37" spans="1:38">
      <c r="A37" s="9"/>
      <c r="B37" s="49"/>
      <c r="C37" s="49"/>
      <c r="D37" s="49"/>
      <c r="E37" s="49"/>
      <c r="F37" s="84"/>
      <c r="G37" s="9"/>
      <c r="H37" s="9"/>
      <c r="I37" s="9"/>
      <c r="J37" s="9"/>
      <c r="K37" s="9"/>
      <c r="L37" s="9">
        <v>1</v>
      </c>
      <c r="M37" s="9"/>
      <c r="N37" s="9"/>
      <c r="O37" s="9"/>
      <c r="P37" s="9"/>
      <c r="Q37" s="9"/>
      <c r="R37" s="9"/>
      <c r="S37" s="9"/>
      <c r="T37" s="9"/>
      <c r="U37" s="9"/>
      <c r="V37" s="9">
        <v>1</v>
      </c>
      <c r="W37" s="9"/>
      <c r="X37" s="9"/>
      <c r="Y37" s="74"/>
      <c r="Z37" s="9"/>
      <c r="AA37" s="9"/>
      <c r="AB37" s="9"/>
      <c r="AC37" s="9"/>
      <c r="AD37" s="9"/>
      <c r="AE37" s="9"/>
      <c r="AF37" s="9">
        <v>1</v>
      </c>
      <c r="AG37" s="9"/>
      <c r="AH37" s="9"/>
      <c r="AI37" s="9"/>
      <c r="AJ37" s="9">
        <v>1</v>
      </c>
      <c r="AK37" s="9"/>
      <c r="AL37" s="9" t="s">
        <v>254</v>
      </c>
    </row>
    <row r="38" spans="1:38">
      <c r="A38" s="9"/>
      <c r="B38" s="49"/>
      <c r="C38" s="49"/>
      <c r="D38" s="49"/>
      <c r="E38" s="49"/>
      <c r="F38" s="84"/>
      <c r="G38" s="9"/>
      <c r="H38" s="9"/>
      <c r="I38" s="9"/>
      <c r="J38" s="9"/>
      <c r="K38" s="9"/>
      <c r="L38" s="9">
        <v>1</v>
      </c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>
        <v>1</v>
      </c>
      <c r="Y38" s="74"/>
      <c r="Z38" s="9"/>
      <c r="AA38" s="9"/>
      <c r="AB38" s="9"/>
      <c r="AC38" s="9"/>
      <c r="AD38" s="9"/>
      <c r="AE38" s="9"/>
      <c r="AF38" s="9">
        <v>1</v>
      </c>
      <c r="AG38" s="9"/>
      <c r="AH38" s="9"/>
      <c r="AI38" s="9"/>
      <c r="AJ38" s="9">
        <v>1</v>
      </c>
      <c r="AK38" s="9"/>
      <c r="AL38" s="9" t="s">
        <v>254</v>
      </c>
    </row>
    <row r="39" spans="1:38">
      <c r="A39" s="9"/>
      <c r="B39" s="49"/>
      <c r="C39" s="49"/>
      <c r="D39" s="49"/>
      <c r="E39" s="49"/>
      <c r="F39" s="84"/>
      <c r="G39" s="9"/>
      <c r="H39" s="9"/>
      <c r="I39" s="9"/>
      <c r="J39" s="9"/>
      <c r="K39" s="9"/>
      <c r="L39" s="9">
        <v>1</v>
      </c>
      <c r="M39" s="9"/>
      <c r="N39" s="9"/>
      <c r="O39" s="9"/>
      <c r="P39" s="9"/>
      <c r="Q39" s="9"/>
      <c r="R39" s="9"/>
      <c r="S39" s="9"/>
      <c r="T39" s="9"/>
      <c r="U39" s="9">
        <v>1</v>
      </c>
      <c r="V39" s="9"/>
      <c r="W39" s="9"/>
      <c r="X39" s="9"/>
      <c r="Y39" s="74"/>
      <c r="Z39" s="9"/>
      <c r="AA39" s="9"/>
      <c r="AB39" s="9"/>
      <c r="AC39" s="9"/>
      <c r="AD39" s="9"/>
      <c r="AE39" s="9"/>
      <c r="AF39" s="9"/>
      <c r="AG39" s="9">
        <v>1</v>
      </c>
      <c r="AH39" s="9"/>
      <c r="AI39" s="9"/>
      <c r="AJ39" s="9"/>
      <c r="AK39" s="9">
        <v>1</v>
      </c>
      <c r="AL39" s="9" t="s">
        <v>254</v>
      </c>
    </row>
    <row r="40" spans="1:38">
      <c r="A40" s="9"/>
      <c r="B40" s="50"/>
      <c r="C40" s="50"/>
      <c r="D40" s="50"/>
      <c r="E40" s="50"/>
      <c r="F40" s="85"/>
      <c r="G40" s="9"/>
      <c r="H40" s="9"/>
      <c r="I40" s="9"/>
      <c r="J40" s="9"/>
      <c r="K40" s="9"/>
      <c r="L40" s="9">
        <v>1</v>
      </c>
      <c r="M40" s="9"/>
      <c r="N40" s="9"/>
      <c r="O40" s="9"/>
      <c r="P40" s="9"/>
      <c r="Q40" s="9"/>
      <c r="R40" s="9"/>
      <c r="S40" s="9"/>
      <c r="T40" s="9"/>
      <c r="U40" s="9"/>
      <c r="V40" s="9"/>
      <c r="W40" s="9">
        <v>1</v>
      </c>
      <c r="X40" s="9"/>
      <c r="Y40" s="74"/>
      <c r="Z40" s="9"/>
      <c r="AA40" s="9"/>
      <c r="AB40" s="9"/>
      <c r="AC40" s="9"/>
      <c r="AD40" s="9"/>
      <c r="AE40" s="9"/>
      <c r="AF40" s="9"/>
      <c r="AG40" s="9">
        <v>1</v>
      </c>
      <c r="AH40" s="9"/>
      <c r="AI40" s="9"/>
      <c r="AJ40" s="9"/>
      <c r="AK40" s="9">
        <v>1</v>
      </c>
      <c r="AL40" s="9" t="s">
        <v>254</v>
      </c>
    </row>
    <row r="41" spans="1:38">
      <c r="A41" s="9">
        <v>5</v>
      </c>
      <c r="B41" s="25" t="s">
        <v>37</v>
      </c>
      <c r="C41" s="25" t="s">
        <v>38</v>
      </c>
      <c r="D41" s="25" t="s">
        <v>9</v>
      </c>
      <c r="E41" s="25">
        <v>14</v>
      </c>
      <c r="F41" s="83" t="s">
        <v>10</v>
      </c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74">
        <v>1</v>
      </c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 t="s">
        <v>256</v>
      </c>
    </row>
    <row r="42" spans="1:38">
      <c r="A42" s="9"/>
      <c r="B42" s="49"/>
      <c r="C42" s="49"/>
      <c r="D42" s="49"/>
      <c r="E42" s="49"/>
      <c r="F42" s="84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>
        <v>1</v>
      </c>
      <c r="V42" s="9"/>
      <c r="W42" s="9"/>
      <c r="X42" s="9"/>
      <c r="Y42" s="74"/>
      <c r="Z42" s="9"/>
      <c r="AA42" s="9"/>
      <c r="AB42" s="9">
        <v>1</v>
      </c>
      <c r="AC42" s="9"/>
      <c r="AD42" s="9"/>
      <c r="AE42" s="9"/>
      <c r="AF42" s="9"/>
      <c r="AG42" s="9"/>
      <c r="AH42" s="9"/>
      <c r="AI42" s="9"/>
      <c r="AJ42" s="9"/>
      <c r="AK42" s="9"/>
      <c r="AL42" s="9" t="s">
        <v>256</v>
      </c>
    </row>
    <row r="43" spans="1:38">
      <c r="A43" s="9"/>
      <c r="B43" s="49"/>
      <c r="C43" s="49"/>
      <c r="D43" s="49"/>
      <c r="E43" s="49"/>
      <c r="F43" s="84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>
        <v>1</v>
      </c>
      <c r="X43" s="9"/>
      <c r="Y43" s="74"/>
      <c r="Z43" s="9"/>
      <c r="AA43" s="9"/>
      <c r="AB43" s="9">
        <v>1</v>
      </c>
      <c r="AC43" s="9"/>
      <c r="AD43" s="9"/>
      <c r="AE43" s="9"/>
      <c r="AF43" s="9"/>
      <c r="AG43" s="9"/>
      <c r="AH43" s="9"/>
      <c r="AI43" s="9"/>
      <c r="AJ43" s="9"/>
      <c r="AK43" s="9"/>
      <c r="AL43" s="9" t="s">
        <v>256</v>
      </c>
    </row>
    <row r="44" spans="1:38">
      <c r="A44" s="9"/>
      <c r="B44" s="49"/>
      <c r="C44" s="49"/>
      <c r="D44" s="49"/>
      <c r="E44" s="49"/>
      <c r="F44" s="84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>
        <v>1</v>
      </c>
      <c r="W44" s="9"/>
      <c r="X44" s="9"/>
      <c r="Y44" s="74"/>
      <c r="Z44" s="9"/>
      <c r="AA44" s="9"/>
      <c r="AB44" s="9"/>
      <c r="AC44" s="9">
        <v>1</v>
      </c>
      <c r="AD44" s="9"/>
      <c r="AE44" s="9"/>
      <c r="AF44" s="9"/>
      <c r="AG44" s="9"/>
      <c r="AH44" s="9"/>
      <c r="AI44" s="9"/>
      <c r="AJ44" s="9"/>
      <c r="AK44" s="9"/>
      <c r="AL44" s="9" t="s">
        <v>256</v>
      </c>
    </row>
    <row r="45" spans="1:38">
      <c r="A45" s="9"/>
      <c r="B45" s="49"/>
      <c r="C45" s="49"/>
      <c r="D45" s="49"/>
      <c r="E45" s="49"/>
      <c r="F45" s="84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>
        <v>1</v>
      </c>
      <c r="Y45" s="74"/>
      <c r="Z45" s="9"/>
      <c r="AA45" s="9"/>
      <c r="AB45" s="9"/>
      <c r="AC45" s="9">
        <v>1</v>
      </c>
      <c r="AD45" s="9"/>
      <c r="AE45" s="9"/>
      <c r="AF45" s="9"/>
      <c r="AG45" s="9"/>
      <c r="AH45" s="9"/>
      <c r="AI45" s="9"/>
      <c r="AJ45" s="9"/>
      <c r="AK45" s="9"/>
      <c r="AL45" s="9" t="s">
        <v>256</v>
      </c>
    </row>
    <row r="46" spans="1:38">
      <c r="A46" s="9"/>
      <c r="B46" s="49"/>
      <c r="C46" s="49"/>
      <c r="D46" s="49"/>
      <c r="E46" s="49"/>
      <c r="F46" s="84"/>
      <c r="G46" s="9"/>
      <c r="H46" s="9"/>
      <c r="I46" s="9"/>
      <c r="J46" s="9"/>
      <c r="K46" s="9"/>
      <c r="L46" s="9">
        <v>1</v>
      </c>
      <c r="M46" s="9"/>
      <c r="N46" s="9"/>
      <c r="O46" s="9"/>
      <c r="P46" s="9"/>
      <c r="Q46" s="9"/>
      <c r="R46" s="9"/>
      <c r="S46" s="9"/>
      <c r="T46" s="9"/>
      <c r="U46" s="9"/>
      <c r="V46" s="9">
        <v>1</v>
      </c>
      <c r="W46" s="9"/>
      <c r="X46" s="9"/>
      <c r="Y46" s="74"/>
      <c r="Z46" s="9"/>
      <c r="AA46" s="9"/>
      <c r="AB46" s="9">
        <v>1</v>
      </c>
      <c r="AC46" s="9"/>
      <c r="AD46" s="9"/>
      <c r="AE46" s="9"/>
      <c r="AF46" s="9"/>
      <c r="AG46" s="9"/>
      <c r="AH46" s="9"/>
      <c r="AI46" s="9"/>
      <c r="AJ46" s="9">
        <v>1</v>
      </c>
      <c r="AK46" s="9"/>
      <c r="AL46" s="9" t="s">
        <v>254</v>
      </c>
    </row>
    <row r="47" spans="1:38">
      <c r="A47" s="9"/>
      <c r="B47" s="49"/>
      <c r="C47" s="49"/>
      <c r="D47" s="49"/>
      <c r="E47" s="49"/>
      <c r="F47" s="84"/>
      <c r="G47" s="9"/>
      <c r="H47" s="9"/>
      <c r="I47" s="9"/>
      <c r="J47" s="9"/>
      <c r="K47" s="9"/>
      <c r="L47" s="9">
        <v>1</v>
      </c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>
        <v>1</v>
      </c>
      <c r="Y47" s="74"/>
      <c r="Z47" s="9"/>
      <c r="AA47" s="9"/>
      <c r="AB47" s="9">
        <v>1</v>
      </c>
      <c r="AC47" s="9"/>
      <c r="AD47" s="9"/>
      <c r="AE47" s="9"/>
      <c r="AF47" s="9"/>
      <c r="AG47" s="9"/>
      <c r="AH47" s="9"/>
      <c r="AI47" s="9"/>
      <c r="AJ47" s="9">
        <v>1</v>
      </c>
      <c r="AK47" s="9"/>
      <c r="AL47" s="9" t="s">
        <v>254</v>
      </c>
    </row>
    <row r="48" spans="1:38">
      <c r="A48" s="9"/>
      <c r="B48" s="49"/>
      <c r="C48" s="49"/>
      <c r="D48" s="49"/>
      <c r="E48" s="49"/>
      <c r="F48" s="84"/>
      <c r="G48" s="9"/>
      <c r="H48" s="9"/>
      <c r="I48" s="9"/>
      <c r="J48" s="9"/>
      <c r="K48" s="9"/>
      <c r="L48" s="9">
        <v>1</v>
      </c>
      <c r="M48" s="9"/>
      <c r="N48" s="9"/>
      <c r="O48" s="9"/>
      <c r="P48" s="9"/>
      <c r="Q48" s="9"/>
      <c r="R48" s="9"/>
      <c r="S48" s="9"/>
      <c r="T48" s="9"/>
      <c r="U48" s="9">
        <v>1</v>
      </c>
      <c r="V48" s="9"/>
      <c r="W48" s="9"/>
      <c r="X48" s="9"/>
      <c r="Y48" s="74"/>
      <c r="Z48" s="9"/>
      <c r="AA48" s="9"/>
      <c r="AB48" s="9"/>
      <c r="AC48" s="9">
        <v>1</v>
      </c>
      <c r="AD48" s="9"/>
      <c r="AE48" s="9"/>
      <c r="AF48" s="9"/>
      <c r="AG48" s="9"/>
      <c r="AH48" s="9"/>
      <c r="AI48" s="9"/>
      <c r="AJ48" s="9"/>
      <c r="AK48" s="9">
        <v>1</v>
      </c>
      <c r="AL48" s="9" t="s">
        <v>254</v>
      </c>
    </row>
    <row r="49" spans="1:38">
      <c r="A49" s="9"/>
      <c r="B49" s="50"/>
      <c r="C49" s="50"/>
      <c r="D49" s="50"/>
      <c r="E49" s="50"/>
      <c r="F49" s="85"/>
      <c r="G49" s="9"/>
      <c r="H49" s="9"/>
      <c r="I49" s="9"/>
      <c r="J49" s="9"/>
      <c r="K49" s="9"/>
      <c r="L49" s="9">
        <v>1</v>
      </c>
      <c r="M49" s="9"/>
      <c r="N49" s="9"/>
      <c r="O49" s="9"/>
      <c r="P49" s="9"/>
      <c r="Q49" s="9"/>
      <c r="R49" s="9"/>
      <c r="S49" s="9"/>
      <c r="T49" s="9"/>
      <c r="U49" s="9"/>
      <c r="V49" s="9"/>
      <c r="W49" s="9">
        <v>1</v>
      </c>
      <c r="X49" s="9"/>
      <c r="Y49" s="74"/>
      <c r="Z49" s="9"/>
      <c r="AA49" s="9"/>
      <c r="AB49" s="9"/>
      <c r="AC49" s="9">
        <v>1</v>
      </c>
      <c r="AD49" s="9"/>
      <c r="AE49" s="9"/>
      <c r="AF49" s="9"/>
      <c r="AG49" s="9"/>
      <c r="AH49" s="9"/>
      <c r="AI49" s="9"/>
      <c r="AJ49" s="9"/>
      <c r="AK49" s="9">
        <v>1</v>
      </c>
      <c r="AL49" s="9" t="s">
        <v>254</v>
      </c>
    </row>
    <row r="50" spans="1:38">
      <c r="A50" s="9">
        <v>6</v>
      </c>
      <c r="B50" s="25" t="s">
        <v>39</v>
      </c>
      <c r="C50" s="25" t="s">
        <v>40</v>
      </c>
      <c r="D50" s="25" t="s">
        <v>9</v>
      </c>
      <c r="E50" s="25">
        <v>20</v>
      </c>
      <c r="F50" s="83" t="s">
        <v>10</v>
      </c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74">
        <v>1</v>
      </c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 t="s">
        <v>256</v>
      </c>
    </row>
    <row r="51" spans="1:38">
      <c r="A51" s="9"/>
      <c r="B51" s="49"/>
      <c r="C51" s="49"/>
      <c r="D51" s="49"/>
      <c r="E51" s="49"/>
      <c r="F51" s="84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>
        <v>1</v>
      </c>
      <c r="V51" s="9"/>
      <c r="W51" s="9"/>
      <c r="X51" s="9"/>
      <c r="Y51" s="74"/>
      <c r="Z51" s="9"/>
      <c r="AA51" s="9"/>
      <c r="AB51" s="9">
        <v>1</v>
      </c>
      <c r="AC51" s="9"/>
      <c r="AD51" s="9"/>
      <c r="AE51" s="9"/>
      <c r="AF51" s="9"/>
      <c r="AG51" s="9"/>
      <c r="AH51" s="9"/>
      <c r="AI51" s="9"/>
      <c r="AJ51" s="9"/>
      <c r="AK51" s="9"/>
      <c r="AL51" s="9" t="s">
        <v>256</v>
      </c>
    </row>
    <row r="52" spans="1:38">
      <c r="A52" s="9"/>
      <c r="B52" s="49"/>
      <c r="C52" s="49"/>
      <c r="D52" s="49"/>
      <c r="E52" s="49"/>
      <c r="F52" s="84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>
        <v>1</v>
      </c>
      <c r="X52" s="9"/>
      <c r="Y52" s="74"/>
      <c r="Z52" s="9"/>
      <c r="AA52" s="9"/>
      <c r="AB52" s="9">
        <v>1</v>
      </c>
      <c r="AC52" s="9"/>
      <c r="AD52" s="9"/>
      <c r="AE52" s="9"/>
      <c r="AF52" s="9"/>
      <c r="AG52" s="9"/>
      <c r="AH52" s="9"/>
      <c r="AI52" s="9"/>
      <c r="AJ52" s="9"/>
      <c r="AK52" s="9"/>
      <c r="AL52" s="9" t="s">
        <v>256</v>
      </c>
    </row>
    <row r="53" spans="1:38">
      <c r="A53" s="9"/>
      <c r="B53" s="49"/>
      <c r="C53" s="49"/>
      <c r="D53" s="49"/>
      <c r="E53" s="49"/>
      <c r="F53" s="84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>
        <v>1</v>
      </c>
      <c r="W53" s="9"/>
      <c r="X53" s="9"/>
      <c r="Y53" s="74"/>
      <c r="Z53" s="9"/>
      <c r="AA53" s="9"/>
      <c r="AB53" s="9"/>
      <c r="AC53" s="9">
        <v>1</v>
      </c>
      <c r="AD53" s="9"/>
      <c r="AE53" s="9"/>
      <c r="AF53" s="9"/>
      <c r="AG53" s="9"/>
      <c r="AH53" s="9"/>
      <c r="AI53" s="9"/>
      <c r="AJ53" s="9"/>
      <c r="AK53" s="9"/>
      <c r="AL53" s="9" t="s">
        <v>256</v>
      </c>
    </row>
    <row r="54" spans="1:38">
      <c r="A54" s="9"/>
      <c r="B54" s="49"/>
      <c r="C54" s="49"/>
      <c r="D54" s="49"/>
      <c r="E54" s="49"/>
      <c r="F54" s="84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>
        <v>1</v>
      </c>
      <c r="Y54" s="74"/>
      <c r="Z54" s="9"/>
      <c r="AA54" s="9"/>
      <c r="AB54" s="9"/>
      <c r="AC54" s="9">
        <v>1</v>
      </c>
      <c r="AD54" s="9"/>
      <c r="AE54" s="9"/>
      <c r="AF54" s="9"/>
      <c r="AG54" s="9"/>
      <c r="AH54" s="9"/>
      <c r="AI54" s="9"/>
      <c r="AJ54" s="9"/>
      <c r="AK54" s="9"/>
      <c r="AL54" s="9" t="s">
        <v>256</v>
      </c>
    </row>
    <row r="55" spans="1:38">
      <c r="A55" s="9"/>
      <c r="B55" s="49"/>
      <c r="C55" s="49"/>
      <c r="D55" s="49"/>
      <c r="E55" s="49"/>
      <c r="F55" s="84"/>
      <c r="G55" s="9"/>
      <c r="H55" s="9"/>
      <c r="I55" s="9"/>
      <c r="J55" s="9"/>
      <c r="K55" s="9"/>
      <c r="L55" s="9">
        <v>1</v>
      </c>
      <c r="M55" s="9"/>
      <c r="N55" s="9"/>
      <c r="O55" s="9"/>
      <c r="P55" s="9"/>
      <c r="Q55" s="9"/>
      <c r="R55" s="9"/>
      <c r="S55" s="9"/>
      <c r="T55" s="9"/>
      <c r="U55" s="9"/>
      <c r="V55" s="9">
        <v>1</v>
      </c>
      <c r="W55" s="9"/>
      <c r="X55" s="9"/>
      <c r="Y55" s="74"/>
      <c r="Z55" s="9"/>
      <c r="AA55" s="9"/>
      <c r="AB55" s="9">
        <v>1</v>
      </c>
      <c r="AC55" s="9"/>
      <c r="AD55" s="9"/>
      <c r="AE55" s="9"/>
      <c r="AF55" s="9"/>
      <c r="AG55" s="9"/>
      <c r="AH55" s="9"/>
      <c r="AI55" s="9"/>
      <c r="AJ55" s="9">
        <v>1</v>
      </c>
      <c r="AK55" s="9"/>
      <c r="AL55" s="9" t="s">
        <v>254</v>
      </c>
    </row>
    <row r="56" spans="1:38">
      <c r="A56" s="9"/>
      <c r="B56" s="49"/>
      <c r="C56" s="49"/>
      <c r="D56" s="49"/>
      <c r="E56" s="49"/>
      <c r="F56" s="84"/>
      <c r="G56" s="9"/>
      <c r="H56" s="9"/>
      <c r="I56" s="9"/>
      <c r="J56" s="9"/>
      <c r="K56" s="9"/>
      <c r="L56" s="9">
        <v>1</v>
      </c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>
        <v>1</v>
      </c>
      <c r="Y56" s="74"/>
      <c r="Z56" s="9"/>
      <c r="AA56" s="9"/>
      <c r="AB56" s="9">
        <v>1</v>
      </c>
      <c r="AC56" s="9"/>
      <c r="AD56" s="9"/>
      <c r="AE56" s="9"/>
      <c r="AF56" s="9"/>
      <c r="AG56" s="9"/>
      <c r="AH56" s="9"/>
      <c r="AI56" s="9"/>
      <c r="AJ56" s="9">
        <v>1</v>
      </c>
      <c r="AK56" s="9"/>
      <c r="AL56" s="9" t="s">
        <v>254</v>
      </c>
    </row>
    <row r="57" spans="1:38">
      <c r="A57" s="9"/>
      <c r="B57" s="49"/>
      <c r="C57" s="49"/>
      <c r="D57" s="49"/>
      <c r="E57" s="49"/>
      <c r="F57" s="84"/>
      <c r="G57" s="9"/>
      <c r="H57" s="9"/>
      <c r="I57" s="9"/>
      <c r="J57" s="9"/>
      <c r="K57" s="9"/>
      <c r="L57" s="9">
        <v>1</v>
      </c>
      <c r="M57" s="9"/>
      <c r="N57" s="9"/>
      <c r="O57" s="9"/>
      <c r="P57" s="9"/>
      <c r="Q57" s="9"/>
      <c r="R57" s="9"/>
      <c r="S57" s="9"/>
      <c r="T57" s="9"/>
      <c r="U57" s="9">
        <v>1</v>
      </c>
      <c r="V57" s="9"/>
      <c r="W57" s="9"/>
      <c r="X57" s="9"/>
      <c r="Y57" s="74"/>
      <c r="Z57" s="9"/>
      <c r="AA57" s="9"/>
      <c r="AB57" s="9"/>
      <c r="AC57" s="9">
        <v>1</v>
      </c>
      <c r="AD57" s="9"/>
      <c r="AE57" s="9"/>
      <c r="AF57" s="9"/>
      <c r="AG57" s="9"/>
      <c r="AH57" s="9"/>
      <c r="AI57" s="9"/>
      <c r="AJ57" s="9"/>
      <c r="AK57" s="9">
        <v>1</v>
      </c>
      <c r="AL57" s="9" t="s">
        <v>254</v>
      </c>
    </row>
    <row r="58" spans="1:38">
      <c r="A58" s="9"/>
      <c r="B58" s="50"/>
      <c r="C58" s="50"/>
      <c r="D58" s="50"/>
      <c r="E58" s="50"/>
      <c r="F58" s="85"/>
      <c r="G58" s="9"/>
      <c r="H58" s="9"/>
      <c r="I58" s="9"/>
      <c r="J58" s="9"/>
      <c r="K58" s="9"/>
      <c r="L58" s="9">
        <v>1</v>
      </c>
      <c r="M58" s="9"/>
      <c r="N58" s="9"/>
      <c r="O58" s="9"/>
      <c r="P58" s="9"/>
      <c r="Q58" s="9"/>
      <c r="R58" s="9"/>
      <c r="S58" s="9"/>
      <c r="T58" s="9"/>
      <c r="U58" s="9"/>
      <c r="V58" s="9"/>
      <c r="W58" s="9">
        <v>1</v>
      </c>
      <c r="X58" s="9"/>
      <c r="Y58" s="74"/>
      <c r="Z58" s="9"/>
      <c r="AA58" s="9"/>
      <c r="AB58" s="9"/>
      <c r="AC58" s="9">
        <v>1</v>
      </c>
      <c r="AD58" s="9"/>
      <c r="AE58" s="9"/>
      <c r="AF58" s="9"/>
      <c r="AG58" s="9"/>
      <c r="AH58" s="9"/>
      <c r="AI58" s="9"/>
      <c r="AJ58" s="9"/>
      <c r="AK58" s="9">
        <v>1</v>
      </c>
      <c r="AL58" s="9" t="s">
        <v>254</v>
      </c>
    </row>
    <row r="59" spans="1:38">
      <c r="A59" s="9">
        <v>7</v>
      </c>
      <c r="B59" s="25" t="s">
        <v>41</v>
      </c>
      <c r="C59" s="25" t="s">
        <v>42</v>
      </c>
      <c r="D59" s="25" t="s">
        <v>9</v>
      </c>
      <c r="E59" s="25">
        <v>96</v>
      </c>
      <c r="F59" s="83" t="s">
        <v>10</v>
      </c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74">
        <v>1</v>
      </c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 t="s">
        <v>256</v>
      </c>
    </row>
    <row r="60" spans="1:38">
      <c r="A60" s="9"/>
      <c r="B60" s="49"/>
      <c r="C60" s="49"/>
      <c r="D60" s="49"/>
      <c r="E60" s="49"/>
      <c r="F60" s="84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>
        <v>1</v>
      </c>
      <c r="V60" s="9"/>
      <c r="W60" s="9"/>
      <c r="X60" s="9"/>
      <c r="Y60" s="74"/>
      <c r="Z60" s="9">
        <v>1</v>
      </c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 t="s">
        <v>256</v>
      </c>
    </row>
    <row r="61" spans="1:38">
      <c r="A61" s="9"/>
      <c r="B61" s="49"/>
      <c r="C61" s="49"/>
      <c r="D61" s="49"/>
      <c r="E61" s="49"/>
      <c r="F61" s="84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>
        <v>1</v>
      </c>
      <c r="X61" s="9"/>
      <c r="Y61" s="74"/>
      <c r="Z61" s="9">
        <v>1</v>
      </c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 t="s">
        <v>256</v>
      </c>
    </row>
    <row r="62" spans="1:38">
      <c r="A62" s="9"/>
      <c r="B62" s="49"/>
      <c r="C62" s="49"/>
      <c r="D62" s="49"/>
      <c r="E62" s="49"/>
      <c r="F62" s="84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>
        <v>1</v>
      </c>
      <c r="W62" s="9"/>
      <c r="X62" s="9"/>
      <c r="Y62" s="74"/>
      <c r="Z62" s="9"/>
      <c r="AA62" s="9">
        <v>1</v>
      </c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 t="s">
        <v>256</v>
      </c>
    </row>
    <row r="63" spans="1:38">
      <c r="A63" s="9"/>
      <c r="B63" s="49"/>
      <c r="C63" s="49"/>
      <c r="D63" s="49"/>
      <c r="E63" s="49"/>
      <c r="F63" s="84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>
        <v>1</v>
      </c>
      <c r="Y63" s="74"/>
      <c r="Z63" s="9"/>
      <c r="AA63" s="9">
        <v>1</v>
      </c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 t="s">
        <v>256</v>
      </c>
    </row>
    <row r="64" spans="1:38">
      <c r="A64" s="9"/>
      <c r="B64" s="49"/>
      <c r="C64" s="49"/>
      <c r="D64" s="49"/>
      <c r="E64" s="49"/>
      <c r="F64" s="84"/>
      <c r="G64" s="9"/>
      <c r="H64" s="9"/>
      <c r="I64" s="9"/>
      <c r="J64" s="9"/>
      <c r="K64" s="9"/>
      <c r="L64" s="9">
        <v>1</v>
      </c>
      <c r="M64" s="9"/>
      <c r="N64" s="9"/>
      <c r="O64" s="9"/>
      <c r="P64" s="9"/>
      <c r="Q64" s="9"/>
      <c r="R64" s="9"/>
      <c r="S64" s="9"/>
      <c r="T64" s="9"/>
      <c r="U64" s="9"/>
      <c r="V64" s="9">
        <v>1</v>
      </c>
      <c r="W64" s="9"/>
      <c r="X64" s="9"/>
      <c r="Y64" s="74"/>
      <c r="Z64" s="9">
        <v>1</v>
      </c>
      <c r="AA64" s="9"/>
      <c r="AB64" s="9"/>
      <c r="AC64" s="9"/>
      <c r="AD64" s="9"/>
      <c r="AE64" s="9"/>
      <c r="AF64" s="9"/>
      <c r="AG64" s="9"/>
      <c r="AH64" s="9"/>
      <c r="AI64" s="9"/>
      <c r="AJ64" s="9">
        <v>1</v>
      </c>
      <c r="AK64" s="9"/>
      <c r="AL64" s="9" t="s">
        <v>254</v>
      </c>
    </row>
    <row r="65" spans="1:38">
      <c r="A65" s="9"/>
      <c r="B65" s="49"/>
      <c r="C65" s="49"/>
      <c r="D65" s="49"/>
      <c r="E65" s="49"/>
      <c r="F65" s="84"/>
      <c r="G65" s="9"/>
      <c r="H65" s="9"/>
      <c r="I65" s="9"/>
      <c r="J65" s="9"/>
      <c r="K65" s="9"/>
      <c r="L65" s="9">
        <v>1</v>
      </c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>
        <v>1</v>
      </c>
      <c r="Y65" s="74"/>
      <c r="Z65" s="9">
        <v>1</v>
      </c>
      <c r="AA65" s="9"/>
      <c r="AB65" s="9"/>
      <c r="AC65" s="9"/>
      <c r="AD65" s="9"/>
      <c r="AE65" s="9"/>
      <c r="AF65" s="9"/>
      <c r="AG65" s="9"/>
      <c r="AH65" s="9"/>
      <c r="AI65" s="9"/>
      <c r="AJ65" s="9">
        <v>1</v>
      </c>
      <c r="AK65" s="9"/>
      <c r="AL65" s="9" t="s">
        <v>254</v>
      </c>
    </row>
    <row r="66" spans="1:38">
      <c r="A66" s="9"/>
      <c r="B66" s="49"/>
      <c r="C66" s="49"/>
      <c r="D66" s="49"/>
      <c r="E66" s="49"/>
      <c r="F66" s="84"/>
      <c r="G66" s="9"/>
      <c r="H66" s="9"/>
      <c r="I66" s="9"/>
      <c r="J66" s="9"/>
      <c r="K66" s="9"/>
      <c r="L66" s="9">
        <v>1</v>
      </c>
      <c r="M66" s="9"/>
      <c r="N66" s="9"/>
      <c r="O66" s="9"/>
      <c r="P66" s="9"/>
      <c r="Q66" s="9"/>
      <c r="R66" s="9"/>
      <c r="S66" s="9"/>
      <c r="T66" s="9"/>
      <c r="U66" s="9">
        <v>1</v>
      </c>
      <c r="V66" s="9"/>
      <c r="W66" s="9"/>
      <c r="X66" s="9"/>
      <c r="Y66" s="74"/>
      <c r="Z66" s="9"/>
      <c r="AA66" s="9">
        <v>1</v>
      </c>
      <c r="AB66" s="9"/>
      <c r="AC66" s="9"/>
      <c r="AD66" s="9"/>
      <c r="AE66" s="9"/>
      <c r="AF66" s="9"/>
      <c r="AG66" s="9"/>
      <c r="AH66" s="9"/>
      <c r="AI66" s="9"/>
      <c r="AJ66" s="9"/>
      <c r="AK66" s="9">
        <v>1</v>
      </c>
      <c r="AL66" s="9" t="s">
        <v>254</v>
      </c>
    </row>
    <row r="67" spans="1:38">
      <c r="A67" s="9"/>
      <c r="B67" s="50"/>
      <c r="C67" s="50"/>
      <c r="D67" s="50"/>
      <c r="E67" s="50"/>
      <c r="F67" s="85"/>
      <c r="G67" s="9"/>
      <c r="H67" s="9"/>
      <c r="I67" s="9"/>
      <c r="J67" s="9"/>
      <c r="K67" s="9"/>
      <c r="L67" s="9">
        <v>1</v>
      </c>
      <c r="M67" s="9"/>
      <c r="N67" s="9"/>
      <c r="O67" s="9"/>
      <c r="P67" s="9"/>
      <c r="Q67" s="9"/>
      <c r="R67" s="9"/>
      <c r="S67" s="9"/>
      <c r="T67" s="9"/>
      <c r="U67" s="9"/>
      <c r="V67" s="9"/>
      <c r="W67" s="9">
        <v>1</v>
      </c>
      <c r="X67" s="9"/>
      <c r="Y67" s="74"/>
      <c r="Z67" s="9"/>
      <c r="AA67" s="9">
        <v>1</v>
      </c>
      <c r="AB67" s="9"/>
      <c r="AC67" s="9"/>
      <c r="AD67" s="9"/>
      <c r="AE67" s="9"/>
      <c r="AF67" s="9"/>
      <c r="AG67" s="9"/>
      <c r="AH67" s="9"/>
      <c r="AI67" s="9"/>
      <c r="AJ67" s="9"/>
      <c r="AK67" s="9">
        <v>1</v>
      </c>
      <c r="AL67" s="9" t="s">
        <v>254</v>
      </c>
    </row>
    <row r="68" spans="1:38">
      <c r="A68" s="9">
        <v>8</v>
      </c>
      <c r="B68" s="25" t="s">
        <v>31</v>
      </c>
      <c r="C68" s="25" t="s">
        <v>32</v>
      </c>
      <c r="D68" s="25" t="s">
        <v>9</v>
      </c>
      <c r="E68" s="25">
        <v>16</v>
      </c>
      <c r="F68" s="58" t="s">
        <v>10</v>
      </c>
      <c r="G68" s="9"/>
      <c r="H68" s="9"/>
      <c r="I68" s="9"/>
      <c r="J68" s="9"/>
      <c r="K68" s="9"/>
      <c r="L68" s="9"/>
      <c r="M68" s="9">
        <v>1</v>
      </c>
      <c r="N68" s="9">
        <v>1</v>
      </c>
      <c r="O68" s="9"/>
      <c r="P68" s="9"/>
      <c r="Q68" s="9">
        <v>1</v>
      </c>
      <c r="R68" s="9">
        <v>1</v>
      </c>
      <c r="S68" s="9"/>
      <c r="T68" s="9"/>
      <c r="U68" s="9"/>
      <c r="V68" s="9"/>
      <c r="W68" s="9"/>
      <c r="X68" s="9"/>
      <c r="Y68" s="74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 t="s">
        <v>254</v>
      </c>
    </row>
    <row r="69" spans="1:38">
      <c r="A69" s="9"/>
      <c r="B69" s="49"/>
      <c r="C69" s="49"/>
      <c r="D69" s="49"/>
      <c r="E69" s="49"/>
      <c r="F69" s="59"/>
      <c r="G69" s="9"/>
      <c r="H69" s="9"/>
      <c r="I69" s="9"/>
      <c r="J69" s="9"/>
      <c r="K69" s="9"/>
      <c r="L69" s="9"/>
      <c r="M69" s="9">
        <v>1</v>
      </c>
      <c r="N69" s="9">
        <v>1</v>
      </c>
      <c r="O69" s="9">
        <v>1</v>
      </c>
      <c r="P69" s="9">
        <v>1</v>
      </c>
      <c r="Q69" s="9"/>
      <c r="R69" s="9"/>
      <c r="S69" s="9"/>
      <c r="T69" s="9"/>
      <c r="U69" s="9"/>
      <c r="V69" s="9"/>
      <c r="W69" s="9"/>
      <c r="X69" s="9"/>
      <c r="Y69" s="74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 t="s">
        <v>260</v>
      </c>
    </row>
    <row r="70" spans="1:38">
      <c r="A70" s="9"/>
      <c r="B70" s="49"/>
      <c r="C70" s="49"/>
      <c r="D70" s="49"/>
      <c r="E70" s="49"/>
      <c r="F70" s="59"/>
      <c r="G70" s="9"/>
      <c r="H70" s="9"/>
      <c r="I70" s="9">
        <v>1</v>
      </c>
      <c r="J70" s="9"/>
      <c r="K70" s="9"/>
      <c r="L70" s="9"/>
      <c r="M70" s="9">
        <v>1</v>
      </c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74">
        <v>1</v>
      </c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 t="s">
        <v>256</v>
      </c>
    </row>
    <row r="71" spans="1:38">
      <c r="A71" s="9"/>
      <c r="B71" s="49"/>
      <c r="C71" s="49"/>
      <c r="D71" s="49"/>
      <c r="E71" s="49"/>
      <c r="F71" s="59"/>
      <c r="G71" s="9"/>
      <c r="H71" s="9"/>
      <c r="I71" s="9">
        <v>1</v>
      </c>
      <c r="J71" s="9"/>
      <c r="K71" s="9"/>
      <c r="L71" s="9"/>
      <c r="M71" s="9">
        <v>1</v>
      </c>
      <c r="N71" s="9"/>
      <c r="O71" s="9"/>
      <c r="P71" s="9"/>
      <c r="Q71" s="9"/>
      <c r="R71" s="9"/>
      <c r="S71" s="9"/>
      <c r="T71" s="9"/>
      <c r="U71" s="9">
        <v>1</v>
      </c>
      <c r="V71" s="9"/>
      <c r="W71" s="9"/>
      <c r="X71" s="9"/>
      <c r="Y71" s="74"/>
      <c r="Z71" s="9"/>
      <c r="AA71" s="9"/>
      <c r="AB71" s="9"/>
      <c r="AC71" s="9"/>
      <c r="AD71" s="9">
        <v>1</v>
      </c>
      <c r="AE71" s="9"/>
      <c r="AF71" s="9"/>
      <c r="AG71" s="9"/>
      <c r="AH71" s="9"/>
      <c r="AI71" s="9"/>
      <c r="AJ71" s="9"/>
      <c r="AK71" s="9"/>
      <c r="AL71" s="9" t="s">
        <v>256</v>
      </c>
    </row>
    <row r="72" spans="1:38">
      <c r="A72" s="9"/>
      <c r="B72" s="49"/>
      <c r="C72" s="49"/>
      <c r="D72" s="49"/>
      <c r="E72" s="49"/>
      <c r="F72" s="5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>
        <v>1</v>
      </c>
      <c r="X72" s="9"/>
      <c r="Y72" s="74"/>
      <c r="Z72" s="9"/>
      <c r="AA72" s="9"/>
      <c r="AB72" s="9"/>
      <c r="AC72" s="9"/>
      <c r="AD72" s="9">
        <v>1</v>
      </c>
      <c r="AE72" s="9"/>
      <c r="AF72" s="9"/>
      <c r="AG72" s="9"/>
      <c r="AH72" s="9"/>
      <c r="AI72" s="9"/>
      <c r="AJ72" s="9"/>
      <c r="AK72" s="9"/>
      <c r="AL72" s="9" t="s">
        <v>256</v>
      </c>
    </row>
    <row r="73" spans="1:38">
      <c r="A73" s="9"/>
      <c r="B73" s="49"/>
      <c r="C73" s="49"/>
      <c r="D73" s="49"/>
      <c r="E73" s="49"/>
      <c r="F73" s="5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>
        <v>1</v>
      </c>
      <c r="W73" s="9"/>
      <c r="X73" s="9"/>
      <c r="Y73" s="74"/>
      <c r="Z73" s="9"/>
      <c r="AA73" s="9"/>
      <c r="AB73" s="9"/>
      <c r="AC73" s="9"/>
      <c r="AD73" s="9"/>
      <c r="AE73" s="9">
        <v>1</v>
      </c>
      <c r="AF73" s="9"/>
      <c r="AG73" s="9"/>
      <c r="AH73" s="9"/>
      <c r="AI73" s="9"/>
      <c r="AJ73" s="9"/>
      <c r="AK73" s="9"/>
      <c r="AL73" s="9" t="s">
        <v>256</v>
      </c>
    </row>
    <row r="74" spans="1:38">
      <c r="A74" s="9"/>
      <c r="B74" s="49"/>
      <c r="C74" s="49"/>
      <c r="D74" s="49"/>
      <c r="E74" s="49"/>
      <c r="F74" s="5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>
        <v>1</v>
      </c>
      <c r="Y74" s="74"/>
      <c r="Z74" s="9"/>
      <c r="AA74" s="9"/>
      <c r="AB74" s="9"/>
      <c r="AC74" s="9"/>
      <c r="AD74" s="9"/>
      <c r="AE74" s="9">
        <v>1</v>
      </c>
      <c r="AF74" s="9"/>
      <c r="AG74" s="9"/>
      <c r="AH74" s="9"/>
      <c r="AI74" s="9"/>
      <c r="AJ74" s="9"/>
      <c r="AK74" s="9"/>
      <c r="AL74" s="9" t="s">
        <v>256</v>
      </c>
    </row>
    <row r="75" spans="1:38">
      <c r="A75" s="9"/>
      <c r="B75" s="49"/>
      <c r="C75" s="49"/>
      <c r="D75" s="49"/>
      <c r="E75" s="49"/>
      <c r="F75" s="5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>
        <v>1</v>
      </c>
      <c r="W75" s="9"/>
      <c r="X75" s="9"/>
      <c r="Y75" s="74"/>
      <c r="Z75" s="9"/>
      <c r="AA75" s="9"/>
      <c r="AB75" s="9"/>
      <c r="AC75" s="9"/>
      <c r="AD75" s="9">
        <v>1</v>
      </c>
      <c r="AE75" s="9"/>
      <c r="AF75" s="9"/>
      <c r="AG75" s="9"/>
      <c r="AH75" s="9"/>
      <c r="AI75" s="9"/>
      <c r="AJ75" s="9"/>
      <c r="AK75" s="9"/>
      <c r="AL75" s="9" t="s">
        <v>254</v>
      </c>
    </row>
    <row r="76" spans="1:38">
      <c r="A76" s="9"/>
      <c r="B76" s="49"/>
      <c r="C76" s="49"/>
      <c r="D76" s="49"/>
      <c r="E76" s="49"/>
      <c r="F76" s="5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>
        <v>1</v>
      </c>
      <c r="Y76" s="74"/>
      <c r="Z76" s="9"/>
      <c r="AA76" s="9"/>
      <c r="AB76" s="9"/>
      <c r="AC76" s="9"/>
      <c r="AD76" s="9">
        <v>1</v>
      </c>
      <c r="AE76" s="9"/>
      <c r="AF76" s="9"/>
      <c r="AG76" s="9"/>
      <c r="AH76" s="9"/>
      <c r="AI76" s="9"/>
      <c r="AJ76" s="9"/>
      <c r="AK76" s="9"/>
      <c r="AL76" s="9" t="s">
        <v>254</v>
      </c>
    </row>
    <row r="77" spans="1:38">
      <c r="A77" s="9"/>
      <c r="B77" s="49"/>
      <c r="C77" s="49"/>
      <c r="D77" s="49"/>
      <c r="E77" s="49"/>
      <c r="F77" s="5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>
        <v>1</v>
      </c>
      <c r="V77" s="9"/>
      <c r="W77" s="9"/>
      <c r="X77" s="9"/>
      <c r="Y77" s="74"/>
      <c r="Z77" s="9"/>
      <c r="AA77" s="9"/>
      <c r="AB77" s="9"/>
      <c r="AC77" s="9"/>
      <c r="AD77" s="9"/>
      <c r="AE77" s="9">
        <v>1</v>
      </c>
      <c r="AF77" s="9"/>
      <c r="AG77" s="9"/>
      <c r="AH77" s="9"/>
      <c r="AI77" s="9"/>
      <c r="AJ77" s="9"/>
      <c r="AK77" s="9"/>
      <c r="AL77" s="9" t="s">
        <v>254</v>
      </c>
    </row>
    <row r="78" spans="1:38">
      <c r="A78" s="9"/>
      <c r="B78" s="49"/>
      <c r="C78" s="49"/>
      <c r="D78" s="49"/>
      <c r="E78" s="49"/>
      <c r="F78" s="5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>
        <v>1</v>
      </c>
      <c r="X78" s="9"/>
      <c r="Y78" s="74"/>
      <c r="Z78" s="9"/>
      <c r="AA78" s="9"/>
      <c r="AB78" s="9"/>
      <c r="AC78" s="9"/>
      <c r="AD78" s="9"/>
      <c r="AE78" s="9">
        <v>1</v>
      </c>
      <c r="AF78" s="9"/>
      <c r="AG78" s="9"/>
      <c r="AH78" s="9"/>
      <c r="AI78" s="9"/>
      <c r="AJ78" s="9"/>
      <c r="AK78" s="9"/>
      <c r="AL78" s="9" t="s">
        <v>254</v>
      </c>
    </row>
    <row r="79" spans="1:38">
      <c r="A79" s="9">
        <v>9</v>
      </c>
      <c r="B79" s="25" t="s">
        <v>33</v>
      </c>
      <c r="C79" s="25" t="s">
        <v>34</v>
      </c>
      <c r="D79" s="25" t="s">
        <v>9</v>
      </c>
      <c r="E79" s="25">
        <v>18.9</v>
      </c>
      <c r="F79" s="58" t="s">
        <v>10</v>
      </c>
      <c r="G79" s="9"/>
      <c r="H79" s="9"/>
      <c r="I79" s="9"/>
      <c r="J79" s="9"/>
      <c r="K79" s="9"/>
      <c r="L79" s="9"/>
      <c r="M79" s="9"/>
      <c r="N79" s="9">
        <v>1</v>
      </c>
      <c r="O79" s="9"/>
      <c r="P79" s="9"/>
      <c r="Q79" s="9">
        <v>1</v>
      </c>
      <c r="R79" s="9">
        <v>1</v>
      </c>
      <c r="S79" s="9"/>
      <c r="T79" s="9"/>
      <c r="U79" s="9"/>
      <c r="V79" s="9"/>
      <c r="W79" s="9"/>
      <c r="X79" s="9"/>
      <c r="Y79" s="74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 t="s">
        <v>254</v>
      </c>
    </row>
    <row r="80" spans="1:38">
      <c r="A80" s="9"/>
      <c r="B80" s="49"/>
      <c r="C80" s="49"/>
      <c r="D80" s="49"/>
      <c r="E80" s="49"/>
      <c r="F80" s="59"/>
      <c r="G80" s="9"/>
      <c r="H80" s="9"/>
      <c r="I80" s="9"/>
      <c r="J80" s="9"/>
      <c r="K80" s="9"/>
      <c r="L80" s="9"/>
      <c r="M80" s="9"/>
      <c r="N80" s="9">
        <v>1</v>
      </c>
      <c r="O80" s="9">
        <v>1</v>
      </c>
      <c r="P80" s="9">
        <v>1</v>
      </c>
      <c r="Q80" s="9"/>
      <c r="R80" s="9"/>
      <c r="S80" s="9"/>
      <c r="T80" s="9"/>
      <c r="U80" s="9"/>
      <c r="V80" s="9"/>
      <c r="W80" s="9"/>
      <c r="X80" s="9"/>
      <c r="Y80" s="74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 t="s">
        <v>260</v>
      </c>
    </row>
    <row r="81" spans="1:38">
      <c r="A81" s="9"/>
      <c r="B81" s="49"/>
      <c r="C81" s="49"/>
      <c r="D81" s="49"/>
      <c r="E81" s="49"/>
      <c r="F81" s="5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74">
        <v>1</v>
      </c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 t="s">
        <v>256</v>
      </c>
    </row>
    <row r="82" spans="1:38">
      <c r="A82" s="9"/>
      <c r="B82" s="49"/>
      <c r="C82" s="49"/>
      <c r="D82" s="49"/>
      <c r="E82" s="49"/>
      <c r="F82" s="5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>
        <v>1</v>
      </c>
      <c r="V82" s="9"/>
      <c r="W82" s="9"/>
      <c r="X82" s="9"/>
      <c r="Y82" s="74"/>
      <c r="Z82" s="9"/>
      <c r="AA82" s="9"/>
      <c r="AB82" s="9"/>
      <c r="AC82" s="9"/>
      <c r="AD82" s="9">
        <v>1</v>
      </c>
      <c r="AE82" s="9"/>
      <c r="AF82" s="9"/>
      <c r="AG82" s="9"/>
      <c r="AH82" s="9"/>
      <c r="AI82" s="9"/>
      <c r="AJ82" s="9"/>
      <c r="AK82" s="9"/>
      <c r="AL82" s="9" t="s">
        <v>256</v>
      </c>
    </row>
    <row r="83" spans="1:38">
      <c r="A83" s="9"/>
      <c r="B83" s="49"/>
      <c r="C83" s="49"/>
      <c r="D83" s="49"/>
      <c r="E83" s="49"/>
      <c r="F83" s="5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>
        <v>1</v>
      </c>
      <c r="X83" s="9"/>
      <c r="Y83" s="74"/>
      <c r="Z83" s="9"/>
      <c r="AA83" s="9"/>
      <c r="AB83" s="9"/>
      <c r="AC83" s="9"/>
      <c r="AD83" s="9">
        <v>1</v>
      </c>
      <c r="AE83" s="9"/>
      <c r="AF83" s="9"/>
      <c r="AG83" s="9"/>
      <c r="AH83" s="9"/>
      <c r="AI83" s="9"/>
      <c r="AJ83" s="9"/>
      <c r="AK83" s="9"/>
      <c r="AL83" s="9" t="s">
        <v>256</v>
      </c>
    </row>
    <row r="84" spans="1:38">
      <c r="A84" s="9"/>
      <c r="B84" s="49"/>
      <c r="C84" s="49"/>
      <c r="D84" s="49"/>
      <c r="E84" s="49"/>
      <c r="F84" s="5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>
        <v>1</v>
      </c>
      <c r="W84" s="9"/>
      <c r="X84" s="9"/>
      <c r="Y84" s="74"/>
      <c r="Z84" s="9"/>
      <c r="AA84" s="9"/>
      <c r="AB84" s="9"/>
      <c r="AC84" s="9"/>
      <c r="AD84" s="9"/>
      <c r="AE84" s="9">
        <v>1</v>
      </c>
      <c r="AF84" s="9"/>
      <c r="AG84" s="9"/>
      <c r="AH84" s="9"/>
      <c r="AI84" s="9"/>
      <c r="AJ84" s="9"/>
      <c r="AK84" s="9"/>
      <c r="AL84" s="9" t="s">
        <v>256</v>
      </c>
    </row>
    <row r="85" spans="1:38">
      <c r="A85" s="9"/>
      <c r="B85" s="49"/>
      <c r="C85" s="49"/>
      <c r="D85" s="49"/>
      <c r="E85" s="49"/>
      <c r="F85" s="5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>
        <v>1</v>
      </c>
      <c r="Y85" s="74"/>
      <c r="Z85" s="9"/>
      <c r="AA85" s="9"/>
      <c r="AB85" s="9"/>
      <c r="AC85" s="9"/>
      <c r="AD85" s="9"/>
      <c r="AE85" s="9">
        <v>1</v>
      </c>
      <c r="AF85" s="9"/>
      <c r="AG85" s="9"/>
      <c r="AH85" s="9"/>
      <c r="AI85" s="9"/>
      <c r="AJ85" s="9"/>
      <c r="AK85" s="9"/>
      <c r="AL85" s="9" t="s">
        <v>256</v>
      </c>
    </row>
    <row r="86" spans="1:38">
      <c r="A86" s="9"/>
      <c r="B86" s="49"/>
      <c r="C86" s="49"/>
      <c r="D86" s="49"/>
      <c r="E86" s="49"/>
      <c r="F86" s="5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>
        <v>1</v>
      </c>
      <c r="W86" s="9"/>
      <c r="X86" s="9"/>
      <c r="Y86" s="74"/>
      <c r="Z86" s="9"/>
      <c r="AA86" s="9"/>
      <c r="AB86" s="9"/>
      <c r="AC86" s="9"/>
      <c r="AD86" s="9">
        <v>1</v>
      </c>
      <c r="AE86" s="9"/>
      <c r="AF86" s="9"/>
      <c r="AG86" s="9"/>
      <c r="AH86" s="9"/>
      <c r="AI86" s="9"/>
      <c r="AJ86" s="9"/>
      <c r="AK86" s="9"/>
      <c r="AL86" s="9" t="s">
        <v>254</v>
      </c>
    </row>
    <row r="87" spans="1:38">
      <c r="A87" s="9"/>
      <c r="B87" s="49"/>
      <c r="C87" s="49"/>
      <c r="D87" s="49"/>
      <c r="E87" s="49"/>
      <c r="F87" s="5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>
        <v>1</v>
      </c>
      <c r="Y87" s="74"/>
      <c r="Z87" s="9"/>
      <c r="AA87" s="9"/>
      <c r="AB87" s="9"/>
      <c r="AC87" s="9"/>
      <c r="AD87" s="9">
        <v>1</v>
      </c>
      <c r="AE87" s="9"/>
      <c r="AF87" s="9"/>
      <c r="AG87" s="9"/>
      <c r="AH87" s="9"/>
      <c r="AI87" s="9"/>
      <c r="AJ87" s="9"/>
      <c r="AK87" s="9"/>
      <c r="AL87" s="9" t="s">
        <v>254</v>
      </c>
    </row>
    <row r="88" spans="1:38">
      <c r="A88" s="9"/>
      <c r="B88" s="49"/>
      <c r="C88" s="49"/>
      <c r="D88" s="49"/>
      <c r="E88" s="49"/>
      <c r="F88" s="5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>
        <v>1</v>
      </c>
      <c r="V88" s="9"/>
      <c r="W88" s="9"/>
      <c r="X88" s="9"/>
      <c r="Y88" s="74"/>
      <c r="Z88" s="9"/>
      <c r="AA88" s="9"/>
      <c r="AB88" s="9"/>
      <c r="AC88" s="9"/>
      <c r="AD88" s="9"/>
      <c r="AE88" s="9">
        <v>1</v>
      </c>
      <c r="AF88" s="9"/>
      <c r="AG88" s="9"/>
      <c r="AH88" s="9"/>
      <c r="AI88" s="9"/>
      <c r="AJ88" s="9"/>
      <c r="AK88" s="9"/>
      <c r="AL88" s="9" t="s">
        <v>254</v>
      </c>
    </row>
    <row r="89" spans="1:38">
      <c r="A89" s="9"/>
      <c r="B89" s="49"/>
      <c r="C89" s="49"/>
      <c r="D89" s="49"/>
      <c r="E89" s="49"/>
      <c r="F89" s="5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>
        <v>1</v>
      </c>
      <c r="X89" s="9"/>
      <c r="Y89" s="74"/>
      <c r="Z89" s="9"/>
      <c r="AA89" s="9"/>
      <c r="AB89" s="9"/>
      <c r="AC89" s="9"/>
      <c r="AD89" s="9"/>
      <c r="AE89" s="9">
        <v>1</v>
      </c>
      <c r="AF89" s="9"/>
      <c r="AG89" s="9"/>
      <c r="AH89" s="9"/>
      <c r="AI89" s="9"/>
      <c r="AJ89" s="9"/>
      <c r="AK89" s="9"/>
      <c r="AL89" s="9" t="s">
        <v>254</v>
      </c>
    </row>
    <row r="90" spans="1:38">
      <c r="A90" s="9">
        <v>10</v>
      </c>
      <c r="B90" s="25" t="s">
        <v>35</v>
      </c>
      <c r="C90" s="25" t="s">
        <v>36</v>
      </c>
      <c r="D90" s="25" t="s">
        <v>9</v>
      </c>
      <c r="E90" s="25">
        <v>69</v>
      </c>
      <c r="F90" s="58" t="s">
        <v>10</v>
      </c>
      <c r="G90" s="9"/>
      <c r="H90" s="9"/>
      <c r="I90" s="9"/>
      <c r="J90" s="9"/>
      <c r="K90" s="9"/>
      <c r="L90" s="9"/>
      <c r="M90" s="9"/>
      <c r="N90" s="9">
        <v>1</v>
      </c>
      <c r="O90" s="9"/>
      <c r="P90" s="9"/>
      <c r="Q90" s="9">
        <v>1</v>
      </c>
      <c r="R90" s="9">
        <v>1</v>
      </c>
      <c r="S90" s="9"/>
      <c r="T90" s="9"/>
      <c r="U90" s="9"/>
      <c r="V90" s="9"/>
      <c r="W90" s="9"/>
      <c r="X90" s="9"/>
      <c r="Y90" s="74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 t="s">
        <v>254</v>
      </c>
    </row>
    <row r="91" spans="1:38">
      <c r="A91" s="9"/>
      <c r="B91" s="49"/>
      <c r="C91" s="49"/>
      <c r="D91" s="49"/>
      <c r="E91" s="49"/>
      <c r="F91" s="59"/>
      <c r="G91" s="9"/>
      <c r="H91" s="9"/>
      <c r="I91" s="9"/>
      <c r="J91" s="9"/>
      <c r="K91" s="9"/>
      <c r="L91" s="9"/>
      <c r="M91" s="9"/>
      <c r="N91" s="9">
        <v>1</v>
      </c>
      <c r="O91" s="9">
        <v>1</v>
      </c>
      <c r="P91" s="9">
        <v>1</v>
      </c>
      <c r="Q91" s="9"/>
      <c r="R91" s="9"/>
      <c r="S91" s="9"/>
      <c r="T91" s="9"/>
      <c r="U91" s="9"/>
      <c r="V91" s="9"/>
      <c r="W91" s="9"/>
      <c r="X91" s="9"/>
      <c r="Y91" s="74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 t="s">
        <v>260</v>
      </c>
    </row>
    <row r="92" spans="1:38">
      <c r="A92" s="9"/>
      <c r="B92" s="49"/>
      <c r="C92" s="49"/>
      <c r="D92" s="49"/>
      <c r="E92" s="49"/>
      <c r="F92" s="5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74">
        <v>1</v>
      </c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 t="s">
        <v>256</v>
      </c>
    </row>
    <row r="93" spans="1:38">
      <c r="A93" s="9"/>
      <c r="B93" s="49"/>
      <c r="C93" s="49"/>
      <c r="D93" s="49"/>
      <c r="E93" s="49"/>
      <c r="F93" s="5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>
        <v>1</v>
      </c>
      <c r="V93" s="9"/>
      <c r="W93" s="9"/>
      <c r="X93" s="9"/>
      <c r="Y93" s="74"/>
      <c r="Z93" s="9"/>
      <c r="AA93" s="9"/>
      <c r="AB93" s="9"/>
      <c r="AC93" s="9"/>
      <c r="AD93" s="9">
        <v>1</v>
      </c>
      <c r="AE93" s="9"/>
      <c r="AF93" s="9"/>
      <c r="AG93" s="9"/>
      <c r="AH93" s="9"/>
      <c r="AI93" s="9"/>
      <c r="AJ93" s="9"/>
      <c r="AK93" s="9"/>
      <c r="AL93" s="9" t="s">
        <v>256</v>
      </c>
    </row>
    <row r="94" spans="1:38">
      <c r="A94" s="9"/>
      <c r="B94" s="49"/>
      <c r="C94" s="49"/>
      <c r="D94" s="49"/>
      <c r="E94" s="49"/>
      <c r="F94" s="5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>
        <v>1</v>
      </c>
      <c r="X94" s="9"/>
      <c r="Y94" s="74"/>
      <c r="Z94" s="9"/>
      <c r="AA94" s="9"/>
      <c r="AB94" s="9"/>
      <c r="AC94" s="9"/>
      <c r="AD94" s="9">
        <v>1</v>
      </c>
      <c r="AE94" s="9"/>
      <c r="AF94" s="9"/>
      <c r="AG94" s="9"/>
      <c r="AH94" s="9"/>
      <c r="AI94" s="9"/>
      <c r="AJ94" s="9"/>
      <c r="AK94" s="9"/>
      <c r="AL94" s="9" t="s">
        <v>256</v>
      </c>
    </row>
    <row r="95" spans="1:38">
      <c r="A95" s="9"/>
      <c r="B95" s="49"/>
      <c r="C95" s="49"/>
      <c r="D95" s="49"/>
      <c r="E95" s="49"/>
      <c r="F95" s="5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>
        <v>1</v>
      </c>
      <c r="W95" s="9"/>
      <c r="X95" s="9"/>
      <c r="Y95" s="74"/>
      <c r="Z95" s="9"/>
      <c r="AA95" s="9"/>
      <c r="AB95" s="9"/>
      <c r="AC95" s="9"/>
      <c r="AD95" s="9"/>
      <c r="AE95" s="9">
        <v>1</v>
      </c>
      <c r="AF95" s="9"/>
      <c r="AG95" s="9"/>
      <c r="AH95" s="9"/>
      <c r="AI95" s="9"/>
      <c r="AJ95" s="9"/>
      <c r="AK95" s="9"/>
      <c r="AL95" s="9" t="s">
        <v>256</v>
      </c>
    </row>
    <row r="96" spans="1:38">
      <c r="A96" s="9"/>
      <c r="B96" s="49"/>
      <c r="C96" s="49"/>
      <c r="D96" s="49"/>
      <c r="E96" s="49"/>
      <c r="F96" s="5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>
        <v>1</v>
      </c>
      <c r="Y96" s="74"/>
      <c r="Z96" s="9"/>
      <c r="AA96" s="9"/>
      <c r="AB96" s="9"/>
      <c r="AC96" s="9"/>
      <c r="AD96" s="9"/>
      <c r="AE96" s="9">
        <v>1</v>
      </c>
      <c r="AF96" s="9"/>
      <c r="AG96" s="9"/>
      <c r="AH96" s="9"/>
      <c r="AI96" s="9"/>
      <c r="AJ96" s="9"/>
      <c r="AK96" s="9"/>
      <c r="AL96" s="9" t="s">
        <v>256</v>
      </c>
    </row>
    <row r="97" spans="1:38">
      <c r="A97" s="9"/>
      <c r="B97" s="49"/>
      <c r="C97" s="49"/>
      <c r="D97" s="49"/>
      <c r="E97" s="49"/>
      <c r="F97" s="5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>
        <v>1</v>
      </c>
      <c r="W97" s="9"/>
      <c r="X97" s="9"/>
      <c r="Y97" s="74"/>
      <c r="Z97" s="9"/>
      <c r="AA97" s="9"/>
      <c r="AB97" s="9"/>
      <c r="AC97" s="9"/>
      <c r="AD97" s="9">
        <v>1</v>
      </c>
      <c r="AE97" s="9"/>
      <c r="AF97" s="9"/>
      <c r="AG97" s="9"/>
      <c r="AH97" s="9"/>
      <c r="AI97" s="9"/>
      <c r="AJ97" s="9"/>
      <c r="AK97" s="9"/>
      <c r="AL97" s="9" t="s">
        <v>254</v>
      </c>
    </row>
    <row r="98" spans="1:38">
      <c r="A98" s="9"/>
      <c r="B98" s="49"/>
      <c r="C98" s="49"/>
      <c r="D98" s="49"/>
      <c r="E98" s="49"/>
      <c r="F98" s="5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>
        <v>1</v>
      </c>
      <c r="Y98" s="74"/>
      <c r="Z98" s="9"/>
      <c r="AA98" s="9"/>
      <c r="AB98" s="9"/>
      <c r="AC98" s="9"/>
      <c r="AD98" s="9">
        <v>1</v>
      </c>
      <c r="AE98" s="9"/>
      <c r="AF98" s="9"/>
      <c r="AG98" s="9"/>
      <c r="AH98" s="9"/>
      <c r="AI98" s="9"/>
      <c r="AJ98" s="9"/>
      <c r="AK98" s="9"/>
      <c r="AL98" s="9" t="s">
        <v>254</v>
      </c>
    </row>
    <row r="99" spans="1:38">
      <c r="A99" s="9"/>
      <c r="B99" s="49"/>
      <c r="C99" s="49"/>
      <c r="D99" s="49"/>
      <c r="E99" s="49"/>
      <c r="F99" s="5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>
        <v>1</v>
      </c>
      <c r="V99" s="9"/>
      <c r="W99" s="9"/>
      <c r="X99" s="9"/>
      <c r="Y99" s="74"/>
      <c r="Z99" s="9"/>
      <c r="AA99" s="9"/>
      <c r="AB99" s="9"/>
      <c r="AC99" s="9"/>
      <c r="AD99" s="9"/>
      <c r="AE99" s="9">
        <v>1</v>
      </c>
      <c r="AF99" s="9"/>
      <c r="AG99" s="9"/>
      <c r="AH99" s="9"/>
      <c r="AI99" s="9"/>
      <c r="AJ99" s="9"/>
      <c r="AK99" s="9"/>
      <c r="AL99" s="9" t="s">
        <v>254</v>
      </c>
    </row>
    <row r="100" spans="1:38">
      <c r="A100" s="9"/>
      <c r="B100" s="49"/>
      <c r="C100" s="49"/>
      <c r="D100" s="49"/>
      <c r="E100" s="49"/>
      <c r="F100" s="5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>
        <v>1</v>
      </c>
      <c r="X100" s="9"/>
      <c r="Y100" s="74"/>
      <c r="Z100" s="9"/>
      <c r="AA100" s="9"/>
      <c r="AB100" s="9"/>
      <c r="AC100" s="9"/>
      <c r="AD100" s="9"/>
      <c r="AE100" s="9">
        <v>1</v>
      </c>
      <c r="AF100" s="9"/>
      <c r="AG100" s="9"/>
      <c r="AH100" s="9"/>
      <c r="AI100" s="9"/>
      <c r="AJ100" s="9"/>
      <c r="AK100" s="9"/>
      <c r="AL100" s="9" t="s">
        <v>254</v>
      </c>
    </row>
    <row r="101" spans="1:38">
      <c r="A101" s="9">
        <v>11</v>
      </c>
      <c r="B101" s="9" t="s">
        <v>114</v>
      </c>
      <c r="C101" s="9" t="s">
        <v>115</v>
      </c>
      <c r="D101" s="9" t="s">
        <v>65</v>
      </c>
      <c r="E101" s="9">
        <v>7</v>
      </c>
      <c r="F101" s="61" t="s">
        <v>10</v>
      </c>
      <c r="G101" s="9"/>
      <c r="H101" s="9"/>
      <c r="I101" s="9"/>
      <c r="J101" s="9"/>
      <c r="K101" s="9"/>
      <c r="L101" s="9"/>
      <c r="M101" s="9"/>
      <c r="N101" s="9">
        <v>1</v>
      </c>
      <c r="O101" s="9"/>
      <c r="P101" s="9"/>
      <c r="Q101" s="9">
        <v>1</v>
      </c>
      <c r="R101" s="9">
        <v>1</v>
      </c>
      <c r="S101" s="9"/>
      <c r="T101" s="9"/>
      <c r="U101" s="9"/>
      <c r="V101" s="9"/>
      <c r="W101" s="9"/>
      <c r="X101" s="9"/>
      <c r="Y101" s="74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 t="s">
        <v>254</v>
      </c>
    </row>
    <row r="102" spans="1:38">
      <c r="A102" s="9"/>
      <c r="B102" s="9"/>
      <c r="C102" s="9"/>
      <c r="D102" s="9"/>
      <c r="E102" s="9"/>
      <c r="F102" s="61"/>
      <c r="G102" s="9"/>
      <c r="H102" s="9"/>
      <c r="I102" s="9"/>
      <c r="J102" s="9"/>
      <c r="K102" s="9"/>
      <c r="L102" s="9"/>
      <c r="M102" s="9"/>
      <c r="N102" s="9">
        <v>1</v>
      </c>
      <c r="O102" s="9">
        <v>1</v>
      </c>
      <c r="P102" s="9">
        <v>1</v>
      </c>
      <c r="Q102" s="9"/>
      <c r="R102" s="9"/>
      <c r="S102" s="9"/>
      <c r="T102" s="9"/>
      <c r="U102" s="9"/>
      <c r="V102" s="9"/>
      <c r="W102" s="9"/>
      <c r="X102" s="9"/>
      <c r="Y102" s="74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 t="s">
        <v>260</v>
      </c>
    </row>
    <row r="103" spans="1:38">
      <c r="A103" s="9"/>
      <c r="B103" s="9"/>
      <c r="C103" s="9"/>
      <c r="D103" s="9"/>
      <c r="E103" s="9"/>
      <c r="F103" s="61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74">
        <v>1</v>
      </c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 t="s">
        <v>256</v>
      </c>
    </row>
    <row r="104" spans="1:38">
      <c r="A104" s="9"/>
      <c r="B104" s="9"/>
      <c r="C104" s="9"/>
      <c r="D104" s="9"/>
      <c r="E104" s="9"/>
      <c r="F104" s="61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>
        <v>1</v>
      </c>
      <c r="V104" s="9"/>
      <c r="W104" s="9"/>
      <c r="X104" s="9"/>
      <c r="Y104" s="74"/>
      <c r="Z104" s="9"/>
      <c r="AA104" s="9"/>
      <c r="AB104" s="9"/>
      <c r="AC104" s="9"/>
      <c r="AD104" s="9">
        <v>1</v>
      </c>
      <c r="AE104" s="9"/>
      <c r="AF104" s="9"/>
      <c r="AG104" s="9"/>
      <c r="AH104" s="9"/>
      <c r="AI104" s="9"/>
      <c r="AJ104" s="9"/>
      <c r="AK104" s="9"/>
      <c r="AL104" s="9" t="s">
        <v>256</v>
      </c>
    </row>
    <row r="105" spans="1:38">
      <c r="A105" s="9"/>
      <c r="B105" s="9"/>
      <c r="C105" s="9"/>
      <c r="D105" s="9"/>
      <c r="E105" s="9"/>
      <c r="F105" s="61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>
        <v>1</v>
      </c>
      <c r="X105" s="9"/>
      <c r="Y105" s="74"/>
      <c r="Z105" s="9"/>
      <c r="AA105" s="9"/>
      <c r="AB105" s="9"/>
      <c r="AC105" s="9"/>
      <c r="AD105" s="9">
        <v>1</v>
      </c>
      <c r="AE105" s="9"/>
      <c r="AF105" s="9"/>
      <c r="AG105" s="9"/>
      <c r="AH105" s="9"/>
      <c r="AI105" s="9"/>
      <c r="AJ105" s="9"/>
      <c r="AK105" s="9"/>
      <c r="AL105" s="9" t="s">
        <v>256</v>
      </c>
    </row>
    <row r="106" spans="1:38">
      <c r="A106" s="9"/>
      <c r="B106" s="9"/>
      <c r="C106" s="9"/>
      <c r="D106" s="9"/>
      <c r="E106" s="9"/>
      <c r="F106" s="61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>
        <v>1</v>
      </c>
      <c r="W106" s="9"/>
      <c r="X106" s="9"/>
      <c r="Y106" s="74"/>
      <c r="Z106" s="9"/>
      <c r="AA106" s="9"/>
      <c r="AB106" s="9"/>
      <c r="AC106" s="9"/>
      <c r="AD106" s="9"/>
      <c r="AE106" s="9">
        <v>1</v>
      </c>
      <c r="AF106" s="9"/>
      <c r="AG106" s="9"/>
      <c r="AH106" s="9"/>
      <c r="AI106" s="9"/>
      <c r="AJ106" s="9"/>
      <c r="AK106" s="9"/>
      <c r="AL106" s="9" t="s">
        <v>256</v>
      </c>
    </row>
    <row r="107" spans="1:38">
      <c r="A107" s="9"/>
      <c r="B107" s="9"/>
      <c r="C107" s="9"/>
      <c r="D107" s="9"/>
      <c r="E107" s="9"/>
      <c r="F107" s="61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>
        <v>1</v>
      </c>
      <c r="Y107" s="74"/>
      <c r="Z107" s="9"/>
      <c r="AA107" s="9"/>
      <c r="AB107" s="9"/>
      <c r="AC107" s="9"/>
      <c r="AD107" s="9"/>
      <c r="AE107" s="9">
        <v>1</v>
      </c>
      <c r="AF107" s="9"/>
      <c r="AG107" s="9"/>
      <c r="AH107" s="9"/>
      <c r="AI107" s="9"/>
      <c r="AJ107" s="9"/>
      <c r="AK107" s="9"/>
      <c r="AL107" s="9" t="s">
        <v>256</v>
      </c>
    </row>
    <row r="108" spans="1:38">
      <c r="A108" s="9"/>
      <c r="B108" s="9"/>
      <c r="C108" s="9"/>
      <c r="D108" s="9"/>
      <c r="E108" s="9"/>
      <c r="F108" s="61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>
        <v>1</v>
      </c>
      <c r="W108" s="9"/>
      <c r="X108" s="9"/>
      <c r="Y108" s="74"/>
      <c r="Z108" s="9"/>
      <c r="AA108" s="9"/>
      <c r="AB108" s="9"/>
      <c r="AC108" s="9"/>
      <c r="AD108" s="9">
        <v>1</v>
      </c>
      <c r="AE108" s="9"/>
      <c r="AF108" s="9"/>
      <c r="AG108" s="9"/>
      <c r="AH108" s="9"/>
      <c r="AI108" s="9"/>
      <c r="AJ108" s="9"/>
      <c r="AK108" s="9"/>
      <c r="AL108" s="9" t="s">
        <v>254</v>
      </c>
    </row>
    <row r="109" spans="1:38">
      <c r="A109" s="9"/>
      <c r="B109" s="9"/>
      <c r="C109" s="9"/>
      <c r="D109" s="9"/>
      <c r="E109" s="9"/>
      <c r="F109" s="61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>
        <v>1</v>
      </c>
      <c r="Y109" s="74"/>
      <c r="Z109" s="9"/>
      <c r="AA109" s="9"/>
      <c r="AB109" s="9"/>
      <c r="AC109" s="9"/>
      <c r="AD109" s="9">
        <v>1</v>
      </c>
      <c r="AE109" s="9"/>
      <c r="AF109" s="9"/>
      <c r="AG109" s="9"/>
      <c r="AH109" s="9"/>
      <c r="AI109" s="9"/>
      <c r="AJ109" s="9"/>
      <c r="AK109" s="9"/>
      <c r="AL109" s="9" t="s">
        <v>254</v>
      </c>
    </row>
    <row r="110" spans="1:38">
      <c r="A110" s="9"/>
      <c r="B110" s="9"/>
      <c r="C110" s="9"/>
      <c r="D110" s="9"/>
      <c r="E110" s="9"/>
      <c r="F110" s="61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>
        <v>1</v>
      </c>
      <c r="V110" s="9"/>
      <c r="W110" s="9"/>
      <c r="X110" s="9"/>
      <c r="Y110" s="74"/>
      <c r="Z110" s="9"/>
      <c r="AA110" s="9"/>
      <c r="AB110" s="9"/>
      <c r="AC110" s="9"/>
      <c r="AD110" s="9"/>
      <c r="AE110" s="9">
        <v>1</v>
      </c>
      <c r="AF110" s="9"/>
      <c r="AG110" s="9"/>
      <c r="AH110" s="9"/>
      <c r="AI110" s="9"/>
      <c r="AJ110" s="9"/>
      <c r="AK110" s="9"/>
      <c r="AL110" s="9" t="s">
        <v>254</v>
      </c>
    </row>
    <row r="111" spans="1:38">
      <c r="A111" s="9"/>
      <c r="B111" s="9"/>
      <c r="C111" s="9"/>
      <c r="D111" s="9"/>
      <c r="E111" s="9"/>
      <c r="F111" s="61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>
        <v>1</v>
      </c>
      <c r="X111" s="9"/>
      <c r="Y111" s="74"/>
      <c r="Z111" s="9"/>
      <c r="AA111" s="9"/>
      <c r="AB111" s="9"/>
      <c r="AC111" s="9"/>
      <c r="AD111" s="9"/>
      <c r="AE111" s="9">
        <v>1</v>
      </c>
      <c r="AF111" s="9"/>
      <c r="AG111" s="9"/>
      <c r="AH111" s="9"/>
      <c r="AI111" s="9"/>
      <c r="AJ111" s="9"/>
      <c r="AK111" s="9"/>
      <c r="AL111" s="9" t="s">
        <v>254</v>
      </c>
    </row>
  </sheetData>
  <mergeCells count="75">
    <mergeCell ref="A2:F2"/>
    <mergeCell ref="G2:AK2"/>
    <mergeCell ref="A3:A4"/>
    <mergeCell ref="A5:A13"/>
    <mergeCell ref="A14:A22"/>
    <mergeCell ref="A23:A31"/>
    <mergeCell ref="A32:A40"/>
    <mergeCell ref="A41:A49"/>
    <mergeCell ref="A50:A58"/>
    <mergeCell ref="A59:A67"/>
    <mergeCell ref="A68:A78"/>
    <mergeCell ref="A79:A89"/>
    <mergeCell ref="A90:A100"/>
    <mergeCell ref="A101:A111"/>
    <mergeCell ref="B3:B4"/>
    <mergeCell ref="B5:B13"/>
    <mergeCell ref="B14:B22"/>
    <mergeCell ref="B23:B31"/>
    <mergeCell ref="B32:B40"/>
    <mergeCell ref="B41:B49"/>
    <mergeCell ref="B50:B58"/>
    <mergeCell ref="B59:B67"/>
    <mergeCell ref="B68:B78"/>
    <mergeCell ref="B79:B89"/>
    <mergeCell ref="B90:B100"/>
    <mergeCell ref="B101:B111"/>
    <mergeCell ref="C3:C4"/>
    <mergeCell ref="C5:C13"/>
    <mergeCell ref="C14:C22"/>
    <mergeCell ref="C23:C31"/>
    <mergeCell ref="C32:C40"/>
    <mergeCell ref="C41:C49"/>
    <mergeCell ref="C50:C58"/>
    <mergeCell ref="C59:C67"/>
    <mergeCell ref="C68:C78"/>
    <mergeCell ref="C79:C89"/>
    <mergeCell ref="C90:C100"/>
    <mergeCell ref="C101:C111"/>
    <mergeCell ref="D3:D4"/>
    <mergeCell ref="D5:D13"/>
    <mergeCell ref="D14:D22"/>
    <mergeCell ref="D23:D31"/>
    <mergeCell ref="D32:D40"/>
    <mergeCell ref="D41:D49"/>
    <mergeCell ref="D50:D58"/>
    <mergeCell ref="D59:D67"/>
    <mergeCell ref="D68:D78"/>
    <mergeCell ref="D79:D89"/>
    <mergeCell ref="D90:D100"/>
    <mergeCell ref="D101:D111"/>
    <mergeCell ref="E3:E4"/>
    <mergeCell ref="E5:E13"/>
    <mergeCell ref="E14:E22"/>
    <mergeCell ref="E23:E31"/>
    <mergeCell ref="E32:E40"/>
    <mergeCell ref="E41:E49"/>
    <mergeCell ref="E50:E58"/>
    <mergeCell ref="E59:E67"/>
    <mergeCell ref="E68:E78"/>
    <mergeCell ref="E79:E89"/>
    <mergeCell ref="E90:E100"/>
    <mergeCell ref="E101:E111"/>
    <mergeCell ref="F3:F4"/>
    <mergeCell ref="F5:F13"/>
    <mergeCell ref="F14:F22"/>
    <mergeCell ref="F23:F31"/>
    <mergeCell ref="F32:F40"/>
    <mergeCell ref="F41:F49"/>
    <mergeCell ref="F50:F58"/>
    <mergeCell ref="F59:F67"/>
    <mergeCell ref="F68:F78"/>
    <mergeCell ref="F79:F89"/>
    <mergeCell ref="F90:F100"/>
    <mergeCell ref="F101:F111"/>
    <mergeCell ref="AL3:AL4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AG50"/>
  <sheetViews>
    <sheetView zoomScale="85" zoomScaleNormal="85" topLeftCell="B1" workbookViewId="0">
      <pane ySplit="3" topLeftCell="A4" activePane="bottomLeft" state="frozen"/>
      <selection/>
      <selection pane="bottomLeft" activeCell="G5" sqref="G5:AF50"/>
    </sheetView>
  </sheetViews>
  <sheetFormatPr defaultColWidth="9" defaultRowHeight="14.5"/>
  <cols>
    <col min="1" max="1" width="6.44036697247706" customWidth="1"/>
    <col min="3" max="3" width="14.7798165137615" customWidth="1"/>
    <col min="6" max="6" width="9" style="64"/>
    <col min="7" max="8" width="4.11009174311927" customWidth="1"/>
    <col min="9" max="11" width="4.3302752293578" customWidth="1"/>
    <col min="12" max="12" width="5.11009174311927" style="65" customWidth="1"/>
    <col min="13" max="32" width="4.3302752293578" customWidth="1"/>
    <col min="33" max="33" width="33.2201834862385" customWidth="1"/>
  </cols>
  <sheetData>
    <row r="2" ht="19.95" customHeight="1" spans="1:33">
      <c r="A2" s="9" t="s">
        <v>308</v>
      </c>
      <c r="B2" s="9"/>
      <c r="C2" s="9"/>
      <c r="D2" s="9"/>
      <c r="E2" s="9"/>
      <c r="F2" s="9"/>
      <c r="G2" s="9" t="s">
        <v>309</v>
      </c>
      <c r="H2" s="9"/>
      <c r="I2" s="9"/>
      <c r="J2" s="9"/>
      <c r="K2" s="9"/>
      <c r="L2" s="74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 t="s">
        <v>310</v>
      </c>
    </row>
    <row r="3" ht="19.05" customHeight="1" spans="1:33">
      <c r="A3" s="66" t="s">
        <v>1</v>
      </c>
      <c r="B3" s="67" t="s">
        <v>2</v>
      </c>
      <c r="C3" s="63" t="s">
        <v>3</v>
      </c>
      <c r="D3" s="63" t="s">
        <v>4</v>
      </c>
      <c r="E3" s="63" t="s">
        <v>5</v>
      </c>
      <c r="F3" s="68" t="s">
        <v>6</v>
      </c>
      <c r="G3" s="56" t="s">
        <v>284</v>
      </c>
      <c r="H3" s="56" t="s">
        <v>285</v>
      </c>
      <c r="I3" s="56" t="s">
        <v>286</v>
      </c>
      <c r="J3" s="56" t="s">
        <v>287</v>
      </c>
      <c r="K3" s="56" t="s">
        <v>288</v>
      </c>
      <c r="L3" s="77" t="s">
        <v>289</v>
      </c>
      <c r="M3" s="56" t="s">
        <v>290</v>
      </c>
      <c r="N3" s="56" t="s">
        <v>291</v>
      </c>
      <c r="O3" s="56" t="s">
        <v>292</v>
      </c>
      <c r="P3" s="56" t="s">
        <v>293</v>
      </c>
      <c r="Q3" s="56" t="s">
        <v>294</v>
      </c>
      <c r="R3" s="56" t="s">
        <v>295</v>
      </c>
      <c r="S3" s="56" t="s">
        <v>294</v>
      </c>
      <c r="T3" s="56" t="s">
        <v>295</v>
      </c>
      <c r="U3" s="56" t="s">
        <v>296</v>
      </c>
      <c r="V3" s="56" t="s">
        <v>297</v>
      </c>
      <c r="W3" s="56" t="s">
        <v>298</v>
      </c>
      <c r="X3" s="56" t="s">
        <v>299</v>
      </c>
      <c r="Y3" s="56" t="s">
        <v>300</v>
      </c>
      <c r="Z3" s="56" t="s">
        <v>301</v>
      </c>
      <c r="AA3" s="56" t="s">
        <v>302</v>
      </c>
      <c r="AB3" s="56" t="s">
        <v>303</v>
      </c>
      <c r="AC3" s="56" t="s">
        <v>304</v>
      </c>
      <c r="AD3" s="56" t="s">
        <v>305</v>
      </c>
      <c r="AE3" s="56" t="s">
        <v>306</v>
      </c>
      <c r="AF3" s="56" t="s">
        <v>307</v>
      </c>
      <c r="AG3" s="63" t="s">
        <v>310</v>
      </c>
    </row>
    <row r="4" spans="1:33">
      <c r="A4" s="69"/>
      <c r="B4" s="70"/>
      <c r="C4" s="56"/>
      <c r="D4" s="56"/>
      <c r="E4" s="56"/>
      <c r="F4" s="71"/>
      <c r="G4" s="57" t="s">
        <v>10</v>
      </c>
      <c r="H4" s="57" t="s">
        <v>10</v>
      </c>
      <c r="I4" s="57" t="s">
        <v>10</v>
      </c>
      <c r="J4" s="57" t="s">
        <v>10</v>
      </c>
      <c r="K4" s="57" t="s">
        <v>10</v>
      </c>
      <c r="L4" s="57" t="s">
        <v>10</v>
      </c>
      <c r="M4" s="57" t="s">
        <v>10</v>
      </c>
      <c r="N4" s="57" t="s">
        <v>10</v>
      </c>
      <c r="O4" s="57" t="s">
        <v>10</v>
      </c>
      <c r="P4" s="57" t="s">
        <v>10</v>
      </c>
      <c r="Q4" s="57" t="s">
        <v>10</v>
      </c>
      <c r="R4" s="57" t="s">
        <v>10</v>
      </c>
      <c r="S4" s="57" t="s">
        <v>10</v>
      </c>
      <c r="T4" s="57" t="s">
        <v>10</v>
      </c>
      <c r="U4" s="57" t="s">
        <v>10</v>
      </c>
      <c r="V4" s="57" t="s">
        <v>10</v>
      </c>
      <c r="W4" s="57" t="s">
        <v>10</v>
      </c>
      <c r="X4" s="57" t="s">
        <v>10</v>
      </c>
      <c r="Y4" s="57" t="s">
        <v>10</v>
      </c>
      <c r="Z4" s="57" t="s">
        <v>10</v>
      </c>
      <c r="AA4" s="57" t="s">
        <v>10</v>
      </c>
      <c r="AB4" s="57" t="s">
        <v>10</v>
      </c>
      <c r="AC4" s="57" t="s">
        <v>10</v>
      </c>
      <c r="AD4" s="57" t="s">
        <v>10</v>
      </c>
      <c r="AE4" s="57" t="s">
        <v>10</v>
      </c>
      <c r="AF4" s="57" t="s">
        <v>10</v>
      </c>
      <c r="AG4" s="56"/>
    </row>
    <row r="5" spans="1:33">
      <c r="A5" s="9">
        <v>1</v>
      </c>
      <c r="B5" s="72" t="s">
        <v>74</v>
      </c>
      <c r="C5" s="72" t="s">
        <v>75</v>
      </c>
      <c r="D5" s="72" t="s">
        <v>9</v>
      </c>
      <c r="E5" s="72">
        <v>30</v>
      </c>
      <c r="F5" s="73" t="e">
        <f>VLOOKUP(C5,电站信息表!#REF!,4,0)</f>
        <v>#REF!</v>
      </c>
      <c r="G5" s="74">
        <v>1</v>
      </c>
      <c r="H5" s="74">
        <v>1</v>
      </c>
      <c r="I5" s="74"/>
      <c r="J5" s="74"/>
      <c r="K5" s="74"/>
      <c r="L5" s="74"/>
      <c r="M5" s="74">
        <v>1</v>
      </c>
      <c r="N5" s="74"/>
      <c r="O5" s="74"/>
      <c r="P5" s="74"/>
      <c r="Q5" s="74"/>
      <c r="R5" s="74"/>
      <c r="S5" s="74"/>
      <c r="T5" s="74"/>
      <c r="U5" s="74"/>
      <c r="V5" s="74"/>
      <c r="W5" s="74"/>
      <c r="X5" s="74"/>
      <c r="Y5" s="74"/>
      <c r="Z5" s="74"/>
      <c r="AA5" s="74"/>
      <c r="AB5" s="74"/>
      <c r="AC5" s="74"/>
      <c r="AD5" s="74"/>
      <c r="AE5" s="74">
        <v>1</v>
      </c>
      <c r="AF5" s="74"/>
      <c r="AG5" s="9" t="s">
        <v>264</v>
      </c>
    </row>
    <row r="6" spans="1:33">
      <c r="A6" s="9"/>
      <c r="B6" s="75"/>
      <c r="C6" s="75"/>
      <c r="D6" s="75"/>
      <c r="E6" s="75"/>
      <c r="F6" s="76"/>
      <c r="G6" s="74">
        <v>1</v>
      </c>
      <c r="H6" s="74">
        <v>1</v>
      </c>
      <c r="I6" s="74"/>
      <c r="J6" s="74"/>
      <c r="K6" s="74"/>
      <c r="L6" s="74"/>
      <c r="M6" s="74"/>
      <c r="N6" s="74">
        <v>1</v>
      </c>
      <c r="O6" s="74"/>
      <c r="P6" s="74"/>
      <c r="Q6" s="74"/>
      <c r="R6" s="74"/>
      <c r="S6" s="74"/>
      <c r="T6" s="74"/>
      <c r="U6" s="74"/>
      <c r="V6" s="74"/>
      <c r="W6" s="74"/>
      <c r="X6" s="74"/>
      <c r="Y6" s="74"/>
      <c r="Z6" s="74"/>
      <c r="AA6" s="74"/>
      <c r="AB6" s="74"/>
      <c r="AC6" s="74"/>
      <c r="AD6" s="74"/>
      <c r="AE6" s="74"/>
      <c r="AF6" s="74">
        <v>1</v>
      </c>
      <c r="AG6" s="9" t="s">
        <v>264</v>
      </c>
    </row>
    <row r="7" spans="1:33">
      <c r="A7" s="9"/>
      <c r="B7" s="75"/>
      <c r="C7" s="75"/>
      <c r="D7" s="75"/>
      <c r="E7" s="75"/>
      <c r="F7" s="76"/>
      <c r="G7" s="74">
        <v>1</v>
      </c>
      <c r="H7" s="74">
        <v>1</v>
      </c>
      <c r="I7" s="74"/>
      <c r="J7" s="74"/>
      <c r="K7" s="74"/>
      <c r="L7" s="74"/>
      <c r="M7" s="74">
        <v>1</v>
      </c>
      <c r="N7" s="74"/>
      <c r="O7" s="74"/>
      <c r="P7" s="74"/>
      <c r="Q7" s="74"/>
      <c r="R7" s="74"/>
      <c r="S7" s="74"/>
      <c r="T7" s="74"/>
      <c r="U7" s="74"/>
      <c r="V7" s="74"/>
      <c r="W7" s="74"/>
      <c r="X7" s="74"/>
      <c r="Y7" s="74"/>
      <c r="Z7" s="74"/>
      <c r="AA7" s="74"/>
      <c r="AB7" s="74"/>
      <c r="AC7" s="74">
        <v>1</v>
      </c>
      <c r="AD7" s="74"/>
      <c r="AE7" s="74"/>
      <c r="AF7" s="74"/>
      <c r="AG7" s="9" t="s">
        <v>312</v>
      </c>
    </row>
    <row r="8" spans="1:33">
      <c r="A8" s="9"/>
      <c r="B8" s="75"/>
      <c r="C8" s="75"/>
      <c r="D8" s="75"/>
      <c r="E8" s="75"/>
      <c r="F8" s="76"/>
      <c r="G8" s="74">
        <v>1</v>
      </c>
      <c r="H8" s="74">
        <v>1</v>
      </c>
      <c r="I8" s="74"/>
      <c r="J8" s="74"/>
      <c r="K8" s="74"/>
      <c r="L8" s="74"/>
      <c r="M8" s="74"/>
      <c r="N8" s="74">
        <v>1</v>
      </c>
      <c r="O8" s="74"/>
      <c r="P8" s="74"/>
      <c r="Q8" s="74"/>
      <c r="R8" s="74"/>
      <c r="S8" s="74"/>
      <c r="T8" s="74"/>
      <c r="U8" s="74"/>
      <c r="V8" s="74"/>
      <c r="W8" s="74"/>
      <c r="X8" s="74"/>
      <c r="Y8" s="74"/>
      <c r="Z8" s="74"/>
      <c r="AA8" s="74"/>
      <c r="AB8" s="74"/>
      <c r="AC8" s="74"/>
      <c r="AD8" s="74">
        <v>1</v>
      </c>
      <c r="AE8" s="74"/>
      <c r="AF8" s="74"/>
      <c r="AG8" s="9" t="s">
        <v>312</v>
      </c>
    </row>
    <row r="9" spans="1:33">
      <c r="A9" s="9"/>
      <c r="B9" s="75"/>
      <c r="C9" s="75"/>
      <c r="D9" s="75"/>
      <c r="E9" s="75"/>
      <c r="F9" s="76"/>
      <c r="G9" s="74">
        <v>1</v>
      </c>
      <c r="H9" s="74"/>
      <c r="I9" s="74">
        <v>1</v>
      </c>
      <c r="J9" s="74"/>
      <c r="K9" s="74"/>
      <c r="L9" s="74"/>
      <c r="M9" s="74"/>
      <c r="N9" s="74"/>
      <c r="O9" s="74"/>
      <c r="P9" s="74"/>
      <c r="Q9" s="74"/>
      <c r="R9" s="74"/>
      <c r="S9" s="74"/>
      <c r="T9" s="74"/>
      <c r="U9" s="74"/>
      <c r="V9" s="74"/>
      <c r="W9" s="74"/>
      <c r="X9" s="74"/>
      <c r="Y9" s="74"/>
      <c r="Z9" s="74"/>
      <c r="AA9" s="74"/>
      <c r="AB9" s="74"/>
      <c r="AC9" s="74"/>
      <c r="AD9" s="74"/>
      <c r="AE9" s="74"/>
      <c r="AF9" s="74"/>
      <c r="AG9" s="9" t="s">
        <v>312</v>
      </c>
    </row>
    <row r="10" spans="1:33">
      <c r="A10" s="9"/>
      <c r="B10" s="53"/>
      <c r="C10" s="53"/>
      <c r="D10" s="53"/>
      <c r="E10" s="53"/>
      <c r="F10" s="76"/>
      <c r="G10" s="74"/>
      <c r="H10" s="74">
        <v>1</v>
      </c>
      <c r="I10" s="74">
        <v>1</v>
      </c>
      <c r="J10" s="74"/>
      <c r="K10" s="74"/>
      <c r="L10" s="74"/>
      <c r="M10" s="74"/>
      <c r="N10" s="74"/>
      <c r="O10" s="74"/>
      <c r="P10" s="74"/>
      <c r="Q10" s="74"/>
      <c r="R10" s="74"/>
      <c r="S10" s="74"/>
      <c r="T10" s="74"/>
      <c r="U10" s="74"/>
      <c r="V10" s="74"/>
      <c r="W10" s="74"/>
      <c r="X10" s="74"/>
      <c r="Y10" s="74"/>
      <c r="Z10" s="74"/>
      <c r="AA10" s="74"/>
      <c r="AB10" s="74"/>
      <c r="AC10" s="74"/>
      <c r="AD10" s="74"/>
      <c r="AE10" s="74"/>
      <c r="AF10" s="74"/>
      <c r="AG10" s="9" t="s">
        <v>264</v>
      </c>
    </row>
    <row r="11" spans="1:33">
      <c r="A11" s="9">
        <v>2</v>
      </c>
      <c r="B11" s="72" t="s">
        <v>76</v>
      </c>
      <c r="C11" s="72" t="s">
        <v>77</v>
      </c>
      <c r="D11" s="72" t="s">
        <v>9</v>
      </c>
      <c r="E11" s="72">
        <v>24</v>
      </c>
      <c r="F11" s="73" t="e">
        <f>VLOOKUP(C11,电站信息表!#REF!,4,0)</f>
        <v>#REF!</v>
      </c>
      <c r="G11" s="74">
        <v>1</v>
      </c>
      <c r="H11" s="74">
        <v>1</v>
      </c>
      <c r="I11" s="74"/>
      <c r="J11" s="74"/>
      <c r="K11" s="74"/>
      <c r="L11" s="74"/>
      <c r="M11" s="74"/>
      <c r="N11" s="74"/>
      <c r="O11" s="74">
        <v>1</v>
      </c>
      <c r="P11" s="74"/>
      <c r="Q11" s="74"/>
      <c r="R11" s="74"/>
      <c r="S11" s="74"/>
      <c r="T11" s="74"/>
      <c r="U11" s="74"/>
      <c r="V11" s="74"/>
      <c r="W11" s="74"/>
      <c r="X11" s="74"/>
      <c r="Y11" s="74"/>
      <c r="Z11" s="74"/>
      <c r="AA11" s="74"/>
      <c r="AB11" s="74"/>
      <c r="AC11" s="74"/>
      <c r="AD11" s="74"/>
      <c r="AE11" s="74">
        <v>1</v>
      </c>
      <c r="AF11" s="74"/>
      <c r="AG11" s="9" t="s">
        <v>264</v>
      </c>
    </row>
    <row r="12" spans="1:33">
      <c r="A12" s="9"/>
      <c r="B12" s="75"/>
      <c r="C12" s="75"/>
      <c r="D12" s="75"/>
      <c r="E12" s="75"/>
      <c r="F12" s="76"/>
      <c r="G12" s="74">
        <v>1</v>
      </c>
      <c r="H12" s="74">
        <v>1</v>
      </c>
      <c r="I12" s="74"/>
      <c r="J12" s="74"/>
      <c r="K12" s="74"/>
      <c r="L12" s="74"/>
      <c r="M12" s="74"/>
      <c r="N12" s="74"/>
      <c r="O12" s="74"/>
      <c r="P12" s="74">
        <v>1</v>
      </c>
      <c r="Q12" s="74"/>
      <c r="R12" s="74"/>
      <c r="S12" s="74"/>
      <c r="T12" s="74"/>
      <c r="U12" s="74"/>
      <c r="V12" s="74"/>
      <c r="W12" s="74"/>
      <c r="X12" s="74"/>
      <c r="Y12" s="74"/>
      <c r="Z12" s="74"/>
      <c r="AA12" s="74"/>
      <c r="AB12" s="74"/>
      <c r="AC12" s="74"/>
      <c r="AD12" s="74"/>
      <c r="AE12" s="74"/>
      <c r="AF12" s="74">
        <v>1</v>
      </c>
      <c r="AG12" s="9" t="s">
        <v>264</v>
      </c>
    </row>
    <row r="13" spans="1:33">
      <c r="A13" s="9"/>
      <c r="B13" s="75"/>
      <c r="C13" s="75"/>
      <c r="D13" s="75"/>
      <c r="E13" s="75"/>
      <c r="F13" s="76"/>
      <c r="G13" s="74">
        <v>1</v>
      </c>
      <c r="H13" s="74">
        <v>1</v>
      </c>
      <c r="I13" s="74"/>
      <c r="J13" s="74"/>
      <c r="K13" s="74"/>
      <c r="L13" s="74"/>
      <c r="M13" s="74"/>
      <c r="N13" s="74"/>
      <c r="O13" s="74">
        <v>1</v>
      </c>
      <c r="P13" s="74"/>
      <c r="Q13" s="74"/>
      <c r="R13" s="74"/>
      <c r="S13" s="74"/>
      <c r="T13" s="74"/>
      <c r="U13" s="74"/>
      <c r="V13" s="74"/>
      <c r="W13" s="74"/>
      <c r="X13" s="74"/>
      <c r="Y13" s="74"/>
      <c r="Z13" s="74"/>
      <c r="AA13" s="74"/>
      <c r="AB13" s="74"/>
      <c r="AC13" s="74">
        <v>1</v>
      </c>
      <c r="AD13" s="74"/>
      <c r="AE13" s="74"/>
      <c r="AF13" s="74"/>
      <c r="AG13" s="9" t="s">
        <v>312</v>
      </c>
    </row>
    <row r="14" spans="1:33">
      <c r="A14" s="9"/>
      <c r="B14" s="75"/>
      <c r="C14" s="75"/>
      <c r="D14" s="75"/>
      <c r="E14" s="75"/>
      <c r="F14" s="76"/>
      <c r="G14" s="74">
        <v>1</v>
      </c>
      <c r="H14" s="74">
        <v>1</v>
      </c>
      <c r="I14" s="74"/>
      <c r="J14" s="74"/>
      <c r="K14" s="74"/>
      <c r="L14" s="74"/>
      <c r="M14" s="74"/>
      <c r="N14" s="74"/>
      <c r="O14" s="74"/>
      <c r="P14" s="74">
        <v>1</v>
      </c>
      <c r="Q14" s="74"/>
      <c r="R14" s="74"/>
      <c r="S14" s="74"/>
      <c r="T14" s="74"/>
      <c r="U14" s="74"/>
      <c r="V14" s="74"/>
      <c r="W14" s="74"/>
      <c r="X14" s="74"/>
      <c r="Y14" s="74"/>
      <c r="Z14" s="74"/>
      <c r="AA14" s="74"/>
      <c r="AB14" s="74"/>
      <c r="AC14" s="74"/>
      <c r="AD14" s="74">
        <v>1</v>
      </c>
      <c r="AE14" s="74"/>
      <c r="AF14" s="74"/>
      <c r="AG14" s="9" t="s">
        <v>312</v>
      </c>
    </row>
    <row r="15" spans="1:33">
      <c r="A15" s="9"/>
      <c r="B15" s="75"/>
      <c r="C15" s="75"/>
      <c r="D15" s="75"/>
      <c r="E15" s="75"/>
      <c r="F15" s="76"/>
      <c r="G15" s="74">
        <v>1</v>
      </c>
      <c r="H15" s="74"/>
      <c r="I15" s="74">
        <v>1</v>
      </c>
      <c r="J15" s="74"/>
      <c r="K15" s="74"/>
      <c r="L15" s="74"/>
      <c r="M15" s="74"/>
      <c r="N15" s="74"/>
      <c r="O15" s="74"/>
      <c r="P15" s="74"/>
      <c r="Q15" s="74"/>
      <c r="R15" s="74"/>
      <c r="S15" s="74"/>
      <c r="T15" s="74"/>
      <c r="U15" s="74"/>
      <c r="V15" s="74"/>
      <c r="W15" s="74"/>
      <c r="X15" s="74"/>
      <c r="Y15" s="74"/>
      <c r="Z15" s="74"/>
      <c r="AA15" s="74"/>
      <c r="AB15" s="74"/>
      <c r="AC15" s="74"/>
      <c r="AD15" s="74"/>
      <c r="AE15" s="74"/>
      <c r="AF15" s="74"/>
      <c r="AG15" s="9" t="s">
        <v>312</v>
      </c>
    </row>
    <row r="16" spans="1:33">
      <c r="A16" s="9"/>
      <c r="B16" s="53"/>
      <c r="C16" s="53"/>
      <c r="D16" s="53"/>
      <c r="E16" s="53"/>
      <c r="F16" s="76"/>
      <c r="G16" s="74"/>
      <c r="H16" s="74">
        <v>1</v>
      </c>
      <c r="I16" s="74">
        <v>1</v>
      </c>
      <c r="J16" s="74"/>
      <c r="K16" s="74"/>
      <c r="L16" s="74"/>
      <c r="M16" s="74"/>
      <c r="N16" s="74"/>
      <c r="O16" s="74"/>
      <c r="P16" s="74"/>
      <c r="Q16" s="74"/>
      <c r="R16" s="74"/>
      <c r="S16" s="74"/>
      <c r="T16" s="74"/>
      <c r="U16" s="74"/>
      <c r="V16" s="74"/>
      <c r="W16" s="74"/>
      <c r="X16" s="74"/>
      <c r="Y16" s="74"/>
      <c r="Z16" s="74"/>
      <c r="AA16" s="74"/>
      <c r="AB16" s="74"/>
      <c r="AC16" s="74"/>
      <c r="AD16" s="74"/>
      <c r="AE16" s="74"/>
      <c r="AF16" s="74"/>
      <c r="AG16" s="9" t="s">
        <v>264</v>
      </c>
    </row>
    <row r="17" spans="1:33">
      <c r="A17" s="9">
        <v>3</v>
      </c>
      <c r="B17" s="72" t="s">
        <v>82</v>
      </c>
      <c r="C17" s="72" t="s">
        <v>83</v>
      </c>
      <c r="D17" s="72" t="s">
        <v>9</v>
      </c>
      <c r="E17" s="72">
        <v>36</v>
      </c>
      <c r="F17" s="73" t="e">
        <f>VLOOKUP(C17,电站信息表!#REF!,4,0)</f>
        <v>#REF!</v>
      </c>
      <c r="G17" s="74">
        <v>1</v>
      </c>
      <c r="H17" s="74">
        <v>1</v>
      </c>
      <c r="I17" s="74"/>
      <c r="J17" s="74"/>
      <c r="K17" s="74"/>
      <c r="L17" s="74"/>
      <c r="M17" s="74"/>
      <c r="N17" s="74"/>
      <c r="O17" s="74"/>
      <c r="P17" s="74"/>
      <c r="Q17" s="74"/>
      <c r="R17" s="74"/>
      <c r="S17" s="74"/>
      <c r="T17" s="74"/>
      <c r="U17" s="74">
        <v>1</v>
      </c>
      <c r="V17" s="74"/>
      <c r="W17" s="74"/>
      <c r="X17" s="74"/>
      <c r="Y17" s="74"/>
      <c r="Z17" s="74"/>
      <c r="AA17" s="74"/>
      <c r="AB17" s="74"/>
      <c r="AC17" s="74"/>
      <c r="AD17" s="74"/>
      <c r="AE17" s="74">
        <v>1</v>
      </c>
      <c r="AF17" s="74"/>
      <c r="AG17" s="9" t="s">
        <v>264</v>
      </c>
    </row>
    <row r="18" spans="1:33">
      <c r="A18" s="9"/>
      <c r="B18" s="75"/>
      <c r="C18" s="75"/>
      <c r="D18" s="75"/>
      <c r="E18" s="75"/>
      <c r="F18" s="76"/>
      <c r="G18" s="74">
        <v>1</v>
      </c>
      <c r="H18" s="74">
        <v>1</v>
      </c>
      <c r="I18" s="74"/>
      <c r="J18" s="74"/>
      <c r="K18" s="74"/>
      <c r="L18" s="74"/>
      <c r="M18" s="74"/>
      <c r="N18" s="74"/>
      <c r="O18" s="74"/>
      <c r="P18" s="74"/>
      <c r="Q18" s="74"/>
      <c r="R18" s="74"/>
      <c r="S18" s="74"/>
      <c r="T18" s="74"/>
      <c r="U18" s="74"/>
      <c r="V18" s="74">
        <v>1</v>
      </c>
      <c r="W18" s="74"/>
      <c r="X18" s="74"/>
      <c r="Y18" s="74"/>
      <c r="Z18" s="74"/>
      <c r="AA18" s="74"/>
      <c r="AB18" s="74"/>
      <c r="AC18" s="74"/>
      <c r="AD18" s="74"/>
      <c r="AE18" s="74"/>
      <c r="AF18" s="74">
        <v>1</v>
      </c>
      <c r="AG18" s="9" t="s">
        <v>264</v>
      </c>
    </row>
    <row r="19" spans="1:33">
      <c r="A19" s="9"/>
      <c r="B19" s="75"/>
      <c r="C19" s="75"/>
      <c r="D19" s="75"/>
      <c r="E19" s="75"/>
      <c r="F19" s="76"/>
      <c r="G19" s="74">
        <v>1</v>
      </c>
      <c r="H19" s="74">
        <v>1</v>
      </c>
      <c r="I19" s="74"/>
      <c r="J19" s="74"/>
      <c r="K19" s="74"/>
      <c r="L19" s="74"/>
      <c r="M19" s="74"/>
      <c r="N19" s="74"/>
      <c r="O19" s="74"/>
      <c r="P19" s="74"/>
      <c r="Q19" s="74"/>
      <c r="R19" s="74"/>
      <c r="S19" s="74"/>
      <c r="T19" s="74"/>
      <c r="U19" s="74">
        <v>1</v>
      </c>
      <c r="V19" s="74"/>
      <c r="W19" s="74"/>
      <c r="X19" s="74"/>
      <c r="Y19" s="74"/>
      <c r="Z19" s="74"/>
      <c r="AA19" s="74"/>
      <c r="AB19" s="74"/>
      <c r="AC19" s="74">
        <v>1</v>
      </c>
      <c r="AD19" s="74"/>
      <c r="AE19" s="74"/>
      <c r="AF19" s="74"/>
      <c r="AG19" s="9" t="s">
        <v>312</v>
      </c>
    </row>
    <row r="20" spans="1:33">
      <c r="A20" s="9"/>
      <c r="B20" s="75"/>
      <c r="C20" s="75"/>
      <c r="D20" s="75"/>
      <c r="E20" s="75"/>
      <c r="F20" s="76"/>
      <c r="G20" s="74">
        <v>1</v>
      </c>
      <c r="H20" s="74">
        <v>1</v>
      </c>
      <c r="I20" s="74"/>
      <c r="J20" s="74"/>
      <c r="K20" s="74"/>
      <c r="L20" s="74"/>
      <c r="M20" s="74"/>
      <c r="N20" s="74"/>
      <c r="O20" s="74"/>
      <c r="P20" s="74"/>
      <c r="Q20" s="74"/>
      <c r="R20" s="74"/>
      <c r="S20" s="74"/>
      <c r="T20" s="74"/>
      <c r="U20" s="74"/>
      <c r="V20" s="74">
        <v>1</v>
      </c>
      <c r="W20" s="74"/>
      <c r="X20" s="74"/>
      <c r="Y20" s="74"/>
      <c r="Z20" s="74"/>
      <c r="AA20" s="74"/>
      <c r="AB20" s="74"/>
      <c r="AC20" s="74"/>
      <c r="AD20" s="74">
        <v>1</v>
      </c>
      <c r="AE20" s="74"/>
      <c r="AF20" s="74"/>
      <c r="AG20" s="9" t="s">
        <v>312</v>
      </c>
    </row>
    <row r="21" spans="1:33">
      <c r="A21" s="9"/>
      <c r="B21" s="75"/>
      <c r="C21" s="75"/>
      <c r="D21" s="75"/>
      <c r="E21" s="75"/>
      <c r="F21" s="76"/>
      <c r="G21" s="74">
        <v>1</v>
      </c>
      <c r="H21" s="74"/>
      <c r="I21" s="74">
        <v>1</v>
      </c>
      <c r="J21" s="74"/>
      <c r="K21" s="74"/>
      <c r="L21" s="74"/>
      <c r="M21" s="74"/>
      <c r="N21" s="74"/>
      <c r="O21" s="74"/>
      <c r="P21" s="74"/>
      <c r="Q21" s="74"/>
      <c r="R21" s="74"/>
      <c r="S21" s="74"/>
      <c r="T21" s="74"/>
      <c r="U21" s="74"/>
      <c r="V21" s="74"/>
      <c r="W21" s="74"/>
      <c r="X21" s="74"/>
      <c r="Y21" s="74"/>
      <c r="Z21" s="74"/>
      <c r="AA21" s="74"/>
      <c r="AB21" s="74"/>
      <c r="AC21" s="74"/>
      <c r="AD21" s="74"/>
      <c r="AE21" s="74"/>
      <c r="AF21" s="74"/>
      <c r="AG21" s="9" t="s">
        <v>312</v>
      </c>
    </row>
    <row r="22" spans="1:33">
      <c r="A22" s="9"/>
      <c r="B22" s="53"/>
      <c r="C22" s="53"/>
      <c r="D22" s="53"/>
      <c r="E22" s="53"/>
      <c r="F22" s="76"/>
      <c r="G22" s="74"/>
      <c r="H22" s="74">
        <v>1</v>
      </c>
      <c r="I22" s="74">
        <v>1</v>
      </c>
      <c r="J22" s="74"/>
      <c r="K22" s="74"/>
      <c r="L22" s="74"/>
      <c r="M22" s="74"/>
      <c r="N22" s="74"/>
      <c r="O22" s="74"/>
      <c r="P22" s="74"/>
      <c r="Q22" s="74"/>
      <c r="R22" s="74"/>
      <c r="S22" s="74"/>
      <c r="T22" s="74"/>
      <c r="U22" s="74"/>
      <c r="V22" s="74"/>
      <c r="W22" s="74"/>
      <c r="X22" s="74"/>
      <c r="Y22" s="74"/>
      <c r="Z22" s="74"/>
      <c r="AA22" s="74"/>
      <c r="AB22" s="74"/>
      <c r="AC22" s="74"/>
      <c r="AD22" s="74"/>
      <c r="AE22" s="74"/>
      <c r="AF22" s="74"/>
      <c r="AG22" s="9" t="s">
        <v>264</v>
      </c>
    </row>
    <row r="23" spans="1:33">
      <c r="A23" s="9">
        <v>4</v>
      </c>
      <c r="B23" s="72" t="s">
        <v>84</v>
      </c>
      <c r="C23" s="72" t="s">
        <v>85</v>
      </c>
      <c r="D23" s="72" t="s">
        <v>9</v>
      </c>
      <c r="E23" s="72">
        <v>21</v>
      </c>
      <c r="F23" s="73" t="e">
        <f>VLOOKUP(C23,电站信息表!#REF!,4,0)</f>
        <v>#REF!</v>
      </c>
      <c r="G23" s="74">
        <v>1</v>
      </c>
      <c r="H23" s="74">
        <v>1</v>
      </c>
      <c r="I23" s="74"/>
      <c r="J23" s="74"/>
      <c r="K23" s="74"/>
      <c r="L23" s="74"/>
      <c r="M23" s="74"/>
      <c r="N23" s="74"/>
      <c r="O23" s="74"/>
      <c r="P23" s="74"/>
      <c r="Q23" s="74"/>
      <c r="R23" s="74"/>
      <c r="S23" s="74"/>
      <c r="T23" s="74"/>
      <c r="U23" s="74"/>
      <c r="V23" s="74"/>
      <c r="W23" s="74">
        <v>1</v>
      </c>
      <c r="X23" s="74"/>
      <c r="Y23" s="74"/>
      <c r="Z23" s="74"/>
      <c r="AA23" s="74"/>
      <c r="AB23" s="74"/>
      <c r="AC23" s="74"/>
      <c r="AD23" s="74"/>
      <c r="AE23" s="74">
        <v>1</v>
      </c>
      <c r="AF23" s="74"/>
      <c r="AG23" s="9" t="s">
        <v>264</v>
      </c>
    </row>
    <row r="24" spans="1:33">
      <c r="A24" s="9"/>
      <c r="B24" s="75"/>
      <c r="C24" s="75"/>
      <c r="D24" s="75"/>
      <c r="E24" s="75"/>
      <c r="F24" s="76"/>
      <c r="G24" s="74">
        <v>1</v>
      </c>
      <c r="H24" s="74">
        <v>1</v>
      </c>
      <c r="I24" s="74"/>
      <c r="J24" s="74"/>
      <c r="K24" s="74"/>
      <c r="L24" s="74"/>
      <c r="M24" s="74"/>
      <c r="N24" s="74"/>
      <c r="O24" s="74"/>
      <c r="P24" s="74"/>
      <c r="Q24" s="74"/>
      <c r="R24" s="74"/>
      <c r="S24" s="74"/>
      <c r="T24" s="74"/>
      <c r="U24" s="74"/>
      <c r="V24" s="74"/>
      <c r="W24" s="74"/>
      <c r="X24" s="74">
        <v>1</v>
      </c>
      <c r="Y24" s="74"/>
      <c r="Z24" s="74"/>
      <c r="AA24" s="74"/>
      <c r="AB24" s="74"/>
      <c r="AC24" s="74"/>
      <c r="AD24" s="74"/>
      <c r="AE24" s="74"/>
      <c r="AF24" s="74">
        <v>1</v>
      </c>
      <c r="AG24" s="9" t="s">
        <v>264</v>
      </c>
    </row>
    <row r="25" spans="1:33">
      <c r="A25" s="9"/>
      <c r="B25" s="75"/>
      <c r="C25" s="75"/>
      <c r="D25" s="75"/>
      <c r="E25" s="75"/>
      <c r="F25" s="76"/>
      <c r="G25" s="74">
        <v>1</v>
      </c>
      <c r="H25" s="74">
        <v>1</v>
      </c>
      <c r="I25" s="74"/>
      <c r="J25" s="74"/>
      <c r="K25" s="74"/>
      <c r="L25" s="74"/>
      <c r="M25" s="74"/>
      <c r="N25" s="74"/>
      <c r="O25" s="74"/>
      <c r="P25" s="74"/>
      <c r="Q25" s="74"/>
      <c r="R25" s="74"/>
      <c r="S25" s="74"/>
      <c r="T25" s="74"/>
      <c r="U25" s="74"/>
      <c r="V25" s="74"/>
      <c r="W25" s="74">
        <v>1</v>
      </c>
      <c r="X25" s="74"/>
      <c r="Y25" s="74"/>
      <c r="Z25" s="74"/>
      <c r="AA25" s="74"/>
      <c r="AB25" s="74"/>
      <c r="AC25" s="74">
        <v>1</v>
      </c>
      <c r="AD25" s="74"/>
      <c r="AE25" s="74"/>
      <c r="AF25" s="74"/>
      <c r="AG25" s="9" t="s">
        <v>312</v>
      </c>
    </row>
    <row r="26" spans="1:33">
      <c r="A26" s="9"/>
      <c r="B26" s="75"/>
      <c r="C26" s="75"/>
      <c r="D26" s="75"/>
      <c r="E26" s="75"/>
      <c r="F26" s="76"/>
      <c r="G26" s="74">
        <v>1</v>
      </c>
      <c r="H26" s="74">
        <v>1</v>
      </c>
      <c r="I26" s="74"/>
      <c r="J26" s="74"/>
      <c r="K26" s="74"/>
      <c r="L26" s="74"/>
      <c r="M26" s="74"/>
      <c r="N26" s="74"/>
      <c r="O26" s="74"/>
      <c r="P26" s="74"/>
      <c r="Q26" s="74"/>
      <c r="R26" s="74"/>
      <c r="S26" s="74"/>
      <c r="T26" s="74"/>
      <c r="U26" s="74"/>
      <c r="V26" s="74"/>
      <c r="W26" s="74"/>
      <c r="X26" s="74">
        <v>1</v>
      </c>
      <c r="Y26" s="74"/>
      <c r="Z26" s="74"/>
      <c r="AA26" s="74"/>
      <c r="AB26" s="74"/>
      <c r="AC26" s="74"/>
      <c r="AD26" s="74">
        <v>1</v>
      </c>
      <c r="AE26" s="74"/>
      <c r="AF26" s="74"/>
      <c r="AG26" s="9" t="s">
        <v>312</v>
      </c>
    </row>
    <row r="27" spans="1:33">
      <c r="A27" s="9"/>
      <c r="B27" s="75"/>
      <c r="C27" s="75"/>
      <c r="D27" s="75"/>
      <c r="E27" s="75"/>
      <c r="F27" s="76"/>
      <c r="G27" s="74">
        <v>1</v>
      </c>
      <c r="H27" s="74"/>
      <c r="I27" s="74">
        <v>1</v>
      </c>
      <c r="J27" s="74"/>
      <c r="K27" s="74"/>
      <c r="L27" s="74"/>
      <c r="M27" s="74"/>
      <c r="N27" s="74"/>
      <c r="O27" s="74"/>
      <c r="P27" s="74"/>
      <c r="Q27" s="74"/>
      <c r="R27" s="74"/>
      <c r="S27" s="74"/>
      <c r="T27" s="74"/>
      <c r="U27" s="74"/>
      <c r="V27" s="74"/>
      <c r="W27" s="74"/>
      <c r="X27" s="74"/>
      <c r="Y27" s="74"/>
      <c r="Z27" s="74"/>
      <c r="AA27" s="74"/>
      <c r="AB27" s="74"/>
      <c r="AC27" s="74"/>
      <c r="AD27" s="74"/>
      <c r="AE27" s="74"/>
      <c r="AF27" s="74"/>
      <c r="AG27" s="9" t="s">
        <v>312</v>
      </c>
    </row>
    <row r="28" spans="1:33">
      <c r="A28" s="9"/>
      <c r="B28" s="53"/>
      <c r="C28" s="53"/>
      <c r="D28" s="53"/>
      <c r="E28" s="53"/>
      <c r="F28" s="76"/>
      <c r="G28" s="74"/>
      <c r="H28" s="74">
        <v>1</v>
      </c>
      <c r="I28" s="74">
        <v>1</v>
      </c>
      <c r="J28" s="74"/>
      <c r="K28" s="74"/>
      <c r="L28" s="74"/>
      <c r="M28" s="74"/>
      <c r="N28" s="74"/>
      <c r="O28" s="74"/>
      <c r="P28" s="74"/>
      <c r="Q28" s="74"/>
      <c r="R28" s="74"/>
      <c r="S28" s="74"/>
      <c r="T28" s="74"/>
      <c r="U28" s="74"/>
      <c r="V28" s="74"/>
      <c r="W28" s="74"/>
      <c r="X28" s="74"/>
      <c r="Y28" s="74"/>
      <c r="Z28" s="74"/>
      <c r="AA28" s="74"/>
      <c r="AB28" s="74"/>
      <c r="AC28" s="74"/>
      <c r="AD28" s="74"/>
      <c r="AE28" s="74"/>
      <c r="AF28" s="74"/>
      <c r="AG28" s="9" t="s">
        <v>264</v>
      </c>
    </row>
    <row r="29" spans="1:33">
      <c r="A29" s="9">
        <v>5</v>
      </c>
      <c r="B29" s="9" t="s">
        <v>78</v>
      </c>
      <c r="C29" s="9" t="s">
        <v>79</v>
      </c>
      <c r="D29" s="9" t="s">
        <v>9</v>
      </c>
      <c r="E29" s="9">
        <v>21</v>
      </c>
      <c r="F29" s="61" t="e">
        <f>VLOOKUP(C29,电站信息表!#REF!,4,0)</f>
        <v>#REF!</v>
      </c>
      <c r="G29" s="74">
        <v>1</v>
      </c>
      <c r="H29" s="74">
        <v>1</v>
      </c>
      <c r="I29" s="74"/>
      <c r="J29" s="74"/>
      <c r="K29" s="74"/>
      <c r="L29" s="74"/>
      <c r="M29" s="74"/>
      <c r="N29" s="74"/>
      <c r="O29" s="74"/>
      <c r="P29" s="74"/>
      <c r="Q29" s="74">
        <v>1</v>
      </c>
      <c r="R29" s="74"/>
      <c r="S29" s="74"/>
      <c r="T29" s="74"/>
      <c r="U29" s="74"/>
      <c r="V29" s="74"/>
      <c r="W29" s="74"/>
      <c r="X29" s="74"/>
      <c r="Y29" s="74"/>
      <c r="Z29" s="74"/>
      <c r="AA29" s="74"/>
      <c r="AB29" s="74"/>
      <c r="AC29" s="74"/>
      <c r="AD29" s="74"/>
      <c r="AE29" s="74">
        <v>1</v>
      </c>
      <c r="AF29" s="74"/>
      <c r="AG29" s="9" t="s">
        <v>264</v>
      </c>
    </row>
    <row r="30" spans="1:33">
      <c r="A30" s="9"/>
      <c r="B30" s="9"/>
      <c r="C30" s="9"/>
      <c r="D30" s="9"/>
      <c r="E30" s="9"/>
      <c r="F30" s="61"/>
      <c r="G30" s="74">
        <v>1</v>
      </c>
      <c r="H30" s="74">
        <v>1</v>
      </c>
      <c r="I30" s="74"/>
      <c r="J30" s="74"/>
      <c r="K30" s="74"/>
      <c r="L30" s="74"/>
      <c r="M30" s="74"/>
      <c r="N30" s="74"/>
      <c r="O30" s="74"/>
      <c r="P30" s="74"/>
      <c r="Q30" s="74"/>
      <c r="R30" s="74">
        <v>1</v>
      </c>
      <c r="S30" s="74"/>
      <c r="T30" s="74"/>
      <c r="U30" s="74"/>
      <c r="V30" s="74"/>
      <c r="W30" s="74"/>
      <c r="X30" s="74"/>
      <c r="Y30" s="74"/>
      <c r="Z30" s="74"/>
      <c r="AA30" s="74"/>
      <c r="AB30" s="74"/>
      <c r="AC30" s="74"/>
      <c r="AD30" s="74"/>
      <c r="AE30" s="74"/>
      <c r="AF30" s="74">
        <v>1</v>
      </c>
      <c r="AG30" s="9" t="s">
        <v>264</v>
      </c>
    </row>
    <row r="31" spans="1:33">
      <c r="A31" s="9"/>
      <c r="B31" s="9"/>
      <c r="C31" s="9"/>
      <c r="D31" s="9"/>
      <c r="E31" s="9"/>
      <c r="F31" s="61"/>
      <c r="G31" s="74">
        <v>1</v>
      </c>
      <c r="H31" s="74">
        <v>1</v>
      </c>
      <c r="I31" s="74"/>
      <c r="J31" s="74"/>
      <c r="K31" s="74"/>
      <c r="L31" s="74"/>
      <c r="M31" s="74"/>
      <c r="N31" s="74"/>
      <c r="O31" s="74"/>
      <c r="P31" s="74"/>
      <c r="Q31" s="74">
        <v>1</v>
      </c>
      <c r="R31" s="74"/>
      <c r="S31" s="74"/>
      <c r="T31" s="74"/>
      <c r="U31" s="74"/>
      <c r="V31" s="74"/>
      <c r="W31" s="74"/>
      <c r="X31" s="74"/>
      <c r="Y31" s="74"/>
      <c r="Z31" s="74"/>
      <c r="AA31" s="74"/>
      <c r="AB31" s="74"/>
      <c r="AC31" s="74">
        <v>1</v>
      </c>
      <c r="AD31" s="74"/>
      <c r="AE31" s="74"/>
      <c r="AF31" s="74"/>
      <c r="AG31" s="9" t="s">
        <v>312</v>
      </c>
    </row>
    <row r="32" spans="1:33">
      <c r="A32" s="9"/>
      <c r="B32" s="9"/>
      <c r="C32" s="9"/>
      <c r="D32" s="9"/>
      <c r="E32" s="9"/>
      <c r="F32" s="61"/>
      <c r="G32" s="74">
        <v>1</v>
      </c>
      <c r="H32" s="74">
        <v>1</v>
      </c>
      <c r="I32" s="74"/>
      <c r="J32" s="74"/>
      <c r="K32" s="74"/>
      <c r="L32" s="74"/>
      <c r="M32" s="74"/>
      <c r="N32" s="74"/>
      <c r="O32" s="74"/>
      <c r="P32" s="74"/>
      <c r="Q32" s="74"/>
      <c r="R32" s="74">
        <v>1</v>
      </c>
      <c r="S32" s="74"/>
      <c r="T32" s="74"/>
      <c r="U32" s="74"/>
      <c r="V32" s="74"/>
      <c r="W32" s="74"/>
      <c r="X32" s="74"/>
      <c r="Y32" s="74"/>
      <c r="Z32" s="74"/>
      <c r="AA32" s="74"/>
      <c r="AB32" s="74"/>
      <c r="AC32" s="74"/>
      <c r="AD32" s="74">
        <v>1</v>
      </c>
      <c r="AE32" s="74"/>
      <c r="AF32" s="74"/>
      <c r="AG32" s="9" t="s">
        <v>312</v>
      </c>
    </row>
    <row r="33" spans="1:33">
      <c r="A33" s="9"/>
      <c r="B33" s="9"/>
      <c r="C33" s="9"/>
      <c r="D33" s="9"/>
      <c r="E33" s="9"/>
      <c r="F33" s="61"/>
      <c r="G33" s="74">
        <v>1</v>
      </c>
      <c r="H33" s="74"/>
      <c r="I33" s="74">
        <v>1</v>
      </c>
      <c r="J33" s="74"/>
      <c r="K33" s="74"/>
      <c r="L33" s="74"/>
      <c r="M33" s="74"/>
      <c r="N33" s="74"/>
      <c r="O33" s="74"/>
      <c r="P33" s="74"/>
      <c r="Q33" s="74"/>
      <c r="R33" s="74"/>
      <c r="S33" s="74"/>
      <c r="T33" s="74"/>
      <c r="U33" s="74"/>
      <c r="V33" s="74"/>
      <c r="W33" s="74"/>
      <c r="X33" s="74"/>
      <c r="Y33" s="74"/>
      <c r="Z33" s="74"/>
      <c r="AA33" s="74"/>
      <c r="AB33" s="74"/>
      <c r="AC33" s="74"/>
      <c r="AD33" s="74"/>
      <c r="AE33" s="74"/>
      <c r="AF33" s="74"/>
      <c r="AG33" s="9" t="s">
        <v>312</v>
      </c>
    </row>
    <row r="34" spans="1:33">
      <c r="A34" s="9"/>
      <c r="B34" s="9"/>
      <c r="C34" s="9"/>
      <c r="D34" s="9"/>
      <c r="E34" s="9"/>
      <c r="F34" s="61"/>
      <c r="G34" s="74"/>
      <c r="H34" s="74">
        <v>1</v>
      </c>
      <c r="I34" s="74">
        <v>1</v>
      </c>
      <c r="J34" s="74"/>
      <c r="K34" s="74"/>
      <c r="L34" s="74"/>
      <c r="M34" s="74"/>
      <c r="N34" s="74"/>
      <c r="O34" s="74"/>
      <c r="P34" s="74"/>
      <c r="Q34" s="74"/>
      <c r="R34" s="74"/>
      <c r="S34" s="74"/>
      <c r="T34" s="74"/>
      <c r="U34" s="74"/>
      <c r="V34" s="74"/>
      <c r="W34" s="74"/>
      <c r="X34" s="74"/>
      <c r="Y34" s="74"/>
      <c r="Z34" s="74"/>
      <c r="AA34" s="74"/>
      <c r="AB34" s="74"/>
      <c r="AC34" s="74"/>
      <c r="AD34" s="74"/>
      <c r="AE34" s="74"/>
      <c r="AF34" s="74"/>
      <c r="AG34" s="9" t="s">
        <v>264</v>
      </c>
    </row>
    <row r="35" spans="1:33">
      <c r="A35" s="9">
        <v>6</v>
      </c>
      <c r="B35" s="9" t="s">
        <v>80</v>
      </c>
      <c r="C35" s="9" t="s">
        <v>81</v>
      </c>
      <c r="D35" s="9" t="s">
        <v>9</v>
      </c>
      <c r="E35" s="9">
        <v>12.6</v>
      </c>
      <c r="F35" s="61" t="e">
        <f>VLOOKUP(C35,电站信息表!#REF!,4,0)</f>
        <v>#REF!</v>
      </c>
      <c r="G35" s="74">
        <v>1</v>
      </c>
      <c r="H35" s="74">
        <v>1</v>
      </c>
      <c r="I35" s="74"/>
      <c r="J35" s="74"/>
      <c r="K35" s="74"/>
      <c r="L35" s="74"/>
      <c r="M35" s="74"/>
      <c r="N35" s="74"/>
      <c r="O35" s="74"/>
      <c r="P35" s="74"/>
      <c r="Q35" s="74">
        <v>1</v>
      </c>
      <c r="R35" s="74"/>
      <c r="S35" s="74"/>
      <c r="T35" s="74"/>
      <c r="U35" s="74"/>
      <c r="V35" s="74"/>
      <c r="W35" s="74"/>
      <c r="X35" s="74"/>
      <c r="Y35" s="74"/>
      <c r="Z35" s="74"/>
      <c r="AA35" s="74"/>
      <c r="AB35" s="74"/>
      <c r="AC35" s="74"/>
      <c r="AD35" s="74"/>
      <c r="AE35" s="74">
        <v>1</v>
      </c>
      <c r="AF35" s="74"/>
      <c r="AG35" s="9" t="s">
        <v>264</v>
      </c>
    </row>
    <row r="36" spans="1:33">
      <c r="A36" s="9"/>
      <c r="B36" s="9"/>
      <c r="C36" s="9"/>
      <c r="D36" s="9"/>
      <c r="E36" s="9"/>
      <c r="F36" s="61"/>
      <c r="G36" s="74">
        <v>1</v>
      </c>
      <c r="H36" s="74">
        <v>1</v>
      </c>
      <c r="I36" s="74"/>
      <c r="J36" s="74"/>
      <c r="K36" s="74"/>
      <c r="L36" s="74"/>
      <c r="M36" s="74"/>
      <c r="N36" s="74"/>
      <c r="O36" s="74"/>
      <c r="P36" s="74"/>
      <c r="Q36" s="74"/>
      <c r="R36" s="74">
        <v>1</v>
      </c>
      <c r="S36" s="74"/>
      <c r="T36" s="74"/>
      <c r="U36" s="74"/>
      <c r="V36" s="74"/>
      <c r="W36" s="74"/>
      <c r="X36" s="74"/>
      <c r="Y36" s="74"/>
      <c r="Z36" s="74"/>
      <c r="AA36" s="74"/>
      <c r="AB36" s="74"/>
      <c r="AC36" s="74"/>
      <c r="AD36" s="74"/>
      <c r="AE36" s="74"/>
      <c r="AF36" s="74">
        <v>1</v>
      </c>
      <c r="AG36" s="9" t="s">
        <v>264</v>
      </c>
    </row>
    <row r="37" spans="1:33">
      <c r="A37" s="9"/>
      <c r="B37" s="9"/>
      <c r="C37" s="9"/>
      <c r="D37" s="9"/>
      <c r="E37" s="9"/>
      <c r="F37" s="61"/>
      <c r="G37" s="74">
        <v>1</v>
      </c>
      <c r="H37" s="74">
        <v>1</v>
      </c>
      <c r="I37" s="74"/>
      <c r="J37" s="74"/>
      <c r="K37" s="74"/>
      <c r="L37" s="74"/>
      <c r="M37" s="74"/>
      <c r="N37" s="74"/>
      <c r="O37" s="74"/>
      <c r="P37" s="74"/>
      <c r="Q37" s="74">
        <v>1</v>
      </c>
      <c r="R37" s="74"/>
      <c r="S37" s="74"/>
      <c r="T37" s="74"/>
      <c r="U37" s="74"/>
      <c r="V37" s="74"/>
      <c r="W37" s="74"/>
      <c r="X37" s="74"/>
      <c r="Y37" s="74"/>
      <c r="Z37" s="74"/>
      <c r="AA37" s="74"/>
      <c r="AB37" s="74"/>
      <c r="AC37" s="74">
        <v>1</v>
      </c>
      <c r="AD37" s="74"/>
      <c r="AE37" s="74"/>
      <c r="AF37" s="74"/>
      <c r="AG37" s="9" t="s">
        <v>312</v>
      </c>
    </row>
    <row r="38" spans="1:33">
      <c r="A38" s="9"/>
      <c r="B38" s="9"/>
      <c r="C38" s="9"/>
      <c r="D38" s="9"/>
      <c r="E38" s="9"/>
      <c r="F38" s="61"/>
      <c r="G38" s="74">
        <v>1</v>
      </c>
      <c r="H38" s="74">
        <v>1</v>
      </c>
      <c r="I38" s="74"/>
      <c r="J38" s="74"/>
      <c r="K38" s="74"/>
      <c r="L38" s="74"/>
      <c r="M38" s="74"/>
      <c r="N38" s="74"/>
      <c r="O38" s="74"/>
      <c r="P38" s="74"/>
      <c r="Q38" s="74"/>
      <c r="R38" s="74">
        <v>1</v>
      </c>
      <c r="S38" s="74"/>
      <c r="T38" s="74"/>
      <c r="U38" s="74"/>
      <c r="V38" s="74"/>
      <c r="W38" s="74"/>
      <c r="X38" s="74"/>
      <c r="Y38" s="74"/>
      <c r="Z38" s="74"/>
      <c r="AA38" s="74"/>
      <c r="AB38" s="74"/>
      <c r="AC38" s="74"/>
      <c r="AD38" s="74">
        <v>1</v>
      </c>
      <c r="AE38" s="74"/>
      <c r="AF38" s="74"/>
      <c r="AG38" s="9" t="s">
        <v>312</v>
      </c>
    </row>
    <row r="39" spans="1:33">
      <c r="A39" s="9"/>
      <c r="B39" s="9"/>
      <c r="C39" s="9"/>
      <c r="D39" s="9"/>
      <c r="E39" s="9"/>
      <c r="F39" s="61"/>
      <c r="G39" s="74">
        <v>1</v>
      </c>
      <c r="H39" s="74"/>
      <c r="I39" s="74">
        <v>1</v>
      </c>
      <c r="J39" s="74"/>
      <c r="K39" s="74"/>
      <c r="L39" s="74"/>
      <c r="M39" s="74"/>
      <c r="N39" s="74"/>
      <c r="O39" s="74"/>
      <c r="P39" s="74"/>
      <c r="Q39" s="74"/>
      <c r="R39" s="74"/>
      <c r="S39" s="74"/>
      <c r="T39" s="74"/>
      <c r="U39" s="74"/>
      <c r="V39" s="74"/>
      <c r="W39" s="74"/>
      <c r="X39" s="74"/>
      <c r="Y39" s="74"/>
      <c r="Z39" s="74"/>
      <c r="AA39" s="74"/>
      <c r="AB39" s="74"/>
      <c r="AC39" s="74"/>
      <c r="AD39" s="74"/>
      <c r="AE39" s="74"/>
      <c r="AF39" s="74"/>
      <c r="AG39" s="9" t="s">
        <v>312</v>
      </c>
    </row>
    <row r="40" spans="1:33">
      <c r="A40" s="9"/>
      <c r="B40" s="9"/>
      <c r="C40" s="9"/>
      <c r="D40" s="9"/>
      <c r="E40" s="9"/>
      <c r="F40" s="61"/>
      <c r="G40" s="74"/>
      <c r="H40" s="74">
        <v>1</v>
      </c>
      <c r="I40" s="74">
        <v>1</v>
      </c>
      <c r="J40" s="74"/>
      <c r="K40" s="74"/>
      <c r="L40" s="74"/>
      <c r="M40" s="74"/>
      <c r="N40" s="74"/>
      <c r="O40" s="74"/>
      <c r="P40" s="74"/>
      <c r="Q40" s="74"/>
      <c r="R40" s="74"/>
      <c r="S40" s="74"/>
      <c r="T40" s="74"/>
      <c r="U40" s="74"/>
      <c r="V40" s="74"/>
      <c r="W40" s="74"/>
      <c r="X40" s="74"/>
      <c r="Y40" s="74"/>
      <c r="Z40" s="74"/>
      <c r="AA40" s="74"/>
      <c r="AB40" s="74"/>
      <c r="AC40" s="74"/>
      <c r="AD40" s="74"/>
      <c r="AE40" s="74"/>
      <c r="AF40" s="74"/>
      <c r="AG40" s="9" t="s">
        <v>264</v>
      </c>
    </row>
    <row r="41" spans="1:33">
      <c r="A41" s="9">
        <v>7</v>
      </c>
      <c r="B41" s="9" t="s">
        <v>142</v>
      </c>
      <c r="C41" s="9" t="s">
        <v>143</v>
      </c>
      <c r="D41" s="9" t="s">
        <v>65</v>
      </c>
      <c r="E41" s="9">
        <v>5</v>
      </c>
      <c r="F41" s="61" t="e">
        <f>VLOOKUP(C41,电站信息表!#REF!,4,0)</f>
        <v>#REF!</v>
      </c>
      <c r="G41" s="74">
        <v>1</v>
      </c>
      <c r="H41" s="74">
        <v>1</v>
      </c>
      <c r="I41" s="74"/>
      <c r="J41" s="74">
        <v>1</v>
      </c>
      <c r="K41" s="74"/>
      <c r="L41" s="74"/>
      <c r="M41" s="74"/>
      <c r="N41" s="74"/>
      <c r="O41" s="74"/>
      <c r="P41" s="74"/>
      <c r="Q41" s="74"/>
      <c r="R41" s="74"/>
      <c r="S41" s="74"/>
      <c r="T41" s="74"/>
      <c r="U41" s="74"/>
      <c r="V41" s="74"/>
      <c r="W41" s="74"/>
      <c r="X41" s="74"/>
      <c r="Y41" s="74">
        <v>1</v>
      </c>
      <c r="Z41" s="74"/>
      <c r="AA41" s="74"/>
      <c r="AB41" s="74"/>
      <c r="AC41" s="74"/>
      <c r="AD41" s="74"/>
      <c r="AE41" s="74">
        <v>1</v>
      </c>
      <c r="AF41" s="74"/>
      <c r="AG41" s="9" t="s">
        <v>264</v>
      </c>
    </row>
    <row r="42" spans="1:33">
      <c r="A42" s="9"/>
      <c r="B42" s="9"/>
      <c r="C42" s="9"/>
      <c r="D42" s="9"/>
      <c r="E42" s="9"/>
      <c r="F42" s="61"/>
      <c r="G42" s="74">
        <v>1</v>
      </c>
      <c r="H42" s="74">
        <v>1</v>
      </c>
      <c r="I42" s="74"/>
      <c r="J42" s="74">
        <v>1</v>
      </c>
      <c r="K42" s="74"/>
      <c r="L42" s="74"/>
      <c r="M42" s="74"/>
      <c r="N42" s="74"/>
      <c r="O42" s="74"/>
      <c r="P42" s="74"/>
      <c r="Q42" s="74"/>
      <c r="R42" s="74"/>
      <c r="S42" s="74"/>
      <c r="T42" s="74"/>
      <c r="U42" s="74"/>
      <c r="V42" s="74"/>
      <c r="W42" s="74"/>
      <c r="X42" s="74"/>
      <c r="Y42" s="74"/>
      <c r="Z42" s="74">
        <v>1</v>
      </c>
      <c r="AA42" s="74"/>
      <c r="AB42" s="74"/>
      <c r="AC42" s="74"/>
      <c r="AD42" s="74"/>
      <c r="AE42" s="74"/>
      <c r="AF42" s="74">
        <v>1</v>
      </c>
      <c r="AG42" s="9" t="s">
        <v>264</v>
      </c>
    </row>
    <row r="43" spans="1:33">
      <c r="A43" s="9"/>
      <c r="B43" s="9"/>
      <c r="C43" s="9"/>
      <c r="D43" s="9"/>
      <c r="E43" s="9"/>
      <c r="F43" s="61"/>
      <c r="G43" s="74">
        <v>1</v>
      </c>
      <c r="H43" s="74">
        <v>1</v>
      </c>
      <c r="I43" s="74"/>
      <c r="J43" s="74">
        <v>1</v>
      </c>
      <c r="K43" s="74"/>
      <c r="L43" s="74"/>
      <c r="M43" s="74"/>
      <c r="N43" s="74"/>
      <c r="O43" s="74"/>
      <c r="P43" s="74"/>
      <c r="Q43" s="74"/>
      <c r="R43" s="74"/>
      <c r="S43" s="74"/>
      <c r="T43" s="74"/>
      <c r="U43" s="74"/>
      <c r="V43" s="74"/>
      <c r="W43" s="74"/>
      <c r="X43" s="74"/>
      <c r="Y43" s="74">
        <v>1</v>
      </c>
      <c r="Z43" s="74"/>
      <c r="AA43" s="74"/>
      <c r="AB43" s="74"/>
      <c r="AC43" s="74">
        <v>1</v>
      </c>
      <c r="AD43" s="74"/>
      <c r="AE43" s="74"/>
      <c r="AF43" s="74"/>
      <c r="AG43" s="9" t="s">
        <v>312</v>
      </c>
    </row>
    <row r="44" spans="1:33">
      <c r="A44" s="9"/>
      <c r="B44" s="9"/>
      <c r="C44" s="9"/>
      <c r="D44" s="9"/>
      <c r="E44" s="9"/>
      <c r="F44" s="61"/>
      <c r="G44" s="74">
        <v>1</v>
      </c>
      <c r="H44" s="74">
        <v>1</v>
      </c>
      <c r="I44" s="74"/>
      <c r="J44" s="74">
        <v>1</v>
      </c>
      <c r="K44" s="74"/>
      <c r="L44" s="74"/>
      <c r="M44" s="74"/>
      <c r="N44" s="74"/>
      <c r="O44" s="74"/>
      <c r="P44" s="74"/>
      <c r="Q44" s="74"/>
      <c r="R44" s="74"/>
      <c r="S44" s="74"/>
      <c r="T44" s="74"/>
      <c r="U44" s="74"/>
      <c r="V44" s="74"/>
      <c r="W44" s="74"/>
      <c r="X44" s="74"/>
      <c r="Y44" s="74"/>
      <c r="Z44" s="74">
        <v>1</v>
      </c>
      <c r="AA44" s="74"/>
      <c r="AB44" s="74"/>
      <c r="AC44" s="74"/>
      <c r="AD44" s="74">
        <v>1</v>
      </c>
      <c r="AE44" s="74"/>
      <c r="AF44" s="74"/>
      <c r="AG44" s="9" t="s">
        <v>312</v>
      </c>
    </row>
    <row r="45" spans="1:33">
      <c r="A45" s="9"/>
      <c r="B45" s="9"/>
      <c r="C45" s="9"/>
      <c r="D45" s="9"/>
      <c r="E45" s="9"/>
      <c r="F45" s="61"/>
      <c r="G45" s="74">
        <v>1</v>
      </c>
      <c r="H45" s="74"/>
      <c r="I45" s="74">
        <v>1</v>
      </c>
      <c r="J45" s="74"/>
      <c r="K45" s="74"/>
      <c r="L45" s="74"/>
      <c r="M45" s="74"/>
      <c r="N45" s="74"/>
      <c r="O45" s="74"/>
      <c r="P45" s="74"/>
      <c r="Q45" s="74"/>
      <c r="R45" s="74"/>
      <c r="S45" s="74"/>
      <c r="T45" s="74"/>
      <c r="U45" s="74"/>
      <c r="V45" s="74"/>
      <c r="W45" s="74"/>
      <c r="X45" s="74"/>
      <c r="Y45" s="74"/>
      <c r="Z45" s="74"/>
      <c r="AA45" s="74"/>
      <c r="AB45" s="74"/>
      <c r="AC45" s="74"/>
      <c r="AD45" s="74"/>
      <c r="AE45" s="74"/>
      <c r="AF45" s="74"/>
      <c r="AG45" s="9" t="s">
        <v>312</v>
      </c>
    </row>
    <row r="46" spans="1:33">
      <c r="A46" s="9"/>
      <c r="B46" s="9"/>
      <c r="C46" s="9"/>
      <c r="D46" s="9"/>
      <c r="E46" s="9"/>
      <c r="F46" s="61"/>
      <c r="G46" s="74"/>
      <c r="H46" s="74">
        <v>1</v>
      </c>
      <c r="I46" s="74">
        <v>1</v>
      </c>
      <c r="J46" s="74"/>
      <c r="K46" s="74"/>
      <c r="L46" s="74"/>
      <c r="M46" s="74"/>
      <c r="N46" s="74"/>
      <c r="O46" s="74"/>
      <c r="P46" s="74"/>
      <c r="Q46" s="74"/>
      <c r="R46" s="74"/>
      <c r="S46" s="74"/>
      <c r="T46" s="74"/>
      <c r="U46" s="74"/>
      <c r="V46" s="74"/>
      <c r="W46" s="74"/>
      <c r="X46" s="74"/>
      <c r="Y46" s="74"/>
      <c r="Z46" s="74"/>
      <c r="AA46" s="74"/>
      <c r="AB46" s="74"/>
      <c r="AC46" s="74"/>
      <c r="AD46" s="74"/>
      <c r="AE46" s="74"/>
      <c r="AF46" s="74"/>
      <c r="AG46" s="9" t="s">
        <v>264</v>
      </c>
    </row>
    <row r="47" spans="1:33">
      <c r="A47" s="9"/>
      <c r="B47" s="9"/>
      <c r="C47" s="9"/>
      <c r="D47" s="9"/>
      <c r="E47" s="9"/>
      <c r="F47" s="61"/>
      <c r="G47" s="74">
        <v>1</v>
      </c>
      <c r="H47" s="74">
        <v>1</v>
      </c>
      <c r="I47" s="74"/>
      <c r="J47" s="78"/>
      <c r="K47" s="78">
        <v>1</v>
      </c>
      <c r="L47" s="78">
        <v>1</v>
      </c>
      <c r="M47" s="78"/>
      <c r="N47" s="78"/>
      <c r="O47" s="78"/>
      <c r="P47" s="78"/>
      <c r="Q47" s="78"/>
      <c r="R47" s="78"/>
      <c r="S47" s="78"/>
      <c r="T47" s="78"/>
      <c r="U47" s="78"/>
      <c r="V47" s="78"/>
      <c r="W47" s="78"/>
      <c r="X47" s="78"/>
      <c r="Y47" s="78"/>
      <c r="Z47" s="78"/>
      <c r="AA47" s="74">
        <v>1</v>
      </c>
      <c r="AB47" s="74"/>
      <c r="AC47" s="74"/>
      <c r="AD47" s="74"/>
      <c r="AE47" s="74">
        <v>1</v>
      </c>
      <c r="AF47" s="74"/>
      <c r="AG47" s="9" t="s">
        <v>264</v>
      </c>
    </row>
    <row r="48" spans="1:33">
      <c r="A48" s="9"/>
      <c r="B48" s="9"/>
      <c r="C48" s="9"/>
      <c r="D48" s="9"/>
      <c r="E48" s="9"/>
      <c r="F48" s="61"/>
      <c r="G48" s="74">
        <v>1</v>
      </c>
      <c r="H48" s="74">
        <v>1</v>
      </c>
      <c r="I48" s="74"/>
      <c r="J48" s="78"/>
      <c r="K48" s="78">
        <v>1</v>
      </c>
      <c r="L48" s="78">
        <v>1</v>
      </c>
      <c r="M48" s="78"/>
      <c r="N48" s="78"/>
      <c r="O48" s="78"/>
      <c r="P48" s="78"/>
      <c r="Q48" s="78"/>
      <c r="R48" s="78"/>
      <c r="S48" s="78"/>
      <c r="T48" s="78"/>
      <c r="U48" s="78"/>
      <c r="V48" s="78"/>
      <c r="W48" s="78"/>
      <c r="X48" s="78"/>
      <c r="Y48" s="78"/>
      <c r="Z48" s="78"/>
      <c r="AA48" s="74"/>
      <c r="AB48" s="74">
        <v>1</v>
      </c>
      <c r="AC48" s="74"/>
      <c r="AD48" s="74"/>
      <c r="AE48" s="74"/>
      <c r="AF48" s="74">
        <v>1</v>
      </c>
      <c r="AG48" s="9" t="s">
        <v>264</v>
      </c>
    </row>
    <row r="49" spans="1:33">
      <c r="A49" s="9"/>
      <c r="B49" s="9"/>
      <c r="C49" s="9"/>
      <c r="D49" s="9"/>
      <c r="E49" s="9"/>
      <c r="F49" s="61"/>
      <c r="G49" s="74">
        <v>1</v>
      </c>
      <c r="H49" s="74">
        <v>1</v>
      </c>
      <c r="I49" s="74"/>
      <c r="J49" s="78"/>
      <c r="K49" s="78">
        <v>1</v>
      </c>
      <c r="L49" s="78">
        <v>1</v>
      </c>
      <c r="M49" s="78"/>
      <c r="N49" s="78"/>
      <c r="O49" s="78"/>
      <c r="P49" s="78"/>
      <c r="Q49" s="78"/>
      <c r="R49" s="78"/>
      <c r="S49" s="78"/>
      <c r="T49" s="78"/>
      <c r="U49" s="78"/>
      <c r="V49" s="78"/>
      <c r="W49" s="78"/>
      <c r="X49" s="78"/>
      <c r="Y49" s="78"/>
      <c r="Z49" s="78"/>
      <c r="AA49" s="74">
        <v>1</v>
      </c>
      <c r="AB49" s="74"/>
      <c r="AC49" s="74">
        <v>1</v>
      </c>
      <c r="AD49" s="74"/>
      <c r="AE49" s="74"/>
      <c r="AF49" s="74"/>
      <c r="AG49" s="9" t="s">
        <v>312</v>
      </c>
    </row>
    <row r="50" spans="1:33">
      <c r="A50" s="9"/>
      <c r="B50" s="9"/>
      <c r="C50" s="9"/>
      <c r="D50" s="9"/>
      <c r="E50" s="9"/>
      <c r="F50" s="61"/>
      <c r="G50" s="74">
        <v>1</v>
      </c>
      <c r="H50" s="74">
        <v>1</v>
      </c>
      <c r="I50" s="74"/>
      <c r="J50" s="78"/>
      <c r="K50" s="78">
        <v>1</v>
      </c>
      <c r="L50" s="78">
        <v>1</v>
      </c>
      <c r="M50" s="78"/>
      <c r="N50" s="78"/>
      <c r="O50" s="78"/>
      <c r="P50" s="78"/>
      <c r="Q50" s="78"/>
      <c r="R50" s="78"/>
      <c r="S50" s="78"/>
      <c r="T50" s="78"/>
      <c r="U50" s="78"/>
      <c r="V50" s="78"/>
      <c r="W50" s="78"/>
      <c r="X50" s="78"/>
      <c r="Y50" s="78"/>
      <c r="Z50" s="78"/>
      <c r="AA50" s="74"/>
      <c r="AB50" s="74">
        <v>1</v>
      </c>
      <c r="AC50" s="74"/>
      <c r="AD50" s="74">
        <v>1</v>
      </c>
      <c r="AE50" s="74"/>
      <c r="AF50" s="74"/>
      <c r="AG50" s="9" t="s">
        <v>312</v>
      </c>
    </row>
  </sheetData>
  <mergeCells count="51">
    <mergeCell ref="A2:F2"/>
    <mergeCell ref="G2:AF2"/>
    <mergeCell ref="A3:A4"/>
    <mergeCell ref="A5:A10"/>
    <mergeCell ref="A11:A16"/>
    <mergeCell ref="A17:A22"/>
    <mergeCell ref="A23:A28"/>
    <mergeCell ref="A29:A34"/>
    <mergeCell ref="A35:A40"/>
    <mergeCell ref="A41:A50"/>
    <mergeCell ref="B3:B4"/>
    <mergeCell ref="B5:B10"/>
    <mergeCell ref="B11:B16"/>
    <mergeCell ref="B17:B22"/>
    <mergeCell ref="B23:B28"/>
    <mergeCell ref="B29:B34"/>
    <mergeCell ref="B35:B40"/>
    <mergeCell ref="B41:B50"/>
    <mergeCell ref="C3:C4"/>
    <mergeCell ref="C5:C10"/>
    <mergeCell ref="C11:C16"/>
    <mergeCell ref="C17:C22"/>
    <mergeCell ref="C23:C28"/>
    <mergeCell ref="C29:C34"/>
    <mergeCell ref="C35:C40"/>
    <mergeCell ref="C41:C50"/>
    <mergeCell ref="D3:D4"/>
    <mergeCell ref="D5:D10"/>
    <mergeCell ref="D11:D16"/>
    <mergeCell ref="D17:D22"/>
    <mergeCell ref="D23:D28"/>
    <mergeCell ref="D29:D34"/>
    <mergeCell ref="D35:D40"/>
    <mergeCell ref="D41:D50"/>
    <mergeCell ref="E3:E4"/>
    <mergeCell ref="E5:E10"/>
    <mergeCell ref="E11:E16"/>
    <mergeCell ref="E17:E22"/>
    <mergeCell ref="E23:E28"/>
    <mergeCell ref="E29:E34"/>
    <mergeCell ref="E35:E40"/>
    <mergeCell ref="E41:E50"/>
    <mergeCell ref="F3:F4"/>
    <mergeCell ref="F5:F10"/>
    <mergeCell ref="F11:F16"/>
    <mergeCell ref="F17:F22"/>
    <mergeCell ref="F23:F28"/>
    <mergeCell ref="F29:F34"/>
    <mergeCell ref="F35:F40"/>
    <mergeCell ref="F41:F50"/>
    <mergeCell ref="AG3:AG4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2"/>
  <sheetViews>
    <sheetView workbookViewId="0">
      <selection activeCell="E2" sqref="E2:E22"/>
    </sheetView>
  </sheetViews>
  <sheetFormatPr defaultColWidth="8.88073394495413" defaultRowHeight="14.5" outlineLevelCol="5"/>
  <cols>
    <col min="1" max="1" width="9"/>
    <col min="2" max="2" width="10.7798165137615" customWidth="1"/>
    <col min="3" max="3" width="14.7798165137615" customWidth="1"/>
    <col min="4" max="4" width="14.1100917431193" customWidth="1"/>
    <col min="5" max="5" width="18.7798165137615" customWidth="1"/>
    <col min="6" max="6" width="40.5504587155963" customWidth="1"/>
  </cols>
  <sheetData>
    <row r="1" spans="1:6">
      <c r="A1" s="9" t="s">
        <v>1</v>
      </c>
      <c r="B1" s="9" t="s">
        <v>2</v>
      </c>
      <c r="C1" s="9" t="s">
        <v>155</v>
      </c>
      <c r="D1" s="9" t="s">
        <v>4</v>
      </c>
      <c r="E1" s="9" t="s">
        <v>313</v>
      </c>
      <c r="F1" s="9" t="s">
        <v>310</v>
      </c>
    </row>
    <row r="2" spans="1:6">
      <c r="A2" s="9">
        <v>1</v>
      </c>
      <c r="B2" s="9" t="s">
        <v>156</v>
      </c>
      <c r="C2" s="9" t="s">
        <v>157</v>
      </c>
      <c r="D2" s="9" t="s">
        <v>9</v>
      </c>
      <c r="E2" s="61" t="s">
        <v>314</v>
      </c>
      <c r="F2" s="9" t="s">
        <v>254</v>
      </c>
    </row>
    <row r="3" spans="1:6">
      <c r="A3" s="9">
        <v>2</v>
      </c>
      <c r="B3" s="9" t="s">
        <v>160</v>
      </c>
      <c r="C3" s="9" t="s">
        <v>161</v>
      </c>
      <c r="D3" s="9" t="s">
        <v>9</v>
      </c>
      <c r="E3" s="61" t="s">
        <v>314</v>
      </c>
      <c r="F3" s="9" t="s">
        <v>260</v>
      </c>
    </row>
    <row r="4" spans="1:6">
      <c r="A4" s="9">
        <v>3</v>
      </c>
      <c r="B4" s="9" t="s">
        <v>162</v>
      </c>
      <c r="C4" s="9" t="s">
        <v>163</v>
      </c>
      <c r="D4" s="9" t="s">
        <v>9</v>
      </c>
      <c r="E4" s="61" t="s">
        <v>314</v>
      </c>
      <c r="F4" s="9" t="s">
        <v>260</v>
      </c>
    </row>
    <row r="5" spans="1:6">
      <c r="A5" s="9">
        <v>4</v>
      </c>
      <c r="B5" s="9" t="s">
        <v>164</v>
      </c>
      <c r="C5" s="9" t="s">
        <v>165</v>
      </c>
      <c r="D5" s="9" t="s">
        <v>9</v>
      </c>
      <c r="E5" s="61" t="s">
        <v>314</v>
      </c>
      <c r="F5" s="9" t="s">
        <v>260</v>
      </c>
    </row>
    <row r="6" spans="1:6">
      <c r="A6" s="9">
        <v>5</v>
      </c>
      <c r="B6" s="9" t="s">
        <v>166</v>
      </c>
      <c r="C6" s="9" t="s">
        <v>167</v>
      </c>
      <c r="D6" s="9" t="s">
        <v>9</v>
      </c>
      <c r="E6" s="61" t="s">
        <v>314</v>
      </c>
      <c r="F6" s="9" t="s">
        <v>258</v>
      </c>
    </row>
    <row r="7" spans="1:6">
      <c r="A7" s="9">
        <v>6</v>
      </c>
      <c r="B7" s="9" t="s">
        <v>168</v>
      </c>
      <c r="C7" s="9" t="s">
        <v>169</v>
      </c>
      <c r="D7" s="9" t="s">
        <v>9</v>
      </c>
      <c r="E7" s="61" t="s">
        <v>314</v>
      </c>
      <c r="F7" s="9" t="s">
        <v>258</v>
      </c>
    </row>
    <row r="8" spans="1:6">
      <c r="A8" s="9">
        <v>7</v>
      </c>
      <c r="B8" s="9" t="s">
        <v>170</v>
      </c>
      <c r="C8" s="9" t="s">
        <v>171</v>
      </c>
      <c r="D8" s="9" t="s">
        <v>9</v>
      </c>
      <c r="E8" s="61" t="s">
        <v>314</v>
      </c>
      <c r="F8" s="9" t="s">
        <v>258</v>
      </c>
    </row>
    <row r="9" spans="1:6">
      <c r="A9" s="9">
        <v>8</v>
      </c>
      <c r="B9" s="9" t="s">
        <v>172</v>
      </c>
      <c r="C9" s="9" t="s">
        <v>173</v>
      </c>
      <c r="D9" s="9" t="s">
        <v>9</v>
      </c>
      <c r="E9" s="61" t="s">
        <v>314</v>
      </c>
      <c r="F9" s="9" t="s">
        <v>258</v>
      </c>
    </row>
    <row r="10" spans="1:6">
      <c r="A10" s="9">
        <v>9</v>
      </c>
      <c r="B10" s="9" t="s">
        <v>174</v>
      </c>
      <c r="C10" s="9" t="s">
        <v>175</v>
      </c>
      <c r="D10" s="9" t="s">
        <v>9</v>
      </c>
      <c r="E10" s="61" t="s">
        <v>314</v>
      </c>
      <c r="F10" s="9" t="s">
        <v>258</v>
      </c>
    </row>
    <row r="11" spans="1:6">
      <c r="A11" s="9">
        <v>10</v>
      </c>
      <c r="B11" s="9" t="s">
        <v>176</v>
      </c>
      <c r="C11" s="9" t="s">
        <v>177</v>
      </c>
      <c r="D11" s="9" t="s">
        <v>9</v>
      </c>
      <c r="E11" s="61" t="s">
        <v>314</v>
      </c>
      <c r="F11" s="9" t="s">
        <v>258</v>
      </c>
    </row>
    <row r="12" spans="1:6">
      <c r="A12" s="9">
        <v>11</v>
      </c>
      <c r="B12" s="9" t="s">
        <v>180</v>
      </c>
      <c r="C12" s="9" t="s">
        <v>181</v>
      </c>
      <c r="D12" s="9" t="s">
        <v>65</v>
      </c>
      <c r="E12" s="61" t="s">
        <v>314</v>
      </c>
      <c r="F12" s="9" t="s">
        <v>260</v>
      </c>
    </row>
    <row r="13" spans="1:6">
      <c r="A13" s="9">
        <v>12</v>
      </c>
      <c r="B13" s="9" t="s">
        <v>184</v>
      </c>
      <c r="C13" s="9" t="s">
        <v>185</v>
      </c>
      <c r="D13" s="9" t="s">
        <v>65</v>
      </c>
      <c r="E13" s="61" t="s">
        <v>314</v>
      </c>
      <c r="F13" s="9" t="s">
        <v>260</v>
      </c>
    </row>
    <row r="14" spans="1:6">
      <c r="A14" s="9">
        <v>13</v>
      </c>
      <c r="B14" s="9" t="s">
        <v>186</v>
      </c>
      <c r="C14" s="9" t="s">
        <v>187</v>
      </c>
      <c r="D14" s="9" t="s">
        <v>65</v>
      </c>
      <c r="E14" s="61" t="s">
        <v>314</v>
      </c>
      <c r="F14" s="9" t="s">
        <v>260</v>
      </c>
    </row>
    <row r="15" spans="1:6">
      <c r="A15" s="9">
        <v>14</v>
      </c>
      <c r="B15" s="9" t="s">
        <v>188</v>
      </c>
      <c r="C15" s="9" t="s">
        <v>189</v>
      </c>
      <c r="D15" s="9" t="s">
        <v>65</v>
      </c>
      <c r="E15" s="61" t="s">
        <v>314</v>
      </c>
      <c r="F15" s="9" t="s">
        <v>260</v>
      </c>
    </row>
    <row r="16" spans="1:6">
      <c r="A16" s="9">
        <v>15</v>
      </c>
      <c r="B16" s="9" t="s">
        <v>196</v>
      </c>
      <c r="C16" s="9" t="s">
        <v>197</v>
      </c>
      <c r="D16" s="9" t="s">
        <v>65</v>
      </c>
      <c r="E16" s="61" t="s">
        <v>314</v>
      </c>
      <c r="F16" s="9" t="s">
        <v>260</v>
      </c>
    </row>
    <row r="17" spans="1:6">
      <c r="A17" s="9">
        <v>16</v>
      </c>
      <c r="B17" s="9" t="s">
        <v>198</v>
      </c>
      <c r="C17" s="9" t="s">
        <v>199</v>
      </c>
      <c r="D17" s="9" t="s">
        <v>65</v>
      </c>
      <c r="E17" s="61" t="s">
        <v>314</v>
      </c>
      <c r="F17" s="9" t="s">
        <v>260</v>
      </c>
    </row>
    <row r="18" spans="1:6">
      <c r="A18" s="9">
        <v>17</v>
      </c>
      <c r="B18" s="9" t="s">
        <v>200</v>
      </c>
      <c r="C18" s="9" t="s">
        <v>201</v>
      </c>
      <c r="D18" s="9" t="s">
        <v>65</v>
      </c>
      <c r="E18" s="61" t="s">
        <v>314</v>
      </c>
      <c r="F18" s="9" t="s">
        <v>260</v>
      </c>
    </row>
    <row r="19" spans="1:6">
      <c r="A19" s="9">
        <v>18</v>
      </c>
      <c r="B19" s="9" t="s">
        <v>202</v>
      </c>
      <c r="C19" s="9" t="s">
        <v>203</v>
      </c>
      <c r="D19" s="9" t="s">
        <v>65</v>
      </c>
      <c r="E19" s="61" t="s">
        <v>314</v>
      </c>
      <c r="F19" s="9" t="s">
        <v>260</v>
      </c>
    </row>
    <row r="20" spans="1:6">
      <c r="A20" s="9">
        <v>19</v>
      </c>
      <c r="B20" s="9" t="s">
        <v>204</v>
      </c>
      <c r="C20" s="9" t="s">
        <v>205</v>
      </c>
      <c r="D20" s="9" t="s">
        <v>65</v>
      </c>
      <c r="E20" s="61" t="s">
        <v>314</v>
      </c>
      <c r="F20" s="9" t="s">
        <v>260</v>
      </c>
    </row>
    <row r="21" spans="1:6">
      <c r="A21" s="9">
        <v>20</v>
      </c>
      <c r="B21" s="9" t="s">
        <v>206</v>
      </c>
      <c r="C21" s="9" t="s">
        <v>207</v>
      </c>
      <c r="D21" s="9" t="s">
        <v>65</v>
      </c>
      <c r="E21" s="61" t="s">
        <v>314</v>
      </c>
      <c r="F21" s="9" t="s">
        <v>260</v>
      </c>
    </row>
    <row r="22" spans="1:6">
      <c r="A22" s="9">
        <v>21</v>
      </c>
      <c r="B22" s="9" t="s">
        <v>212</v>
      </c>
      <c r="C22" s="9" t="s">
        <v>213</v>
      </c>
      <c r="D22" s="9" t="s">
        <v>65</v>
      </c>
      <c r="E22" s="61" t="s">
        <v>314</v>
      </c>
      <c r="F22" s="9" t="s">
        <v>254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电站信息表</vt:lpstr>
      <vt:lpstr>负荷信息表</vt:lpstr>
      <vt:lpstr>断面关系表</vt:lpstr>
      <vt:lpstr>判断点位模板</vt:lpstr>
      <vt:lpstr>分配逻辑-其他（13个）</vt:lpstr>
      <vt:lpstr>直接挂接（41个）</vt:lpstr>
      <vt:lpstr>D站分配逻辑（11个）</vt:lpstr>
      <vt:lpstr>T站分配逻辑（7个）</vt:lpstr>
      <vt:lpstr>直接大用户（21个）</vt:lpstr>
      <vt:lpstr>逻辑判断大用户（8个）</vt:lpstr>
      <vt:lpstr>最终效果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塞罗凹凸曼（共</cp:lastModifiedBy>
  <dcterms:created xsi:type="dcterms:W3CDTF">2025-06-21T15:13:00Z</dcterms:created>
  <dcterms:modified xsi:type="dcterms:W3CDTF">2025-09-09T01:36:51Z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48A308FEC104438882EC8DBD4B9FDDAC_13</vt:lpwstr>
  </property>
  <property fmtid="{D5CDD505-2E9C-101B-9397-08002B2CF9AE}" pid="3" name="KSOProductBuildVer">
    <vt:lpwstr>2052-12.1.0.22529</vt:lpwstr>
  </property>
</Properties>
</file>