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19080" windowHeight="10500" activeTab="1"/>
  </bookViews>
  <sheets>
    <sheet name="○○○" sheetId="6" r:id="rId1"/>
    <sheet name="농가소득" sheetId="4" r:id="rId2"/>
    <sheet name="피벗" sheetId="7" r:id="rId3"/>
    <sheet name="데이터" sheetId="1" r:id="rId4"/>
    <sheet name="시나리오 요약" sheetId="9" r:id="rId5"/>
    <sheet name="목표값과 시나리오" sheetId="2" r:id="rId6"/>
    <sheet name="농가소득 예시" sheetId="5" r:id="rId7"/>
    <sheet name="목표값과 시나리오 예시" sheetId="8" r:id="rId8"/>
  </sheets>
  <definedNames>
    <definedName name="_xlnm._FilterDatabase" localSheetId="1" hidden="1">농가소득!$C$3:$C$19</definedName>
  </definedNames>
  <calcPr calcId="144525"/>
  <pivotCaches>
    <pivotCache cacheId="3" r:id="rId9"/>
  </pivotCaches>
</workbook>
</file>

<file path=xl/calcChain.xml><?xml version="1.0" encoding="utf-8"?>
<calcChain xmlns="http://schemas.openxmlformats.org/spreadsheetml/2006/main">
  <c r="J6" i="8" l="1"/>
  <c r="I6" i="8"/>
  <c r="D6" i="8"/>
  <c r="C6" i="8"/>
  <c r="K5" i="8"/>
  <c r="K4" i="8"/>
  <c r="E4" i="8"/>
  <c r="K3" i="8"/>
  <c r="E3" i="8"/>
  <c r="K2" i="8"/>
  <c r="K6" i="8" s="1"/>
  <c r="E2" i="8"/>
  <c r="E38" i="1"/>
  <c r="D38" i="1"/>
  <c r="C38" i="1"/>
  <c r="E37" i="1"/>
  <c r="D37" i="1"/>
  <c r="C37" i="1"/>
  <c r="E27" i="1"/>
  <c r="D27" i="1"/>
  <c r="C27" i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K2" i="2"/>
  <c r="K6" i="2" s="1"/>
  <c r="K3" i="2"/>
  <c r="K4" i="2"/>
  <c r="K5" i="2"/>
  <c r="I6" i="2"/>
  <c r="J6" i="2"/>
  <c r="B6" i="2"/>
  <c r="E6" i="2" s="1"/>
  <c r="C6" i="2"/>
  <c r="D6" i="2"/>
  <c r="E2" i="2"/>
  <c r="E3" i="2"/>
  <c r="E4" i="2"/>
  <c r="E5" i="2"/>
</calcChain>
</file>

<file path=xl/sharedStrings.xml><?xml version="1.0" encoding="utf-8"?>
<sst xmlns="http://schemas.openxmlformats.org/spreadsheetml/2006/main" count="255" uniqueCount="105">
  <si>
    <t>2006년</t>
  </si>
  <si>
    <t>2005년</t>
  </si>
  <si>
    <t>연도</t>
  </si>
  <si>
    <t>평균</t>
  </si>
  <si>
    <t>2007년</t>
  </si>
  <si>
    <t>논벼</t>
  </si>
  <si>
    <t>과수</t>
  </si>
  <si>
    <t>채소</t>
  </si>
  <si>
    <t>화훼</t>
  </si>
  <si>
    <t>농가소득</t>
  </si>
  <si>
    <t>농가순소득</t>
  </si>
  <si>
    <t>농업소득</t>
  </si>
  <si>
    <t>농업총수입</t>
  </si>
  <si>
    <t>농업경영비</t>
  </si>
  <si>
    <t>농외소득</t>
  </si>
  <si>
    <t>겸업수입</t>
  </si>
  <si>
    <t>겸업지출</t>
  </si>
  <si>
    <t>사업외수입</t>
  </si>
  <si>
    <t>이전소득</t>
  </si>
  <si>
    <t>비경상소득</t>
  </si>
  <si>
    <t>소비지출</t>
  </si>
  <si>
    <t>비소비지출</t>
  </si>
  <si>
    <t>농가경제잉여</t>
  </si>
  <si>
    <t>사업외지출</t>
  </si>
  <si>
    <t>농가처분가능소득</t>
  </si>
  <si>
    <t>구분</t>
    <phoneticPr fontId="2" type="noConversion"/>
  </si>
  <si>
    <t>농작물수입</t>
  </si>
  <si>
    <t>축산수입</t>
  </si>
  <si>
    <t>농업잡수입</t>
  </si>
  <si>
    <t>특용작물</t>
  </si>
  <si>
    <t>일반밭작물</t>
  </si>
  <si>
    <t>축산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</si>
  <si>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</si>
  <si>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</si>
  <si>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</si>
  <si>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</si>
  <si>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</si>
  <si>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</si>
  <si>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</si>
  <si>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</si>
  <si>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</si>
  <si>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대분류</t>
  </si>
  <si>
    <t>중분류</t>
  </si>
  <si>
    <t>영농형태</t>
  </si>
  <si>
    <t>지역</t>
  </si>
  <si>
    <t>전업</t>
  </si>
  <si>
    <t>1종 겸업</t>
  </si>
  <si>
    <t>2종 겸업</t>
  </si>
  <si>
    <t>2008년</t>
  </si>
  <si>
    <t>순소득평균</t>
  </si>
  <si>
    <t>농업총소득</t>
  </si>
  <si>
    <t>전문</t>
  </si>
  <si>
    <t>일반</t>
  </si>
  <si>
    <t>부업</t>
  </si>
  <si>
    <t>자급</t>
  </si>
  <si>
    <t>전문/일반</t>
    <phoneticPr fontId="2" type="noConversion"/>
  </si>
  <si>
    <t>평균과 차</t>
    <phoneticPr fontId="2" type="noConversion"/>
  </si>
  <si>
    <t>비고</t>
    <phoneticPr fontId="2" type="noConversion"/>
  </si>
  <si>
    <t>(기준:2008년)</t>
    <phoneticPr fontId="2" type="noConversion"/>
  </si>
  <si>
    <t>영농형태별 농가소득 현황</t>
    <phoneticPr fontId="2" type="noConversion"/>
  </si>
  <si>
    <t>①</t>
    <phoneticPr fontId="2" type="noConversion"/>
  </si>
  <si>
    <t>②</t>
    <phoneticPr fontId="2" type="noConversion"/>
  </si>
  <si>
    <t>총합계</t>
  </si>
  <si>
    <t>열 레이블</t>
  </si>
  <si>
    <t>값</t>
  </si>
  <si>
    <t>평균 : 농작물수입</t>
  </si>
  <si>
    <t>평균 : 축산수입</t>
  </si>
  <si>
    <t>평균 : 농업잡수입</t>
  </si>
  <si>
    <t>영농형태 최대값</t>
  </si>
  <si>
    <t>지역 최대값</t>
  </si>
  <si>
    <t>전체 최대값</t>
  </si>
  <si>
    <t>주업농가</t>
  </si>
  <si>
    <t>일반농가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</si>
  <si>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</si>
  <si>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</si>
  <si>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</si>
  <si>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</si>
  <si>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</si>
  <si>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</si>
  <si>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</si>
  <si>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</si>
  <si>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</si>
  <si>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</si>
  <si>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</si>
  <si>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</si>
  <si>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</si>
  <si>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</si>
  <si>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</si>
  <si>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</si>
  <si>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③</t>
    <phoneticPr fontId="2" type="noConversion"/>
  </si>
  <si>
    <t>$J$2</t>
  </si>
  <si>
    <t>$J$3</t>
  </si>
  <si>
    <t>$J$4</t>
  </si>
  <si>
    <t>$J$5</t>
  </si>
  <si>
    <t>$K$6</t>
  </si>
  <si>
    <t>유형1</t>
  </si>
  <si>
    <t>만든 사람 삼성SDS 날짜 2014-11-03</t>
  </si>
  <si>
    <t>유형2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</si>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</sst>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 "/>
    <numFmt numFmtId="177" formatCode="#,##0_);[Red]\(#,##0\)"/>
    <numFmt numFmtId="178" formatCode="[&gt;=10000]**#,##0;#,##0"/>
  </numFmts>
  <fonts count="1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indexed="9"/>
      <name val="돋움"/>
      <family val="3"/>
      <charset val="129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b/>
      <sz val="15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0"/>
      <color rgb="FF0070C0"/>
      <name val="굴림체"/>
      <family val="3"/>
      <charset val="129"/>
    </font>
    <font>
      <b/>
      <sz val="1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sz val="11"/>
      <color indexed="8"/>
      <name val="돋움"/>
      <family val="3"/>
      <charset val="129"/>
    </font>
    <font>
      <sz val="11"/>
      <color indexed="1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5" fillId="0" borderId="1" xfId="0" applyFont="1" applyFill="1" applyBorder="1" applyAlignment="1">
      <alignment horizontal="distributed" vertical="center"/>
    </xf>
    <xf numFmtId="0" fontId="5" fillId="0" borderId="2" xfId="0" applyFont="1" applyFill="1" applyBorder="1" applyAlignment="1">
      <alignment horizontal="distributed" vertical="center"/>
    </xf>
    <xf numFmtId="0" fontId="5" fillId="0" borderId="0" xfId="0" applyFont="1">
      <alignment vertical="center"/>
    </xf>
    <xf numFmtId="49" fontId="5" fillId="0" borderId="1" xfId="0" applyNumberFormat="1" applyFont="1" applyFill="1" applyBorder="1" applyAlignment="1">
      <alignment horizontal="distributed" vertical="center"/>
    </xf>
    <xf numFmtId="49" fontId="5" fillId="0" borderId="2" xfId="0" applyNumberFormat="1" applyFont="1" applyFill="1" applyBorder="1" applyAlignment="1">
      <alignment horizontal="center" vertical="top" wrapText="1"/>
    </xf>
    <xf numFmtId="49" fontId="5" fillId="0" borderId="1" xfId="0" applyNumberFormat="1" applyFont="1" applyFill="1" applyBorder="1" applyAlignment="1">
      <alignment horizontal="center" vertical="top" wrapText="1"/>
    </xf>
    <xf numFmtId="49" fontId="5" fillId="0" borderId="2" xfId="0" applyNumberFormat="1" applyFont="1" applyFill="1" applyBorder="1" applyAlignment="1">
      <alignment horizontal="distributed" vertical="top" wrapText="1"/>
    </xf>
    <xf numFmtId="0" fontId="5" fillId="0" borderId="3" xfId="0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vertical="center"/>
    </xf>
    <xf numFmtId="177" fontId="5" fillId="0" borderId="3" xfId="0" applyNumberFormat="1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horizontal="distributed" vertical="center"/>
    </xf>
    <xf numFmtId="0" fontId="5" fillId="0" borderId="4" xfId="0" applyFont="1" applyFill="1" applyBorder="1" applyAlignment="1">
      <alignment horizontal="center" vertical="center"/>
    </xf>
    <xf numFmtId="177" fontId="5" fillId="0" borderId="8" xfId="0" applyNumberFormat="1" applyFont="1" applyFill="1" applyBorder="1" applyAlignment="1">
      <alignment vertical="center"/>
    </xf>
    <xf numFmtId="177" fontId="5" fillId="0" borderId="4" xfId="0" applyNumberFormat="1" applyFont="1" applyFill="1" applyBorder="1" applyAlignment="1">
      <alignment vertical="center"/>
    </xf>
    <xf numFmtId="0" fontId="5" fillId="0" borderId="6" xfId="0" applyFont="1" applyFill="1" applyBorder="1" applyAlignment="1">
      <alignment horizontal="distributed" vertical="center"/>
    </xf>
    <xf numFmtId="177" fontId="5" fillId="0" borderId="7" xfId="0" applyNumberFormat="1" applyFont="1" applyFill="1" applyBorder="1" applyAlignment="1">
      <alignment vertical="center"/>
    </xf>
    <xf numFmtId="177" fontId="5" fillId="0" borderId="6" xfId="0" applyNumberFormat="1" applyFont="1" applyFill="1" applyBorder="1" applyAlignment="1">
      <alignment vertical="center"/>
    </xf>
    <xf numFmtId="0" fontId="5" fillId="0" borderId="5" xfId="0" applyFont="1" applyFill="1" applyBorder="1" applyAlignment="1">
      <alignment horizontal="distributed" vertical="center"/>
    </xf>
    <xf numFmtId="9" fontId="5" fillId="0" borderId="9" xfId="0" applyNumberFormat="1" applyFont="1" applyFill="1" applyBorder="1" applyAlignment="1">
      <alignment vertical="center"/>
    </xf>
    <xf numFmtId="9" fontId="5" fillId="0" borderId="5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horizontal="distributed" vertical="center"/>
    </xf>
    <xf numFmtId="0" fontId="6" fillId="0" borderId="1" xfId="0" applyFont="1" applyFill="1" applyBorder="1" applyAlignment="1">
      <alignment horizontal="distributed" vertical="center"/>
    </xf>
    <xf numFmtId="0" fontId="6" fillId="0" borderId="0" xfId="0" applyFont="1">
      <alignment vertical="center"/>
    </xf>
    <xf numFmtId="0" fontId="6" fillId="0" borderId="0" xfId="0" applyFont="1" applyFill="1" applyBorder="1" applyAlignment="1">
      <alignment horizontal="distributed" vertical="center"/>
    </xf>
    <xf numFmtId="0" fontId="6" fillId="0" borderId="3" xfId="1" applyNumberFormat="1" applyFont="1" applyFill="1" applyBorder="1" applyAlignment="1">
      <alignment horizontal="distributed" vertical="center"/>
    </xf>
    <xf numFmtId="177" fontId="6" fillId="0" borderId="0" xfId="1" applyNumberFormat="1" applyFont="1" applyFill="1" applyBorder="1" applyAlignment="1">
      <alignment horizontal="right" vertical="center"/>
    </xf>
    <xf numFmtId="177" fontId="6" fillId="0" borderId="0" xfId="0" applyNumberFormat="1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distributed" vertical="center"/>
    </xf>
    <xf numFmtId="0" fontId="6" fillId="0" borderId="6" xfId="1" applyNumberFormat="1" applyFont="1" applyFill="1" applyBorder="1" applyAlignment="1">
      <alignment horizontal="distributed" vertical="center"/>
    </xf>
    <xf numFmtId="177" fontId="6" fillId="0" borderId="7" xfId="1" applyNumberFormat="1" applyFont="1" applyFill="1" applyBorder="1" applyAlignment="1">
      <alignment horizontal="right" vertical="center"/>
    </xf>
    <xf numFmtId="177" fontId="6" fillId="0" borderId="7" xfId="0" applyNumberFormat="1" applyFont="1" applyFill="1" applyBorder="1" applyAlignment="1">
      <alignment horizontal="right" vertical="center"/>
    </xf>
    <xf numFmtId="49" fontId="7" fillId="2" borderId="2" xfId="0" applyNumberFormat="1" applyFont="1" applyFill="1" applyBorder="1" applyAlignment="1">
      <alignment horizontal="distributed" vertical="center"/>
    </xf>
    <xf numFmtId="49" fontId="7" fillId="2" borderId="1" xfId="0" applyNumberFormat="1" applyFont="1" applyFill="1" applyBorder="1" applyAlignment="1">
      <alignment horizontal="distributed" vertical="center"/>
    </xf>
    <xf numFmtId="49" fontId="6" fillId="0" borderId="0" xfId="0" applyNumberFormat="1" applyFont="1" applyFill="1" applyBorder="1" applyAlignment="1">
      <alignment horizontal="distributed" vertical="center"/>
    </xf>
    <xf numFmtId="49" fontId="6" fillId="0" borderId="3" xfId="0" applyNumberFormat="1" applyFont="1" applyFill="1" applyBorder="1" applyAlignment="1">
      <alignment horizontal="distributed" vertical="center"/>
    </xf>
    <xf numFmtId="176" fontId="6" fillId="0" borderId="0" xfId="0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horizontal="distributed" vertical="center"/>
    </xf>
    <xf numFmtId="49" fontId="6" fillId="0" borderId="6" xfId="0" applyNumberFormat="1" applyFont="1" applyFill="1" applyBorder="1" applyAlignment="1">
      <alignment horizontal="distributed" vertical="center"/>
    </xf>
    <xf numFmtId="176" fontId="6" fillId="0" borderId="7" xfId="0" applyNumberFormat="1" applyFont="1" applyFill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distributed" vertical="center"/>
    </xf>
    <xf numFmtId="0" fontId="10" fillId="0" borderId="11" xfId="0" applyFont="1" applyBorder="1" applyAlignment="1">
      <alignment horizontal="distributed" vertical="center"/>
    </xf>
    <xf numFmtId="0" fontId="10" fillId="0" borderId="12" xfId="0" applyFont="1" applyBorder="1" applyAlignment="1">
      <alignment horizontal="distributed" vertical="center"/>
    </xf>
    <xf numFmtId="0" fontId="9" fillId="0" borderId="13" xfId="0" applyFont="1" applyBorder="1" applyAlignment="1">
      <alignment horizontal="distributed" vertical="center"/>
    </xf>
    <xf numFmtId="177" fontId="9" fillId="0" borderId="14" xfId="0" applyNumberFormat="1" applyFont="1" applyBorder="1">
      <alignment vertical="center"/>
    </xf>
    <xf numFmtId="178" fontId="9" fillId="0" borderId="14" xfId="0" applyNumberFormat="1" applyFont="1" applyBorder="1">
      <alignment vertical="center"/>
    </xf>
    <xf numFmtId="0" fontId="9" fillId="0" borderId="1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distributed" vertical="center"/>
    </xf>
    <xf numFmtId="177" fontId="9" fillId="0" borderId="17" xfId="0" applyNumberFormat="1" applyFont="1" applyBorder="1">
      <alignment vertical="center"/>
    </xf>
    <xf numFmtId="178" fontId="9" fillId="0" borderId="17" xfId="0" applyNumberFormat="1" applyFont="1" applyBorder="1">
      <alignment vertical="center"/>
    </xf>
    <xf numFmtId="0" fontId="9" fillId="0" borderId="17" xfId="0" applyFont="1" applyBorder="1">
      <alignment vertical="center"/>
    </xf>
    <xf numFmtId="0" fontId="9" fillId="0" borderId="18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9" fontId="12" fillId="0" borderId="0" xfId="0" applyNumberFormat="1" applyFont="1" applyFill="1" applyBorder="1" applyAlignment="1">
      <alignment horizontal="distributed" vertical="center"/>
    </xf>
    <xf numFmtId="177" fontId="13" fillId="0" borderId="8" xfId="0" applyNumberFormat="1" applyFont="1" applyFill="1" applyBorder="1" applyAlignment="1">
      <alignment horizontal="center" vertical="center"/>
    </xf>
    <xf numFmtId="177" fontId="13" fillId="0" borderId="7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9" fontId="0" fillId="0" borderId="7" xfId="0" applyNumberForma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0" fillId="0" borderId="20" xfId="0" applyFill="1" applyBorder="1" applyAlignment="1">
      <alignment vertical="center"/>
    </xf>
    <xf numFmtId="0" fontId="14" fillId="3" borderId="0" xfId="0" applyFont="1" applyFill="1" applyBorder="1" applyAlignment="1">
      <alignment horizontal="left" vertical="center"/>
    </xf>
    <xf numFmtId="0" fontId="15" fillId="3" borderId="20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177" fontId="0" fillId="4" borderId="0" xfId="0" applyNumberFormat="1" applyFill="1" applyBorder="1" applyAlignment="1">
      <alignment vertical="center"/>
    </xf>
    <xf numFmtId="0" fontId="4" fillId="0" borderId="0" xfId="0" applyFont="1" applyFill="1" applyBorder="1" applyAlignment="1">
      <alignment vertical="top" wrapText="1"/>
    </xf>
  </cellXfs>
  <cellStyles count="2">
    <cellStyle name="쉼표 [0]" xfId="1" builtinId="6"/>
    <cellStyle name="표준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하위 </a:t>
            </a:r>
            <a:r>
              <a:rPr lang="en-US" altLang="ko-KR"/>
              <a:t>30% </a:t>
            </a:r>
            <a:r>
              <a:rPr lang="ko-KR" altLang="en-US"/>
              <a:t>소득 현황</a:t>
            </a:r>
          </a:p>
        </c:rich>
      </c:tx>
      <c:layout/>
      <c:overlay val="0"/>
      <c:spPr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title>
    <c:autoTitleDeleted val="0"/>
    <c:view3D>
      <c:rotX val="10"/>
      <c:rotY val="10"/>
      <c:depthPercent val="3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농가소득!$A$22</c:f>
              <c:strCache>
                <c:ptCount val="1"/>
                <c:pt idx="0">
                  <c:v>겸업수입</c:v>
                </c:pt>
              </c:strCache>
            </c:strRef>
          </c:tx>
          <c:invertIfNegative val="0"/>
          <c:cat>
            <c:strRef>
              <c:f>농가소득!$B$21:$E$21</c:f>
              <c:strCache>
                <c:ptCount val="4"/>
                <c:pt idx="0">
                  <c:v>논벼</c:v>
                </c:pt>
                <c:pt idx="1">
                  <c:v>과수</c:v>
                </c:pt>
                <c:pt idx="2">
                  <c:v>채소</c:v>
                </c:pt>
                <c:pt idx="3">
                  <c:v>화훼</c:v>
                </c:pt>
              </c:strCache>
            </c:strRef>
          </c:cat>
          <c:val>
            <c:numRef>
              <c:f>농가소득!$B$22:$E$22</c:f>
              <c:numCache>
                <c:formatCode>#,##0_);[Red]\(#,##0\)</c:formatCode>
                <c:ptCount val="4"/>
                <c:pt idx="0">
                  <c:v>1285</c:v>
                </c:pt>
                <c:pt idx="1">
                  <c:v>1146</c:v>
                </c:pt>
                <c:pt idx="2" formatCode="[&gt;=10000]**#,##0;#,##0">
                  <c:v>953</c:v>
                </c:pt>
                <c:pt idx="3" formatCode="[&gt;=10000]**#,##0;#,##0">
                  <c:v>572</c:v>
                </c:pt>
              </c:numCache>
            </c:numRef>
          </c:val>
        </c:ser>
        <c:ser>
          <c:idx val="1"/>
          <c:order val="1"/>
          <c:tx>
            <c:strRef>
              <c:f>농가소득!$A$23</c:f>
              <c:strCache>
                <c:ptCount val="1"/>
                <c:pt idx="0">
                  <c:v>겸업지출</c:v>
                </c:pt>
              </c:strCache>
            </c:strRef>
          </c:tx>
          <c:invertIfNegative val="0"/>
          <c:cat>
            <c:strRef>
              <c:f>농가소득!$B$21:$E$21</c:f>
              <c:strCache>
                <c:ptCount val="4"/>
                <c:pt idx="0">
                  <c:v>논벼</c:v>
                </c:pt>
                <c:pt idx="1">
                  <c:v>과수</c:v>
                </c:pt>
                <c:pt idx="2">
                  <c:v>채소</c:v>
                </c:pt>
                <c:pt idx="3">
                  <c:v>화훼</c:v>
                </c:pt>
              </c:strCache>
            </c:strRef>
          </c:cat>
          <c:val>
            <c:numRef>
              <c:f>농가소득!$B$23:$E$23</c:f>
              <c:numCache>
                <c:formatCode>#,##0_);[Red]\(#,##0\)</c:formatCode>
                <c:ptCount val="4"/>
                <c:pt idx="0">
                  <c:v>331</c:v>
                </c:pt>
                <c:pt idx="1">
                  <c:v>465</c:v>
                </c:pt>
                <c:pt idx="2" formatCode="[&gt;=10000]**#,##0;#,##0">
                  <c:v>326</c:v>
                </c:pt>
                <c:pt idx="3" formatCode="[&gt;=10000]**#,##0;#,##0">
                  <c:v>176</c:v>
                </c:pt>
              </c:numCache>
            </c:numRef>
          </c:val>
        </c:ser>
        <c:ser>
          <c:idx val="2"/>
          <c:order val="2"/>
          <c:tx>
            <c:strRef>
              <c:f>농가소득!$A$24</c:f>
              <c:strCache>
                <c:ptCount val="1"/>
                <c:pt idx="0">
                  <c:v>사업외수입</c:v>
                </c:pt>
              </c:strCache>
            </c:strRef>
          </c:tx>
          <c:invertIfNegative val="0"/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농가소득!$B$21:$E$21</c:f>
              <c:strCache>
                <c:ptCount val="4"/>
                <c:pt idx="0">
                  <c:v>논벼</c:v>
                </c:pt>
                <c:pt idx="1">
                  <c:v>과수</c:v>
                </c:pt>
                <c:pt idx="2">
                  <c:v>채소</c:v>
                </c:pt>
                <c:pt idx="3">
                  <c:v>화훼</c:v>
                </c:pt>
              </c:strCache>
            </c:strRef>
          </c:cat>
          <c:val>
            <c:numRef>
              <c:f>농가소득!$B$24:$E$24</c:f>
              <c:numCache>
                <c:formatCode>#,##0_);[Red]\(#,##0\)</c:formatCode>
                <c:ptCount val="4"/>
                <c:pt idx="0">
                  <c:v>3268</c:v>
                </c:pt>
                <c:pt idx="1">
                  <c:v>3123</c:v>
                </c:pt>
                <c:pt idx="2" formatCode="[&gt;=10000]**#,##0;#,##0">
                  <c:v>2602</c:v>
                </c:pt>
                <c:pt idx="3" formatCode="[&gt;=10000]**#,##0;#,##0">
                  <c:v>4971</c:v>
                </c:pt>
              </c:numCache>
            </c:numRef>
          </c:val>
        </c:ser>
        <c:ser>
          <c:idx val="3"/>
          <c:order val="3"/>
          <c:tx>
            <c:strRef>
              <c:f>농가소득!$A$25</c:f>
              <c:strCache>
                <c:ptCount val="1"/>
                <c:pt idx="0">
                  <c:v>사업외지출</c:v>
                </c:pt>
              </c:strCache>
            </c:strRef>
          </c:tx>
          <c:invertIfNegative val="0"/>
          <c:cat>
            <c:strRef>
              <c:f>농가소득!$B$21:$E$21</c:f>
              <c:strCache>
                <c:ptCount val="4"/>
                <c:pt idx="0">
                  <c:v>논벼</c:v>
                </c:pt>
                <c:pt idx="1">
                  <c:v>과수</c:v>
                </c:pt>
                <c:pt idx="2">
                  <c:v>채소</c:v>
                </c:pt>
                <c:pt idx="3">
                  <c:v>화훼</c:v>
                </c:pt>
              </c:strCache>
            </c:strRef>
          </c:cat>
          <c:val>
            <c:numRef>
              <c:f>농가소득!$B$25:$E$25</c:f>
              <c:numCache>
                <c:formatCode>#,##0_);[Red]\(#,##0\)</c:formatCode>
                <c:ptCount val="4"/>
                <c:pt idx="0">
                  <c:v>34</c:v>
                </c:pt>
                <c:pt idx="1">
                  <c:v>63</c:v>
                </c:pt>
                <c:pt idx="2" formatCode="[&gt;=10000]**#,##0;#,##0">
                  <c:v>86</c:v>
                </c:pt>
                <c:pt idx="3" formatCode="[&gt;=10000]**#,##0;#,##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90010752"/>
        <c:axId val="90012288"/>
        <c:axId val="0"/>
      </c:bar3DChart>
      <c:catAx>
        <c:axId val="90010752"/>
        <c:scaling>
          <c:orientation val="minMax"/>
        </c:scaling>
        <c:delete val="0"/>
        <c:axPos val="t"/>
        <c:majorTickMark val="none"/>
        <c:minorTickMark val="none"/>
        <c:tickLblPos val="nextTo"/>
        <c:crossAx val="90012288"/>
        <c:crosses val="autoZero"/>
        <c:auto val="1"/>
        <c:lblAlgn val="ctr"/>
        <c:lblOffset val="100"/>
        <c:noMultiLvlLbl val="0"/>
      </c:catAx>
      <c:valAx>
        <c:axId val="90012288"/>
        <c:scaling>
          <c:orientation val="maxMin"/>
        </c:scaling>
        <c:delete val="0"/>
        <c:axPos val="l"/>
        <c:numFmt formatCode="#,##0_);[Red]\(#,##0\)" sourceLinked="1"/>
        <c:majorTickMark val="none"/>
        <c:minorTickMark val="none"/>
        <c:tickLblPos val="nextTo"/>
        <c:crossAx val="9001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0.05053</cdr:y>
    </cdr:from>
    <cdr:to>
      <cdr:x>0.95725</cdr:x>
      <cdr:y>0.12421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32082" y="317500"/>
          <a:ext cx="1362605" cy="4630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100"/>
            <a:t>(</a:t>
          </a:r>
          <a:r>
            <a:rPr lang="ko-KR" altLang="en-US" sz="1100"/>
            <a:t>기준</a:t>
          </a:r>
          <a:r>
            <a:rPr lang="en-US" altLang="ko-KR" sz="1100"/>
            <a:t>:2008</a:t>
          </a:r>
          <a:r>
            <a:rPr lang="ko-KR" altLang="en-US" sz="1100"/>
            <a:t>년</a:t>
          </a:r>
          <a:r>
            <a:rPr lang="en-US" altLang="ko-KR" sz="1100"/>
            <a:t>)</a:t>
          </a:r>
          <a:endParaRPr lang="ko-KR" alt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삼성SDS" refreshedDate="41946.152170833331" createdVersion="4" refreshedVersion="4" minRefreshableVersion="3" recordCount="16">
  <cacheSource type="worksheet">
    <worksheetSource ref="A1:E17" sheet="데이터"/>
  </cacheSource>
  <cacheFields count="5">
    <cacheField name="대분류" numFmtId="0">
      <sharedItems count="2">
        <s v="영농형태"/>
        <s v="지역"/>
      </sharedItems>
    </cacheField>
    <cacheField name="중분류" numFmtId="0">
      <sharedItems/>
    </cacheField>
    <cacheField name="농작물수입" numFmtId="177">
      <sharedItems containsSemiMixedTypes="0" containsString="0" containsNumber="1" containsInteger="1" minValue="12944" maxValue="57649"/>
    </cacheField>
    <cacheField name="축산수입" numFmtId="177">
      <sharedItems containsSemiMixedTypes="0" containsString="0" containsNumber="1" containsInteger="1" minValue="155" maxValue="110513"/>
    </cacheField>
    <cacheField name="농업잡수입" numFmtId="177">
      <sharedItems containsSemiMixedTypes="0" containsString="0" containsNumber="1" containsInteger="1" minValue="83" maxValue="47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s v="논벼"/>
    <n v="19730"/>
    <n v="747"/>
    <n v="498"/>
  </r>
  <r>
    <x v="0"/>
    <s v="과수"/>
    <n v="34668"/>
    <n v="913"/>
    <n v="516"/>
  </r>
  <r>
    <x v="0"/>
    <s v="채소"/>
    <n v="30387"/>
    <n v="483"/>
    <n v="214"/>
  </r>
  <r>
    <x v="0"/>
    <s v="특용작물"/>
    <n v="46321"/>
    <n v="1277"/>
    <n v="363"/>
  </r>
  <r>
    <x v="0"/>
    <s v="화훼"/>
    <n v="57649"/>
    <n v="191"/>
    <n v="656"/>
  </r>
  <r>
    <x v="0"/>
    <s v="일반밭작물"/>
    <n v="15508"/>
    <n v="155"/>
    <n v="168"/>
  </r>
  <r>
    <x v="0"/>
    <s v="축산"/>
    <n v="12944"/>
    <n v="110513"/>
    <n v="4741"/>
  </r>
  <r>
    <x v="1"/>
    <s v="경기도"/>
    <n v="17814"/>
    <n v="5979"/>
    <n v="228"/>
  </r>
  <r>
    <x v="1"/>
    <s v="강원도"/>
    <n v="17083"/>
    <n v="13411"/>
    <n v="317"/>
  </r>
  <r>
    <x v="1"/>
    <s v="충청북도"/>
    <n v="17073"/>
    <n v="2274"/>
    <n v="240"/>
  </r>
  <r>
    <x v="1"/>
    <s v="충청남도"/>
    <n v="20371"/>
    <n v="14625"/>
    <n v="1744"/>
  </r>
  <r>
    <x v="1"/>
    <s v="전라북도"/>
    <n v="21901"/>
    <n v="3311"/>
    <n v="808"/>
  </r>
  <r>
    <x v="1"/>
    <s v="전라남도"/>
    <n v="19461"/>
    <n v="2748"/>
    <n v="553"/>
  </r>
  <r>
    <x v="1"/>
    <s v="경상북도"/>
    <n v="22310"/>
    <n v="3385"/>
    <n v="280"/>
  </r>
  <r>
    <x v="1"/>
    <s v="경상남도"/>
    <n v="18591"/>
    <n v="1474"/>
    <n v="236"/>
  </r>
  <r>
    <x v="1"/>
    <s v="제주도"/>
    <n v="34776"/>
    <n v="1835"/>
    <n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dataOnRows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D7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dataField="1" numFmtId="177" showAll="0"/>
    <pivotField dataField="1" numFmtId="177" showAll="0"/>
    <pivotField dataField="1" numFmtId="177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3">
    <i>
      <x/>
    </i>
    <i>
      <x v="1"/>
    </i>
    <i t="grand">
      <x/>
    </i>
  </colItems>
  <dataFields count="3">
    <dataField name="평균 : 농작물수입" fld="2" subtotal="average" baseField="0" baseItem="0"/>
    <dataField name="평균 : 축산수입" fld="3" subtotal="average" baseField="0" baseItem="0"/>
    <dataField name="평균 : 농업잡수입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5"/>
  <sheetViews>
    <sheetView tabSelected="1" workbookViewId="0">
      <selection activeCell="A21" sqref="A21:E25"/>
    </sheetView>
  </sheetViews>
  <sheetFormatPr defaultRowHeight="16.5"/>
  <cols>
    <col min="1" max="1" width="15.77734375" style="23" customWidth="1"/>
    <col min="2" max="5" width="9.77734375" style="23" customWidth="1"/>
    <col min="6" max="16384" width="8.88671875" style="23"/>
  </cols>
  <sheetData>
    <row r="1" spans="1:7" ht="19.5">
      <c r="A1" s="41" t="s">
        <v>59</v>
      </c>
      <c r="B1" s="41"/>
      <c r="C1" s="41"/>
      <c r="D1" s="41"/>
      <c r="E1" s="41"/>
      <c r="F1" s="41"/>
      <c r="G1" s="41"/>
    </row>
    <row r="2" spans="1:7" ht="17.25" thickBot="1">
      <c r="G2" s="40" t="s">
        <v>58</v>
      </c>
    </row>
    <row r="3" spans="1:7" ht="18" thickTop="1" thickBot="1">
      <c r="A3" s="42" t="s">
        <v>25</v>
      </c>
      <c r="B3" s="43" t="s">
        <v>5</v>
      </c>
      <c r="C3" s="43" t="s">
        <v>6</v>
      </c>
      <c r="D3" s="43" t="s">
        <v>7</v>
      </c>
      <c r="E3" s="43" t="s">
        <v>8</v>
      </c>
      <c r="F3" s="43" t="s">
        <v>56</v>
      </c>
      <c r="G3" s="44" t="s">
        <v>57</v>
      </c>
    </row>
    <row r="4" spans="1:7" ht="17.25" hidden="1" thickTop="1">
      <c r="A4" s="45" t="s">
        <v>9</v>
      </c>
      <c r="B4" s="46">
        <v>23318</v>
      </c>
      <c r="C4" s="46">
        <v>30419</v>
      </c>
      <c r="D4" s="47">
        <v>24164</v>
      </c>
      <c r="E4" s="47">
        <v>35874</v>
      </c>
      <c r="F4" s="48">
        <f>ROUNDUP(AVERAGE($D$4:$D$19)-D4,1)</f>
        <v>-14108.4</v>
      </c>
      <c r="G4" s="49">
        <f>IF(OR(RIGHT(A4,2)="수입",RIGHT(A4,2)="지출"),_xlfn.RANK.EQ(B4,$B$4:$B$19),_xlfn.SUM(B4:E4))</f>
        <v>113775</v>
      </c>
    </row>
    <row r="5" spans="1:7" ht="17.25" hidden="1" thickTop="1">
      <c r="A5" s="45" t="s">
        <v>10</v>
      </c>
      <c r="B5" s="46">
        <v>13056</v>
      </c>
      <c r="C5" s="46">
        <v>21343</v>
      </c>
      <c r="D5" s="47">
        <v>14705</v>
      </c>
      <c r="E5" s="47">
        <v>21259</v>
      </c>
      <c r="F5" s="48">
        <f t="shared" ref="F5:F19" si="0">ROUNDUP(AVERAGE($D$4:$D$19)-D5,1)</f>
        <v>-4649.4000000000005</v>
      </c>
      <c r="G5" s="49">
        <f t="shared" ref="G5:G19" si="1">IF(OR(RIGHT(A5,2)="수입",RIGHT(A5,2)="지출"),_xlfn.RANK.EQ(B5,$B$4:$B$19),_xlfn.SUM(B5:E5))</f>
        <v>70363</v>
      </c>
    </row>
    <row r="6" spans="1:7" ht="17.25" hidden="1" thickTop="1">
      <c r="A6" s="45" t="s">
        <v>11</v>
      </c>
      <c r="B6" s="46">
        <v>8867</v>
      </c>
      <c r="C6" s="46">
        <v>17602</v>
      </c>
      <c r="D6" s="47">
        <v>11561</v>
      </c>
      <c r="E6" s="47">
        <v>15895</v>
      </c>
      <c r="F6" s="48">
        <f t="shared" si="0"/>
        <v>-1505.3999999999999</v>
      </c>
      <c r="G6" s="49">
        <f t="shared" si="1"/>
        <v>53925</v>
      </c>
    </row>
    <row r="7" spans="1:7" ht="17.25" hidden="1" thickTop="1">
      <c r="A7" s="45" t="s">
        <v>12</v>
      </c>
      <c r="B7" s="46">
        <v>20974</v>
      </c>
      <c r="C7" s="46">
        <v>36097</v>
      </c>
      <c r="D7" s="47">
        <v>31084</v>
      </c>
      <c r="E7" s="47">
        <v>58497</v>
      </c>
      <c r="F7" s="48">
        <f t="shared" si="0"/>
        <v>-21028.399999999998</v>
      </c>
      <c r="G7" s="49">
        <f t="shared" si="1"/>
        <v>2</v>
      </c>
    </row>
    <row r="8" spans="1:7" ht="17.25" hidden="1" thickTop="1">
      <c r="A8" s="45" t="s">
        <v>13</v>
      </c>
      <c r="B8" s="46">
        <v>12107</v>
      </c>
      <c r="C8" s="46">
        <v>18495</v>
      </c>
      <c r="D8" s="47">
        <v>19523</v>
      </c>
      <c r="E8" s="47">
        <v>42602</v>
      </c>
      <c r="F8" s="48">
        <f t="shared" si="0"/>
        <v>-9467.4</v>
      </c>
      <c r="G8" s="49">
        <f t="shared" si="1"/>
        <v>92727</v>
      </c>
    </row>
    <row r="9" spans="1:7" ht="17.25" hidden="1" thickTop="1">
      <c r="A9" s="45" t="s">
        <v>14</v>
      </c>
      <c r="B9" s="46">
        <v>4188</v>
      </c>
      <c r="C9" s="46">
        <v>3741</v>
      </c>
      <c r="D9" s="47">
        <v>3144</v>
      </c>
      <c r="E9" s="47">
        <v>5364</v>
      </c>
      <c r="F9" s="48">
        <f t="shared" si="0"/>
        <v>6911.7000000000007</v>
      </c>
      <c r="G9" s="49">
        <f t="shared" si="1"/>
        <v>16437</v>
      </c>
    </row>
    <row r="10" spans="1:7" ht="17.25" thickTop="1">
      <c r="A10" s="45" t="s">
        <v>15</v>
      </c>
      <c r="B10" s="46">
        <v>1285</v>
      </c>
      <c r="C10" s="46">
        <v>1146</v>
      </c>
      <c r="D10" s="47">
        <v>953</v>
      </c>
      <c r="E10" s="47">
        <v>572</v>
      </c>
      <c r="F10" s="48">
        <f t="shared" si="0"/>
        <v>9102.7000000000007</v>
      </c>
      <c r="G10" s="49">
        <f t="shared" si="1"/>
        <v>13</v>
      </c>
    </row>
    <row r="11" spans="1:7">
      <c r="A11" s="45" t="s">
        <v>16</v>
      </c>
      <c r="B11" s="46">
        <v>331</v>
      </c>
      <c r="C11" s="46">
        <v>465</v>
      </c>
      <c r="D11" s="47">
        <v>326</v>
      </c>
      <c r="E11" s="47">
        <v>176</v>
      </c>
      <c r="F11" s="48">
        <f t="shared" si="0"/>
        <v>9729.7000000000007</v>
      </c>
      <c r="G11" s="49">
        <f t="shared" si="1"/>
        <v>15</v>
      </c>
    </row>
    <row r="12" spans="1:7">
      <c r="A12" s="45" t="s">
        <v>17</v>
      </c>
      <c r="B12" s="46">
        <v>3268</v>
      </c>
      <c r="C12" s="46">
        <v>3123</v>
      </c>
      <c r="D12" s="47">
        <v>2602</v>
      </c>
      <c r="E12" s="47">
        <v>4971</v>
      </c>
      <c r="F12" s="48">
        <f t="shared" si="0"/>
        <v>7453.7000000000007</v>
      </c>
      <c r="G12" s="49">
        <f t="shared" si="1"/>
        <v>12</v>
      </c>
    </row>
    <row r="13" spans="1:7">
      <c r="A13" s="45" t="s">
        <v>23</v>
      </c>
      <c r="B13" s="46">
        <v>34</v>
      </c>
      <c r="C13" s="46">
        <v>63</v>
      </c>
      <c r="D13" s="47">
        <v>86</v>
      </c>
      <c r="E13" s="47">
        <v>3</v>
      </c>
      <c r="F13" s="48">
        <f t="shared" si="0"/>
        <v>9969.7000000000007</v>
      </c>
      <c r="G13" s="49">
        <f t="shared" si="1"/>
        <v>16</v>
      </c>
    </row>
    <row r="14" spans="1:7" hidden="1">
      <c r="A14" s="45" t="s">
        <v>18</v>
      </c>
      <c r="B14" s="46">
        <v>6123</v>
      </c>
      <c r="C14" s="46">
        <v>5433</v>
      </c>
      <c r="D14" s="47">
        <v>5497</v>
      </c>
      <c r="E14" s="47">
        <v>5965</v>
      </c>
      <c r="F14" s="48">
        <f t="shared" si="0"/>
        <v>4558.7000000000007</v>
      </c>
      <c r="G14" s="49">
        <f t="shared" si="1"/>
        <v>23018</v>
      </c>
    </row>
    <row r="15" spans="1:7" hidden="1">
      <c r="A15" s="45" t="s">
        <v>19</v>
      </c>
      <c r="B15" s="46">
        <v>4139</v>
      </c>
      <c r="C15" s="46">
        <v>3644</v>
      </c>
      <c r="D15" s="47">
        <v>3962</v>
      </c>
      <c r="E15" s="47">
        <v>8650</v>
      </c>
      <c r="F15" s="48">
        <f t="shared" si="0"/>
        <v>6093.7000000000007</v>
      </c>
      <c r="G15" s="49">
        <f t="shared" si="1"/>
        <v>20395</v>
      </c>
    </row>
    <row r="16" spans="1:7" hidden="1">
      <c r="A16" s="45" t="s">
        <v>20</v>
      </c>
      <c r="B16" s="46">
        <v>17189</v>
      </c>
      <c r="C16" s="46">
        <v>18799</v>
      </c>
      <c r="D16" s="47">
        <v>18643</v>
      </c>
      <c r="E16" s="47">
        <v>26347</v>
      </c>
      <c r="F16" s="48">
        <f t="shared" si="0"/>
        <v>-8587.4</v>
      </c>
      <c r="G16" s="49">
        <f t="shared" si="1"/>
        <v>4</v>
      </c>
    </row>
    <row r="17" spans="1:7" hidden="1">
      <c r="A17" s="45" t="s">
        <v>21</v>
      </c>
      <c r="B17" s="46">
        <v>5565</v>
      </c>
      <c r="C17" s="46">
        <v>5648</v>
      </c>
      <c r="D17" s="47">
        <v>5044</v>
      </c>
      <c r="E17" s="47">
        <v>4518</v>
      </c>
      <c r="F17" s="48">
        <f t="shared" si="0"/>
        <v>5011.7000000000007</v>
      </c>
      <c r="G17" s="49">
        <f t="shared" si="1"/>
        <v>9</v>
      </c>
    </row>
    <row r="18" spans="1:7" hidden="1">
      <c r="A18" s="45" t="s">
        <v>24</v>
      </c>
      <c r="B18" s="46">
        <v>17753</v>
      </c>
      <c r="C18" s="46">
        <v>24772</v>
      </c>
      <c r="D18" s="47">
        <v>19120</v>
      </c>
      <c r="E18" s="47">
        <v>31356</v>
      </c>
      <c r="F18" s="48">
        <f t="shared" si="0"/>
        <v>-9064.4</v>
      </c>
      <c r="G18" s="49">
        <f t="shared" si="1"/>
        <v>93001</v>
      </c>
    </row>
    <row r="19" spans="1:7" ht="17.25" hidden="1" thickBot="1">
      <c r="A19" s="50" t="s">
        <v>22</v>
      </c>
      <c r="B19" s="51">
        <v>564</v>
      </c>
      <c r="C19" s="51">
        <v>5972</v>
      </c>
      <c r="D19" s="52">
        <v>477</v>
      </c>
      <c r="E19" s="52">
        <v>5009</v>
      </c>
      <c r="F19" s="53">
        <f t="shared" si="0"/>
        <v>9578.7000000000007</v>
      </c>
      <c r="G19" s="54">
        <f t="shared" si="1"/>
        <v>12022</v>
      </c>
    </row>
    <row r="20" spans="1:7" ht="17.25" thickBot="1"/>
    <row r="21" spans="1:7" ht="18" thickTop="1" thickBot="1">
      <c r="A21" s="42" t="s">
        <v>25</v>
      </c>
      <c r="B21" s="43" t="s">
        <v>5</v>
      </c>
      <c r="C21" s="43" t="s">
        <v>6</v>
      </c>
      <c r="D21" s="43" t="s">
        <v>7</v>
      </c>
      <c r="E21" s="43" t="s">
        <v>8</v>
      </c>
      <c r="F21" s="43" t="s">
        <v>56</v>
      </c>
      <c r="G21" s="44" t="s">
        <v>57</v>
      </c>
    </row>
    <row r="22" spans="1:7" ht="17.25" thickTop="1">
      <c r="A22" s="45" t="s">
        <v>15</v>
      </c>
      <c r="B22" s="46">
        <v>1285</v>
      </c>
      <c r="C22" s="46">
        <v>1146</v>
      </c>
      <c r="D22" s="47">
        <v>953</v>
      </c>
      <c r="E22" s="47">
        <v>572</v>
      </c>
      <c r="F22" s="48">
        <v>9102.7000000000007</v>
      </c>
      <c r="G22" s="49">
        <v>13</v>
      </c>
    </row>
    <row r="23" spans="1:7">
      <c r="A23" s="45" t="s">
        <v>16</v>
      </c>
      <c r="B23" s="46">
        <v>331</v>
      </c>
      <c r="C23" s="46">
        <v>465</v>
      </c>
      <c r="D23" s="47">
        <v>326</v>
      </c>
      <c r="E23" s="47">
        <v>176</v>
      </c>
      <c r="F23" s="48">
        <v>9729.7000000000007</v>
      </c>
      <c r="G23" s="49">
        <v>15</v>
      </c>
    </row>
    <row r="24" spans="1:7">
      <c r="A24" s="45" t="s">
        <v>17</v>
      </c>
      <c r="B24" s="46">
        <v>3268</v>
      </c>
      <c r="C24" s="46">
        <v>3123</v>
      </c>
      <c r="D24" s="47">
        <v>2602</v>
      </c>
      <c r="E24" s="47">
        <v>4971</v>
      </c>
      <c r="F24" s="48">
        <v>7453.7000000000007</v>
      </c>
      <c r="G24" s="49">
        <v>12</v>
      </c>
    </row>
    <row r="25" spans="1:7">
      <c r="A25" s="45" t="s">
        <v>23</v>
      </c>
      <c r="B25" s="46">
        <v>34</v>
      </c>
      <c r="C25" s="46">
        <v>63</v>
      </c>
      <c r="D25" s="47">
        <v>86</v>
      </c>
      <c r="E25" s="47">
        <v>3</v>
      </c>
      <c r="F25" s="48">
        <v>9969.7000000000007</v>
      </c>
      <c r="G25" s="49">
        <v>16</v>
      </c>
    </row>
  </sheetData>
  <autoFilter ref="C3:C19">
    <filterColumn colId="0">
      <top10 top="0" percent="1" val="30" filterVal="3123"/>
    </filterColumn>
  </autoFilter>
  <mergeCells count="1">
    <mergeCell ref="A1:G1"/>
  </mergeCells>
  <phoneticPr fontId="2" type="noConversion"/>
  <conditionalFormatting sqref="B4:C19">
    <cfRule type="cellIs" dxfId="2" priority="2" operator="lessThan">
      <formula>1146</formula>
    </cfRule>
  </conditionalFormatting>
  <conditionalFormatting sqref="B22:C25">
    <cfRule type="cellIs" dxfId="1" priority="1" operator="lessThan">
      <formula>1146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G23" sqref="G23"/>
    </sheetView>
  </sheetViews>
  <sheetFormatPr defaultRowHeight="13.5"/>
  <cols>
    <col min="1" max="1" width="15.33203125" customWidth="1"/>
    <col min="2" max="3" width="12.77734375" customWidth="1"/>
    <col min="4" max="4" width="11.6640625" customWidth="1"/>
  </cols>
  <sheetData>
    <row r="3" spans="1:4">
      <c r="B3" s="60" t="s">
        <v>63</v>
      </c>
    </row>
    <row r="4" spans="1:4">
      <c r="A4" s="60" t="s">
        <v>64</v>
      </c>
      <c r="B4" t="s">
        <v>43</v>
      </c>
      <c r="C4" t="s">
        <v>44</v>
      </c>
      <c r="D4" t="s">
        <v>62</v>
      </c>
    </row>
    <row r="5" spans="1:4">
      <c r="A5" s="61" t="s">
        <v>65</v>
      </c>
      <c r="B5" s="59">
        <v>31029.571428571428</v>
      </c>
      <c r="C5" s="59">
        <v>21042.222222222223</v>
      </c>
      <c r="D5" s="59">
        <v>25411.6875</v>
      </c>
    </row>
    <row r="6" spans="1:4">
      <c r="A6" s="61" t="s">
        <v>66</v>
      </c>
      <c r="B6" s="59">
        <v>16325.571428571429</v>
      </c>
      <c r="C6" s="59">
        <v>5449.1111111111113</v>
      </c>
      <c r="D6" s="59">
        <v>10207.5625</v>
      </c>
    </row>
    <row r="7" spans="1:4">
      <c r="A7" s="61" t="s">
        <v>67</v>
      </c>
      <c r="B7" s="59">
        <v>1022.2857142857143</v>
      </c>
      <c r="C7" s="59">
        <v>498.77777777777777</v>
      </c>
      <c r="D7" s="59">
        <v>727.8125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/>
  </sheetViews>
  <sheetFormatPr defaultRowHeight="16.5" outlineLevelRow="2"/>
  <cols>
    <col min="1" max="1" width="9.88671875" style="23" bestFit="1" customWidth="1"/>
    <col min="2" max="2" width="9.5546875" style="23" customWidth="1"/>
    <col min="3" max="5" width="11.33203125" style="23" customWidth="1"/>
    <col min="6" max="9" width="4.88671875" style="23" customWidth="1"/>
    <col min="10" max="16384" width="8.88671875" style="23"/>
  </cols>
  <sheetData>
    <row r="1" spans="1:12">
      <c r="A1" s="21" t="s">
        <v>41</v>
      </c>
      <c r="B1" s="22" t="s">
        <v>42</v>
      </c>
      <c r="C1" s="21" t="s">
        <v>26</v>
      </c>
      <c r="D1" s="21" t="s">
        <v>27</v>
      </c>
      <c r="E1" s="21" t="s">
        <v>28</v>
      </c>
      <c r="J1" s="23" t="s">
        <v>44</v>
      </c>
      <c r="K1" s="23" t="s">
        <v>71</v>
      </c>
      <c r="L1" s="23" t="s">
        <v>72</v>
      </c>
    </row>
    <row r="2" spans="1:12">
      <c r="A2" s="24" t="s">
        <v>43</v>
      </c>
      <c r="B2" s="25" t="s">
        <v>5</v>
      </c>
      <c r="C2" s="26">
        <v>19730</v>
      </c>
      <c r="D2" s="26">
        <v>747</v>
      </c>
      <c r="E2" s="27">
        <v>498</v>
      </c>
      <c r="J2" s="23" t="s">
        <v>73</v>
      </c>
      <c r="K2" s="23">
        <v>997</v>
      </c>
      <c r="L2" s="23">
        <v>475</v>
      </c>
    </row>
    <row r="3" spans="1:12">
      <c r="A3" s="24" t="s">
        <v>43</v>
      </c>
      <c r="B3" s="25" t="s">
        <v>6</v>
      </c>
      <c r="C3" s="26">
        <v>34668</v>
      </c>
      <c r="D3" s="26">
        <v>913</v>
      </c>
      <c r="E3" s="27">
        <v>516</v>
      </c>
      <c r="J3" s="23" t="s">
        <v>74</v>
      </c>
      <c r="K3" s="23">
        <v>4340</v>
      </c>
      <c r="L3" s="23">
        <v>2116</v>
      </c>
    </row>
    <row r="4" spans="1:12">
      <c r="A4" s="24" t="s">
        <v>43</v>
      </c>
      <c r="B4" s="25" t="s">
        <v>7</v>
      </c>
      <c r="C4" s="26">
        <v>30387</v>
      </c>
      <c r="D4" s="26">
        <v>483</v>
      </c>
      <c r="E4" s="27">
        <v>214</v>
      </c>
      <c r="J4" s="23" t="s">
        <v>75</v>
      </c>
      <c r="K4" s="23">
        <v>6588</v>
      </c>
      <c r="L4" s="23">
        <v>4501</v>
      </c>
    </row>
    <row r="5" spans="1:12">
      <c r="A5" s="24" t="s">
        <v>43</v>
      </c>
      <c r="B5" s="25" t="s">
        <v>29</v>
      </c>
      <c r="C5" s="26">
        <v>46321</v>
      </c>
      <c r="D5" s="26">
        <v>1277</v>
      </c>
      <c r="E5" s="27">
        <v>363</v>
      </c>
      <c r="J5" s="23" t="s">
        <v>76</v>
      </c>
      <c r="K5" s="23">
        <v>7373</v>
      </c>
      <c r="L5" s="23">
        <v>5126</v>
      </c>
    </row>
    <row r="6" spans="1:12">
      <c r="A6" s="24" t="s">
        <v>43</v>
      </c>
      <c r="B6" s="25" t="s">
        <v>8</v>
      </c>
      <c r="C6" s="26">
        <v>57649</v>
      </c>
      <c r="D6" s="26">
        <v>191</v>
      </c>
      <c r="E6" s="27">
        <v>656</v>
      </c>
      <c r="J6" s="23" t="s">
        <v>77</v>
      </c>
      <c r="K6" s="23">
        <v>5355</v>
      </c>
      <c r="L6" s="23">
        <v>3817</v>
      </c>
    </row>
    <row r="7" spans="1:12">
      <c r="A7" s="24" t="s">
        <v>43</v>
      </c>
      <c r="B7" s="25" t="s">
        <v>30</v>
      </c>
      <c r="C7" s="26">
        <v>15508</v>
      </c>
      <c r="D7" s="26">
        <v>155</v>
      </c>
      <c r="E7" s="27">
        <v>168</v>
      </c>
      <c r="J7" s="23" t="s">
        <v>78</v>
      </c>
      <c r="K7" s="23">
        <v>3210</v>
      </c>
      <c r="L7" s="23">
        <v>2093</v>
      </c>
    </row>
    <row r="8" spans="1:12">
      <c r="A8" s="24" t="s">
        <v>43</v>
      </c>
      <c r="B8" s="25" t="s">
        <v>31</v>
      </c>
      <c r="C8" s="26">
        <v>12944</v>
      </c>
      <c r="D8" s="26">
        <v>110513</v>
      </c>
      <c r="E8" s="27">
        <v>4741</v>
      </c>
      <c r="J8" s="23" t="s">
        <v>79</v>
      </c>
      <c r="K8" s="23">
        <v>6436</v>
      </c>
      <c r="L8" s="23">
        <v>4987</v>
      </c>
    </row>
    <row r="9" spans="1:12">
      <c r="A9" s="24" t="s">
        <v>44</v>
      </c>
      <c r="B9" s="25" t="s">
        <v>32</v>
      </c>
      <c r="C9" s="26">
        <v>17814</v>
      </c>
      <c r="D9" s="26">
        <v>5979</v>
      </c>
      <c r="E9" s="27">
        <v>228</v>
      </c>
      <c r="J9" s="23" t="s">
        <v>80</v>
      </c>
      <c r="K9" s="23">
        <v>67524</v>
      </c>
      <c r="L9" s="23">
        <v>41673</v>
      </c>
    </row>
    <row r="10" spans="1:12">
      <c r="A10" s="24" t="s">
        <v>44</v>
      </c>
      <c r="B10" s="25" t="s">
        <v>33</v>
      </c>
      <c r="C10" s="26">
        <v>17083</v>
      </c>
      <c r="D10" s="26">
        <v>13411</v>
      </c>
      <c r="E10" s="27">
        <v>317</v>
      </c>
      <c r="J10" s="23" t="s">
        <v>81</v>
      </c>
      <c r="K10" s="23">
        <v>44303</v>
      </c>
      <c r="L10" s="23">
        <v>29614</v>
      </c>
    </row>
    <row r="11" spans="1:12">
      <c r="A11" s="24" t="s">
        <v>44</v>
      </c>
      <c r="B11" s="25" t="s">
        <v>34</v>
      </c>
      <c r="C11" s="26">
        <v>17073</v>
      </c>
      <c r="D11" s="26">
        <v>2274</v>
      </c>
      <c r="E11" s="27">
        <v>240</v>
      </c>
      <c r="J11" s="23" t="s">
        <v>82</v>
      </c>
      <c r="K11" s="23">
        <v>52005</v>
      </c>
      <c r="L11" s="23">
        <v>36563</v>
      </c>
    </row>
    <row r="12" spans="1:12">
      <c r="A12" s="24" t="s">
        <v>44</v>
      </c>
      <c r="B12" s="25" t="s">
        <v>35</v>
      </c>
      <c r="C12" s="26">
        <v>20371</v>
      </c>
      <c r="D12" s="26">
        <v>14625</v>
      </c>
      <c r="E12" s="27">
        <v>1744</v>
      </c>
      <c r="J12" s="23" t="s">
        <v>83</v>
      </c>
      <c r="K12" s="23">
        <v>103213</v>
      </c>
      <c r="L12" s="23">
        <v>71263</v>
      </c>
    </row>
    <row r="13" spans="1:12">
      <c r="A13" s="24" t="s">
        <v>44</v>
      </c>
      <c r="B13" s="25" t="s">
        <v>36</v>
      </c>
      <c r="C13" s="26">
        <v>21901</v>
      </c>
      <c r="D13" s="26">
        <v>3311</v>
      </c>
      <c r="E13" s="27">
        <v>808</v>
      </c>
      <c r="J13" s="23" t="s">
        <v>84</v>
      </c>
      <c r="K13" s="23">
        <v>75671</v>
      </c>
      <c r="L13" s="23">
        <v>51090</v>
      </c>
    </row>
    <row r="14" spans="1:12">
      <c r="A14" s="24" t="s">
        <v>44</v>
      </c>
      <c r="B14" s="25" t="s">
        <v>37</v>
      </c>
      <c r="C14" s="26">
        <v>19461</v>
      </c>
      <c r="D14" s="26">
        <v>2748</v>
      </c>
      <c r="E14" s="27">
        <v>553</v>
      </c>
      <c r="J14" s="23" t="s">
        <v>85</v>
      </c>
      <c r="K14" s="23">
        <v>125279</v>
      </c>
      <c r="L14" s="23">
        <v>91334</v>
      </c>
    </row>
    <row r="15" spans="1:12">
      <c r="A15" s="24" t="s">
        <v>44</v>
      </c>
      <c r="B15" s="25" t="s">
        <v>38</v>
      </c>
      <c r="C15" s="26">
        <v>22310</v>
      </c>
      <c r="D15" s="26">
        <v>3385</v>
      </c>
      <c r="E15" s="27">
        <v>280</v>
      </c>
      <c r="J15" s="23" t="s">
        <v>86</v>
      </c>
      <c r="K15" s="23">
        <v>140333</v>
      </c>
      <c r="L15" s="23">
        <v>87221</v>
      </c>
    </row>
    <row r="16" spans="1:12">
      <c r="A16" s="24" t="s">
        <v>44</v>
      </c>
      <c r="B16" s="25" t="s">
        <v>39</v>
      </c>
      <c r="C16" s="26">
        <v>18591</v>
      </c>
      <c r="D16" s="26">
        <v>1474</v>
      </c>
      <c r="E16" s="27">
        <v>236</v>
      </c>
      <c r="J16" s="23" t="s">
        <v>87</v>
      </c>
      <c r="K16" s="23">
        <v>87118</v>
      </c>
      <c r="L16" s="23">
        <v>62183</v>
      </c>
    </row>
    <row r="17" spans="1:12" ht="17.25" thickBot="1">
      <c r="A17" s="28" t="s">
        <v>44</v>
      </c>
      <c r="B17" s="29" t="s">
        <v>40</v>
      </c>
      <c r="C17" s="30">
        <v>34776</v>
      </c>
      <c r="D17" s="30">
        <v>1835</v>
      </c>
      <c r="E17" s="31">
        <v>83</v>
      </c>
      <c r="J17" s="23" t="s">
        <v>88</v>
      </c>
      <c r="K17" s="23">
        <v>21133</v>
      </c>
      <c r="L17" s="23">
        <v>11379</v>
      </c>
    </row>
    <row r="18" spans="1:12" ht="17.25" thickBot="1"/>
    <row r="19" spans="1:12">
      <c r="A19" s="32" t="s">
        <v>41</v>
      </c>
      <c r="B19" s="33" t="s">
        <v>42</v>
      </c>
      <c r="C19" s="32" t="s">
        <v>10</v>
      </c>
      <c r="D19" s="32" t="s">
        <v>11</v>
      </c>
      <c r="E19" s="32" t="s">
        <v>14</v>
      </c>
    </row>
    <row r="20" spans="1:12" outlineLevel="2">
      <c r="A20" s="34" t="s">
        <v>43</v>
      </c>
      <c r="B20" s="35" t="s">
        <v>6</v>
      </c>
      <c r="C20" s="36">
        <v>21343</v>
      </c>
      <c r="D20" s="36">
        <v>17602</v>
      </c>
      <c r="E20" s="36">
        <v>3741</v>
      </c>
    </row>
    <row r="21" spans="1:12" outlineLevel="2">
      <c r="A21" s="34" t="s">
        <v>43</v>
      </c>
      <c r="B21" s="35" t="s">
        <v>5</v>
      </c>
      <c r="C21" s="36">
        <v>13056</v>
      </c>
      <c r="D21" s="36">
        <v>8867</v>
      </c>
      <c r="E21" s="36">
        <v>4188</v>
      </c>
    </row>
    <row r="22" spans="1:12" outlineLevel="2">
      <c r="A22" s="34" t="s">
        <v>43</v>
      </c>
      <c r="B22" s="35" t="s">
        <v>30</v>
      </c>
      <c r="C22" s="36">
        <v>8990</v>
      </c>
      <c r="D22" s="36">
        <v>6440</v>
      </c>
      <c r="E22" s="36">
        <v>2549</v>
      </c>
    </row>
    <row r="23" spans="1:12" outlineLevel="2">
      <c r="A23" s="34" t="s">
        <v>43</v>
      </c>
      <c r="B23" s="35" t="s">
        <v>7</v>
      </c>
      <c r="C23" s="36">
        <v>14705</v>
      </c>
      <c r="D23" s="36">
        <v>11561</v>
      </c>
      <c r="E23" s="36">
        <v>3144</v>
      </c>
    </row>
    <row r="24" spans="1:12" outlineLevel="2">
      <c r="A24" s="34" t="s">
        <v>43</v>
      </c>
      <c r="B24" s="35" t="s">
        <v>31</v>
      </c>
      <c r="C24" s="36">
        <v>36990</v>
      </c>
      <c r="D24" s="36">
        <v>31447</v>
      </c>
      <c r="E24" s="36">
        <v>5543</v>
      </c>
    </row>
    <row r="25" spans="1:12" outlineLevel="2">
      <c r="A25" s="34" t="s">
        <v>43</v>
      </c>
      <c r="B25" s="35" t="s">
        <v>29</v>
      </c>
      <c r="C25" s="36">
        <v>31067</v>
      </c>
      <c r="D25" s="36">
        <v>27944</v>
      </c>
      <c r="E25" s="36">
        <v>3123</v>
      </c>
    </row>
    <row r="26" spans="1:12" outlineLevel="2">
      <c r="A26" s="34" t="s">
        <v>43</v>
      </c>
      <c r="B26" s="35" t="s">
        <v>8</v>
      </c>
      <c r="C26" s="36">
        <v>21259</v>
      </c>
      <c r="D26" s="36">
        <v>15895</v>
      </c>
      <c r="E26" s="36">
        <v>5364</v>
      </c>
    </row>
    <row r="27" spans="1:12" ht="33" outlineLevel="1">
      <c r="A27" s="62" t="s">
        <v>68</v>
      </c>
      <c r="B27" s="35"/>
      <c r="C27" s="36">
        <f>SUBTOTAL(4,C20:C26)</f>
        <v>36990</v>
      </c>
      <c r="D27" s="36">
        <f>SUBTOTAL(4,D20:D26)</f>
        <v>31447</v>
      </c>
      <c r="E27" s="36">
        <f>SUBTOTAL(4,E20:E26)</f>
        <v>5543</v>
      </c>
    </row>
    <row r="28" spans="1:12" outlineLevel="2">
      <c r="A28" s="34" t="s">
        <v>44</v>
      </c>
      <c r="B28" s="35" t="s">
        <v>33</v>
      </c>
      <c r="C28" s="36">
        <v>21722</v>
      </c>
      <c r="D28" s="36">
        <v>10727</v>
      </c>
      <c r="E28" s="36">
        <v>10995</v>
      </c>
    </row>
    <row r="29" spans="1:12" outlineLevel="2">
      <c r="A29" s="34" t="s">
        <v>44</v>
      </c>
      <c r="B29" s="35" t="s">
        <v>32</v>
      </c>
      <c r="C29" s="36">
        <v>27527</v>
      </c>
      <c r="D29" s="36">
        <v>8448</v>
      </c>
      <c r="E29" s="36">
        <v>19079</v>
      </c>
    </row>
    <row r="30" spans="1:12" outlineLevel="2">
      <c r="A30" s="34" t="s">
        <v>44</v>
      </c>
      <c r="B30" s="35" t="s">
        <v>39</v>
      </c>
      <c r="C30" s="36">
        <v>15913</v>
      </c>
      <c r="D30" s="36">
        <v>6861</v>
      </c>
      <c r="E30" s="36">
        <v>9052</v>
      </c>
    </row>
    <row r="31" spans="1:12" outlineLevel="2">
      <c r="A31" s="34" t="s">
        <v>44</v>
      </c>
      <c r="B31" s="35" t="s">
        <v>38</v>
      </c>
      <c r="C31" s="36">
        <v>19892</v>
      </c>
      <c r="D31" s="36">
        <v>11025</v>
      </c>
      <c r="E31" s="36">
        <v>8867</v>
      </c>
    </row>
    <row r="32" spans="1:12" outlineLevel="2">
      <c r="A32" s="34" t="s">
        <v>44</v>
      </c>
      <c r="B32" s="35" t="s">
        <v>37</v>
      </c>
      <c r="C32" s="36">
        <v>16324</v>
      </c>
      <c r="D32" s="36">
        <v>8590</v>
      </c>
      <c r="E32" s="36">
        <v>7734</v>
      </c>
    </row>
    <row r="33" spans="1:5" outlineLevel="2">
      <c r="A33" s="34" t="s">
        <v>44</v>
      </c>
      <c r="B33" s="35" t="s">
        <v>36</v>
      </c>
      <c r="C33" s="36">
        <v>18963</v>
      </c>
      <c r="D33" s="36">
        <v>10853</v>
      </c>
      <c r="E33" s="36">
        <v>8111</v>
      </c>
    </row>
    <row r="34" spans="1:5" outlineLevel="2">
      <c r="A34" s="34" t="s">
        <v>44</v>
      </c>
      <c r="B34" s="35" t="s">
        <v>40</v>
      </c>
      <c r="C34" s="36">
        <v>30567</v>
      </c>
      <c r="D34" s="36">
        <v>15197</v>
      </c>
      <c r="E34" s="36">
        <v>15369</v>
      </c>
    </row>
    <row r="35" spans="1:5" outlineLevel="2">
      <c r="A35" s="34" t="s">
        <v>44</v>
      </c>
      <c r="B35" s="35" t="s">
        <v>35</v>
      </c>
      <c r="C35" s="36">
        <v>25542</v>
      </c>
      <c r="D35" s="36">
        <v>13141</v>
      </c>
      <c r="E35" s="36">
        <v>12401</v>
      </c>
    </row>
    <row r="36" spans="1:5" ht="17.25" outlineLevel="2" thickBot="1">
      <c r="A36" s="37" t="s">
        <v>44</v>
      </c>
      <c r="B36" s="38" t="s">
        <v>34</v>
      </c>
      <c r="C36" s="39">
        <v>20238</v>
      </c>
      <c r="D36" s="39">
        <v>7124</v>
      </c>
      <c r="E36" s="39">
        <v>13115</v>
      </c>
    </row>
    <row r="37" spans="1:5" outlineLevel="1">
      <c r="A37" s="62" t="s">
        <v>69</v>
      </c>
      <c r="B37" s="34"/>
      <c r="C37" s="36">
        <f>SUBTOTAL(4,C28:C36)</f>
        <v>30567</v>
      </c>
      <c r="D37" s="36">
        <f>SUBTOTAL(4,D28:D36)</f>
        <v>15197</v>
      </c>
      <c r="E37" s="36">
        <f>SUBTOTAL(4,E28:E36)</f>
        <v>19079</v>
      </c>
    </row>
    <row r="38" spans="1:5">
      <c r="A38" s="62" t="s">
        <v>70</v>
      </c>
      <c r="B38" s="34"/>
      <c r="C38" s="36">
        <f>SUBTOTAL(4,C20:C36)</f>
        <v>36990</v>
      </c>
      <c r="D38" s="36">
        <f>SUBTOTAL(4,D20:D36)</f>
        <v>31447</v>
      </c>
      <c r="E38" s="36">
        <f>SUBTOTAL(4,E20:E36)</f>
        <v>19079</v>
      </c>
    </row>
  </sheetData>
  <sortState ref="A20:E35">
    <sortCondition ref="A20:A35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4"/>
  <sheetViews>
    <sheetView showGridLines="0" workbookViewId="0">
      <selection activeCell="J25" sqref="J25"/>
    </sheetView>
  </sheetViews>
  <sheetFormatPr defaultRowHeight="13.5" outlineLevelRow="1" outlineLevelCol="1"/>
  <cols>
    <col min="3" max="3" width="5.44140625" customWidth="1"/>
    <col min="4" max="6" width="8.77734375" customWidth="1" outlineLevel="1"/>
  </cols>
  <sheetData>
    <row r="1" spans="2:6" ht="14.25" thickBot="1"/>
    <row r="2" spans="2:6">
      <c r="B2" s="69" t="s">
        <v>98</v>
      </c>
      <c r="C2" s="69"/>
      <c r="D2" s="74"/>
      <c r="E2" s="74"/>
      <c r="F2" s="74"/>
    </row>
    <row r="3" spans="2:6" collapsed="1">
      <c r="B3" s="68"/>
      <c r="C3" s="68"/>
      <c r="D3" s="75" t="s">
        <v>100</v>
      </c>
      <c r="E3" s="75" t="s">
        <v>95</v>
      </c>
      <c r="F3" s="75" t="s">
        <v>97</v>
      </c>
    </row>
    <row r="4" spans="2:6" ht="36" hidden="1" outlineLevel="1">
      <c r="B4" s="71"/>
      <c r="C4" s="71"/>
      <c r="D4" s="65"/>
      <c r="E4" s="77" t="s">
        <v>96</v>
      </c>
      <c r="F4" s="77" t="s">
        <v>96</v>
      </c>
    </row>
    <row r="5" spans="2:6">
      <c r="B5" s="72" t="s">
        <v>99</v>
      </c>
      <c r="C5" s="72"/>
      <c r="D5" s="70"/>
      <c r="E5" s="70"/>
      <c r="F5" s="70"/>
    </row>
    <row r="6" spans="2:6" outlineLevel="1">
      <c r="B6" s="71"/>
      <c r="C6" s="71" t="s">
        <v>90</v>
      </c>
      <c r="D6" s="66">
        <v>63313</v>
      </c>
      <c r="E6" s="76">
        <v>63500</v>
      </c>
      <c r="F6" s="76">
        <v>63600</v>
      </c>
    </row>
    <row r="7" spans="2:6" outlineLevel="1">
      <c r="B7" s="71"/>
      <c r="C7" s="71" t="s">
        <v>91</v>
      </c>
      <c r="D7" s="66">
        <v>14086</v>
      </c>
      <c r="E7" s="76">
        <v>14500</v>
      </c>
      <c r="F7" s="76">
        <v>14600</v>
      </c>
    </row>
    <row r="8" spans="2:6" outlineLevel="1">
      <c r="B8" s="71"/>
      <c r="C8" s="71" t="s">
        <v>92</v>
      </c>
      <c r="D8" s="66">
        <v>10199</v>
      </c>
      <c r="E8" s="76">
        <v>10200</v>
      </c>
      <c r="F8" s="76">
        <v>10300</v>
      </c>
    </row>
    <row r="9" spans="2:6" outlineLevel="1">
      <c r="B9" s="71"/>
      <c r="C9" s="71" t="s">
        <v>93</v>
      </c>
      <c r="D9" s="66">
        <v>2367</v>
      </c>
      <c r="E9" s="76">
        <v>2400</v>
      </c>
      <c r="F9" s="76">
        <v>2500</v>
      </c>
    </row>
    <row r="10" spans="2:6">
      <c r="B10" s="72" t="s">
        <v>101</v>
      </c>
      <c r="C10" s="72"/>
      <c r="D10" s="70"/>
      <c r="E10" s="70"/>
      <c r="F10" s="70"/>
    </row>
    <row r="11" spans="2:6" ht="14.25" outlineLevel="1" thickBot="1">
      <c r="B11" s="73"/>
      <c r="C11" s="73" t="s">
        <v>94</v>
      </c>
      <c r="D11" s="67">
        <v>4.2090064480343896</v>
      </c>
      <c r="E11" s="67">
        <v>4.1558441558441599</v>
      </c>
      <c r="F11" s="67">
        <v>4.1450953678474098</v>
      </c>
    </row>
    <row r="12" spans="2:6">
      <c r="B12" t="s">
        <v>102</v>
      </c>
    </row>
    <row r="13" spans="2:6">
      <c r="B13" t="s">
        <v>103</v>
      </c>
    </row>
    <row r="14" spans="2:6">
      <c r="B14" t="s">
        <v>104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H1" workbookViewId="0">
      <selection activeCell="K6" sqref="K6"/>
    </sheetView>
  </sheetViews>
  <sheetFormatPr defaultRowHeight="13.5"/>
  <cols>
    <col min="1" max="4" width="9.77734375" style="3" customWidth="1"/>
    <col min="5" max="5" width="10.5546875" style="3" customWidth="1"/>
    <col min="6" max="7" width="4.44140625" style="3" customWidth="1"/>
    <col min="8" max="8" width="12.21875" style="3" customWidth="1"/>
    <col min="9" max="11" width="10.77734375" style="3" customWidth="1"/>
    <col min="12" max="16384" width="8.88671875" style="3"/>
  </cols>
  <sheetData>
    <row r="1" spans="1:11">
      <c r="A1" s="1" t="s">
        <v>2</v>
      </c>
      <c r="B1" s="2" t="s">
        <v>45</v>
      </c>
      <c r="C1" s="2" t="s">
        <v>46</v>
      </c>
      <c r="D1" s="1" t="s">
        <v>47</v>
      </c>
      <c r="E1" s="2" t="s">
        <v>49</v>
      </c>
      <c r="H1" s="4" t="s">
        <v>50</v>
      </c>
      <c r="I1" s="5" t="s">
        <v>4</v>
      </c>
      <c r="J1" s="6" t="s">
        <v>48</v>
      </c>
      <c r="K1" s="7" t="s">
        <v>3</v>
      </c>
    </row>
    <row r="2" spans="1:11">
      <c r="A2" s="8" t="s">
        <v>1</v>
      </c>
      <c r="B2" s="9">
        <v>16901</v>
      </c>
      <c r="C2" s="9">
        <v>28283</v>
      </c>
      <c r="D2" s="10">
        <v>28861</v>
      </c>
      <c r="E2" s="9">
        <f>AVERAGE(B2:D2)</f>
        <v>24681.666666666668</v>
      </c>
      <c r="H2" s="11" t="s">
        <v>51</v>
      </c>
      <c r="I2" s="9">
        <v>58100</v>
      </c>
      <c r="J2" s="10">
        <v>63313</v>
      </c>
      <c r="K2" s="9">
        <f>AVERAGE(I2:J2)</f>
        <v>60706.5</v>
      </c>
    </row>
    <row r="3" spans="1:11">
      <c r="A3" s="8" t="s">
        <v>0</v>
      </c>
      <c r="B3" s="9">
        <v>17333</v>
      </c>
      <c r="C3" s="9">
        <v>26331</v>
      </c>
      <c r="D3" s="10">
        <v>30305</v>
      </c>
      <c r="E3" s="9">
        <f>AVERAGE(B3:D3)</f>
        <v>24656.333333333332</v>
      </c>
      <c r="H3" s="11" t="s">
        <v>52</v>
      </c>
      <c r="I3" s="9">
        <v>14760</v>
      </c>
      <c r="J3" s="10">
        <v>14086</v>
      </c>
      <c r="K3" s="9">
        <f>AVERAGE(I3:J3)</f>
        <v>14423</v>
      </c>
    </row>
    <row r="4" spans="1:11">
      <c r="A4" s="8" t="s">
        <v>4</v>
      </c>
      <c r="B4" s="9">
        <v>15188</v>
      </c>
      <c r="C4" s="9">
        <v>26897</v>
      </c>
      <c r="D4" s="10">
        <v>30986</v>
      </c>
      <c r="E4" s="9">
        <f>AVERAGE(B4:D4)</f>
        <v>24357</v>
      </c>
      <c r="H4" s="11" t="s">
        <v>53</v>
      </c>
      <c r="I4" s="9">
        <v>10193</v>
      </c>
      <c r="J4" s="10">
        <v>10199</v>
      </c>
      <c r="K4" s="9">
        <f>AVERAGE(I4:J4)</f>
        <v>10196</v>
      </c>
    </row>
    <row r="5" spans="1:11">
      <c r="A5" s="12" t="s">
        <v>48</v>
      </c>
      <c r="B5" s="13">
        <v>23867.000000000073</v>
      </c>
      <c r="C5" s="13">
        <v>25200</v>
      </c>
      <c r="D5" s="14">
        <v>29848</v>
      </c>
      <c r="E5" s="13">
        <f>AVERAGE(B5:D5)</f>
        <v>26305.000000000025</v>
      </c>
      <c r="H5" s="11" t="s">
        <v>54</v>
      </c>
      <c r="I5" s="9">
        <v>1919</v>
      </c>
      <c r="J5" s="10">
        <v>2367</v>
      </c>
      <c r="K5" s="9">
        <f>AVERAGE(I5:J5)</f>
        <v>2143</v>
      </c>
    </row>
    <row r="6" spans="1:11" ht="14.25" thickBot="1">
      <c r="A6" s="15" t="s">
        <v>3</v>
      </c>
      <c r="B6" s="16">
        <f>AVERAGE(B2:B5)</f>
        <v>18322.250000000018</v>
      </c>
      <c r="C6" s="16">
        <f>AVERAGE(C2:C5)</f>
        <v>26677.75</v>
      </c>
      <c r="D6" s="17">
        <f>AVERAGE(D2:D5)</f>
        <v>30000</v>
      </c>
      <c r="E6" s="16">
        <f>AVERAGE(B6:D6)</f>
        <v>25000.000000000004</v>
      </c>
      <c r="H6" s="18" t="s">
        <v>55</v>
      </c>
      <c r="I6" s="19">
        <f>I2/I3</f>
        <v>3.9363143631436315</v>
      </c>
      <c r="J6" s="20">
        <f>J2/J3</f>
        <v>4.494746556864972</v>
      </c>
      <c r="K6" s="19">
        <f>K2/K3</f>
        <v>4.2090064480343896</v>
      </c>
    </row>
  </sheetData>
  <scenarios current="1" sqref="K6">
    <scenario name="유형1" locked="1" count="4" user="삼성SDS" comment="만든 사람 삼성SDS 날짜 2014-11-03">
      <inputCells r="J2" val="63500" numFmtId="177"/>
      <inputCells r="J3" val="14500" numFmtId="177"/>
      <inputCells r="J4" val="10200" numFmtId="177"/>
      <inputCells r="J5" val="2400" numFmtId="177"/>
    </scenario>
    <scenario name="유형2" locked="1" count="4" user="삼성SDS" comment="만든 사람 삼성SDS 날짜 2014-11-03">
      <inputCells r="J2" val="63600" numFmtId="177"/>
      <inputCells r="J3" val="14600" numFmtId="177"/>
      <inputCells r="J4" val="10300" numFmtId="177"/>
      <inputCells r="J5" val="2500" numFmtId="177"/>
    </scenario>
  </scenario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workbookViewId="0">
      <selection activeCell="I22" sqref="I22"/>
    </sheetView>
  </sheetViews>
  <sheetFormatPr defaultRowHeight="16.5"/>
  <cols>
    <col min="1" max="1" width="15.77734375" style="23" customWidth="1"/>
    <col min="2" max="5" width="9.77734375" style="23" customWidth="1"/>
    <col min="6" max="16384" width="8.88671875" style="23"/>
  </cols>
  <sheetData>
    <row r="1" spans="1:7" ht="19.5">
      <c r="A1" s="41" t="s">
        <v>59</v>
      </c>
      <c r="B1" s="41"/>
      <c r="C1" s="41"/>
      <c r="D1" s="41"/>
      <c r="E1" s="41"/>
      <c r="F1" s="41"/>
      <c r="G1" s="41"/>
    </row>
    <row r="2" spans="1:7" ht="17.25" thickBot="1">
      <c r="G2" s="40" t="s">
        <v>58</v>
      </c>
    </row>
    <row r="3" spans="1:7" ht="18" thickTop="1" thickBot="1">
      <c r="A3" s="42" t="s">
        <v>25</v>
      </c>
      <c r="B3" s="43" t="s">
        <v>5</v>
      </c>
      <c r="C3" s="43" t="s">
        <v>6</v>
      </c>
      <c r="D3" s="43" t="s">
        <v>7</v>
      </c>
      <c r="E3" s="43" t="s">
        <v>8</v>
      </c>
      <c r="F3" s="43" t="s">
        <v>56</v>
      </c>
      <c r="G3" s="44" t="s">
        <v>57</v>
      </c>
    </row>
    <row r="4" spans="1:7" ht="17.25" thickTop="1">
      <c r="A4" s="45" t="s">
        <v>9</v>
      </c>
      <c r="B4" s="46">
        <v>23318</v>
      </c>
      <c r="C4" s="46">
        <v>30419</v>
      </c>
      <c r="D4" s="47">
        <v>24164</v>
      </c>
      <c r="E4" s="47">
        <v>35874</v>
      </c>
      <c r="F4" s="55" t="s">
        <v>60</v>
      </c>
      <c r="G4" s="56" t="s">
        <v>61</v>
      </c>
    </row>
    <row r="5" spans="1:7">
      <c r="A5" s="45" t="s">
        <v>10</v>
      </c>
      <c r="B5" s="46">
        <v>13056</v>
      </c>
      <c r="C5" s="46">
        <v>21343</v>
      </c>
      <c r="D5" s="47">
        <v>14705</v>
      </c>
      <c r="E5" s="47">
        <v>21259</v>
      </c>
      <c r="F5" s="55" t="s">
        <v>60</v>
      </c>
      <c r="G5" s="56" t="s">
        <v>61</v>
      </c>
    </row>
    <row r="6" spans="1:7">
      <c r="A6" s="45" t="s">
        <v>11</v>
      </c>
      <c r="B6" s="46">
        <v>8867</v>
      </c>
      <c r="C6" s="46">
        <v>17602</v>
      </c>
      <c r="D6" s="47">
        <v>11561</v>
      </c>
      <c r="E6" s="47">
        <v>15895</v>
      </c>
      <c r="F6" s="55" t="s">
        <v>60</v>
      </c>
      <c r="G6" s="56" t="s">
        <v>61</v>
      </c>
    </row>
    <row r="7" spans="1:7">
      <c r="A7" s="45" t="s">
        <v>12</v>
      </c>
      <c r="B7" s="46">
        <v>20974</v>
      </c>
      <c r="C7" s="46">
        <v>36097</v>
      </c>
      <c r="D7" s="47">
        <v>31084</v>
      </c>
      <c r="E7" s="47">
        <v>58497</v>
      </c>
      <c r="F7" s="55" t="s">
        <v>60</v>
      </c>
      <c r="G7" s="56" t="s">
        <v>61</v>
      </c>
    </row>
    <row r="8" spans="1:7">
      <c r="A8" s="45" t="s">
        <v>13</v>
      </c>
      <c r="B8" s="46">
        <v>12107</v>
      </c>
      <c r="C8" s="46">
        <v>18495</v>
      </c>
      <c r="D8" s="47">
        <v>19523</v>
      </c>
      <c r="E8" s="47">
        <v>42602</v>
      </c>
      <c r="F8" s="55" t="s">
        <v>60</v>
      </c>
      <c r="G8" s="56" t="s">
        <v>61</v>
      </c>
    </row>
    <row r="9" spans="1:7">
      <c r="A9" s="45" t="s">
        <v>14</v>
      </c>
      <c r="B9" s="46">
        <v>4188</v>
      </c>
      <c r="C9" s="46">
        <v>3741</v>
      </c>
      <c r="D9" s="47">
        <v>3144</v>
      </c>
      <c r="E9" s="47">
        <v>5364</v>
      </c>
      <c r="F9" s="55" t="s">
        <v>60</v>
      </c>
      <c r="G9" s="56" t="s">
        <v>61</v>
      </c>
    </row>
    <row r="10" spans="1:7">
      <c r="A10" s="45" t="s">
        <v>15</v>
      </c>
      <c r="B10" s="46">
        <v>1285</v>
      </c>
      <c r="C10" s="46">
        <v>1146</v>
      </c>
      <c r="D10" s="47">
        <v>953</v>
      </c>
      <c r="E10" s="47">
        <v>572</v>
      </c>
      <c r="F10" s="55" t="s">
        <v>60</v>
      </c>
      <c r="G10" s="56" t="s">
        <v>61</v>
      </c>
    </row>
    <row r="11" spans="1:7">
      <c r="A11" s="45" t="s">
        <v>16</v>
      </c>
      <c r="B11" s="46">
        <v>331</v>
      </c>
      <c r="C11" s="46">
        <v>465</v>
      </c>
      <c r="D11" s="47">
        <v>326</v>
      </c>
      <c r="E11" s="47">
        <v>176</v>
      </c>
      <c r="F11" s="55" t="s">
        <v>60</v>
      </c>
      <c r="G11" s="56" t="s">
        <v>61</v>
      </c>
    </row>
    <row r="12" spans="1:7">
      <c r="A12" s="45" t="s">
        <v>17</v>
      </c>
      <c r="B12" s="46">
        <v>3268</v>
      </c>
      <c r="C12" s="46">
        <v>3123</v>
      </c>
      <c r="D12" s="47">
        <v>2602</v>
      </c>
      <c r="E12" s="47">
        <v>4971</v>
      </c>
      <c r="F12" s="55" t="s">
        <v>60</v>
      </c>
      <c r="G12" s="56" t="s">
        <v>61</v>
      </c>
    </row>
    <row r="13" spans="1:7">
      <c r="A13" s="45" t="s">
        <v>23</v>
      </c>
      <c r="B13" s="46">
        <v>34</v>
      </c>
      <c r="C13" s="46">
        <v>63</v>
      </c>
      <c r="D13" s="47">
        <v>86</v>
      </c>
      <c r="E13" s="47">
        <v>3</v>
      </c>
      <c r="F13" s="55" t="s">
        <v>60</v>
      </c>
      <c r="G13" s="56" t="s">
        <v>61</v>
      </c>
    </row>
    <row r="14" spans="1:7">
      <c r="A14" s="45" t="s">
        <v>18</v>
      </c>
      <c r="B14" s="46">
        <v>6123</v>
      </c>
      <c r="C14" s="46">
        <v>5433</v>
      </c>
      <c r="D14" s="47">
        <v>5497</v>
      </c>
      <c r="E14" s="47">
        <v>5965</v>
      </c>
      <c r="F14" s="55" t="s">
        <v>60</v>
      </c>
      <c r="G14" s="56" t="s">
        <v>61</v>
      </c>
    </row>
    <row r="15" spans="1:7">
      <c r="A15" s="45" t="s">
        <v>19</v>
      </c>
      <c r="B15" s="46">
        <v>4139</v>
      </c>
      <c r="C15" s="46">
        <v>3644</v>
      </c>
      <c r="D15" s="47">
        <v>3962</v>
      </c>
      <c r="E15" s="47">
        <v>8650</v>
      </c>
      <c r="F15" s="55" t="s">
        <v>60</v>
      </c>
      <c r="G15" s="56" t="s">
        <v>61</v>
      </c>
    </row>
    <row r="16" spans="1:7">
      <c r="A16" s="45" t="s">
        <v>20</v>
      </c>
      <c r="B16" s="46">
        <v>17189</v>
      </c>
      <c r="C16" s="46">
        <v>18799</v>
      </c>
      <c r="D16" s="47">
        <v>18643</v>
      </c>
      <c r="E16" s="47">
        <v>26347</v>
      </c>
      <c r="F16" s="55" t="s">
        <v>60</v>
      </c>
      <c r="G16" s="56" t="s">
        <v>61</v>
      </c>
    </row>
    <row r="17" spans="1:7">
      <c r="A17" s="45" t="s">
        <v>21</v>
      </c>
      <c r="B17" s="46">
        <v>5565</v>
      </c>
      <c r="C17" s="46">
        <v>5648</v>
      </c>
      <c r="D17" s="47">
        <v>5044</v>
      </c>
      <c r="E17" s="47">
        <v>4518</v>
      </c>
      <c r="F17" s="55" t="s">
        <v>60</v>
      </c>
      <c r="G17" s="56" t="s">
        <v>61</v>
      </c>
    </row>
    <row r="18" spans="1:7">
      <c r="A18" s="45" t="s">
        <v>24</v>
      </c>
      <c r="B18" s="46">
        <v>17753</v>
      </c>
      <c r="C18" s="46">
        <v>24772</v>
      </c>
      <c r="D18" s="47">
        <v>19120</v>
      </c>
      <c r="E18" s="47">
        <v>31356</v>
      </c>
      <c r="F18" s="55" t="s">
        <v>60</v>
      </c>
      <c r="G18" s="56" t="s">
        <v>61</v>
      </c>
    </row>
    <row r="19" spans="1:7" ht="17.25" thickBot="1">
      <c r="A19" s="50" t="s">
        <v>22</v>
      </c>
      <c r="B19" s="51">
        <v>564</v>
      </c>
      <c r="C19" s="51">
        <v>5972</v>
      </c>
      <c r="D19" s="52">
        <v>477</v>
      </c>
      <c r="E19" s="52">
        <v>5009</v>
      </c>
      <c r="F19" s="57" t="s">
        <v>60</v>
      </c>
      <c r="G19" s="58" t="s">
        <v>61</v>
      </c>
    </row>
    <row r="20" spans="1:7" ht="17.25" thickTop="1"/>
  </sheetData>
  <mergeCells count="1">
    <mergeCell ref="A1:G1"/>
  </mergeCells>
  <phoneticPr fontId="2" type="noConversion"/>
  <conditionalFormatting sqref="B4:C19">
    <cfRule type="cellIs" dxfId="0" priority="1" operator="lessThan">
      <formula>1146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J24" sqref="J24"/>
    </sheetView>
  </sheetViews>
  <sheetFormatPr defaultRowHeight="13.5"/>
  <cols>
    <col min="1" max="4" width="9.77734375" style="3" customWidth="1"/>
    <col min="5" max="5" width="10.5546875" style="3" customWidth="1"/>
    <col min="6" max="7" width="4.44140625" style="3" customWidth="1"/>
    <col min="8" max="8" width="12.21875" style="3" customWidth="1"/>
    <col min="9" max="11" width="10.77734375" style="3" customWidth="1"/>
    <col min="12" max="16384" width="8.88671875" style="3"/>
  </cols>
  <sheetData>
    <row r="1" spans="1:11">
      <c r="A1" s="1" t="s">
        <v>2</v>
      </c>
      <c r="B1" s="2" t="s">
        <v>45</v>
      </c>
      <c r="C1" s="2" t="s">
        <v>46</v>
      </c>
      <c r="D1" s="1" t="s">
        <v>47</v>
      </c>
      <c r="E1" s="2" t="s">
        <v>49</v>
      </c>
      <c r="H1" s="4" t="s">
        <v>50</v>
      </c>
      <c r="I1" s="5" t="s">
        <v>4</v>
      </c>
      <c r="J1" s="6" t="s">
        <v>48</v>
      </c>
      <c r="K1" s="7" t="s">
        <v>3</v>
      </c>
    </row>
    <row r="2" spans="1:11">
      <c r="A2" s="8" t="s">
        <v>1</v>
      </c>
      <c r="B2" s="9">
        <v>16901</v>
      </c>
      <c r="C2" s="9">
        <v>28283</v>
      </c>
      <c r="D2" s="10">
        <v>28861</v>
      </c>
      <c r="E2" s="9">
        <f>AVERAGE(B2:D2)</f>
        <v>24681.666666666668</v>
      </c>
      <c r="H2" s="11" t="s">
        <v>51</v>
      </c>
      <c r="I2" s="9">
        <v>58100</v>
      </c>
      <c r="J2" s="10">
        <v>63313</v>
      </c>
      <c r="K2" s="9">
        <f>AVERAGE(I2:J2)</f>
        <v>60706.5</v>
      </c>
    </row>
    <row r="3" spans="1:11">
      <c r="A3" s="8" t="s">
        <v>0</v>
      </c>
      <c r="B3" s="9">
        <v>17333</v>
      </c>
      <c r="C3" s="9">
        <v>26331</v>
      </c>
      <c r="D3" s="10">
        <v>30305</v>
      </c>
      <c r="E3" s="9">
        <f>AVERAGE(B3:D3)</f>
        <v>24656.333333333332</v>
      </c>
      <c r="H3" s="11" t="s">
        <v>52</v>
      </c>
      <c r="I3" s="9">
        <v>14760</v>
      </c>
      <c r="J3" s="10">
        <v>14086</v>
      </c>
      <c r="K3" s="9">
        <f>AVERAGE(I3:J3)</f>
        <v>14423</v>
      </c>
    </row>
    <row r="4" spans="1:11">
      <c r="A4" s="8" t="s">
        <v>4</v>
      </c>
      <c r="B4" s="9">
        <v>15188</v>
      </c>
      <c r="C4" s="9">
        <v>26897</v>
      </c>
      <c r="D4" s="10">
        <v>30986</v>
      </c>
      <c r="E4" s="9">
        <f>AVERAGE(B4:D4)</f>
        <v>24357</v>
      </c>
      <c r="H4" s="11" t="s">
        <v>53</v>
      </c>
      <c r="I4" s="9">
        <v>10193</v>
      </c>
      <c r="J4" s="10">
        <v>10199</v>
      </c>
      <c r="K4" s="9">
        <f>AVERAGE(I4:J4)</f>
        <v>10196</v>
      </c>
    </row>
    <row r="5" spans="1:11">
      <c r="A5" s="12" t="s">
        <v>48</v>
      </c>
      <c r="B5" s="63" t="s">
        <v>89</v>
      </c>
      <c r="C5" s="13">
        <v>25200</v>
      </c>
      <c r="D5" s="14">
        <v>29848</v>
      </c>
      <c r="E5" s="63" t="s">
        <v>89</v>
      </c>
      <c r="H5" s="11" t="s">
        <v>54</v>
      </c>
      <c r="I5" s="9">
        <v>1919</v>
      </c>
      <c r="J5" s="10">
        <v>2367</v>
      </c>
      <c r="K5" s="9">
        <f>AVERAGE(I5:J5)</f>
        <v>2143</v>
      </c>
    </row>
    <row r="6" spans="1:11" ht="14.25" thickBot="1">
      <c r="A6" s="15" t="s">
        <v>3</v>
      </c>
      <c r="B6" s="64" t="s">
        <v>89</v>
      </c>
      <c r="C6" s="16">
        <f>AVERAGE(C2:C5)</f>
        <v>26677.75</v>
      </c>
      <c r="D6" s="17">
        <f>AVERAGE(D2:D5)</f>
        <v>30000</v>
      </c>
      <c r="E6" s="64" t="s">
        <v>89</v>
      </c>
      <c r="H6" s="18" t="s">
        <v>55</v>
      </c>
      <c r="I6" s="19">
        <f>I2/I3</f>
        <v>3.9363143631436315</v>
      </c>
      <c r="J6" s="20">
        <f>J2/J3</f>
        <v>4.494746556864972</v>
      </c>
      <c r="K6" s="19">
        <f>K2/K3</f>
        <v>4.2090064480343896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차트</vt:lpstr>
      </vt:variant>
      <vt:variant>
        <vt:i4>1</vt:i4>
      </vt:variant>
    </vt:vector>
  </HeadingPairs>
  <TitlesOfParts>
    <vt:vector size="8" baseType="lpstr">
      <vt:lpstr>농가소득</vt:lpstr>
      <vt:lpstr>피벗</vt:lpstr>
      <vt:lpstr>데이터</vt:lpstr>
      <vt:lpstr>시나리오 요약</vt:lpstr>
      <vt:lpstr>목표값과 시나리오</vt:lpstr>
      <vt:lpstr>농가소득 예시</vt:lpstr>
      <vt:lpstr>목표값과 시나리오 예시</vt:lpstr>
      <vt:lpstr>○○○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osy</dc:creator>
  <cp:lastModifiedBy>삼성SDS</cp:lastModifiedBy>
  <dcterms:created xsi:type="dcterms:W3CDTF">2008-02-16T06:18:55Z</dcterms:created>
  <dcterms:modified xsi:type="dcterms:W3CDTF">2014-11-02T18:44:06Z</dcterms:modified>
</cp:coreProperties>
</file>