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75" windowWidth="19080" windowHeight="10500" activeTab="1"/>
  </bookViews>
  <sheets>
    <sheet name="○○○" sheetId="7" r:id="rId1"/>
    <sheet name="교통량" sheetId="4" r:id="rId2"/>
    <sheet name="피벗" sheetId="8" r:id="rId3"/>
    <sheet name="데이터" sheetId="1" r:id="rId4"/>
    <sheet name="시나리오 요약" sheetId="9" r:id="rId5"/>
    <sheet name="목표값과 시나리오" sheetId="2" r:id="rId6"/>
    <sheet name="교통량 예시" sheetId="5" r:id="rId7"/>
    <sheet name="목표값과 시나리오 예시" sheetId="6" r:id="rId8"/>
  </sheets>
  <definedNames>
    <definedName name="_xlnm._FilterDatabase" localSheetId="1" hidden="1">교통량!$A$3:$A$19</definedName>
  </definedNames>
  <calcPr calcId="144525"/>
  <pivotCaches>
    <pivotCache cacheId="3" r:id="rId9"/>
  </pivotCaches>
</workbook>
</file>

<file path=xl/calcChain.xml><?xml version="1.0" encoding="utf-8"?>
<calcChain xmlns="http://schemas.openxmlformats.org/spreadsheetml/2006/main">
  <c r="E38" i="1" l="1"/>
  <c r="D38" i="1"/>
  <c r="C38" i="1"/>
  <c r="E37" i="1"/>
  <c r="D37" i="1"/>
  <c r="C37" i="1"/>
  <c r="E28" i="1"/>
  <c r="D28" i="1"/>
  <c r="C28" i="1"/>
  <c r="K6" i="6"/>
  <c r="J6" i="6"/>
  <c r="L6" i="6" s="1"/>
  <c r="I6" i="6"/>
  <c r="B6" i="6"/>
  <c r="L5" i="6"/>
  <c r="D5" i="6"/>
  <c r="L4" i="6"/>
  <c r="L3" i="6"/>
  <c r="D3" i="6"/>
  <c r="L2" i="6"/>
  <c r="D2" i="6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L2" i="2" l="1"/>
  <c r="L3" i="2"/>
  <c r="L4" i="2"/>
  <c r="L5" i="2"/>
  <c r="D2" i="2"/>
  <c r="D3" i="2"/>
  <c r="D4" i="2"/>
  <c r="D5" i="2"/>
  <c r="I6" i="2"/>
  <c r="J6" i="2"/>
  <c r="K6" i="2"/>
  <c r="C6" i="2"/>
  <c r="B6" i="2"/>
  <c r="D6" i="2" l="1"/>
  <c r="L6" i="2"/>
</calcChain>
</file>

<file path=xl/sharedStrings.xml><?xml version="1.0" encoding="utf-8"?>
<sst xmlns="http://schemas.openxmlformats.org/spreadsheetml/2006/main" count="278" uniqueCount="122">
  <si>
    <t>구분</t>
  </si>
  <si>
    <t>합계</t>
    <phoneticPr fontId="1" type="noConversion"/>
  </si>
  <si>
    <t>합계</t>
    <phoneticPr fontId="1" type="noConversion"/>
  </si>
  <si>
    <t>노선</t>
  </si>
  <si>
    <t>2005년</t>
  </si>
  <si>
    <t>2006년</t>
  </si>
  <si>
    <t>2007년</t>
  </si>
  <si>
    <t>2008년</t>
  </si>
  <si>
    <t>경부선</t>
  </si>
  <si>
    <t>남해선</t>
  </si>
  <si>
    <t>서해안선</t>
  </si>
  <si>
    <t>익산포항선</t>
  </si>
  <si>
    <t>평택충주선</t>
  </si>
  <si>
    <t>중부내륙선</t>
  </si>
  <si>
    <t>영동선</t>
  </si>
  <si>
    <t>서울외곽선</t>
  </si>
  <si>
    <t>남해제2선지선</t>
  </si>
  <si>
    <t>제2경인선</t>
  </si>
  <si>
    <t>경인선</t>
  </si>
  <si>
    <t>호남선지선</t>
  </si>
  <si>
    <t>중앙선지선</t>
  </si>
  <si>
    <t>호남선</t>
  </si>
  <si>
    <t>중부선</t>
  </si>
  <si>
    <t>중앙선</t>
  </si>
  <si>
    <t>2종교통량</t>
  </si>
  <si>
    <t>3종교통량</t>
  </si>
  <si>
    <t>4종교통량</t>
  </si>
  <si>
    <t>5종교통량</t>
  </si>
  <si>
    <t>건천~경주</t>
  </si>
  <si>
    <t>건천~영천</t>
  </si>
  <si>
    <t>경산~동대구JC</t>
  </si>
  <si>
    <t>경산~영천</t>
  </si>
  <si>
    <t>경주~언양JC</t>
  </si>
  <si>
    <t>구미~남구미</t>
  </si>
  <si>
    <t>금강~옥천</t>
  </si>
  <si>
    <t>양산~통도사</t>
  </si>
  <si>
    <t>영동~황간</t>
  </si>
  <si>
    <t>군포~동군포JC</t>
  </si>
  <si>
    <t>군포~둔내JC</t>
  </si>
  <si>
    <t>둔내~면온</t>
  </si>
  <si>
    <t>만종JC~원주</t>
  </si>
  <si>
    <t>가산~군위</t>
  </si>
  <si>
    <t>가산~다부</t>
  </si>
  <si>
    <t>남제천~북단양</t>
  </si>
  <si>
    <t>인터체인지</t>
  </si>
  <si>
    <t>1종교통량</t>
  </si>
  <si>
    <t>영업소</t>
  </si>
  <si>
    <t>구리</t>
  </si>
  <si>
    <t>개방식</t>
  </si>
  <si>
    <t>청계</t>
  </si>
  <si>
    <t>김포</t>
  </si>
  <si>
    <t>시흥</t>
  </si>
  <si>
    <t>인천</t>
  </si>
  <si>
    <t>성남</t>
  </si>
  <si>
    <t>서울</t>
  </si>
  <si>
    <t>폐쇄식</t>
  </si>
  <si>
    <t>판교</t>
  </si>
  <si>
    <t>서서울</t>
  </si>
  <si>
    <t>남인천</t>
  </si>
  <si>
    <t>동서울</t>
  </si>
  <si>
    <t>군자</t>
  </si>
  <si>
    <t>북부산</t>
  </si>
  <si>
    <t>대동</t>
  </si>
  <si>
    <t>수원</t>
  </si>
  <si>
    <t>서대구</t>
  </si>
  <si>
    <t>2007년 통행료</t>
  </si>
  <si>
    <t>2008년 통행료</t>
  </si>
  <si>
    <t>평균통행료</t>
    <phoneticPr fontId="1" type="noConversion"/>
  </si>
  <si>
    <t>2007년 교통량</t>
  </si>
  <si>
    <t>2008년 교통량</t>
  </si>
  <si>
    <t>2006년 교통량</t>
  </si>
  <si>
    <t>평균 교통량</t>
    <phoneticPr fontId="1" type="noConversion"/>
  </si>
  <si>
    <t>(단위:천대)</t>
    <phoneticPr fontId="1" type="noConversion"/>
  </si>
  <si>
    <t>노선별 교통량 현황</t>
    <phoneticPr fontId="1" type="noConversion"/>
  </si>
  <si>
    <t>평균과 차</t>
    <phoneticPr fontId="1" type="noConversion"/>
  </si>
  <si>
    <t>비고</t>
    <phoneticPr fontId="1" type="noConversion"/>
  </si>
  <si>
    <t>①</t>
    <phoneticPr fontId="1" type="noConversion"/>
  </si>
  <si>
    <t>②</t>
    <phoneticPr fontId="1" type="noConversion"/>
  </si>
  <si>
    <t>총합계</t>
  </si>
  <si>
    <t>열 레이블</t>
  </si>
  <si>
    <t>값</t>
  </si>
  <si>
    <t>최대값 : 1종교통량</t>
  </si>
  <si>
    <t>최대값 : 2종교통량</t>
  </si>
  <si>
    <t>최대값 : 3종교통량</t>
  </si>
  <si>
    <t>최대값 : 4종교통량</t>
  </si>
  <si>
    <t>최대값 : 5종교통량</t>
  </si>
  <si>
    <t>폐쇄식 평균</t>
  </si>
  <si>
    <t>개방식 평균</t>
  </si>
  <si>
    <t>전체 평균</t>
  </si>
  <si>
    <t>출발</t>
  </si>
  <si>
    <t>목적지</t>
  </si>
  <si>
    <t>서안성</t>
  </si>
  <si>
    <t>남천안</t>
  </si>
  <si>
    <t>남안성</t>
  </si>
  <si>
    <t>신탄진</t>
  </si>
  <si>
    <t>동수원</t>
  </si>
  <si>
    <t>서평택</t>
  </si>
  <si>
    <t>서부산</t>
  </si>
  <si>
    <t>북진천</t>
  </si>
  <si>
    <t>북영천</t>
  </si>
  <si>
    <t>서진주</t>
  </si>
  <si>
    <t>동창원</t>
  </si>
  <si>
    <t>서울산</t>
  </si>
  <si>
    <t>통도사</t>
  </si>
  <si>
    <t>남구미</t>
  </si>
  <si>
    <t>동대구</t>
  </si>
  <si>
    <t>③</t>
    <phoneticPr fontId="1" type="noConversion"/>
  </si>
  <si>
    <t>$K$2</t>
  </si>
  <si>
    <t>$K$3</t>
  </si>
  <si>
    <t>$K$4</t>
  </si>
  <si>
    <t>$K$5</t>
  </si>
  <si>
    <t>$L$6</t>
  </si>
  <si>
    <t>가형</t>
  </si>
  <si>
    <t>만든 사람 삼성SDS 날짜 2014-11-23</t>
  </si>
  <si>
    <t>나형</t>
  </si>
  <si>
    <t>시나리오 요약</t>
  </si>
  <si>
    <t>변경 셀:</t>
  </si>
  <si>
    <t>현재 값:</t>
  </si>
  <si>
    <t>결과 셀:</t>
  </si>
  <si>
    <t>참고: 현재 값 열은 시나리오 요약 보고서가 작성될 때의</t>
  </si>
  <si>
    <t>변경 셀 값을 나타냅니다. 각 시나리오의 변경 셀들은</t>
  </si>
  <si>
    <t>회색으로 표시됩니다.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</si>
</sst>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);[Red]\(#,##0\)"/>
    <numFmt numFmtId="177" formatCode="0.00_);[Red]\(0.00\)"/>
    <numFmt numFmtId="178" formatCode="[&gt;=120089]**#,##0;#,##0"/>
  </numFmts>
  <fonts count="15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b/>
      <sz val="15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0"/>
      <color rgb="FF0070C0"/>
      <name val="굴림체"/>
      <family val="3"/>
      <charset val="129"/>
    </font>
    <font>
      <b/>
      <sz val="1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8"/>
      <name val="돋움"/>
      <family val="3"/>
      <charset val="129"/>
    </font>
    <font>
      <sz val="1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3" borderId="8" xfId="0" applyFont="1" applyFill="1" applyBorder="1" applyAlignment="1">
      <alignment horizontal="distributed" vertical="center"/>
    </xf>
    <xf numFmtId="0" fontId="3" fillId="3" borderId="9" xfId="0" applyFont="1" applyFill="1" applyBorder="1" applyAlignment="1">
      <alignment horizontal="distributed" vertical="center"/>
    </xf>
    <xf numFmtId="0" fontId="3" fillId="3" borderId="10" xfId="0" applyFont="1" applyFill="1" applyBorder="1" applyAlignment="1">
      <alignment horizontal="distributed" vertical="center"/>
    </xf>
    <xf numFmtId="0" fontId="3" fillId="0" borderId="0" xfId="0" applyFont="1">
      <alignment vertical="center"/>
    </xf>
    <xf numFmtId="0" fontId="3" fillId="3" borderId="11" xfId="0" applyFont="1" applyFill="1" applyBorder="1" applyAlignment="1">
      <alignment horizontal="distributed" vertical="center"/>
    </xf>
    <xf numFmtId="0" fontId="3" fillId="3" borderId="5" xfId="0" applyFont="1" applyFill="1" applyBorder="1" applyAlignment="1">
      <alignment horizontal="distributed" vertical="center"/>
    </xf>
    <xf numFmtId="176" fontId="3" fillId="0" borderId="6" xfId="0" applyNumberFormat="1" applyFont="1" applyFill="1" applyBorder="1" applyAlignment="1">
      <alignment vertical="center"/>
    </xf>
    <xf numFmtId="176" fontId="3" fillId="0" borderId="12" xfId="0" applyNumberFormat="1" applyFont="1" applyFill="1" applyBorder="1" applyAlignment="1">
      <alignment vertical="center"/>
    </xf>
    <xf numFmtId="176" fontId="3" fillId="0" borderId="5" xfId="0" applyNumberFormat="1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horizontal="distributed" vertical="center"/>
    </xf>
    <xf numFmtId="176" fontId="3" fillId="0" borderId="7" xfId="0" applyNumberFormat="1" applyFont="1" applyFill="1" applyBorder="1" applyAlignment="1">
      <alignment vertical="center"/>
    </xf>
    <xf numFmtId="176" fontId="3" fillId="0" borderId="13" xfId="0" applyNumberFormat="1" applyFont="1" applyFill="1" applyBorder="1" applyAlignment="1">
      <alignment vertical="center"/>
    </xf>
    <xf numFmtId="176" fontId="3" fillId="0" borderId="4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6" fontId="3" fillId="0" borderId="9" xfId="0" applyNumberFormat="1" applyFont="1" applyBorder="1">
      <alignment vertical="center"/>
    </xf>
    <xf numFmtId="176" fontId="3" fillId="0" borderId="10" xfId="0" applyNumberFormat="1" applyFont="1" applyBorder="1">
      <alignment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distributed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distributed" vertical="center"/>
    </xf>
    <xf numFmtId="176" fontId="6" fillId="0" borderId="6" xfId="0" applyNumberFormat="1" applyFont="1" applyBorder="1">
      <alignment vertical="center"/>
    </xf>
    <xf numFmtId="178" fontId="6" fillId="0" borderId="6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distributed" vertical="center"/>
    </xf>
    <xf numFmtId="176" fontId="6" fillId="0" borderId="20" xfId="0" applyNumberFormat="1" applyFont="1" applyBorder="1">
      <alignment vertical="center"/>
    </xf>
    <xf numFmtId="178" fontId="6" fillId="0" borderId="20" xfId="0" applyNumberFormat="1" applyFont="1" applyBorder="1">
      <alignment vertical="center"/>
    </xf>
    <xf numFmtId="0" fontId="6" fillId="0" borderId="20" xfId="0" applyFont="1" applyBorder="1">
      <alignment vertical="center"/>
    </xf>
    <xf numFmtId="0" fontId="6" fillId="0" borderId="2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9" fillId="0" borderId="5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176" fontId="10" fillId="0" borderId="6" xfId="0" applyNumberFormat="1" applyFont="1" applyFill="1" applyBorder="1" applyAlignment="1">
      <alignment horizontal="center" vertical="center"/>
    </xf>
    <xf numFmtId="176" fontId="10" fillId="0" borderId="12" xfId="0" applyNumberFormat="1" applyFont="1" applyFill="1" applyBorder="1" applyAlignment="1">
      <alignment horizontal="center" vertical="center"/>
    </xf>
    <xf numFmtId="176" fontId="10" fillId="0" borderId="9" xfId="0" applyNumberFormat="1" applyFont="1" applyBorder="1" applyAlignment="1">
      <alignment horizontal="center" vertical="center"/>
    </xf>
    <xf numFmtId="176" fontId="10" fillId="0" borderId="1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0" fontId="11" fillId="2" borderId="23" xfId="0" applyFont="1" applyFill="1" applyBorder="1" applyAlignment="1">
      <alignment horizontal="left" vertical="center"/>
    </xf>
    <xf numFmtId="0" fontId="11" fillId="2" borderId="22" xfId="0" applyFont="1" applyFill="1" applyBorder="1" applyAlignment="1">
      <alignment horizontal="left" vertical="center"/>
    </xf>
    <xf numFmtId="0" fontId="0" fillId="0" borderId="24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3" fillId="4" borderId="24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1" fillId="2" borderId="22" xfId="0" applyFont="1" applyFill="1" applyBorder="1" applyAlignment="1">
      <alignment horizontal="right" vertical="center"/>
    </xf>
    <xf numFmtId="0" fontId="11" fillId="2" borderId="23" xfId="0" applyFont="1" applyFill="1" applyBorder="1" applyAlignment="1">
      <alignment horizontal="right" vertical="center"/>
    </xf>
    <xf numFmtId="176" fontId="0" fillId="5" borderId="0" xfId="0" applyNumberFormat="1" applyFill="1" applyBorder="1" applyAlignment="1">
      <alignment vertical="center"/>
    </xf>
    <xf numFmtId="0" fontId="14" fillId="0" borderId="0" xfId="0" applyFont="1" applyFill="1" applyBorder="1" applyAlignment="1">
      <alignment vertical="top" wrapText="1"/>
    </xf>
  </cellXfs>
  <cellStyles count="1">
    <cellStyle name="표준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교통량 현황</a:t>
            </a:r>
          </a:p>
        </c:rich>
      </c:tx>
      <c:layout/>
      <c:overlay val="0"/>
      <c:spPr>
        <a:noFill/>
        <a:ln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title>
    <c:autoTitleDeleted val="0"/>
    <c:view3D>
      <c:rotX val="5"/>
      <c:rotY val="1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교통량!$A$22</c:f>
              <c:strCache>
                <c:ptCount val="1"/>
                <c:pt idx="0">
                  <c:v>남해선</c:v>
                </c:pt>
              </c:strCache>
            </c:strRef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교통량!$B$21:$E$21</c:f>
              <c:strCache>
                <c:ptCount val="4"/>
                <c:pt idx="0">
                  <c:v>2005년</c:v>
                </c:pt>
                <c:pt idx="1">
                  <c:v>2006년</c:v>
                </c:pt>
                <c:pt idx="2">
                  <c:v>2007년</c:v>
                </c:pt>
                <c:pt idx="3">
                  <c:v>2008년</c:v>
                </c:pt>
              </c:strCache>
            </c:strRef>
          </c:cat>
          <c:val>
            <c:numRef>
              <c:f>교통량!$B$22:$E$22</c:f>
              <c:numCache>
                <c:formatCode>#,##0_);[Red]\(#,##0\)</c:formatCode>
                <c:ptCount val="4"/>
                <c:pt idx="0">
                  <c:v>110657</c:v>
                </c:pt>
                <c:pt idx="1">
                  <c:v>110264</c:v>
                </c:pt>
                <c:pt idx="2" formatCode="[&gt;=120089]**#,##0;#,##0">
                  <c:v>108204</c:v>
                </c:pt>
                <c:pt idx="3" formatCode="[&gt;=120089]**#,##0;#,##0">
                  <c:v>102596</c:v>
                </c:pt>
              </c:numCache>
            </c:numRef>
          </c:val>
        </c:ser>
        <c:ser>
          <c:idx val="1"/>
          <c:order val="1"/>
          <c:tx>
            <c:strRef>
              <c:f>교통량!$A$23</c:f>
              <c:strCache>
                <c:ptCount val="1"/>
                <c:pt idx="0">
                  <c:v>서해안선</c:v>
                </c:pt>
              </c:strCache>
            </c:strRef>
          </c:tx>
          <c:invertIfNegative val="0"/>
          <c:cat>
            <c:strRef>
              <c:f>교통량!$B$21:$E$21</c:f>
              <c:strCache>
                <c:ptCount val="4"/>
                <c:pt idx="0">
                  <c:v>2005년</c:v>
                </c:pt>
                <c:pt idx="1">
                  <c:v>2006년</c:v>
                </c:pt>
                <c:pt idx="2">
                  <c:v>2007년</c:v>
                </c:pt>
                <c:pt idx="3">
                  <c:v>2008년</c:v>
                </c:pt>
              </c:strCache>
            </c:strRef>
          </c:cat>
          <c:val>
            <c:numRef>
              <c:f>교통량!$B$23:$E$23</c:f>
              <c:numCache>
                <c:formatCode>#,##0_);[Red]\(#,##0\)</c:formatCode>
                <c:ptCount val="4"/>
                <c:pt idx="0">
                  <c:v>100759</c:v>
                </c:pt>
                <c:pt idx="1">
                  <c:v>99509</c:v>
                </c:pt>
                <c:pt idx="2" formatCode="[&gt;=120089]**#,##0;#,##0">
                  <c:v>102884</c:v>
                </c:pt>
                <c:pt idx="3" formatCode="[&gt;=120089]**#,##0;#,##0">
                  <c:v>103824</c:v>
                </c:pt>
              </c:numCache>
            </c:numRef>
          </c:val>
        </c:ser>
        <c:ser>
          <c:idx val="2"/>
          <c:order val="2"/>
          <c:tx>
            <c:strRef>
              <c:f>교통량!$A$24</c:f>
              <c:strCache>
                <c:ptCount val="1"/>
                <c:pt idx="0">
                  <c:v>남해제2선지선</c:v>
                </c:pt>
              </c:strCache>
            </c:strRef>
          </c:tx>
          <c:invertIfNegative val="0"/>
          <c:cat>
            <c:strRef>
              <c:f>교통량!$B$21:$E$21</c:f>
              <c:strCache>
                <c:ptCount val="4"/>
                <c:pt idx="0">
                  <c:v>2005년</c:v>
                </c:pt>
                <c:pt idx="1">
                  <c:v>2006년</c:v>
                </c:pt>
                <c:pt idx="2">
                  <c:v>2007년</c:v>
                </c:pt>
                <c:pt idx="3">
                  <c:v>2008년</c:v>
                </c:pt>
              </c:strCache>
            </c:strRef>
          </c:cat>
          <c:val>
            <c:numRef>
              <c:f>교통량!$B$24:$E$24</c:f>
              <c:numCache>
                <c:formatCode>#,##0_);[Red]\(#,##0\)</c:formatCode>
                <c:ptCount val="4"/>
                <c:pt idx="0">
                  <c:v>39456</c:v>
                </c:pt>
                <c:pt idx="1">
                  <c:v>37320</c:v>
                </c:pt>
                <c:pt idx="2" formatCode="[&gt;=120089]**#,##0;#,##0">
                  <c:v>38532</c:v>
                </c:pt>
                <c:pt idx="3" formatCode="[&gt;=120089]**#,##0;#,##0">
                  <c:v>35756</c:v>
                </c:pt>
              </c:numCache>
            </c:numRef>
          </c:val>
        </c:ser>
        <c:ser>
          <c:idx val="3"/>
          <c:order val="3"/>
          <c:tx>
            <c:strRef>
              <c:f>교통량!$A$25</c:f>
              <c:strCache>
                <c:ptCount val="1"/>
                <c:pt idx="0">
                  <c:v>제2경인선</c:v>
                </c:pt>
              </c:strCache>
            </c:strRef>
          </c:tx>
          <c:invertIfNegative val="0"/>
          <c:cat>
            <c:strRef>
              <c:f>교통량!$B$21:$E$21</c:f>
              <c:strCache>
                <c:ptCount val="4"/>
                <c:pt idx="0">
                  <c:v>2005년</c:v>
                </c:pt>
                <c:pt idx="1">
                  <c:v>2006년</c:v>
                </c:pt>
                <c:pt idx="2">
                  <c:v>2007년</c:v>
                </c:pt>
                <c:pt idx="3">
                  <c:v>2008년</c:v>
                </c:pt>
              </c:strCache>
            </c:strRef>
          </c:cat>
          <c:val>
            <c:numRef>
              <c:f>교통량!$B$25:$E$25</c:f>
              <c:numCache>
                <c:formatCode>#,##0_);[Red]\(#,##0\)</c:formatCode>
                <c:ptCount val="4"/>
                <c:pt idx="0">
                  <c:v>23671</c:v>
                </c:pt>
                <c:pt idx="1">
                  <c:v>24545</c:v>
                </c:pt>
                <c:pt idx="2" formatCode="[&gt;=120089]**#,##0;#,##0">
                  <c:v>26055</c:v>
                </c:pt>
                <c:pt idx="3" formatCode="[&gt;=120089]**#,##0;#,##0">
                  <c:v>25998</c:v>
                </c:pt>
              </c:numCache>
            </c:numRef>
          </c:val>
        </c:ser>
        <c:ser>
          <c:idx val="4"/>
          <c:order val="4"/>
          <c:tx>
            <c:strRef>
              <c:f>교통량!$A$26</c:f>
              <c:strCache>
                <c:ptCount val="1"/>
                <c:pt idx="0">
                  <c:v>경인선</c:v>
                </c:pt>
              </c:strCache>
            </c:strRef>
          </c:tx>
          <c:invertIfNegative val="0"/>
          <c:cat>
            <c:strRef>
              <c:f>교통량!$B$21:$E$21</c:f>
              <c:strCache>
                <c:ptCount val="4"/>
                <c:pt idx="0">
                  <c:v>2005년</c:v>
                </c:pt>
                <c:pt idx="1">
                  <c:v>2006년</c:v>
                </c:pt>
                <c:pt idx="2">
                  <c:v>2007년</c:v>
                </c:pt>
                <c:pt idx="3">
                  <c:v>2008년</c:v>
                </c:pt>
              </c:strCache>
            </c:strRef>
          </c:cat>
          <c:val>
            <c:numRef>
              <c:f>교통량!$B$26:$E$26</c:f>
              <c:numCache>
                <c:formatCode>#,##0_);[Red]\(#,##0\)</c:formatCode>
                <c:ptCount val="4"/>
                <c:pt idx="0">
                  <c:v>44318</c:v>
                </c:pt>
                <c:pt idx="1">
                  <c:v>45827</c:v>
                </c:pt>
                <c:pt idx="2" formatCode="[&gt;=120089]**#,##0;#,##0">
                  <c:v>47424</c:v>
                </c:pt>
                <c:pt idx="3" formatCode="[&gt;=120089]**#,##0;#,##0">
                  <c:v>47710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gapDepth val="55"/>
        <c:shape val="box"/>
        <c:axId val="72664960"/>
        <c:axId val="72666496"/>
        <c:axId val="0"/>
      </c:bar3DChart>
      <c:catAx>
        <c:axId val="72664960"/>
        <c:scaling>
          <c:orientation val="minMax"/>
        </c:scaling>
        <c:delete val="0"/>
        <c:axPos val="t"/>
        <c:majorTickMark val="none"/>
        <c:minorTickMark val="none"/>
        <c:tickLblPos val="nextTo"/>
        <c:crossAx val="72666496"/>
        <c:crosses val="autoZero"/>
        <c:auto val="1"/>
        <c:lblAlgn val="ctr"/>
        <c:lblOffset val="100"/>
        <c:noMultiLvlLbl val="0"/>
      </c:catAx>
      <c:valAx>
        <c:axId val="72666496"/>
        <c:scaling>
          <c:orientation val="maxMin"/>
        </c:scaling>
        <c:delete val="0"/>
        <c:axPos val="l"/>
        <c:numFmt formatCode="#,##0_);[Red]\(#,##0\)" sourceLinked="1"/>
        <c:majorTickMark val="none"/>
        <c:minorTickMark val="none"/>
        <c:tickLblPos val="nextTo"/>
        <c:crossAx val="7266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461" cy="6284026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0.78745</cdr:x>
      <cdr:y>0.0689</cdr:y>
    </cdr:from>
    <cdr:to>
      <cdr:x>0.8929</cdr:x>
      <cdr:y>0.21441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28312" y="43295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100"/>
            <a:t>(</a:t>
          </a:r>
          <a:r>
            <a:rPr lang="ko-KR" altLang="en-US" sz="1100"/>
            <a:t>단위</a:t>
          </a:r>
          <a:r>
            <a:rPr lang="en-US" altLang="ko-KR" sz="1100"/>
            <a:t>:</a:t>
          </a:r>
          <a:r>
            <a:rPr lang="ko-KR" altLang="en-US" sz="1100"/>
            <a:t>천대</a:t>
          </a:r>
          <a:r>
            <a:rPr lang="en-US" altLang="ko-KR" sz="1100"/>
            <a:t>)</a:t>
          </a:r>
          <a:endParaRPr lang="ko-KR" alt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삼성SDS" refreshedDate="41966.654414699071" createdVersion="4" refreshedVersion="4" minRefreshableVersion="3" recordCount="16">
  <cacheSource type="worksheet">
    <worksheetSource ref="A1:G17" sheet="데이터"/>
  </cacheSource>
  <cacheFields count="7">
    <cacheField name="노선" numFmtId="49">
      <sharedItems count="3">
        <s v="경부선"/>
        <s v="영동선"/>
        <s v="중앙선"/>
      </sharedItems>
    </cacheField>
    <cacheField name="인터체인지" numFmtId="49">
      <sharedItems/>
    </cacheField>
    <cacheField name="1종교통량" numFmtId="176">
      <sharedItems containsSemiMixedTypes="0" containsString="0" containsNumber="1" containsInteger="1" minValue="135026" maxValue="796866"/>
    </cacheField>
    <cacheField name="2종교통량" numFmtId="176">
      <sharedItems containsSemiMixedTypes="0" containsString="0" containsNumber="1" containsInteger="1" minValue="1665" maxValue="13453"/>
    </cacheField>
    <cacheField name="3종교통량" numFmtId="176">
      <sharedItems containsSemiMixedTypes="0" containsString="0" containsNumber="1" containsInteger="1" minValue="4877" maxValue="54074"/>
    </cacheField>
    <cacheField name="4종교통량" numFmtId="176">
      <sharedItems containsSemiMixedTypes="0" containsString="0" containsNumber="1" containsInteger="1" minValue="543" maxValue="4320"/>
    </cacheField>
    <cacheField name="5종교통량" numFmtId="176">
      <sharedItems containsSemiMixedTypes="0" containsString="0" containsNumber="1" containsInteger="1" minValue="709" maxValue="7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s v="건천~경주"/>
    <n v="217827"/>
    <n v="2817"/>
    <n v="11195"/>
    <n v="1833"/>
    <n v="4165"/>
  </r>
  <r>
    <x v="0"/>
    <s v="건천~영천"/>
    <n v="216850"/>
    <n v="2661"/>
    <n v="10568"/>
    <n v="1711"/>
    <n v="3755"/>
  </r>
  <r>
    <x v="0"/>
    <s v="경산~동대구JC"/>
    <n v="289899"/>
    <n v="4673"/>
    <n v="12283"/>
    <n v="2759"/>
    <n v="4741"/>
  </r>
  <r>
    <x v="0"/>
    <s v="경산~영천"/>
    <n v="235523"/>
    <n v="3143"/>
    <n v="11856"/>
    <n v="1893"/>
    <n v="4364"/>
  </r>
  <r>
    <x v="0"/>
    <s v="경주~언양JC"/>
    <n v="241947"/>
    <n v="3078"/>
    <n v="11171"/>
    <n v="1667"/>
    <n v="4771"/>
  </r>
  <r>
    <x v="0"/>
    <s v="구미~남구미"/>
    <n v="349832"/>
    <n v="4611"/>
    <n v="18917"/>
    <n v="3827"/>
    <n v="4331"/>
  </r>
  <r>
    <x v="0"/>
    <s v="금강~옥천"/>
    <n v="135026"/>
    <n v="1665"/>
    <n v="4877"/>
    <n v="1138"/>
    <n v="1848"/>
  </r>
  <r>
    <x v="0"/>
    <s v="양산~통도사"/>
    <n v="796866"/>
    <n v="13453"/>
    <n v="54074"/>
    <n v="4320"/>
    <n v="3554"/>
  </r>
  <r>
    <x v="0"/>
    <s v="영동~황간"/>
    <n v="547985"/>
    <n v="7287"/>
    <n v="42784"/>
    <n v="4211"/>
    <n v="3350"/>
  </r>
  <r>
    <x v="1"/>
    <s v="군포~동군포JC"/>
    <n v="429262"/>
    <n v="6088"/>
    <n v="10608"/>
    <n v="2492"/>
    <n v="5893"/>
  </r>
  <r>
    <x v="1"/>
    <s v="군포~둔내JC"/>
    <n v="550178"/>
    <n v="8515"/>
    <n v="16468"/>
    <n v="3365"/>
    <n v="6898"/>
  </r>
  <r>
    <x v="1"/>
    <s v="둔내~면온"/>
    <n v="605243"/>
    <n v="9954"/>
    <n v="22024"/>
    <n v="4080"/>
    <n v="4977"/>
  </r>
  <r>
    <x v="1"/>
    <s v="만종JC~원주"/>
    <n v="546639"/>
    <n v="8628"/>
    <n v="13118"/>
    <n v="3490"/>
    <n v="7007"/>
  </r>
  <r>
    <x v="2"/>
    <s v="가산~군위"/>
    <n v="183797"/>
    <n v="2182"/>
    <n v="7393"/>
    <n v="543"/>
    <n v="1290"/>
  </r>
  <r>
    <x v="2"/>
    <s v="가산~다부"/>
    <n v="219249"/>
    <n v="2750"/>
    <n v="7341"/>
    <n v="890"/>
    <n v="1469"/>
  </r>
  <r>
    <x v="2"/>
    <s v="남제천~북단양"/>
    <n v="168776"/>
    <n v="1793"/>
    <n v="9148"/>
    <n v="544"/>
    <n v="7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dataOnRows="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E9" firstHeaderRow="1" firstDataRow="2" firstDataCol="1"/>
  <pivotFields count="7">
    <pivotField axis="axisCol" showAll="0">
      <items count="4">
        <item x="0"/>
        <item x="1"/>
        <item x="2"/>
        <item t="default"/>
      </items>
    </pivotField>
    <pivotField showAll="0"/>
    <pivotField dataField="1" numFmtId="176" showAll="0"/>
    <pivotField dataField="1" numFmtId="176" showAll="0"/>
    <pivotField dataField="1" numFmtId="176" showAll="0"/>
    <pivotField dataField="1" numFmtId="176" showAll="0"/>
    <pivotField dataField="1" numFmtId="176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4">
    <i>
      <x/>
    </i>
    <i>
      <x v="1"/>
    </i>
    <i>
      <x v="2"/>
    </i>
    <i t="grand">
      <x/>
    </i>
  </colItems>
  <dataFields count="5">
    <dataField name="최대값 : 1종교통량" fld="2" subtotal="max" baseField="0" baseItem="0"/>
    <dataField name="최대값 : 2종교통량" fld="3" subtotal="max" baseField="0" baseItem="0"/>
    <dataField name="최대값 : 3종교통량" fld="4" subtotal="max" baseField="0" baseItem="0"/>
    <dataField name="최대값 : 4종교통량" fld="5" subtotal="max" baseField="0" baseItem="0"/>
    <dataField name="최대값 : 5종교통량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G26"/>
  <sheetViews>
    <sheetView tabSelected="1" workbookViewId="0">
      <selection activeCell="A21" sqref="A21:E26"/>
    </sheetView>
  </sheetViews>
  <sheetFormatPr defaultRowHeight="16.5"/>
  <cols>
    <col min="1" max="1" width="12.77734375" style="1" customWidth="1"/>
    <col min="2" max="5" width="10.77734375" style="1" customWidth="1"/>
    <col min="6" max="16384" width="8.88671875" style="1"/>
  </cols>
  <sheetData>
    <row r="1" spans="1:7" ht="19.5">
      <c r="A1" s="36" t="s">
        <v>73</v>
      </c>
      <c r="B1" s="36"/>
      <c r="C1" s="36"/>
      <c r="D1" s="36"/>
      <c r="E1" s="36"/>
      <c r="F1" s="36"/>
      <c r="G1" s="36"/>
    </row>
    <row r="2" spans="1:7" ht="17.25" thickBot="1">
      <c r="G2" s="35" t="s">
        <v>72</v>
      </c>
    </row>
    <row r="3" spans="1:7" ht="18" thickTop="1" thickBot="1">
      <c r="A3" s="37" t="s">
        <v>3</v>
      </c>
      <c r="B3" s="38" t="s">
        <v>4</v>
      </c>
      <c r="C3" s="38" t="s">
        <v>5</v>
      </c>
      <c r="D3" s="38" t="s">
        <v>6</v>
      </c>
      <c r="E3" s="38" t="s">
        <v>7</v>
      </c>
      <c r="F3" s="38" t="s">
        <v>74</v>
      </c>
      <c r="G3" s="39" t="s">
        <v>75</v>
      </c>
    </row>
    <row r="4" spans="1:7" ht="17.25" hidden="1" thickTop="1">
      <c r="A4" s="40" t="s">
        <v>8</v>
      </c>
      <c r="B4" s="41">
        <v>338307</v>
      </c>
      <c r="C4" s="41">
        <v>351749</v>
      </c>
      <c r="D4" s="42">
        <v>357943</v>
      </c>
      <c r="E4" s="42">
        <v>338010</v>
      </c>
      <c r="F4" s="43">
        <f>ROUNDUP(E4-AVERAGE(B4:E4),1)</f>
        <v>-8492.3000000000011</v>
      </c>
      <c r="G4" s="44">
        <f>IF(AND(ISERR(FIND("해",A4)),ISERR(FIND("남",A4))),_xlfn.RANK.EQ(E4,$E$4:$E$19),AVERAGE(B4:E4))</f>
        <v>1</v>
      </c>
    </row>
    <row r="5" spans="1:7" ht="17.25" thickTop="1">
      <c r="A5" s="40" t="s">
        <v>9</v>
      </c>
      <c r="B5" s="41">
        <v>110657</v>
      </c>
      <c r="C5" s="41">
        <v>110264</v>
      </c>
      <c r="D5" s="42">
        <v>108204</v>
      </c>
      <c r="E5" s="42">
        <v>102596</v>
      </c>
      <c r="F5" s="43">
        <f t="shared" ref="F5:F19" si="0">ROUNDUP(E5-AVERAGE(B5:E5),1)</f>
        <v>-5334.3</v>
      </c>
      <c r="G5" s="44">
        <f t="shared" ref="G5:G19" si="1">IF(AND(ISERR(FIND("해",A5)),ISERR(FIND("남",A5))),_xlfn.RANK.EQ(E5,$E$4:$E$19),AVERAGE(B5:E5))</f>
        <v>107930.25</v>
      </c>
    </row>
    <row r="6" spans="1:7">
      <c r="A6" s="40" t="s">
        <v>10</v>
      </c>
      <c r="B6" s="41">
        <v>100759</v>
      </c>
      <c r="C6" s="41">
        <v>99509</v>
      </c>
      <c r="D6" s="42">
        <v>102884</v>
      </c>
      <c r="E6" s="42">
        <v>103824</v>
      </c>
      <c r="F6" s="43">
        <f t="shared" si="0"/>
        <v>2080</v>
      </c>
      <c r="G6" s="44">
        <f t="shared" si="1"/>
        <v>101744</v>
      </c>
    </row>
    <row r="7" spans="1:7" hidden="1">
      <c r="A7" s="40" t="s">
        <v>11</v>
      </c>
      <c r="B7" s="41">
        <v>11259</v>
      </c>
      <c r="C7" s="41">
        <v>11301</v>
      </c>
      <c r="D7" s="42">
        <v>15072</v>
      </c>
      <c r="E7" s="42">
        <v>20507</v>
      </c>
      <c r="F7" s="43">
        <f t="shared" si="0"/>
        <v>5972.3</v>
      </c>
      <c r="G7" s="44">
        <f t="shared" si="1"/>
        <v>16</v>
      </c>
    </row>
    <row r="8" spans="1:7" hidden="1">
      <c r="A8" s="40" t="s">
        <v>21</v>
      </c>
      <c r="B8" s="41">
        <v>66756</v>
      </c>
      <c r="C8" s="41">
        <v>65991</v>
      </c>
      <c r="D8" s="42">
        <v>71013</v>
      </c>
      <c r="E8" s="42">
        <v>69637</v>
      </c>
      <c r="F8" s="43">
        <f t="shared" si="0"/>
        <v>1287.8</v>
      </c>
      <c r="G8" s="44">
        <f t="shared" si="1"/>
        <v>68349.25</v>
      </c>
    </row>
    <row r="9" spans="1:7" hidden="1">
      <c r="A9" s="40" t="s">
        <v>22</v>
      </c>
      <c r="B9" s="41">
        <v>111154</v>
      </c>
      <c r="C9" s="41">
        <v>117758</v>
      </c>
      <c r="D9" s="42">
        <v>120089</v>
      </c>
      <c r="E9" s="42">
        <v>119419</v>
      </c>
      <c r="F9" s="43">
        <f t="shared" si="0"/>
        <v>2314</v>
      </c>
      <c r="G9" s="44">
        <f t="shared" si="1"/>
        <v>4</v>
      </c>
    </row>
    <row r="10" spans="1:7" hidden="1">
      <c r="A10" s="40" t="s">
        <v>12</v>
      </c>
      <c r="B10" s="41">
        <v>15066</v>
      </c>
      <c r="C10" s="41">
        <v>16270</v>
      </c>
      <c r="D10" s="42">
        <v>18094</v>
      </c>
      <c r="E10" s="42">
        <v>20630</v>
      </c>
      <c r="F10" s="43">
        <f t="shared" si="0"/>
        <v>3115</v>
      </c>
      <c r="G10" s="44">
        <f t="shared" si="1"/>
        <v>15</v>
      </c>
    </row>
    <row r="11" spans="1:7" hidden="1">
      <c r="A11" s="40" t="s">
        <v>13</v>
      </c>
      <c r="B11" s="41">
        <v>47884</v>
      </c>
      <c r="C11" s="41">
        <v>42902</v>
      </c>
      <c r="D11" s="42">
        <v>56334</v>
      </c>
      <c r="E11" s="42">
        <v>63546</v>
      </c>
      <c r="F11" s="43">
        <f t="shared" si="0"/>
        <v>10879.5</v>
      </c>
      <c r="G11" s="44">
        <f t="shared" si="1"/>
        <v>9</v>
      </c>
    </row>
    <row r="12" spans="1:7" hidden="1">
      <c r="A12" s="40" t="s">
        <v>14</v>
      </c>
      <c r="B12" s="41">
        <v>180406</v>
      </c>
      <c r="C12" s="41">
        <v>177790</v>
      </c>
      <c r="D12" s="42">
        <v>182236</v>
      </c>
      <c r="E12" s="42">
        <v>174052</v>
      </c>
      <c r="F12" s="43">
        <f t="shared" si="0"/>
        <v>-4569</v>
      </c>
      <c r="G12" s="44">
        <f t="shared" si="1"/>
        <v>3</v>
      </c>
    </row>
    <row r="13" spans="1:7" hidden="1">
      <c r="A13" s="40" t="s">
        <v>23</v>
      </c>
      <c r="B13" s="41">
        <v>71879</v>
      </c>
      <c r="C13" s="41">
        <v>92291</v>
      </c>
      <c r="D13" s="42">
        <v>118791</v>
      </c>
      <c r="E13" s="42">
        <v>113048</v>
      </c>
      <c r="F13" s="43">
        <f t="shared" si="0"/>
        <v>14045.800000000001</v>
      </c>
      <c r="G13" s="44">
        <f t="shared" si="1"/>
        <v>5</v>
      </c>
    </row>
    <row r="14" spans="1:7" hidden="1">
      <c r="A14" s="40" t="s">
        <v>15</v>
      </c>
      <c r="B14" s="41">
        <v>262168</v>
      </c>
      <c r="C14" s="41">
        <v>275661</v>
      </c>
      <c r="D14" s="42">
        <v>293364</v>
      </c>
      <c r="E14" s="42">
        <v>293319</v>
      </c>
      <c r="F14" s="43">
        <f t="shared" si="0"/>
        <v>12191</v>
      </c>
      <c r="G14" s="44">
        <f t="shared" si="1"/>
        <v>2</v>
      </c>
    </row>
    <row r="15" spans="1:7">
      <c r="A15" s="40" t="s">
        <v>16</v>
      </c>
      <c r="B15" s="41">
        <v>39456</v>
      </c>
      <c r="C15" s="41">
        <v>37320</v>
      </c>
      <c r="D15" s="42">
        <v>38532</v>
      </c>
      <c r="E15" s="42">
        <v>35756</v>
      </c>
      <c r="F15" s="43">
        <f t="shared" si="0"/>
        <v>-2010</v>
      </c>
      <c r="G15" s="44">
        <f t="shared" si="1"/>
        <v>37766</v>
      </c>
    </row>
    <row r="16" spans="1:7">
      <c r="A16" s="40" t="s">
        <v>17</v>
      </c>
      <c r="B16" s="41">
        <v>23671</v>
      </c>
      <c r="C16" s="41">
        <v>24545</v>
      </c>
      <c r="D16" s="42">
        <v>26055</v>
      </c>
      <c r="E16" s="42">
        <v>25998</v>
      </c>
      <c r="F16" s="43">
        <f t="shared" si="0"/>
        <v>930.80000000000007</v>
      </c>
      <c r="G16" s="44">
        <f t="shared" si="1"/>
        <v>14</v>
      </c>
    </row>
    <row r="17" spans="1:7">
      <c r="A17" s="40" t="s">
        <v>18</v>
      </c>
      <c r="B17" s="41">
        <v>44318</v>
      </c>
      <c r="C17" s="41">
        <v>45827</v>
      </c>
      <c r="D17" s="42">
        <v>47424</v>
      </c>
      <c r="E17" s="42">
        <v>47710</v>
      </c>
      <c r="F17" s="43">
        <f t="shared" si="0"/>
        <v>1390.3</v>
      </c>
      <c r="G17" s="44">
        <f t="shared" si="1"/>
        <v>10</v>
      </c>
    </row>
    <row r="18" spans="1:7" hidden="1">
      <c r="A18" s="40" t="s">
        <v>19</v>
      </c>
      <c r="B18" s="41">
        <v>41999</v>
      </c>
      <c r="C18" s="41">
        <v>37432</v>
      </c>
      <c r="D18" s="42">
        <v>43731</v>
      </c>
      <c r="E18" s="42">
        <v>41325</v>
      </c>
      <c r="F18" s="43">
        <f t="shared" si="0"/>
        <v>203.29999999999998</v>
      </c>
      <c r="G18" s="44">
        <f t="shared" si="1"/>
        <v>41121.75</v>
      </c>
    </row>
    <row r="19" spans="1:7" ht="17.25" hidden="1" thickBot="1">
      <c r="A19" s="45" t="s">
        <v>20</v>
      </c>
      <c r="B19" s="46">
        <v>33992</v>
      </c>
      <c r="C19" s="46">
        <v>43745</v>
      </c>
      <c r="D19" s="47">
        <v>51248</v>
      </c>
      <c r="E19" s="47">
        <v>45728</v>
      </c>
      <c r="F19" s="48">
        <f t="shared" si="0"/>
        <v>2049.7999999999997</v>
      </c>
      <c r="G19" s="49">
        <f t="shared" si="1"/>
        <v>11</v>
      </c>
    </row>
    <row r="20" spans="1:7" ht="17.25" thickBot="1"/>
    <row r="21" spans="1:7" ht="18" thickTop="1" thickBot="1">
      <c r="A21" s="37" t="s">
        <v>3</v>
      </c>
      <c r="B21" s="38" t="s">
        <v>4</v>
      </c>
      <c r="C21" s="38" t="s">
        <v>5</v>
      </c>
      <c r="D21" s="38" t="s">
        <v>6</v>
      </c>
      <c r="E21" s="38" t="s">
        <v>7</v>
      </c>
      <c r="F21" s="38" t="s">
        <v>74</v>
      </c>
      <c r="G21" s="39" t="s">
        <v>75</v>
      </c>
    </row>
    <row r="22" spans="1:7" ht="17.25" thickTop="1">
      <c r="A22" s="40" t="s">
        <v>9</v>
      </c>
      <c r="B22" s="41">
        <v>110657</v>
      </c>
      <c r="C22" s="41">
        <v>110264</v>
      </c>
      <c r="D22" s="42">
        <v>108204</v>
      </c>
      <c r="E22" s="42">
        <v>102596</v>
      </c>
      <c r="F22" s="43">
        <v>-5334.3</v>
      </c>
      <c r="G22" s="44">
        <v>107930.25</v>
      </c>
    </row>
    <row r="23" spans="1:7">
      <c r="A23" s="40" t="s">
        <v>10</v>
      </c>
      <c r="B23" s="41">
        <v>100759</v>
      </c>
      <c r="C23" s="41">
        <v>99509</v>
      </c>
      <c r="D23" s="42">
        <v>102884</v>
      </c>
      <c r="E23" s="42">
        <v>103824</v>
      </c>
      <c r="F23" s="43">
        <v>2080</v>
      </c>
      <c r="G23" s="44">
        <v>101744</v>
      </c>
    </row>
    <row r="24" spans="1:7">
      <c r="A24" s="40" t="s">
        <v>16</v>
      </c>
      <c r="B24" s="41">
        <v>39456</v>
      </c>
      <c r="C24" s="41">
        <v>37320</v>
      </c>
      <c r="D24" s="42">
        <v>38532</v>
      </c>
      <c r="E24" s="42">
        <v>35756</v>
      </c>
      <c r="F24" s="43">
        <v>-2010</v>
      </c>
      <c r="G24" s="44">
        <v>37766</v>
      </c>
    </row>
    <row r="25" spans="1:7">
      <c r="A25" s="40" t="s">
        <v>17</v>
      </c>
      <c r="B25" s="41">
        <v>23671</v>
      </c>
      <c r="C25" s="41">
        <v>24545</v>
      </c>
      <c r="D25" s="42">
        <v>26055</v>
      </c>
      <c r="E25" s="42">
        <v>25998</v>
      </c>
      <c r="F25" s="43">
        <v>930.80000000000007</v>
      </c>
      <c r="G25" s="44">
        <v>14</v>
      </c>
    </row>
    <row r="26" spans="1:7">
      <c r="A26" s="40" t="s">
        <v>18</v>
      </c>
      <c r="B26" s="41">
        <v>44318</v>
      </c>
      <c r="C26" s="41">
        <v>45827</v>
      </c>
      <c r="D26" s="42">
        <v>47424</v>
      </c>
      <c r="E26" s="42">
        <v>47710</v>
      </c>
      <c r="F26" s="43">
        <v>1390.3</v>
      </c>
      <c r="G26" s="44">
        <v>10</v>
      </c>
    </row>
  </sheetData>
  <autoFilter ref="A3:A19">
    <filterColumn colId="0">
      <customFilters>
        <customFilter val="*해*"/>
        <customFilter val="*인*"/>
      </customFilters>
    </filterColumn>
  </autoFilter>
  <mergeCells count="1">
    <mergeCell ref="A1:G1"/>
  </mergeCells>
  <phoneticPr fontId="1" type="noConversion"/>
  <conditionalFormatting sqref="C4:C19">
    <cfRule type="cellIs" dxfId="2" priority="2" operator="lessThan">
      <formula>43745</formula>
    </cfRule>
  </conditionalFormatting>
  <conditionalFormatting sqref="C22:C26">
    <cfRule type="cellIs" dxfId="1" priority="1" operator="lessThan">
      <formula>43745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H21" sqref="H21"/>
    </sheetView>
  </sheetViews>
  <sheetFormatPr defaultRowHeight="13.5"/>
  <cols>
    <col min="1" max="1" width="16.44140625" customWidth="1"/>
    <col min="2" max="2" width="11.109375" bestFit="1" customWidth="1"/>
    <col min="3" max="5" width="7.5546875" customWidth="1"/>
    <col min="6" max="6" width="15.88671875" bestFit="1" customWidth="1"/>
  </cols>
  <sheetData>
    <row r="3" spans="1:5">
      <c r="B3" s="54" t="s">
        <v>79</v>
      </c>
    </row>
    <row r="4" spans="1:5">
      <c r="A4" s="54" t="s">
        <v>80</v>
      </c>
      <c r="B4" t="s">
        <v>8</v>
      </c>
      <c r="C4" t="s">
        <v>14</v>
      </c>
      <c r="D4" t="s">
        <v>23</v>
      </c>
      <c r="E4" t="s">
        <v>78</v>
      </c>
    </row>
    <row r="5" spans="1:5">
      <c r="A5" s="55" t="s">
        <v>81</v>
      </c>
      <c r="B5" s="56">
        <v>796866</v>
      </c>
      <c r="C5" s="56">
        <v>605243</v>
      </c>
      <c r="D5" s="56">
        <v>219249</v>
      </c>
      <c r="E5" s="56">
        <v>796866</v>
      </c>
    </row>
    <row r="6" spans="1:5">
      <c r="A6" s="55" t="s">
        <v>82</v>
      </c>
      <c r="B6" s="56">
        <v>13453</v>
      </c>
      <c r="C6" s="56">
        <v>9954</v>
      </c>
      <c r="D6" s="56">
        <v>2750</v>
      </c>
      <c r="E6" s="56">
        <v>13453</v>
      </c>
    </row>
    <row r="7" spans="1:5">
      <c r="A7" s="55" t="s">
        <v>83</v>
      </c>
      <c r="B7" s="56">
        <v>54074</v>
      </c>
      <c r="C7" s="56">
        <v>22024</v>
      </c>
      <c r="D7" s="56">
        <v>9148</v>
      </c>
      <c r="E7" s="56">
        <v>54074</v>
      </c>
    </row>
    <row r="8" spans="1:5">
      <c r="A8" s="55" t="s">
        <v>84</v>
      </c>
      <c r="B8" s="56">
        <v>4320</v>
      </c>
      <c r="C8" s="56">
        <v>4080</v>
      </c>
      <c r="D8" s="56">
        <v>890</v>
      </c>
      <c r="E8" s="56">
        <v>4320</v>
      </c>
    </row>
    <row r="9" spans="1:5">
      <c r="A9" s="55" t="s">
        <v>85</v>
      </c>
      <c r="B9" s="56">
        <v>4771</v>
      </c>
      <c r="C9" s="56">
        <v>7007</v>
      </c>
      <c r="D9" s="56">
        <v>1469</v>
      </c>
      <c r="E9" s="56">
        <v>7007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38"/>
  <sheetViews>
    <sheetView workbookViewId="0"/>
  </sheetViews>
  <sheetFormatPr defaultRowHeight="16.5" outlineLevelRow="2"/>
  <cols>
    <col min="1" max="1" width="6.5546875" style="1" bestFit="1" customWidth="1"/>
    <col min="2" max="2" width="13.109375" style="1" bestFit="1" customWidth="1"/>
    <col min="3" max="7" width="10.77734375" style="1" customWidth="1"/>
    <col min="8" max="9" width="4.6640625" style="1" customWidth="1"/>
    <col min="10" max="16384" width="8.88671875" style="1"/>
  </cols>
  <sheetData>
    <row r="1" spans="1:13">
      <c r="A1" s="21" t="s">
        <v>3</v>
      </c>
      <c r="B1" s="22" t="s">
        <v>44</v>
      </c>
      <c r="C1" s="21" t="s">
        <v>45</v>
      </c>
      <c r="D1" s="21" t="s">
        <v>24</v>
      </c>
      <c r="E1" s="21" t="s">
        <v>25</v>
      </c>
      <c r="F1" s="21" t="s">
        <v>26</v>
      </c>
      <c r="G1" s="21" t="s">
        <v>27</v>
      </c>
      <c r="J1" s="1" t="s">
        <v>89</v>
      </c>
      <c r="K1" s="1" t="s">
        <v>90</v>
      </c>
      <c r="L1" s="1" t="s">
        <v>26</v>
      </c>
      <c r="M1" s="1" t="s">
        <v>27</v>
      </c>
    </row>
    <row r="2" spans="1:13">
      <c r="A2" s="23" t="s">
        <v>8</v>
      </c>
      <c r="B2" s="24" t="s">
        <v>28</v>
      </c>
      <c r="C2" s="25">
        <v>217827</v>
      </c>
      <c r="D2" s="25">
        <v>2817</v>
      </c>
      <c r="E2" s="25">
        <v>11195</v>
      </c>
      <c r="F2" s="25">
        <v>1833</v>
      </c>
      <c r="G2" s="25">
        <v>4165</v>
      </c>
      <c r="J2" s="1" t="s">
        <v>54</v>
      </c>
      <c r="K2" s="1" t="s">
        <v>91</v>
      </c>
      <c r="L2" s="1">
        <v>950</v>
      </c>
      <c r="M2" s="1">
        <v>1002</v>
      </c>
    </row>
    <row r="3" spans="1:13">
      <c r="A3" s="23" t="s">
        <v>8</v>
      </c>
      <c r="B3" s="24" t="s">
        <v>29</v>
      </c>
      <c r="C3" s="25">
        <v>216850</v>
      </c>
      <c r="D3" s="25">
        <v>2661</v>
      </c>
      <c r="E3" s="25">
        <v>10568</v>
      </c>
      <c r="F3" s="25">
        <v>1711</v>
      </c>
      <c r="G3" s="25">
        <v>3755</v>
      </c>
      <c r="J3" s="1" t="s">
        <v>54</v>
      </c>
      <c r="K3" s="1" t="s">
        <v>92</v>
      </c>
      <c r="L3" s="1">
        <v>2104</v>
      </c>
      <c r="M3" s="1">
        <v>885</v>
      </c>
    </row>
    <row r="4" spans="1:13">
      <c r="A4" s="23" t="s">
        <v>8</v>
      </c>
      <c r="B4" s="24" t="s">
        <v>30</v>
      </c>
      <c r="C4" s="25">
        <v>289899</v>
      </c>
      <c r="D4" s="25">
        <v>4673</v>
      </c>
      <c r="E4" s="25">
        <v>12283</v>
      </c>
      <c r="F4" s="25">
        <v>2759</v>
      </c>
      <c r="G4" s="25">
        <v>4741</v>
      </c>
      <c r="J4" s="1" t="s">
        <v>54</v>
      </c>
      <c r="K4" s="1" t="s">
        <v>93</v>
      </c>
      <c r="L4" s="1">
        <v>859</v>
      </c>
      <c r="M4" s="1">
        <v>610</v>
      </c>
    </row>
    <row r="5" spans="1:13">
      <c r="A5" s="23" t="s">
        <v>8</v>
      </c>
      <c r="B5" s="24" t="s">
        <v>31</v>
      </c>
      <c r="C5" s="25">
        <v>235523</v>
      </c>
      <c r="D5" s="25">
        <v>3143</v>
      </c>
      <c r="E5" s="25">
        <v>11856</v>
      </c>
      <c r="F5" s="25">
        <v>1893</v>
      </c>
      <c r="G5" s="25">
        <v>4364</v>
      </c>
      <c r="J5" s="1" t="s">
        <v>54</v>
      </c>
      <c r="K5" s="1" t="s">
        <v>94</v>
      </c>
      <c r="L5" s="1">
        <v>501</v>
      </c>
      <c r="M5" s="1">
        <v>549</v>
      </c>
    </row>
    <row r="6" spans="1:13">
      <c r="A6" s="23" t="s">
        <v>8</v>
      </c>
      <c r="B6" s="24" t="s">
        <v>32</v>
      </c>
      <c r="C6" s="25">
        <v>241947</v>
      </c>
      <c r="D6" s="25">
        <v>3078</v>
      </c>
      <c r="E6" s="25">
        <v>11171</v>
      </c>
      <c r="F6" s="25">
        <v>1667</v>
      </c>
      <c r="G6" s="25">
        <v>4771</v>
      </c>
      <c r="J6" s="1" t="s">
        <v>54</v>
      </c>
      <c r="K6" s="1" t="s">
        <v>95</v>
      </c>
      <c r="L6" s="1">
        <v>365</v>
      </c>
      <c r="M6" s="1">
        <v>490</v>
      </c>
    </row>
    <row r="7" spans="1:13">
      <c r="A7" s="23" t="s">
        <v>8</v>
      </c>
      <c r="B7" s="24" t="s">
        <v>33</v>
      </c>
      <c r="C7" s="25">
        <v>349832</v>
      </c>
      <c r="D7" s="25">
        <v>4611</v>
      </c>
      <c r="E7" s="25">
        <v>18917</v>
      </c>
      <c r="F7" s="25">
        <v>3827</v>
      </c>
      <c r="G7" s="25">
        <v>4331</v>
      </c>
      <c r="J7" s="1" t="s">
        <v>54</v>
      </c>
      <c r="K7" s="1" t="s">
        <v>96</v>
      </c>
      <c r="L7" s="1">
        <v>81</v>
      </c>
      <c r="M7" s="1">
        <v>314</v>
      </c>
    </row>
    <row r="8" spans="1:13">
      <c r="A8" s="23" t="s">
        <v>8</v>
      </c>
      <c r="B8" s="24" t="s">
        <v>34</v>
      </c>
      <c r="C8" s="25">
        <v>135026</v>
      </c>
      <c r="D8" s="25">
        <v>1665</v>
      </c>
      <c r="E8" s="25">
        <v>4877</v>
      </c>
      <c r="F8" s="25">
        <v>1138</v>
      </c>
      <c r="G8" s="25">
        <v>1848</v>
      </c>
      <c r="J8" s="1" t="s">
        <v>54</v>
      </c>
      <c r="K8" s="1" t="s">
        <v>97</v>
      </c>
      <c r="L8" s="1">
        <v>105</v>
      </c>
      <c r="M8" s="1">
        <v>284</v>
      </c>
    </row>
    <row r="9" spans="1:13">
      <c r="A9" s="23" t="s">
        <v>8</v>
      </c>
      <c r="B9" s="24" t="s">
        <v>35</v>
      </c>
      <c r="C9" s="25">
        <v>796866</v>
      </c>
      <c r="D9" s="25">
        <v>13453</v>
      </c>
      <c r="E9" s="25">
        <v>54074</v>
      </c>
      <c r="F9" s="25">
        <v>4320</v>
      </c>
      <c r="G9" s="25">
        <v>3554</v>
      </c>
      <c r="J9" s="1" t="s">
        <v>54</v>
      </c>
      <c r="K9" s="1" t="s">
        <v>64</v>
      </c>
      <c r="L9" s="1">
        <v>258</v>
      </c>
      <c r="M9" s="1">
        <v>138</v>
      </c>
    </row>
    <row r="10" spans="1:13">
      <c r="A10" s="23" t="s">
        <v>8</v>
      </c>
      <c r="B10" s="24" t="s">
        <v>36</v>
      </c>
      <c r="C10" s="25">
        <v>547985</v>
      </c>
      <c r="D10" s="25">
        <v>7287</v>
      </c>
      <c r="E10" s="25">
        <v>42784</v>
      </c>
      <c r="F10" s="25">
        <v>4211</v>
      </c>
      <c r="G10" s="25">
        <v>3350</v>
      </c>
      <c r="J10" s="1" t="s">
        <v>54</v>
      </c>
      <c r="K10" s="1" t="s">
        <v>98</v>
      </c>
      <c r="L10" s="1">
        <v>91</v>
      </c>
      <c r="M10" s="1">
        <v>103</v>
      </c>
    </row>
    <row r="11" spans="1:13">
      <c r="A11" s="23" t="s">
        <v>14</v>
      </c>
      <c r="B11" s="24" t="s">
        <v>37</v>
      </c>
      <c r="C11" s="25">
        <v>429262</v>
      </c>
      <c r="D11" s="25">
        <v>6088</v>
      </c>
      <c r="E11" s="25">
        <v>10608</v>
      </c>
      <c r="F11" s="25">
        <v>2492</v>
      </c>
      <c r="G11" s="25">
        <v>5893</v>
      </c>
      <c r="J11" s="1" t="s">
        <v>54</v>
      </c>
      <c r="K11" s="1" t="s">
        <v>99</v>
      </c>
      <c r="L11" s="1">
        <v>38</v>
      </c>
      <c r="M11" s="1">
        <v>89</v>
      </c>
    </row>
    <row r="12" spans="1:13">
      <c r="A12" s="23" t="s">
        <v>14</v>
      </c>
      <c r="B12" s="24" t="s">
        <v>38</v>
      </c>
      <c r="C12" s="25">
        <v>550178</v>
      </c>
      <c r="D12" s="25">
        <v>8515</v>
      </c>
      <c r="E12" s="25">
        <v>16468</v>
      </c>
      <c r="F12" s="25">
        <v>3365</v>
      </c>
      <c r="G12" s="25">
        <v>6898</v>
      </c>
      <c r="J12" s="1" t="s">
        <v>54</v>
      </c>
      <c r="K12" s="1" t="s">
        <v>100</v>
      </c>
      <c r="L12" s="1">
        <v>33</v>
      </c>
      <c r="M12" s="1">
        <v>83</v>
      </c>
    </row>
    <row r="13" spans="1:13">
      <c r="A13" s="23" t="s">
        <v>14</v>
      </c>
      <c r="B13" s="24" t="s">
        <v>39</v>
      </c>
      <c r="C13" s="25">
        <v>605243</v>
      </c>
      <c r="D13" s="25">
        <v>9954</v>
      </c>
      <c r="E13" s="25">
        <v>22024</v>
      </c>
      <c r="F13" s="25">
        <v>4080</v>
      </c>
      <c r="G13" s="25">
        <v>4977</v>
      </c>
      <c r="J13" s="1" t="s">
        <v>54</v>
      </c>
      <c r="K13" s="1" t="s">
        <v>101</v>
      </c>
      <c r="L13" s="1">
        <v>44</v>
      </c>
      <c r="M13" s="1">
        <v>65</v>
      </c>
    </row>
    <row r="14" spans="1:13">
      <c r="A14" s="23" t="s">
        <v>14</v>
      </c>
      <c r="B14" s="24" t="s">
        <v>40</v>
      </c>
      <c r="C14" s="25">
        <v>546639</v>
      </c>
      <c r="D14" s="25">
        <v>8628</v>
      </c>
      <c r="E14" s="25">
        <v>13118</v>
      </c>
      <c r="F14" s="25">
        <v>3490</v>
      </c>
      <c r="G14" s="25">
        <v>7007</v>
      </c>
      <c r="J14" s="1" t="s">
        <v>54</v>
      </c>
      <c r="K14" s="1" t="s">
        <v>102</v>
      </c>
      <c r="L14" s="1">
        <v>23</v>
      </c>
      <c r="M14" s="1">
        <v>55</v>
      </c>
    </row>
    <row r="15" spans="1:13">
      <c r="A15" s="23" t="s">
        <v>23</v>
      </c>
      <c r="B15" s="24" t="s">
        <v>41</v>
      </c>
      <c r="C15" s="25">
        <v>183797</v>
      </c>
      <c r="D15" s="25">
        <v>2182</v>
      </c>
      <c r="E15" s="25">
        <v>7393</v>
      </c>
      <c r="F15" s="25">
        <v>543</v>
      </c>
      <c r="G15" s="25">
        <v>1290</v>
      </c>
      <c r="J15" s="1" t="s">
        <v>54</v>
      </c>
      <c r="K15" s="1" t="s">
        <v>103</v>
      </c>
      <c r="L15" s="1">
        <v>76</v>
      </c>
      <c r="M15" s="1">
        <v>54</v>
      </c>
    </row>
    <row r="16" spans="1:13">
      <c r="A16" s="23" t="s">
        <v>23</v>
      </c>
      <c r="B16" s="24" t="s">
        <v>42</v>
      </c>
      <c r="C16" s="25">
        <v>219249</v>
      </c>
      <c r="D16" s="25">
        <v>2750</v>
      </c>
      <c r="E16" s="25">
        <v>7341</v>
      </c>
      <c r="F16" s="25">
        <v>890</v>
      </c>
      <c r="G16" s="25">
        <v>1469</v>
      </c>
      <c r="J16" s="1" t="s">
        <v>54</v>
      </c>
      <c r="K16" s="1" t="s">
        <v>104</v>
      </c>
      <c r="L16" s="1">
        <v>46</v>
      </c>
      <c r="M16" s="1">
        <v>53</v>
      </c>
    </row>
    <row r="17" spans="1:13" ht="17.25" thickBot="1">
      <c r="A17" s="26" t="s">
        <v>23</v>
      </c>
      <c r="B17" s="27" t="s">
        <v>43</v>
      </c>
      <c r="C17" s="28">
        <v>168776</v>
      </c>
      <c r="D17" s="28">
        <v>1793</v>
      </c>
      <c r="E17" s="28">
        <v>9148</v>
      </c>
      <c r="F17" s="28">
        <v>544</v>
      </c>
      <c r="G17" s="28">
        <v>709</v>
      </c>
      <c r="J17" s="1" t="s">
        <v>54</v>
      </c>
      <c r="K17" s="1" t="s">
        <v>105</v>
      </c>
      <c r="L17" s="1">
        <v>7</v>
      </c>
      <c r="M17" s="1">
        <v>848</v>
      </c>
    </row>
    <row r="18" spans="1:13" ht="17.25" thickBot="1"/>
    <row r="19" spans="1:13">
      <c r="A19" s="29" t="s">
        <v>46</v>
      </c>
      <c r="B19" s="30" t="s">
        <v>0</v>
      </c>
      <c r="C19" s="29" t="s">
        <v>5</v>
      </c>
      <c r="D19" s="29" t="s">
        <v>6</v>
      </c>
      <c r="E19" s="29" t="s">
        <v>7</v>
      </c>
    </row>
    <row r="20" spans="1:13" outlineLevel="2">
      <c r="A20" s="31" t="s">
        <v>54</v>
      </c>
      <c r="B20" s="32" t="s">
        <v>55</v>
      </c>
      <c r="C20" s="25">
        <v>101910</v>
      </c>
      <c r="D20" s="25">
        <v>102294</v>
      </c>
      <c r="E20" s="25">
        <v>98366</v>
      </c>
    </row>
    <row r="21" spans="1:13" outlineLevel="2">
      <c r="A21" s="31" t="s">
        <v>57</v>
      </c>
      <c r="B21" s="32" t="s">
        <v>55</v>
      </c>
      <c r="C21" s="25">
        <v>79441</v>
      </c>
      <c r="D21" s="25">
        <v>83949</v>
      </c>
      <c r="E21" s="25">
        <v>87206</v>
      </c>
    </row>
    <row r="22" spans="1:13" outlineLevel="2">
      <c r="A22" s="31" t="s">
        <v>59</v>
      </c>
      <c r="B22" s="32" t="s">
        <v>55</v>
      </c>
      <c r="C22" s="25">
        <v>63198</v>
      </c>
      <c r="D22" s="25">
        <v>65778</v>
      </c>
      <c r="E22" s="25">
        <v>64951</v>
      </c>
    </row>
    <row r="23" spans="1:13" outlineLevel="2">
      <c r="A23" s="31" t="s">
        <v>60</v>
      </c>
      <c r="B23" s="32" t="s">
        <v>55</v>
      </c>
      <c r="C23" s="25">
        <v>55794</v>
      </c>
      <c r="D23" s="25">
        <v>58342</v>
      </c>
      <c r="E23" s="25">
        <v>57211</v>
      </c>
    </row>
    <row r="24" spans="1:13" outlineLevel="2">
      <c r="A24" s="31" t="s">
        <v>61</v>
      </c>
      <c r="B24" s="32" t="s">
        <v>55</v>
      </c>
      <c r="C24" s="25">
        <v>48458</v>
      </c>
      <c r="D24" s="25">
        <v>50635</v>
      </c>
      <c r="E24" s="25">
        <v>50570</v>
      </c>
    </row>
    <row r="25" spans="1:13" outlineLevel="2">
      <c r="A25" s="31" t="s">
        <v>62</v>
      </c>
      <c r="B25" s="32" t="s">
        <v>55</v>
      </c>
      <c r="C25" s="25">
        <v>45537</v>
      </c>
      <c r="D25" s="25">
        <v>47078</v>
      </c>
      <c r="E25" s="25">
        <v>45091</v>
      </c>
    </row>
    <row r="26" spans="1:13" outlineLevel="2">
      <c r="A26" s="31" t="s">
        <v>63</v>
      </c>
      <c r="B26" s="32" t="s">
        <v>55</v>
      </c>
      <c r="C26" s="25">
        <v>45176</v>
      </c>
      <c r="D26" s="25">
        <v>45311</v>
      </c>
      <c r="E26" s="25">
        <v>43295</v>
      </c>
    </row>
    <row r="27" spans="1:13" outlineLevel="2">
      <c r="A27" s="31" t="s">
        <v>64</v>
      </c>
      <c r="B27" s="32" t="s">
        <v>55</v>
      </c>
      <c r="C27" s="25">
        <v>44538</v>
      </c>
      <c r="D27" s="25">
        <v>46302</v>
      </c>
      <c r="E27" s="25">
        <v>41987</v>
      </c>
    </row>
    <row r="28" spans="1:13" outlineLevel="1">
      <c r="A28" s="31"/>
      <c r="B28" s="57" t="s">
        <v>86</v>
      </c>
      <c r="C28" s="25">
        <f>SUBTOTAL(1,C20:C27)</f>
        <v>60506.5</v>
      </c>
      <c r="D28" s="25">
        <f>SUBTOTAL(1,D20:D27)</f>
        <v>62461.125</v>
      </c>
      <c r="E28" s="25">
        <f>SUBTOTAL(1,E20:E27)</f>
        <v>61084.625</v>
      </c>
    </row>
    <row r="29" spans="1:13" outlineLevel="2">
      <c r="A29" s="31" t="s">
        <v>47</v>
      </c>
      <c r="B29" s="32" t="s">
        <v>48</v>
      </c>
      <c r="C29" s="25">
        <v>160415</v>
      </c>
      <c r="D29" s="25">
        <v>173537</v>
      </c>
      <c r="E29" s="25">
        <v>175643</v>
      </c>
    </row>
    <row r="30" spans="1:13" outlineLevel="2">
      <c r="A30" s="31" t="s">
        <v>49</v>
      </c>
      <c r="B30" s="32" t="s">
        <v>48</v>
      </c>
      <c r="C30" s="25">
        <v>164037</v>
      </c>
      <c r="D30" s="25">
        <v>171199</v>
      </c>
      <c r="E30" s="25">
        <v>163450</v>
      </c>
    </row>
    <row r="31" spans="1:13" outlineLevel="2">
      <c r="A31" s="31" t="s">
        <v>50</v>
      </c>
      <c r="B31" s="32" t="s">
        <v>48</v>
      </c>
      <c r="C31" s="25">
        <v>140500</v>
      </c>
      <c r="D31" s="25">
        <v>149416</v>
      </c>
      <c r="E31" s="25">
        <v>155274</v>
      </c>
    </row>
    <row r="32" spans="1:13" outlineLevel="2">
      <c r="A32" s="31" t="s">
        <v>51</v>
      </c>
      <c r="B32" s="32" t="s">
        <v>48</v>
      </c>
      <c r="C32" s="25">
        <v>137301</v>
      </c>
      <c r="D32" s="25">
        <v>143156</v>
      </c>
      <c r="E32" s="25">
        <v>142304</v>
      </c>
    </row>
    <row r="33" spans="1:5" outlineLevel="2">
      <c r="A33" s="31" t="s">
        <v>52</v>
      </c>
      <c r="B33" s="32" t="s">
        <v>48</v>
      </c>
      <c r="C33" s="25">
        <v>127669</v>
      </c>
      <c r="D33" s="25">
        <v>132002</v>
      </c>
      <c r="E33" s="25">
        <v>132538</v>
      </c>
    </row>
    <row r="34" spans="1:5" outlineLevel="2">
      <c r="A34" s="31" t="s">
        <v>53</v>
      </c>
      <c r="B34" s="32" t="s">
        <v>48</v>
      </c>
      <c r="C34" s="25">
        <v>127457</v>
      </c>
      <c r="D34" s="25">
        <v>136471</v>
      </c>
      <c r="E34" s="25">
        <v>131712</v>
      </c>
    </row>
    <row r="35" spans="1:5" outlineLevel="2">
      <c r="A35" s="31" t="s">
        <v>56</v>
      </c>
      <c r="B35" s="32" t="s">
        <v>48</v>
      </c>
      <c r="C35" s="25">
        <v>99124</v>
      </c>
      <c r="D35" s="25">
        <v>103062</v>
      </c>
      <c r="E35" s="25">
        <v>92171</v>
      </c>
    </row>
    <row r="36" spans="1:5" ht="17.25" outlineLevel="2" thickBot="1">
      <c r="A36" s="33" t="s">
        <v>58</v>
      </c>
      <c r="B36" s="34" t="s">
        <v>48</v>
      </c>
      <c r="C36" s="28">
        <v>68403</v>
      </c>
      <c r="D36" s="28">
        <v>72600</v>
      </c>
      <c r="E36" s="28">
        <v>71390</v>
      </c>
    </row>
    <row r="37" spans="1:5" outlineLevel="1">
      <c r="A37" s="31"/>
      <c r="B37" s="58" t="s">
        <v>87</v>
      </c>
      <c r="C37" s="25">
        <f>SUBTOTAL(1,C29:C36)</f>
        <v>128113.25</v>
      </c>
      <c r="D37" s="25">
        <f>SUBTOTAL(1,D29:D36)</f>
        <v>135180.375</v>
      </c>
      <c r="E37" s="25">
        <f>SUBTOTAL(1,E29:E36)</f>
        <v>133060.25</v>
      </c>
    </row>
    <row r="38" spans="1:5">
      <c r="A38" s="31"/>
      <c r="B38" s="58" t="s">
        <v>88</v>
      </c>
      <c r="C38" s="25">
        <f>SUBTOTAL(1,C20:C36)</f>
        <v>94309.875</v>
      </c>
      <c r="D38" s="25">
        <f>SUBTOTAL(1,D20:D36)</f>
        <v>98820.75</v>
      </c>
      <c r="E38" s="25">
        <f>SUBTOTAL(1,E20:E36)</f>
        <v>97072.4375</v>
      </c>
    </row>
  </sheetData>
  <sortState ref="A20:E35">
    <sortCondition descending="1" ref="B23"/>
  </sortState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14"/>
  <sheetViews>
    <sheetView showGridLines="0" workbookViewId="0">
      <selection activeCell="K20" sqref="K20"/>
    </sheetView>
  </sheetViews>
  <sheetFormatPr defaultRowHeight="13.5" outlineLevelRow="1" outlineLevelCol="1"/>
  <cols>
    <col min="3" max="3" width="5.44140625" customWidth="1"/>
    <col min="4" max="6" width="8.77734375" customWidth="1" outlineLevel="1"/>
  </cols>
  <sheetData>
    <row r="1" spans="2:6" ht="14.25" thickBot="1"/>
    <row r="2" spans="2:6">
      <c r="B2" s="67" t="s">
        <v>115</v>
      </c>
      <c r="C2" s="67"/>
      <c r="D2" s="72"/>
      <c r="E2" s="72"/>
      <c r="F2" s="72"/>
    </row>
    <row r="3" spans="2:6" collapsed="1">
      <c r="B3" s="66"/>
      <c r="C3" s="66"/>
      <c r="D3" s="73" t="s">
        <v>117</v>
      </c>
      <c r="E3" s="73" t="s">
        <v>112</v>
      </c>
      <c r="F3" s="73" t="s">
        <v>114</v>
      </c>
    </row>
    <row r="4" spans="2:6" ht="36" hidden="1" outlineLevel="1">
      <c r="B4" s="69"/>
      <c r="C4" s="69"/>
      <c r="D4" s="63"/>
      <c r="E4" s="75" t="s">
        <v>113</v>
      </c>
      <c r="F4" s="75" t="s">
        <v>113</v>
      </c>
    </row>
    <row r="5" spans="2:6">
      <c r="B5" s="70" t="s">
        <v>116</v>
      </c>
      <c r="C5" s="70"/>
      <c r="D5" s="68"/>
      <c r="E5" s="68"/>
      <c r="F5" s="68"/>
    </row>
    <row r="6" spans="2:6" outlineLevel="1">
      <c r="B6" s="69"/>
      <c r="C6" s="69" t="s">
        <v>107</v>
      </c>
      <c r="D6" s="64">
        <v>338010</v>
      </c>
      <c r="E6" s="74">
        <v>340000</v>
      </c>
      <c r="F6" s="74">
        <v>345000</v>
      </c>
    </row>
    <row r="7" spans="2:6" outlineLevel="1">
      <c r="B7" s="69"/>
      <c r="C7" s="69" t="s">
        <v>108</v>
      </c>
      <c r="D7" s="64">
        <v>174052</v>
      </c>
      <c r="E7" s="74">
        <v>175000</v>
      </c>
      <c r="F7" s="74">
        <v>176000</v>
      </c>
    </row>
    <row r="8" spans="2:6" outlineLevel="1">
      <c r="B8" s="69"/>
      <c r="C8" s="69" t="s">
        <v>109</v>
      </c>
      <c r="D8" s="64">
        <v>113048</v>
      </c>
      <c r="E8" s="74">
        <v>114000</v>
      </c>
      <c r="F8" s="74">
        <v>115000</v>
      </c>
    </row>
    <row r="9" spans="2:6" outlineLevel="1">
      <c r="B9" s="69"/>
      <c r="C9" s="69" t="s">
        <v>110</v>
      </c>
      <c r="D9" s="64">
        <v>41325</v>
      </c>
      <c r="E9" s="74">
        <v>42000</v>
      </c>
      <c r="F9" s="74">
        <v>43000</v>
      </c>
    </row>
    <row r="10" spans="2:6">
      <c r="B10" s="70" t="s">
        <v>118</v>
      </c>
      <c r="C10" s="70"/>
      <c r="D10" s="68"/>
      <c r="E10" s="68"/>
      <c r="F10" s="68"/>
    </row>
    <row r="11" spans="2:6" ht="14.25" outlineLevel="1" thickBot="1">
      <c r="B11" s="71"/>
      <c r="C11" s="71" t="s">
        <v>111</v>
      </c>
      <c r="D11" s="65">
        <v>676133</v>
      </c>
      <c r="E11" s="65">
        <v>677654</v>
      </c>
      <c r="F11" s="65">
        <v>680321</v>
      </c>
    </row>
    <row r="12" spans="2:6">
      <c r="B12" t="s">
        <v>119</v>
      </c>
    </row>
    <row r="13" spans="2:6">
      <c r="B13" t="s">
        <v>120</v>
      </c>
    </row>
    <row r="14" spans="2:6">
      <c r="B14" t="s">
        <v>121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4"/>
  <sheetViews>
    <sheetView workbookViewId="0"/>
  </sheetViews>
  <sheetFormatPr defaultRowHeight="13.5"/>
  <cols>
    <col min="1" max="3" width="13.21875" style="5" customWidth="1"/>
    <col min="4" max="4" width="12.77734375" style="5" customWidth="1"/>
    <col min="5" max="7" width="4.44140625" style="5" customWidth="1"/>
    <col min="8" max="8" width="17.88671875" style="5" customWidth="1"/>
    <col min="9" max="14" width="10.77734375" style="5" customWidth="1"/>
    <col min="15" max="16384" width="8.88671875" style="5"/>
  </cols>
  <sheetData>
    <row r="1" spans="1:12" ht="14.25" thickBot="1">
      <c r="A1" s="2" t="s">
        <v>3</v>
      </c>
      <c r="B1" s="3" t="s">
        <v>65</v>
      </c>
      <c r="C1" s="3" t="s">
        <v>66</v>
      </c>
      <c r="D1" s="4" t="s">
        <v>67</v>
      </c>
      <c r="H1" s="2" t="s">
        <v>3</v>
      </c>
      <c r="I1" s="3" t="s">
        <v>70</v>
      </c>
      <c r="J1" s="2" t="s">
        <v>68</v>
      </c>
      <c r="K1" s="2" t="s">
        <v>69</v>
      </c>
      <c r="L1" s="6" t="s">
        <v>71</v>
      </c>
    </row>
    <row r="2" spans="1:12">
      <c r="A2" s="7" t="s">
        <v>8</v>
      </c>
      <c r="B2" s="8">
        <v>803149</v>
      </c>
      <c r="C2" s="8">
        <v>734510</v>
      </c>
      <c r="D2" s="9">
        <f>ROUND(AVERAGE(B2:C2),0)</f>
        <v>768830</v>
      </c>
      <c r="H2" s="7" t="s">
        <v>8</v>
      </c>
      <c r="I2" s="8">
        <v>351749</v>
      </c>
      <c r="J2" s="10">
        <v>357943</v>
      </c>
      <c r="K2" s="10">
        <v>338010</v>
      </c>
      <c r="L2" s="11">
        <f>ROUND(AVERAGE(I2:K2),0)</f>
        <v>349234</v>
      </c>
    </row>
    <row r="3" spans="1:12">
      <c r="A3" s="7" t="s">
        <v>14</v>
      </c>
      <c r="B3" s="8">
        <v>346176</v>
      </c>
      <c r="C3" s="8">
        <v>331971</v>
      </c>
      <c r="D3" s="9">
        <f>ROUND(AVERAGE(B3:C3),0)</f>
        <v>339074</v>
      </c>
      <c r="H3" s="7" t="s">
        <v>14</v>
      </c>
      <c r="I3" s="8">
        <v>177790</v>
      </c>
      <c r="J3" s="10">
        <v>182236</v>
      </c>
      <c r="K3" s="10">
        <v>174052</v>
      </c>
      <c r="L3" s="11">
        <f>ROUND(AVERAGE(I3:K3),0)</f>
        <v>178026</v>
      </c>
    </row>
    <row r="4" spans="1:12">
      <c r="A4" s="7" t="s">
        <v>23</v>
      </c>
      <c r="B4" s="8">
        <v>126808</v>
      </c>
      <c r="C4" s="8">
        <v>137738.98762395777</v>
      </c>
      <c r="D4" s="9">
        <f>ROUND(AVERAGE(B4:C4),0)</f>
        <v>132273</v>
      </c>
      <c r="H4" s="7" t="s">
        <v>23</v>
      </c>
      <c r="I4" s="8">
        <v>92291</v>
      </c>
      <c r="J4" s="10">
        <v>118791</v>
      </c>
      <c r="K4" s="10">
        <v>113048</v>
      </c>
      <c r="L4" s="11">
        <f>ROUND(AVERAGE(I4:K4),0)</f>
        <v>108043</v>
      </c>
    </row>
    <row r="5" spans="1:12" ht="14.25" thickBot="1">
      <c r="A5" s="12" t="s">
        <v>21</v>
      </c>
      <c r="B5" s="13">
        <v>50990</v>
      </c>
      <c r="C5" s="13">
        <v>48658</v>
      </c>
      <c r="D5" s="14">
        <f>ROUND(AVERAGE(B5:C5),0)</f>
        <v>49824</v>
      </c>
      <c r="H5" s="12" t="s">
        <v>21</v>
      </c>
      <c r="I5" s="13">
        <v>37432</v>
      </c>
      <c r="J5" s="15">
        <v>43731</v>
      </c>
      <c r="K5" s="15">
        <v>41325</v>
      </c>
      <c r="L5" s="16">
        <f>ROUND(AVERAGE(I5:K5),0)</f>
        <v>40829</v>
      </c>
    </row>
    <row r="6" spans="1:12" ht="14.25" thickBot="1">
      <c r="A6" s="2" t="s">
        <v>1</v>
      </c>
      <c r="B6" s="17">
        <f>SUM(B2:B5)</f>
        <v>1327123</v>
      </c>
      <c r="C6" s="17">
        <f>SUM(C2:C5)</f>
        <v>1252877.9876239577</v>
      </c>
      <c r="D6" s="18">
        <f>ROUND(AVERAGE(B6:C6),0)</f>
        <v>1290000</v>
      </c>
      <c r="H6" s="12" t="s">
        <v>2</v>
      </c>
      <c r="I6" s="13">
        <f>SUM(I2:I5)</f>
        <v>659262</v>
      </c>
      <c r="J6" s="15">
        <f>SUM(J2:J5)</f>
        <v>702701</v>
      </c>
      <c r="K6" s="15">
        <f>SUM(K2:K5)</f>
        <v>666435</v>
      </c>
      <c r="L6" s="16">
        <f>ROUND(AVERAGE(I6:K6),0)</f>
        <v>676133</v>
      </c>
    </row>
    <row r="9" spans="1:12">
      <c r="C9" s="19"/>
    </row>
    <row r="10" spans="1:12">
      <c r="B10" s="20"/>
      <c r="C10" s="20"/>
      <c r="D10" s="20"/>
    </row>
    <row r="14" spans="1:12">
      <c r="I14" s="20"/>
      <c r="J14" s="20"/>
    </row>
  </sheetData>
  <scenarios current="1" sqref="L6">
    <scenario name="가형" locked="1" count="4" user="삼성SDS" comment="만든 사람 삼성SDS 날짜 2014-11-23">
      <inputCells r="K2" val="340000" numFmtId="176"/>
      <inputCells r="K3" val="175000" numFmtId="176"/>
      <inputCells r="K4" val="114000" numFmtId="176"/>
      <inputCells r="K5" val="42000" numFmtId="176"/>
    </scenario>
    <scenario name="나형" locked="1" count="4" user="삼성SDS" comment="만든 사람 삼성SDS 날짜 2014-11-23">
      <inputCells r="K2" val="345000" numFmtId="176"/>
      <inputCells r="K3" val="176000" numFmtId="176"/>
      <inputCells r="K4" val="115000" numFmtId="176"/>
      <inputCells r="K5" val="43000" numFmtId="176"/>
    </scenario>
  </scenario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showGridLines="0" workbookViewId="0">
      <selection activeCell="I23" sqref="I23"/>
    </sheetView>
  </sheetViews>
  <sheetFormatPr defaultRowHeight="16.5"/>
  <cols>
    <col min="1" max="1" width="12.77734375" style="1" customWidth="1"/>
    <col min="2" max="5" width="10.77734375" style="1" customWidth="1"/>
    <col min="6" max="16384" width="8.88671875" style="1"/>
  </cols>
  <sheetData>
    <row r="1" spans="1:7" ht="19.5">
      <c r="A1" s="36" t="s">
        <v>73</v>
      </c>
      <c r="B1" s="36"/>
      <c r="C1" s="36"/>
      <c r="D1" s="36"/>
      <c r="E1" s="36"/>
      <c r="F1" s="36"/>
      <c r="G1" s="36"/>
    </row>
    <row r="2" spans="1:7" ht="17.25" thickBot="1">
      <c r="G2" s="35" t="s">
        <v>72</v>
      </c>
    </row>
    <row r="3" spans="1:7" ht="18" thickTop="1" thickBot="1">
      <c r="A3" s="37" t="s">
        <v>3</v>
      </c>
      <c r="B3" s="38" t="s">
        <v>4</v>
      </c>
      <c r="C3" s="38" t="s">
        <v>5</v>
      </c>
      <c r="D3" s="38" t="s">
        <v>6</v>
      </c>
      <c r="E3" s="38" t="s">
        <v>7</v>
      </c>
      <c r="F3" s="38" t="s">
        <v>74</v>
      </c>
      <c r="G3" s="39" t="s">
        <v>75</v>
      </c>
    </row>
    <row r="4" spans="1:7" ht="17.25" thickTop="1">
      <c r="A4" s="40" t="s">
        <v>8</v>
      </c>
      <c r="B4" s="41">
        <v>338307</v>
      </c>
      <c r="C4" s="41">
        <v>351749</v>
      </c>
      <c r="D4" s="42">
        <v>357943</v>
      </c>
      <c r="E4" s="42">
        <v>338010</v>
      </c>
      <c r="F4" s="50" t="s">
        <v>76</v>
      </c>
      <c r="G4" s="51" t="s">
        <v>77</v>
      </c>
    </row>
    <row r="5" spans="1:7">
      <c r="A5" s="40" t="s">
        <v>9</v>
      </c>
      <c r="B5" s="41">
        <v>110657</v>
      </c>
      <c r="C5" s="41">
        <v>110264</v>
      </c>
      <c r="D5" s="42">
        <v>108204</v>
      </c>
      <c r="E5" s="42">
        <v>102596</v>
      </c>
      <c r="F5" s="50" t="s">
        <v>76</v>
      </c>
      <c r="G5" s="51" t="s">
        <v>77</v>
      </c>
    </row>
    <row r="6" spans="1:7">
      <c r="A6" s="40" t="s">
        <v>10</v>
      </c>
      <c r="B6" s="41">
        <v>100759</v>
      </c>
      <c r="C6" s="41">
        <v>99509</v>
      </c>
      <c r="D6" s="42">
        <v>102884</v>
      </c>
      <c r="E6" s="42">
        <v>103824</v>
      </c>
      <c r="F6" s="50" t="s">
        <v>76</v>
      </c>
      <c r="G6" s="51" t="s">
        <v>77</v>
      </c>
    </row>
    <row r="7" spans="1:7">
      <c r="A7" s="40" t="s">
        <v>11</v>
      </c>
      <c r="B7" s="41">
        <v>11259</v>
      </c>
      <c r="C7" s="41">
        <v>11301</v>
      </c>
      <c r="D7" s="42">
        <v>15072</v>
      </c>
      <c r="E7" s="42">
        <v>20507</v>
      </c>
      <c r="F7" s="50" t="s">
        <v>76</v>
      </c>
      <c r="G7" s="51" t="s">
        <v>77</v>
      </c>
    </row>
    <row r="8" spans="1:7">
      <c r="A8" s="40" t="s">
        <v>21</v>
      </c>
      <c r="B8" s="41">
        <v>66756</v>
      </c>
      <c r="C8" s="41">
        <v>65991</v>
      </c>
      <c r="D8" s="42">
        <v>71013</v>
      </c>
      <c r="E8" s="42">
        <v>69637</v>
      </c>
      <c r="F8" s="50" t="s">
        <v>76</v>
      </c>
      <c r="G8" s="51" t="s">
        <v>77</v>
      </c>
    </row>
    <row r="9" spans="1:7">
      <c r="A9" s="40" t="s">
        <v>22</v>
      </c>
      <c r="B9" s="41">
        <v>111154</v>
      </c>
      <c r="C9" s="41">
        <v>117758</v>
      </c>
      <c r="D9" s="42">
        <v>120089</v>
      </c>
      <c r="E9" s="42">
        <v>119419</v>
      </c>
      <c r="F9" s="50" t="s">
        <v>76</v>
      </c>
      <c r="G9" s="51" t="s">
        <v>77</v>
      </c>
    </row>
    <row r="10" spans="1:7">
      <c r="A10" s="40" t="s">
        <v>12</v>
      </c>
      <c r="B10" s="41">
        <v>15066</v>
      </c>
      <c r="C10" s="41">
        <v>16270</v>
      </c>
      <c r="D10" s="42">
        <v>18094</v>
      </c>
      <c r="E10" s="42">
        <v>20630</v>
      </c>
      <c r="F10" s="50" t="s">
        <v>76</v>
      </c>
      <c r="G10" s="51" t="s">
        <v>77</v>
      </c>
    </row>
    <row r="11" spans="1:7">
      <c r="A11" s="40" t="s">
        <v>13</v>
      </c>
      <c r="B11" s="41">
        <v>47884</v>
      </c>
      <c r="C11" s="41">
        <v>42902</v>
      </c>
      <c r="D11" s="42">
        <v>56334</v>
      </c>
      <c r="E11" s="42">
        <v>63546</v>
      </c>
      <c r="F11" s="50" t="s">
        <v>76</v>
      </c>
      <c r="G11" s="51" t="s">
        <v>77</v>
      </c>
    </row>
    <row r="12" spans="1:7">
      <c r="A12" s="40" t="s">
        <v>14</v>
      </c>
      <c r="B12" s="41">
        <v>180406</v>
      </c>
      <c r="C12" s="41">
        <v>177790</v>
      </c>
      <c r="D12" s="42">
        <v>182236</v>
      </c>
      <c r="E12" s="42">
        <v>174052</v>
      </c>
      <c r="F12" s="50" t="s">
        <v>76</v>
      </c>
      <c r="G12" s="51" t="s">
        <v>77</v>
      </c>
    </row>
    <row r="13" spans="1:7">
      <c r="A13" s="40" t="s">
        <v>23</v>
      </c>
      <c r="B13" s="41">
        <v>71879</v>
      </c>
      <c r="C13" s="41">
        <v>92291</v>
      </c>
      <c r="D13" s="42">
        <v>118791</v>
      </c>
      <c r="E13" s="42">
        <v>113048</v>
      </c>
      <c r="F13" s="50" t="s">
        <v>76</v>
      </c>
      <c r="G13" s="51" t="s">
        <v>77</v>
      </c>
    </row>
    <row r="14" spans="1:7">
      <c r="A14" s="40" t="s">
        <v>15</v>
      </c>
      <c r="B14" s="41">
        <v>262168</v>
      </c>
      <c r="C14" s="41">
        <v>275661</v>
      </c>
      <c r="D14" s="42">
        <v>293364</v>
      </c>
      <c r="E14" s="42">
        <v>293319</v>
      </c>
      <c r="F14" s="50" t="s">
        <v>76</v>
      </c>
      <c r="G14" s="51" t="s">
        <v>77</v>
      </c>
    </row>
    <row r="15" spans="1:7">
      <c r="A15" s="40" t="s">
        <v>16</v>
      </c>
      <c r="B15" s="41">
        <v>39456</v>
      </c>
      <c r="C15" s="41">
        <v>37320</v>
      </c>
      <c r="D15" s="42">
        <v>38532</v>
      </c>
      <c r="E15" s="42">
        <v>35756</v>
      </c>
      <c r="F15" s="50" t="s">
        <v>76</v>
      </c>
      <c r="G15" s="51" t="s">
        <v>77</v>
      </c>
    </row>
    <row r="16" spans="1:7">
      <c r="A16" s="40" t="s">
        <v>17</v>
      </c>
      <c r="B16" s="41">
        <v>23671</v>
      </c>
      <c r="C16" s="41">
        <v>24545</v>
      </c>
      <c r="D16" s="42">
        <v>26055</v>
      </c>
      <c r="E16" s="42">
        <v>25998</v>
      </c>
      <c r="F16" s="50" t="s">
        <v>76</v>
      </c>
      <c r="G16" s="51" t="s">
        <v>77</v>
      </c>
    </row>
    <row r="17" spans="1:7">
      <c r="A17" s="40" t="s">
        <v>18</v>
      </c>
      <c r="B17" s="41">
        <v>44318</v>
      </c>
      <c r="C17" s="41">
        <v>45827</v>
      </c>
      <c r="D17" s="42">
        <v>47424</v>
      </c>
      <c r="E17" s="42">
        <v>47710</v>
      </c>
      <c r="F17" s="50" t="s">
        <v>76</v>
      </c>
      <c r="G17" s="51" t="s">
        <v>77</v>
      </c>
    </row>
    <row r="18" spans="1:7">
      <c r="A18" s="40" t="s">
        <v>19</v>
      </c>
      <c r="B18" s="41">
        <v>41999</v>
      </c>
      <c r="C18" s="41">
        <v>37432</v>
      </c>
      <c r="D18" s="42">
        <v>43731</v>
      </c>
      <c r="E18" s="42">
        <v>41325</v>
      </c>
      <c r="F18" s="50" t="s">
        <v>76</v>
      </c>
      <c r="G18" s="51" t="s">
        <v>77</v>
      </c>
    </row>
    <row r="19" spans="1:7" ht="17.25" thickBot="1">
      <c r="A19" s="45" t="s">
        <v>20</v>
      </c>
      <c r="B19" s="46">
        <v>33992</v>
      </c>
      <c r="C19" s="46">
        <v>43745</v>
      </c>
      <c r="D19" s="47">
        <v>51248</v>
      </c>
      <c r="E19" s="47">
        <v>45728</v>
      </c>
      <c r="F19" s="52" t="s">
        <v>76</v>
      </c>
      <c r="G19" s="53" t="s">
        <v>77</v>
      </c>
    </row>
    <row r="20" spans="1:7" ht="17.25" thickTop="1"/>
  </sheetData>
  <mergeCells count="1">
    <mergeCell ref="A1:G1"/>
  </mergeCells>
  <phoneticPr fontId="1" type="noConversion"/>
  <conditionalFormatting sqref="C4:C19">
    <cfRule type="cellIs" dxfId="0" priority="1" operator="lessThan">
      <formula>43745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H22" sqref="H22"/>
    </sheetView>
  </sheetViews>
  <sheetFormatPr defaultRowHeight="13.5"/>
  <cols>
    <col min="1" max="3" width="13.21875" style="5" customWidth="1"/>
    <col min="4" max="4" width="12.77734375" style="5" customWidth="1"/>
    <col min="5" max="7" width="4.44140625" style="5" customWidth="1"/>
    <col min="8" max="8" width="17.88671875" style="5" customWidth="1"/>
    <col min="9" max="14" width="10.77734375" style="5" customWidth="1"/>
    <col min="15" max="16384" width="8.88671875" style="5"/>
  </cols>
  <sheetData>
    <row r="1" spans="1:12" ht="14.25" thickBot="1">
      <c r="A1" s="2" t="s">
        <v>3</v>
      </c>
      <c r="B1" s="3" t="s">
        <v>65</v>
      </c>
      <c r="C1" s="3" t="s">
        <v>66</v>
      </c>
      <c r="D1" s="4" t="s">
        <v>67</v>
      </c>
      <c r="H1" s="2" t="s">
        <v>3</v>
      </c>
      <c r="I1" s="3" t="s">
        <v>70</v>
      </c>
      <c r="J1" s="2" t="s">
        <v>68</v>
      </c>
      <c r="K1" s="2" t="s">
        <v>69</v>
      </c>
      <c r="L1" s="6" t="s">
        <v>71</v>
      </c>
    </row>
    <row r="2" spans="1:12">
      <c r="A2" s="7" t="s">
        <v>8</v>
      </c>
      <c r="B2" s="8">
        <v>803149</v>
      </c>
      <c r="C2" s="8">
        <v>734510</v>
      </c>
      <c r="D2" s="9">
        <f>ROUND(AVERAGE(B2:C2),0)</f>
        <v>768830</v>
      </c>
      <c r="H2" s="7" t="s">
        <v>8</v>
      </c>
      <c r="I2" s="8">
        <v>351749</v>
      </c>
      <c r="J2" s="10">
        <v>357943</v>
      </c>
      <c r="K2" s="10">
        <v>338010</v>
      </c>
      <c r="L2" s="11">
        <f>ROUND(AVERAGE(I2:K2),0)</f>
        <v>349234</v>
      </c>
    </row>
    <row r="3" spans="1:12">
      <c r="A3" s="7" t="s">
        <v>14</v>
      </c>
      <c r="B3" s="8">
        <v>346176</v>
      </c>
      <c r="C3" s="8">
        <v>331971</v>
      </c>
      <c r="D3" s="9">
        <f>ROUND(AVERAGE(B3:C3),0)</f>
        <v>339074</v>
      </c>
      <c r="H3" s="7" t="s">
        <v>14</v>
      </c>
      <c r="I3" s="8">
        <v>177790</v>
      </c>
      <c r="J3" s="10">
        <v>182236</v>
      </c>
      <c r="K3" s="10">
        <v>174052</v>
      </c>
      <c r="L3" s="11">
        <f>ROUND(AVERAGE(I3:K3),0)</f>
        <v>178026</v>
      </c>
    </row>
    <row r="4" spans="1:12">
      <c r="A4" s="7" t="s">
        <v>23</v>
      </c>
      <c r="B4" s="8">
        <v>126808</v>
      </c>
      <c r="C4" s="59" t="s">
        <v>106</v>
      </c>
      <c r="D4" s="60" t="s">
        <v>106</v>
      </c>
      <c r="H4" s="7" t="s">
        <v>23</v>
      </c>
      <c r="I4" s="8">
        <v>92291</v>
      </c>
      <c r="J4" s="10">
        <v>118791</v>
      </c>
      <c r="K4" s="10">
        <v>113048</v>
      </c>
      <c r="L4" s="11">
        <f>ROUND(AVERAGE(I4:K4),0)</f>
        <v>108043</v>
      </c>
    </row>
    <row r="5" spans="1:12" ht="14.25" thickBot="1">
      <c r="A5" s="12" t="s">
        <v>21</v>
      </c>
      <c r="B5" s="13">
        <v>50990</v>
      </c>
      <c r="C5" s="13">
        <v>48658</v>
      </c>
      <c r="D5" s="14">
        <f>ROUND(AVERAGE(B5:C5),0)</f>
        <v>49824</v>
      </c>
      <c r="H5" s="12" t="s">
        <v>21</v>
      </c>
      <c r="I5" s="13">
        <v>37432</v>
      </c>
      <c r="J5" s="15">
        <v>43731</v>
      </c>
      <c r="K5" s="15">
        <v>41325</v>
      </c>
      <c r="L5" s="16">
        <f>ROUND(AVERAGE(I5:K5),0)</f>
        <v>40829</v>
      </c>
    </row>
    <row r="6" spans="1:12" ht="14.25" thickBot="1">
      <c r="A6" s="2" t="s">
        <v>1</v>
      </c>
      <c r="B6" s="17">
        <f>SUM(B2:B5)</f>
        <v>1327123</v>
      </c>
      <c r="C6" s="61" t="s">
        <v>106</v>
      </c>
      <c r="D6" s="62" t="s">
        <v>106</v>
      </c>
      <c r="H6" s="12" t="s">
        <v>2</v>
      </c>
      <c r="I6" s="13">
        <f>SUM(I2:I5)</f>
        <v>659262</v>
      </c>
      <c r="J6" s="15">
        <f>SUM(J2:J5)</f>
        <v>702701</v>
      </c>
      <c r="K6" s="15">
        <f>SUM(K2:K5)</f>
        <v>666435</v>
      </c>
      <c r="L6" s="16">
        <f>ROUND(AVERAGE(I6:K6),0)</f>
        <v>676133</v>
      </c>
    </row>
    <row r="9" spans="1:12">
      <c r="C9" s="19"/>
    </row>
    <row r="10" spans="1:12">
      <c r="B10" s="20"/>
      <c r="C10" s="20"/>
      <c r="D10" s="20"/>
    </row>
    <row r="14" spans="1:12">
      <c r="I14" s="20"/>
      <c r="J14" s="20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차트</vt:lpstr>
      </vt:variant>
      <vt:variant>
        <vt:i4>1</vt:i4>
      </vt:variant>
    </vt:vector>
  </HeadingPairs>
  <TitlesOfParts>
    <vt:vector size="8" baseType="lpstr">
      <vt:lpstr>교통량</vt:lpstr>
      <vt:lpstr>피벗</vt:lpstr>
      <vt:lpstr>데이터</vt:lpstr>
      <vt:lpstr>시나리오 요약</vt:lpstr>
      <vt:lpstr>목표값과 시나리오</vt:lpstr>
      <vt:lpstr>교통량 예시</vt:lpstr>
      <vt:lpstr>목표값과 시나리오 예시</vt:lpstr>
      <vt:lpstr>○○○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삼성SDS</dc:creator>
  <cp:lastModifiedBy>삼성SDS</cp:lastModifiedBy>
  <dcterms:created xsi:type="dcterms:W3CDTF">2008-02-16T06:18:55Z</dcterms:created>
  <dcterms:modified xsi:type="dcterms:W3CDTF">2014-11-23T06:54:19Z</dcterms:modified>
</cp:coreProperties>
</file>