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G\Desktop\e-Test\엑셀 기출\"/>
    </mc:Choice>
  </mc:AlternateContent>
  <bookViews>
    <workbookView xWindow="0" yWindow="132" windowWidth="19080" windowHeight="10440" tabRatio="731" firstSheet="1" activeTab="1"/>
  </bookViews>
  <sheets>
    <sheet name="김용국" sheetId="5" r:id="rId1"/>
    <sheet name="의료장비" sheetId="4" r:id="rId2"/>
    <sheet name="피벗" sheetId="6" r:id="rId3"/>
    <sheet name="데이터" sheetId="1" r:id="rId4"/>
    <sheet name="시나리오 요약" sheetId="7" r:id="rId5"/>
    <sheet name="목표값과 시나리오" sheetId="2" r:id="rId6"/>
  </sheets>
  <definedNames>
    <definedName name="_xlnm._FilterDatabase" localSheetId="1" hidden="1">의료장비!$B$3:$B$19</definedName>
  </definedNam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E38" i="1" l="1"/>
  <c r="D38" i="1"/>
  <c r="C38" i="1"/>
  <c r="E37" i="1"/>
  <c r="D37" i="1"/>
  <c r="C37" i="1"/>
  <c r="E27" i="1"/>
  <c r="D27" i="1"/>
  <c r="C27" i="1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J6" i="2" l="1"/>
  <c r="I6" i="2"/>
  <c r="K2" i="2"/>
  <c r="K3" i="2"/>
  <c r="K4" i="2"/>
  <c r="K5" i="2"/>
  <c r="B8" i="2"/>
  <c r="C8" i="2"/>
  <c r="D2" i="2"/>
  <c r="D3" i="2"/>
  <c r="D4" i="2"/>
  <c r="D5" i="2"/>
  <c r="D6" i="2"/>
  <c r="D7" i="2"/>
  <c r="D8" i="2" l="1"/>
  <c r="K6" i="2"/>
</calcChain>
</file>

<file path=xl/sharedStrings.xml><?xml version="1.0" encoding="utf-8"?>
<sst xmlns="http://schemas.openxmlformats.org/spreadsheetml/2006/main" count="180" uniqueCount="77">
  <si>
    <t>지역</t>
    <phoneticPr fontId="2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</si>
  <si>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</si>
  <si>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</si>
  <si>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</si>
  <si>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</si>
  <si>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</si>
  <si>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</si>
  <si>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</si>
  <si>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</si>
  <si>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</si>
  <si>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</si>
  <si>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</si>
  <si>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</si>
  <si>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</si>
  <si>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</si>
  <si>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</si>
  <si>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</si>
  <si>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</si>
  <si>
    <t>초음파영상기</t>
    <phoneticPr fontId="2" type="noConversion"/>
  </si>
  <si>
    <t>디지털방사선</t>
    <phoneticPr fontId="2" type="noConversion"/>
  </si>
  <si>
    <t>M.R.I 장비</t>
    <phoneticPr fontId="2" type="noConversion"/>
  </si>
  <si>
    <t>제주도</t>
    <phoneticPr fontId="2" type="noConversion"/>
  </si>
  <si>
    <t>제주도</t>
    <phoneticPr fontId="2" type="noConversion"/>
  </si>
  <si>
    <t>일반병상</t>
  </si>
  <si>
    <t>신생아병상</t>
  </si>
  <si>
    <t>중환자병상</t>
  </si>
  <si>
    <t>구분</t>
    <phoneticPr fontId="2" type="noConversion"/>
  </si>
  <si>
    <t>시</t>
  </si>
  <si>
    <t>시</t>
    <phoneticPr fontId="2" type="noConversion"/>
  </si>
  <si>
    <t>도</t>
  </si>
  <si>
    <t>도</t>
    <phoneticPr fontId="2" type="noConversion"/>
  </si>
  <si>
    <t>수술병상</t>
  </si>
  <si>
    <t>회복병상</t>
  </si>
  <si>
    <t>응급병상</t>
  </si>
  <si>
    <t>유형</t>
    <phoneticPr fontId="2" type="noConversion"/>
  </si>
  <si>
    <t>시</t>
    <phoneticPr fontId="2" type="noConversion"/>
  </si>
  <si>
    <t>도</t>
    <phoneticPr fontId="2" type="noConversion"/>
  </si>
  <si>
    <t>내과</t>
  </si>
  <si>
    <t>외과</t>
  </si>
  <si>
    <t>정형외과</t>
  </si>
  <si>
    <t>산부인과</t>
  </si>
  <si>
    <t>소아과</t>
  </si>
  <si>
    <t>안과</t>
  </si>
  <si>
    <t>유형</t>
  </si>
  <si>
    <t>합계</t>
    <phoneticPr fontId="2" type="noConversion"/>
  </si>
  <si>
    <t>유형합계</t>
    <phoneticPr fontId="2" type="noConversion"/>
  </si>
  <si>
    <t>응급병상차지율</t>
    <phoneticPr fontId="2" type="noConversion"/>
  </si>
  <si>
    <t>전신 CT</t>
    <phoneticPr fontId="2" type="noConversion"/>
  </si>
  <si>
    <t>차지율(%)</t>
    <phoneticPr fontId="2" type="noConversion"/>
  </si>
  <si>
    <t>연산</t>
    <phoneticPr fontId="2" type="noConversion"/>
  </si>
  <si>
    <t>(단위 : 대)</t>
    <phoneticPr fontId="2" type="noConversion"/>
  </si>
  <si>
    <t>시도별 의료장비 현황</t>
    <phoneticPr fontId="2" type="noConversion"/>
  </si>
  <si>
    <t>행 레이블</t>
  </si>
  <si>
    <t>평균 : 일반병상</t>
  </si>
  <si>
    <t>전체 평균 : 일반병상</t>
  </si>
  <si>
    <t>평균 : 신생아병상</t>
  </si>
  <si>
    <t>전체 평균 : 신생아병상</t>
  </si>
  <si>
    <t>평균 : 중환자병상</t>
  </si>
  <si>
    <t>전체 평균 : 중환자병상</t>
  </si>
  <si>
    <t>시 평균</t>
  </si>
  <si>
    <t>도 평균</t>
  </si>
  <si>
    <t>전체 평균</t>
  </si>
  <si>
    <t>$J$2</t>
  </si>
  <si>
    <t>$J$3</t>
  </si>
  <si>
    <t>$J$4</t>
  </si>
  <si>
    <t>$J$5</t>
  </si>
  <si>
    <t>$K$6</t>
  </si>
  <si>
    <t>유형1</t>
  </si>
  <si>
    <t>만든 사람 YG 날짜 2021-05-11</t>
  </si>
  <si>
    <t>유형2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</si>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</sst>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0.00&quot;%&quot;"/>
    <numFmt numFmtId="178" formatCode="#,##0.0_ "/>
    <numFmt numFmtId="179" formatCode="[&lt;=40]**#,##0;General"/>
  </numFmts>
  <fonts count="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0"/>
      <name val="굴림체"/>
      <family val="3"/>
      <charset val="129"/>
    </font>
    <font>
      <b/>
      <sz val="15"/>
      <name val="굴림체"/>
      <family val="3"/>
      <charset val="129"/>
    </font>
    <font>
      <b/>
      <sz val="10"/>
      <name val="굴림체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distributed" vertical="center"/>
    </xf>
    <xf numFmtId="49" fontId="6" fillId="2" borderId="2" xfId="0" applyNumberFormat="1" applyFont="1" applyFill="1" applyBorder="1" applyAlignment="1">
      <alignment horizontal="distributed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distributed" vertical="center"/>
    </xf>
    <xf numFmtId="0" fontId="5" fillId="3" borderId="2" xfId="0" applyFont="1" applyFill="1" applyBorder="1" applyAlignment="1">
      <alignment horizontal="distributed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0" borderId="10" xfId="0" applyFont="1" applyBorder="1" applyAlignment="1">
      <alignment horizontal="distributed" vertical="center"/>
    </xf>
    <xf numFmtId="176" fontId="8" fillId="0" borderId="11" xfId="0" applyNumberFormat="1" applyFont="1" applyBorder="1">
      <alignment vertical="center"/>
    </xf>
    <xf numFmtId="179" fontId="8" fillId="0" borderId="11" xfId="0" applyNumberFormat="1" applyFont="1" applyBorder="1">
      <alignment vertical="center"/>
    </xf>
    <xf numFmtId="0" fontId="8" fillId="0" borderId="11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distributed" vertical="center"/>
    </xf>
    <xf numFmtId="176" fontId="8" fillId="0" borderId="14" xfId="0" applyNumberFormat="1" applyFont="1" applyBorder="1">
      <alignment vertical="center"/>
    </xf>
    <xf numFmtId="179" fontId="8" fillId="0" borderId="14" xfId="0" applyNumberFormat="1" applyFont="1" applyBorder="1">
      <alignment vertical="center"/>
    </xf>
    <xf numFmtId="0" fontId="8" fillId="0" borderId="14" xfId="0" applyFont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distributed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9" fontId="11" fillId="0" borderId="0" xfId="0" applyNumberFormat="1" applyFont="1" applyFill="1" applyBorder="1" applyAlignment="1">
      <alignment horizontal="distributed" vertical="center"/>
    </xf>
    <xf numFmtId="178" fontId="4" fillId="0" borderId="0" xfId="0" applyNumberFormat="1" applyFont="1" applyFill="1" applyBorder="1" applyAlignment="1">
      <alignment horizontal="distributed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7" fontId="0" fillId="0" borderId="8" xfId="0" applyNumberFormat="1" applyFill="1" applyBorder="1" applyAlignment="1">
      <alignment vertical="center"/>
    </xf>
    <xf numFmtId="0" fontId="12" fillId="4" borderId="9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13" fillId="5" borderId="0" xfId="0" applyFont="1" applyFill="1" applyBorder="1" applyAlignment="1">
      <alignment horizontal="left" vertical="center"/>
    </xf>
    <xf numFmtId="0" fontId="14" fillId="5" borderId="20" xfId="0" applyFont="1" applyFill="1" applyBorder="1" applyAlignment="1">
      <alignment horizontal="left" vertical="center"/>
    </xf>
    <xf numFmtId="0" fontId="13" fillId="5" borderId="8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right" vertical="center"/>
    </xf>
    <xf numFmtId="0" fontId="12" fillId="4" borderId="9" xfId="0" applyFont="1" applyFill="1" applyBorder="1" applyAlignment="1">
      <alignment horizontal="right" vertical="center"/>
    </xf>
    <xf numFmtId="176" fontId="0" fillId="6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vertical="top" wrapText="1"/>
    </xf>
    <xf numFmtId="0" fontId="9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1"/>
              <a:t>의료장비 현황</a:t>
            </a:r>
          </a:p>
        </c:rich>
      </c:tx>
      <c:layout/>
      <c:overlay val="0"/>
      <c:spPr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"/>
      <c:rotY val="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의료장비!$B$21</c:f>
              <c:strCache>
                <c:ptCount val="1"/>
                <c:pt idx="0">
                  <c:v>초음파영상기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의료장비!$B$22:$B$25</c:f>
              <c:numCache>
                <c:formatCode>#,##0_);[Red]\(#,##0\)</c:formatCode>
                <c:ptCount val="4"/>
                <c:pt idx="0">
                  <c:v>335</c:v>
                </c:pt>
                <c:pt idx="1">
                  <c:v>470</c:v>
                </c:pt>
                <c:pt idx="2">
                  <c:v>502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의료장비!$C$21</c:f>
              <c:strCache>
                <c:ptCount val="1"/>
                <c:pt idx="0">
                  <c:v>디지털방사선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의료장비!$C$22:$C$25</c:f>
              <c:numCache>
                <c:formatCode>#,##0_);[Red]\(#,##0\)</c:formatCode>
                <c:ptCount val="4"/>
                <c:pt idx="0">
                  <c:v>21</c:v>
                </c:pt>
                <c:pt idx="1">
                  <c:v>40</c:v>
                </c:pt>
                <c:pt idx="2">
                  <c:v>49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strRef>
              <c:f>의료장비!$D$21</c:f>
              <c:strCache>
                <c:ptCount val="1"/>
                <c:pt idx="0">
                  <c:v>전신 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의료장비!$D$22:$D$25</c:f>
              <c:numCache>
                <c:formatCode>[&lt;=40]**#,##0;General</c:formatCode>
                <c:ptCount val="4"/>
                <c:pt idx="0">
                  <c:v>40</c:v>
                </c:pt>
                <c:pt idx="1">
                  <c:v>67</c:v>
                </c:pt>
                <c:pt idx="2">
                  <c:v>57</c:v>
                </c:pt>
                <c:pt idx="3">
                  <c:v>9</c:v>
                </c:pt>
              </c:numCache>
            </c:numRef>
          </c:val>
        </c:ser>
        <c:ser>
          <c:idx val="3"/>
          <c:order val="3"/>
          <c:tx>
            <c:strRef>
              <c:f>의료장비!$E$21</c:f>
              <c:strCache>
                <c:ptCount val="1"/>
                <c:pt idx="0">
                  <c:v>M.R.I 장비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의료장비!$A$22:$A$25</c:f>
              <c:strCache>
                <c:ptCount val="4"/>
                <c:pt idx="0">
                  <c:v>울산광역시</c:v>
                </c:pt>
                <c:pt idx="1">
                  <c:v>강원도</c:v>
                </c:pt>
                <c:pt idx="2">
                  <c:v>충청북도</c:v>
                </c:pt>
                <c:pt idx="3">
                  <c:v>제주도</c:v>
                </c:pt>
              </c:strCache>
            </c:strRef>
          </c:cat>
          <c:val>
            <c:numRef>
              <c:f>의료장비!$E$22:$E$25</c:f>
              <c:numCache>
                <c:formatCode>[&lt;=40]**#,##0;General</c:formatCode>
                <c:ptCount val="4"/>
                <c:pt idx="0">
                  <c:v>17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gapDepth val="55"/>
        <c:shape val="box"/>
        <c:axId val="407604440"/>
        <c:axId val="407604832"/>
        <c:axId val="0"/>
      </c:bar3DChart>
      <c:catAx>
        <c:axId val="4076044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604832"/>
        <c:crosses val="autoZero"/>
        <c:auto val="1"/>
        <c:lblAlgn val="ctr"/>
        <c:lblOffset val="100"/>
        <c:noMultiLvlLbl val="0"/>
      </c:catAx>
      <c:valAx>
        <c:axId val="407604832"/>
        <c:scaling>
          <c:orientation val="maxMin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60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68291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0.82848</cdr:x>
      <cdr:y>0.02145</cdr:y>
    </cdr:from>
    <cdr:to>
      <cdr:x>0.92686</cdr:x>
      <cdr:y>0.17195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00210" y="13034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(</a:t>
          </a:r>
          <a:r>
            <a:rPr lang="ko-KR" altLang="en-US" sz="1100"/>
            <a:t>단위 </a:t>
          </a:r>
          <a:r>
            <a:rPr lang="en-US" altLang="ko-KR" sz="1100"/>
            <a:t>: </a:t>
          </a:r>
          <a:r>
            <a:rPr lang="ko-KR" altLang="en-US" sz="1100"/>
            <a:t>대</a:t>
          </a:r>
          <a:r>
            <a:rPr lang="en-US" altLang="ko-KR" sz="1100"/>
            <a:t>)</a:t>
          </a:r>
          <a:endParaRPr lang="ko-KR" alt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G" refreshedDate="44327.448996527775" createdVersion="5" refreshedVersion="5" minRefreshableVersion="3" recordCount="16">
  <cacheSource type="worksheet">
    <worksheetSource ref="A1:E17" sheet="데이터"/>
  </cacheSource>
  <cacheFields count="5">
    <cacheField name="구분" numFmtId="0">
      <sharedItems count="2">
        <s v="시"/>
        <s v="도"/>
      </sharedItems>
    </cacheField>
    <cacheField name="지역" numFmtId="0">
      <sharedItems/>
    </cacheField>
    <cacheField name="일반병상" numFmtId="176">
      <sharedItems containsSemiMixedTypes="0" containsString="0" containsNumber="1" containsInteger="1" minValue="2196" maxValue="56018"/>
    </cacheField>
    <cacheField name="신생아병상" numFmtId="176">
      <sharedItems containsSemiMixedTypes="0" containsString="0" containsNumber="1" containsInteger="1" minValue="69" maxValue="1827"/>
    </cacheField>
    <cacheField name="중환자병상" numFmtId="176">
      <sharedItems containsSemiMixedTypes="0" containsString="0" containsNumber="1" containsInteger="1" minValue="126" maxValue="2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s v="서울특별시"/>
    <n v="45993"/>
    <n v="1775"/>
    <n v="2957"/>
  </r>
  <r>
    <x v="0"/>
    <s v="부산광역시"/>
    <n v="25092"/>
    <n v="983"/>
    <n v="986"/>
  </r>
  <r>
    <x v="0"/>
    <s v="대구광역시"/>
    <n v="16184"/>
    <n v="638"/>
    <n v="819"/>
  </r>
  <r>
    <x v="0"/>
    <s v="인천광역시"/>
    <n v="15316"/>
    <n v="415"/>
    <n v="487"/>
  </r>
  <r>
    <x v="0"/>
    <s v="광주광역시"/>
    <n v="10096"/>
    <n v="375"/>
    <n v="763"/>
  </r>
  <r>
    <x v="0"/>
    <s v="대전광역시"/>
    <n v="10939"/>
    <n v="358"/>
    <n v="482"/>
  </r>
  <r>
    <x v="0"/>
    <s v="울산광역시"/>
    <n v="7126"/>
    <n v="344"/>
    <n v="211"/>
  </r>
  <r>
    <x v="1"/>
    <s v="경기도"/>
    <n v="56018"/>
    <n v="1827"/>
    <n v="2221"/>
  </r>
  <r>
    <x v="1"/>
    <s v="강원도"/>
    <n v="12676"/>
    <n v="274"/>
    <n v="571"/>
  </r>
  <r>
    <x v="1"/>
    <s v="충청북도"/>
    <n v="10925"/>
    <n v="248"/>
    <n v="456"/>
  </r>
  <r>
    <x v="1"/>
    <s v="충청남도"/>
    <n v="13548"/>
    <n v="298"/>
    <n v="418"/>
  </r>
  <r>
    <x v="1"/>
    <s v="전라북도"/>
    <n v="16419"/>
    <n v="350"/>
    <n v="449"/>
  </r>
  <r>
    <x v="1"/>
    <s v="전라남도"/>
    <n v="17315"/>
    <n v="383"/>
    <n v="493"/>
  </r>
  <r>
    <x v="1"/>
    <s v="경상북도"/>
    <n v="21214"/>
    <n v="489"/>
    <n v="708"/>
  </r>
  <r>
    <x v="1"/>
    <s v="경상남도"/>
    <n v="29033"/>
    <n v="873"/>
    <n v="914"/>
  </r>
  <r>
    <x v="1"/>
    <s v="제주도"/>
    <n v="2196"/>
    <n v="69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14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dataField="1" numFmtId="176" showAll="0"/>
    <pivotField dataField="1" numFmtId="176" showAll="0"/>
    <pivotField dataField="1" numFmtId="176" showAll="0"/>
  </pivotFields>
  <rowFields count="2">
    <field x="0"/>
    <field x="-2"/>
  </rowFields>
  <rowItems count="11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평균 : 일반병상" fld="2" subtotal="average" baseField="0" baseItem="0"/>
    <dataField name="평균 : 신생아병상" fld="3" subtotal="average" baseField="0" baseItem="0"/>
    <dataField name="평균 : 중환자병상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6"/>
  <sheetViews>
    <sheetView tabSelected="1" topLeftCell="C10" workbookViewId="0">
      <selection activeCell="A21" sqref="A21:E25"/>
    </sheetView>
  </sheetViews>
  <sheetFormatPr defaultColWidth="8.8984375" defaultRowHeight="17.399999999999999"/>
  <cols>
    <col min="1" max="1" width="10.69921875" style="21" customWidth="1"/>
    <col min="2" max="5" width="12.69921875" style="21" customWidth="1"/>
    <col min="6" max="16384" width="8.8984375" style="21"/>
  </cols>
  <sheetData>
    <row r="1" spans="1:7" ht="19.2">
      <c r="A1" s="74" t="s">
        <v>51</v>
      </c>
      <c r="B1" s="74"/>
      <c r="C1" s="74"/>
      <c r="D1" s="74"/>
      <c r="E1" s="74"/>
      <c r="F1" s="74"/>
      <c r="G1" s="74"/>
    </row>
    <row r="2" spans="1:7" ht="18" thickBot="1">
      <c r="G2" s="41" t="s">
        <v>50</v>
      </c>
    </row>
    <row r="3" spans="1:7" ht="18.600000000000001" thickTop="1" thickBot="1">
      <c r="A3" s="52" t="s">
        <v>0</v>
      </c>
      <c r="B3" s="53" t="s">
        <v>18</v>
      </c>
      <c r="C3" s="53" t="s">
        <v>19</v>
      </c>
      <c r="D3" s="53" t="s">
        <v>47</v>
      </c>
      <c r="E3" s="53" t="s">
        <v>20</v>
      </c>
      <c r="F3" s="53" t="s">
        <v>48</v>
      </c>
      <c r="G3" s="54" t="s">
        <v>49</v>
      </c>
    </row>
    <row r="4" spans="1:7" ht="18" hidden="1" thickTop="1">
      <c r="A4" s="42" t="s">
        <v>1</v>
      </c>
      <c r="B4" s="43">
        <v>3701</v>
      </c>
      <c r="C4" s="43">
        <v>258</v>
      </c>
      <c r="D4" s="44">
        <v>266</v>
      </c>
      <c r="E4" s="44">
        <v>168</v>
      </c>
      <c r="F4" s="45">
        <f>ROUNDUP(B4/SUM($B$4:$B$19)*100,2)</f>
        <v>23.42</v>
      </c>
      <c r="G4" s="46">
        <f>CHOOSE(LEN(A4),,,SUM(B4:E4),AVERAGE(B4:E4),MAX(B4:E4))</f>
        <v>3701</v>
      </c>
    </row>
    <row r="5" spans="1:7" ht="18" hidden="1" thickTop="1">
      <c r="A5" s="42" t="s">
        <v>2</v>
      </c>
      <c r="B5" s="43">
        <v>1226</v>
      </c>
      <c r="C5" s="43">
        <v>72</v>
      </c>
      <c r="D5" s="44">
        <v>123</v>
      </c>
      <c r="E5" s="44">
        <v>48</v>
      </c>
      <c r="F5" s="45">
        <f t="shared" ref="F5:F19" si="0">ROUNDUP(B5/SUM($B$4:$B$19)*100,2)</f>
        <v>7.76</v>
      </c>
      <c r="G5" s="46">
        <f t="shared" ref="G5:G19" si="1">CHOOSE(LEN(A5),,,SUM(B5:E5),AVERAGE(B5:E5),MAX(B5:E5))</f>
        <v>1226</v>
      </c>
    </row>
    <row r="6" spans="1:7" ht="18" hidden="1" thickTop="1">
      <c r="A6" s="42" t="s">
        <v>3</v>
      </c>
      <c r="B6" s="43">
        <v>940</v>
      </c>
      <c r="C6" s="43">
        <v>82</v>
      </c>
      <c r="D6" s="44">
        <v>106</v>
      </c>
      <c r="E6" s="44">
        <v>33</v>
      </c>
      <c r="F6" s="45">
        <f t="shared" si="0"/>
        <v>5.95</v>
      </c>
      <c r="G6" s="46">
        <f t="shared" si="1"/>
        <v>940</v>
      </c>
    </row>
    <row r="7" spans="1:7" ht="18" hidden="1" thickTop="1">
      <c r="A7" s="42" t="s">
        <v>4</v>
      </c>
      <c r="B7" s="43">
        <v>722</v>
      </c>
      <c r="C7" s="43">
        <v>22</v>
      </c>
      <c r="D7" s="44">
        <v>57</v>
      </c>
      <c r="E7" s="44">
        <v>26</v>
      </c>
      <c r="F7" s="45">
        <f t="shared" si="0"/>
        <v>4.5699999999999994</v>
      </c>
      <c r="G7" s="46">
        <f t="shared" si="1"/>
        <v>722</v>
      </c>
    </row>
    <row r="8" spans="1:7" ht="18" hidden="1" thickTop="1">
      <c r="A8" s="42" t="s">
        <v>5</v>
      </c>
      <c r="B8" s="43">
        <v>553</v>
      </c>
      <c r="C8" s="43">
        <v>54</v>
      </c>
      <c r="D8" s="44">
        <v>52</v>
      </c>
      <c r="E8" s="44">
        <v>28</v>
      </c>
      <c r="F8" s="45">
        <f t="shared" si="0"/>
        <v>3.5</v>
      </c>
      <c r="G8" s="46">
        <f t="shared" si="1"/>
        <v>553</v>
      </c>
    </row>
    <row r="9" spans="1:7" ht="18" hidden="1" thickTop="1">
      <c r="A9" s="42" t="s">
        <v>6</v>
      </c>
      <c r="B9" s="43">
        <v>597</v>
      </c>
      <c r="C9" s="43">
        <v>62</v>
      </c>
      <c r="D9" s="44">
        <v>48</v>
      </c>
      <c r="E9" s="44">
        <v>22</v>
      </c>
      <c r="F9" s="45">
        <f t="shared" si="0"/>
        <v>3.78</v>
      </c>
      <c r="G9" s="46">
        <f t="shared" si="1"/>
        <v>597</v>
      </c>
    </row>
    <row r="10" spans="1:7" ht="18" thickTop="1">
      <c r="A10" s="42" t="s">
        <v>7</v>
      </c>
      <c r="B10" s="43">
        <v>335</v>
      </c>
      <c r="C10" s="43">
        <v>21</v>
      </c>
      <c r="D10" s="44">
        <v>40</v>
      </c>
      <c r="E10" s="44">
        <v>17</v>
      </c>
      <c r="F10" s="45">
        <f t="shared" si="0"/>
        <v>2.1199999999999997</v>
      </c>
      <c r="G10" s="46">
        <f t="shared" si="1"/>
        <v>335</v>
      </c>
    </row>
    <row r="11" spans="1:7" hidden="1">
      <c r="A11" s="42" t="s">
        <v>8</v>
      </c>
      <c r="B11" s="43">
        <v>3074</v>
      </c>
      <c r="C11" s="43">
        <v>225</v>
      </c>
      <c r="D11" s="44">
        <v>300</v>
      </c>
      <c r="E11" s="44">
        <v>129</v>
      </c>
      <c r="F11" s="45">
        <f t="shared" si="0"/>
        <v>19.46</v>
      </c>
      <c r="G11" s="46">
        <f t="shared" si="1"/>
        <v>3728</v>
      </c>
    </row>
    <row r="12" spans="1:7">
      <c r="A12" s="42" t="s">
        <v>9</v>
      </c>
      <c r="B12" s="43">
        <v>470</v>
      </c>
      <c r="C12" s="43">
        <v>40</v>
      </c>
      <c r="D12" s="44">
        <v>67</v>
      </c>
      <c r="E12" s="44">
        <v>22</v>
      </c>
      <c r="F12" s="45">
        <f t="shared" si="0"/>
        <v>2.98</v>
      </c>
      <c r="G12" s="46">
        <f t="shared" si="1"/>
        <v>599</v>
      </c>
    </row>
    <row r="13" spans="1:7">
      <c r="A13" s="42" t="s">
        <v>10</v>
      </c>
      <c r="B13" s="43">
        <v>502</v>
      </c>
      <c r="C13" s="43">
        <v>49</v>
      </c>
      <c r="D13" s="44">
        <v>57</v>
      </c>
      <c r="E13" s="44">
        <v>15</v>
      </c>
      <c r="F13" s="45">
        <f t="shared" si="0"/>
        <v>3.1799999999999997</v>
      </c>
      <c r="G13" s="46">
        <f t="shared" si="1"/>
        <v>155.75</v>
      </c>
    </row>
    <row r="14" spans="1:7" hidden="1">
      <c r="A14" s="42" t="s">
        <v>11</v>
      </c>
      <c r="B14" s="43">
        <v>579</v>
      </c>
      <c r="C14" s="43">
        <v>59</v>
      </c>
      <c r="D14" s="44">
        <v>65</v>
      </c>
      <c r="E14" s="44">
        <v>17</v>
      </c>
      <c r="F14" s="45">
        <f t="shared" si="0"/>
        <v>3.67</v>
      </c>
      <c r="G14" s="46">
        <f t="shared" si="1"/>
        <v>180</v>
      </c>
    </row>
    <row r="15" spans="1:7" hidden="1">
      <c r="A15" s="42" t="s">
        <v>12</v>
      </c>
      <c r="B15" s="43">
        <v>650</v>
      </c>
      <c r="C15" s="43">
        <v>45</v>
      </c>
      <c r="D15" s="44">
        <v>102</v>
      </c>
      <c r="E15" s="44">
        <v>24</v>
      </c>
      <c r="F15" s="45">
        <f t="shared" si="0"/>
        <v>4.12</v>
      </c>
      <c r="G15" s="46">
        <f t="shared" si="1"/>
        <v>205.25</v>
      </c>
    </row>
    <row r="16" spans="1:7" hidden="1">
      <c r="A16" s="42" t="s">
        <v>13</v>
      </c>
      <c r="B16" s="43">
        <v>583</v>
      </c>
      <c r="C16" s="43">
        <v>51</v>
      </c>
      <c r="D16" s="44">
        <v>75</v>
      </c>
      <c r="E16" s="44">
        <v>29</v>
      </c>
      <c r="F16" s="45">
        <f t="shared" si="0"/>
        <v>3.69</v>
      </c>
      <c r="G16" s="46">
        <f t="shared" si="1"/>
        <v>184.5</v>
      </c>
    </row>
    <row r="17" spans="1:7" hidden="1">
      <c r="A17" s="42" t="s">
        <v>14</v>
      </c>
      <c r="B17" s="43">
        <v>770</v>
      </c>
      <c r="C17" s="43">
        <v>81</v>
      </c>
      <c r="D17" s="44">
        <v>84</v>
      </c>
      <c r="E17" s="44">
        <v>28</v>
      </c>
      <c r="F17" s="45">
        <f t="shared" si="0"/>
        <v>4.88</v>
      </c>
      <c r="G17" s="46">
        <f t="shared" si="1"/>
        <v>240.75</v>
      </c>
    </row>
    <row r="18" spans="1:7" hidden="1">
      <c r="A18" s="42" t="s">
        <v>15</v>
      </c>
      <c r="B18" s="43">
        <v>928</v>
      </c>
      <c r="C18" s="43">
        <v>73</v>
      </c>
      <c r="D18" s="44">
        <v>143</v>
      </c>
      <c r="E18" s="44">
        <v>39</v>
      </c>
      <c r="F18" s="45">
        <f t="shared" si="0"/>
        <v>5.88</v>
      </c>
      <c r="G18" s="46">
        <f t="shared" si="1"/>
        <v>295.75</v>
      </c>
    </row>
    <row r="19" spans="1:7" ht="18" thickBot="1">
      <c r="A19" s="47" t="s">
        <v>22</v>
      </c>
      <c r="B19" s="48">
        <v>174</v>
      </c>
      <c r="C19" s="48">
        <v>27</v>
      </c>
      <c r="D19" s="49">
        <v>9</v>
      </c>
      <c r="E19" s="49">
        <v>6</v>
      </c>
      <c r="F19" s="50">
        <f t="shared" si="0"/>
        <v>1.1100000000000001</v>
      </c>
      <c r="G19" s="51">
        <f t="shared" si="1"/>
        <v>216</v>
      </c>
    </row>
    <row r="20" spans="1:7" ht="18.600000000000001" thickTop="1" thickBot="1"/>
    <row r="21" spans="1:7" ht="18.600000000000001" thickTop="1" thickBot="1">
      <c r="A21" s="52" t="s">
        <v>0</v>
      </c>
      <c r="B21" s="53" t="s">
        <v>18</v>
      </c>
      <c r="C21" s="53" t="s">
        <v>19</v>
      </c>
      <c r="D21" s="53" t="s">
        <v>47</v>
      </c>
      <c r="E21" s="53" t="s">
        <v>20</v>
      </c>
      <c r="F21" s="53" t="s">
        <v>48</v>
      </c>
      <c r="G21" s="54" t="s">
        <v>49</v>
      </c>
    </row>
    <row r="22" spans="1:7" ht="18" thickTop="1">
      <c r="A22" s="42" t="s">
        <v>7</v>
      </c>
      <c r="B22" s="43">
        <v>335</v>
      </c>
      <c r="C22" s="43">
        <v>21</v>
      </c>
      <c r="D22" s="44">
        <v>40</v>
      </c>
      <c r="E22" s="44">
        <v>17</v>
      </c>
      <c r="F22" s="45">
        <v>2.1199999999999997</v>
      </c>
      <c r="G22" s="46">
        <v>335</v>
      </c>
    </row>
    <row r="23" spans="1:7">
      <c r="A23" s="42" t="s">
        <v>9</v>
      </c>
      <c r="B23" s="43">
        <v>470</v>
      </c>
      <c r="C23" s="43">
        <v>40</v>
      </c>
      <c r="D23" s="44">
        <v>67</v>
      </c>
      <c r="E23" s="44">
        <v>22</v>
      </c>
      <c r="F23" s="45">
        <v>2.98</v>
      </c>
      <c r="G23" s="46">
        <v>599</v>
      </c>
    </row>
    <row r="24" spans="1:7">
      <c r="A24" s="42" t="s">
        <v>10</v>
      </c>
      <c r="B24" s="43">
        <v>502</v>
      </c>
      <c r="C24" s="43">
        <v>49</v>
      </c>
      <c r="D24" s="44">
        <v>57</v>
      </c>
      <c r="E24" s="44">
        <v>15</v>
      </c>
      <c r="F24" s="45">
        <v>3.1799999999999997</v>
      </c>
      <c r="G24" s="46">
        <v>155.75</v>
      </c>
    </row>
    <row r="25" spans="1:7" ht="18" thickBot="1">
      <c r="A25" s="47" t="s">
        <v>22</v>
      </c>
      <c r="B25" s="48">
        <v>174</v>
      </c>
      <c r="C25" s="48">
        <v>27</v>
      </c>
      <c r="D25" s="49">
        <v>9</v>
      </c>
      <c r="E25" s="49">
        <v>6</v>
      </c>
      <c r="F25" s="50">
        <v>1.1100000000000001</v>
      </c>
      <c r="G25" s="51">
        <v>216</v>
      </c>
    </row>
    <row r="26" spans="1:7" ht="18" thickTop="1"/>
  </sheetData>
  <autoFilter ref="B3:B19">
    <filterColumn colId="0">
      <top10 top="0" percent="1" val="30" filterVal="502"/>
    </filterColumn>
  </autoFilter>
  <mergeCells count="1">
    <mergeCell ref="A1:G1"/>
  </mergeCells>
  <phoneticPr fontId="2" type="noConversion"/>
  <conditionalFormatting sqref="B4:B19">
    <cfRule type="cellIs" dxfId="1" priority="2" operator="lessThan">
      <formula>650</formula>
    </cfRule>
  </conditionalFormatting>
  <conditionalFormatting sqref="B22:B25">
    <cfRule type="cellIs" dxfId="0" priority="1" operator="lessThan">
      <formula>650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21" sqref="C21"/>
    </sheetView>
  </sheetViews>
  <sheetFormatPr defaultRowHeight="14.4"/>
  <cols>
    <col min="1" max="1" width="22.296875" bestFit="1" customWidth="1"/>
    <col min="2" max="2" width="12.59765625" customWidth="1"/>
    <col min="3" max="4" width="17.3984375" bestFit="1" customWidth="1"/>
  </cols>
  <sheetData>
    <row r="3" spans="1:2">
      <c r="A3" s="55" t="s">
        <v>52</v>
      </c>
    </row>
    <row r="4" spans="1:2">
      <c r="A4" s="56" t="s">
        <v>29</v>
      </c>
      <c r="B4" s="57"/>
    </row>
    <row r="5" spans="1:2">
      <c r="A5" s="58" t="s">
        <v>53</v>
      </c>
      <c r="B5" s="57">
        <v>19927.111111111109</v>
      </c>
    </row>
    <row r="6" spans="1:2">
      <c r="A6" s="58" t="s">
        <v>55</v>
      </c>
      <c r="B6" s="57">
        <v>534.55555555555554</v>
      </c>
    </row>
    <row r="7" spans="1:2">
      <c r="A7" s="58" t="s">
        <v>57</v>
      </c>
      <c r="B7" s="57">
        <v>706.22222222222217</v>
      </c>
    </row>
    <row r="8" spans="1:2">
      <c r="A8" s="56" t="s">
        <v>27</v>
      </c>
      <c r="B8" s="57"/>
    </row>
    <row r="9" spans="1:2">
      <c r="A9" s="58" t="s">
        <v>53</v>
      </c>
      <c r="B9" s="57">
        <v>18678</v>
      </c>
    </row>
    <row r="10" spans="1:2">
      <c r="A10" s="58" t="s">
        <v>55</v>
      </c>
      <c r="B10" s="57">
        <v>698.28571428571433</v>
      </c>
    </row>
    <row r="11" spans="1:2">
      <c r="A11" s="58" t="s">
        <v>57</v>
      </c>
      <c r="B11" s="57">
        <v>957.85714285714289</v>
      </c>
    </row>
    <row r="12" spans="1:2">
      <c r="A12" s="56" t="s">
        <v>54</v>
      </c>
      <c r="B12" s="57">
        <v>19380.625</v>
      </c>
    </row>
    <row r="13" spans="1:2">
      <c r="A13" s="56" t="s">
        <v>56</v>
      </c>
      <c r="B13" s="57">
        <v>606.1875</v>
      </c>
    </row>
    <row r="14" spans="1:2">
      <c r="A14" s="56" t="s">
        <v>58</v>
      </c>
      <c r="B14" s="57">
        <v>816.3125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J1" sqref="J1:J17"/>
    </sheetView>
  </sheetViews>
  <sheetFormatPr defaultRowHeight="14.4" outlineLevelRow="2"/>
  <cols>
    <col min="1" max="2" width="9.796875" customWidth="1"/>
    <col min="3" max="5" width="12.796875" customWidth="1"/>
    <col min="6" max="9" width="5.796875" customWidth="1"/>
  </cols>
  <sheetData>
    <row r="1" spans="1:13" ht="17.399999999999999">
      <c r="A1" s="37" t="s">
        <v>26</v>
      </c>
      <c r="B1" s="38" t="s">
        <v>17</v>
      </c>
      <c r="C1" s="39" t="s">
        <v>23</v>
      </c>
      <c r="D1" s="39" t="s">
        <v>24</v>
      </c>
      <c r="E1" s="39" t="s">
        <v>25</v>
      </c>
      <c r="J1" s="40" t="s">
        <v>17</v>
      </c>
      <c r="K1" s="40" t="s">
        <v>31</v>
      </c>
      <c r="L1" s="40" t="s">
        <v>32</v>
      </c>
      <c r="M1" s="40"/>
    </row>
    <row r="2" spans="1:13" ht="17.399999999999999">
      <c r="A2" s="22" t="s">
        <v>28</v>
      </c>
      <c r="B2" s="23" t="s">
        <v>1</v>
      </c>
      <c r="C2" s="24">
        <v>45993</v>
      </c>
      <c r="D2" s="24">
        <v>1775</v>
      </c>
      <c r="E2" s="24">
        <v>2957</v>
      </c>
      <c r="J2" s="40" t="s">
        <v>1</v>
      </c>
      <c r="K2" s="40">
        <v>1591</v>
      </c>
      <c r="L2" s="40">
        <v>1290</v>
      </c>
      <c r="M2" s="40"/>
    </row>
    <row r="3" spans="1:13" ht="17.399999999999999">
      <c r="A3" s="22" t="s">
        <v>28</v>
      </c>
      <c r="B3" s="23" t="s">
        <v>2</v>
      </c>
      <c r="C3" s="24">
        <v>25092</v>
      </c>
      <c r="D3" s="24">
        <v>983</v>
      </c>
      <c r="E3" s="24">
        <v>986</v>
      </c>
      <c r="J3" s="40" t="s">
        <v>2</v>
      </c>
      <c r="K3" s="40">
        <v>573</v>
      </c>
      <c r="L3" s="40">
        <v>477</v>
      </c>
      <c r="M3" s="40"/>
    </row>
    <row r="4" spans="1:13" ht="17.399999999999999">
      <c r="A4" s="22" t="s">
        <v>28</v>
      </c>
      <c r="B4" s="23" t="s">
        <v>3</v>
      </c>
      <c r="C4" s="24">
        <v>16184</v>
      </c>
      <c r="D4" s="24">
        <v>638</v>
      </c>
      <c r="E4" s="24">
        <v>819</v>
      </c>
      <c r="J4" s="40" t="s">
        <v>3</v>
      </c>
      <c r="K4" s="40">
        <v>419</v>
      </c>
      <c r="L4" s="40">
        <v>335</v>
      </c>
      <c r="M4" s="40"/>
    </row>
    <row r="5" spans="1:13" ht="17.399999999999999">
      <c r="A5" s="22" t="s">
        <v>28</v>
      </c>
      <c r="B5" s="23" t="s">
        <v>4</v>
      </c>
      <c r="C5" s="24">
        <v>15316</v>
      </c>
      <c r="D5" s="24">
        <v>415</v>
      </c>
      <c r="E5" s="24">
        <v>487</v>
      </c>
      <c r="J5" s="40" t="s">
        <v>4</v>
      </c>
      <c r="K5" s="40">
        <v>381</v>
      </c>
      <c r="L5" s="40">
        <v>359</v>
      </c>
      <c r="M5" s="40"/>
    </row>
    <row r="6" spans="1:13" ht="17.399999999999999">
      <c r="A6" s="22" t="s">
        <v>28</v>
      </c>
      <c r="B6" s="23" t="s">
        <v>5</v>
      </c>
      <c r="C6" s="24">
        <v>10096</v>
      </c>
      <c r="D6" s="24">
        <v>375</v>
      </c>
      <c r="E6" s="24">
        <v>763</v>
      </c>
      <c r="J6" s="40" t="s">
        <v>5</v>
      </c>
      <c r="K6" s="40">
        <v>318</v>
      </c>
      <c r="L6" s="40">
        <v>247</v>
      </c>
      <c r="M6" s="40"/>
    </row>
    <row r="7" spans="1:13" ht="17.399999999999999">
      <c r="A7" s="22" t="s">
        <v>28</v>
      </c>
      <c r="B7" s="23" t="s">
        <v>6</v>
      </c>
      <c r="C7" s="24">
        <v>10939</v>
      </c>
      <c r="D7" s="24">
        <v>358</v>
      </c>
      <c r="E7" s="24">
        <v>482</v>
      </c>
      <c r="J7" s="40" t="s">
        <v>6</v>
      </c>
      <c r="K7" s="40">
        <v>309</v>
      </c>
      <c r="L7" s="40">
        <v>183</v>
      </c>
      <c r="M7" s="40"/>
    </row>
    <row r="8" spans="1:13" ht="17.399999999999999">
      <c r="A8" s="22" t="s">
        <v>28</v>
      </c>
      <c r="B8" s="23" t="s">
        <v>7</v>
      </c>
      <c r="C8" s="24">
        <v>7126</v>
      </c>
      <c r="D8" s="24">
        <v>344</v>
      </c>
      <c r="E8" s="24">
        <v>211</v>
      </c>
      <c r="J8" s="40" t="s">
        <v>7</v>
      </c>
      <c r="K8" s="40">
        <v>146</v>
      </c>
      <c r="L8" s="40">
        <v>133</v>
      </c>
      <c r="M8" s="40"/>
    </row>
    <row r="9" spans="1:13" ht="17.399999999999999">
      <c r="A9" s="22" t="s">
        <v>30</v>
      </c>
      <c r="B9" s="23" t="s">
        <v>8</v>
      </c>
      <c r="C9" s="24">
        <v>56018</v>
      </c>
      <c r="D9" s="24">
        <v>1827</v>
      </c>
      <c r="E9" s="24">
        <v>2221</v>
      </c>
      <c r="J9" s="40" t="s">
        <v>8</v>
      </c>
      <c r="K9" s="40">
        <v>1398</v>
      </c>
      <c r="L9" s="40">
        <v>1361</v>
      </c>
      <c r="M9" s="40"/>
    </row>
    <row r="10" spans="1:13" ht="17.399999999999999">
      <c r="A10" s="22" t="s">
        <v>30</v>
      </c>
      <c r="B10" s="23" t="s">
        <v>9</v>
      </c>
      <c r="C10" s="24">
        <v>12676</v>
      </c>
      <c r="D10" s="24">
        <v>274</v>
      </c>
      <c r="E10" s="24">
        <v>571</v>
      </c>
      <c r="J10" s="40" t="s">
        <v>9</v>
      </c>
      <c r="K10" s="40">
        <v>246</v>
      </c>
      <c r="L10" s="40">
        <v>204</v>
      </c>
      <c r="M10" s="40"/>
    </row>
    <row r="11" spans="1:13" ht="17.399999999999999">
      <c r="A11" s="22" t="s">
        <v>30</v>
      </c>
      <c r="B11" s="23" t="s">
        <v>10</v>
      </c>
      <c r="C11" s="24">
        <v>10925</v>
      </c>
      <c r="D11" s="24">
        <v>248</v>
      </c>
      <c r="E11" s="24">
        <v>456</v>
      </c>
      <c r="J11" s="40" t="s">
        <v>10</v>
      </c>
      <c r="K11" s="40">
        <v>192</v>
      </c>
      <c r="L11" s="40">
        <v>202</v>
      </c>
      <c r="M11" s="40"/>
    </row>
    <row r="12" spans="1:13" ht="17.399999999999999">
      <c r="A12" s="22" t="s">
        <v>30</v>
      </c>
      <c r="B12" s="23" t="s">
        <v>11</v>
      </c>
      <c r="C12" s="24">
        <v>13548</v>
      </c>
      <c r="D12" s="24">
        <v>298</v>
      </c>
      <c r="E12" s="24">
        <v>418</v>
      </c>
      <c r="J12" s="40" t="s">
        <v>11</v>
      </c>
      <c r="K12" s="40">
        <v>270</v>
      </c>
      <c r="L12" s="40">
        <v>223</v>
      </c>
      <c r="M12" s="40"/>
    </row>
    <row r="13" spans="1:13" ht="17.399999999999999">
      <c r="A13" s="22" t="s">
        <v>30</v>
      </c>
      <c r="B13" s="23" t="s">
        <v>12</v>
      </c>
      <c r="C13" s="24">
        <v>16419</v>
      </c>
      <c r="D13" s="24">
        <v>350</v>
      </c>
      <c r="E13" s="24">
        <v>449</v>
      </c>
      <c r="J13" s="40" t="s">
        <v>12</v>
      </c>
      <c r="K13" s="40">
        <v>348</v>
      </c>
      <c r="L13" s="40">
        <v>342</v>
      </c>
      <c r="M13" s="40"/>
    </row>
    <row r="14" spans="1:13" ht="17.399999999999999">
      <c r="A14" s="22" t="s">
        <v>30</v>
      </c>
      <c r="B14" s="23" t="s">
        <v>13</v>
      </c>
      <c r="C14" s="24">
        <v>17315</v>
      </c>
      <c r="D14" s="24">
        <v>383</v>
      </c>
      <c r="E14" s="24">
        <v>493</v>
      </c>
      <c r="J14" s="40" t="s">
        <v>13</v>
      </c>
      <c r="K14" s="40">
        <v>280</v>
      </c>
      <c r="L14" s="40">
        <v>242</v>
      </c>
      <c r="M14" s="40"/>
    </row>
    <row r="15" spans="1:13" ht="17.399999999999999">
      <c r="A15" s="22" t="s">
        <v>30</v>
      </c>
      <c r="B15" s="23" t="s">
        <v>14</v>
      </c>
      <c r="C15" s="24">
        <v>21214</v>
      </c>
      <c r="D15" s="24">
        <v>489</v>
      </c>
      <c r="E15" s="24">
        <v>708</v>
      </c>
      <c r="J15" s="40" t="s">
        <v>14</v>
      </c>
      <c r="K15" s="40">
        <v>320</v>
      </c>
      <c r="L15" s="40">
        <v>243</v>
      </c>
      <c r="M15" s="40"/>
    </row>
    <row r="16" spans="1:13" ht="17.399999999999999">
      <c r="A16" s="22" t="s">
        <v>30</v>
      </c>
      <c r="B16" s="23" t="s">
        <v>15</v>
      </c>
      <c r="C16" s="24">
        <v>29033</v>
      </c>
      <c r="D16" s="24">
        <v>873</v>
      </c>
      <c r="E16" s="24">
        <v>914</v>
      </c>
      <c r="J16" s="40" t="s">
        <v>15</v>
      </c>
      <c r="K16" s="40">
        <v>452</v>
      </c>
      <c r="L16" s="40">
        <v>428</v>
      </c>
      <c r="M16" s="40"/>
    </row>
    <row r="17" spans="1:13" ht="18" thickBot="1">
      <c r="A17" s="25" t="s">
        <v>30</v>
      </c>
      <c r="B17" s="26" t="s">
        <v>16</v>
      </c>
      <c r="C17" s="27">
        <v>2196</v>
      </c>
      <c r="D17" s="27">
        <v>69</v>
      </c>
      <c r="E17" s="27">
        <v>126</v>
      </c>
      <c r="J17" s="40" t="s">
        <v>16</v>
      </c>
      <c r="K17" s="40">
        <v>51</v>
      </c>
      <c r="L17" s="40">
        <v>33</v>
      </c>
      <c r="M17" s="40"/>
    </row>
    <row r="18" spans="1:13" ht="15" thickBot="1"/>
    <row r="19" spans="1:13" ht="17.399999999999999">
      <c r="A19" s="34" t="s">
        <v>26</v>
      </c>
      <c r="B19" s="35" t="s">
        <v>17</v>
      </c>
      <c r="C19" s="36" t="s">
        <v>31</v>
      </c>
      <c r="D19" s="36" t="s">
        <v>32</v>
      </c>
      <c r="E19" s="36" t="s">
        <v>33</v>
      </c>
    </row>
    <row r="20" spans="1:13" ht="17.399999999999999" outlineLevel="2">
      <c r="A20" s="28" t="s">
        <v>28</v>
      </c>
      <c r="B20" s="29" t="s">
        <v>1</v>
      </c>
      <c r="C20" s="30">
        <v>1591</v>
      </c>
      <c r="D20" s="30">
        <v>1290</v>
      </c>
      <c r="E20" s="30">
        <v>1588</v>
      </c>
    </row>
    <row r="21" spans="1:13" ht="17.399999999999999" outlineLevel="2">
      <c r="A21" s="28" t="s">
        <v>28</v>
      </c>
      <c r="B21" s="29" t="s">
        <v>2</v>
      </c>
      <c r="C21" s="30">
        <v>573</v>
      </c>
      <c r="D21" s="30">
        <v>477</v>
      </c>
      <c r="E21" s="30">
        <v>718</v>
      </c>
    </row>
    <row r="22" spans="1:13" ht="17.399999999999999" outlineLevel="2">
      <c r="A22" s="28" t="s">
        <v>28</v>
      </c>
      <c r="B22" s="29" t="s">
        <v>3</v>
      </c>
      <c r="C22" s="30">
        <v>419</v>
      </c>
      <c r="D22" s="30">
        <v>335</v>
      </c>
      <c r="E22" s="30">
        <v>527</v>
      </c>
    </row>
    <row r="23" spans="1:13" ht="17.399999999999999" outlineLevel="2">
      <c r="A23" s="28" t="s">
        <v>28</v>
      </c>
      <c r="B23" s="29" t="s">
        <v>4</v>
      </c>
      <c r="C23" s="30">
        <v>381</v>
      </c>
      <c r="D23" s="30">
        <v>359</v>
      </c>
      <c r="E23" s="30">
        <v>405</v>
      </c>
    </row>
    <row r="24" spans="1:13" ht="17.399999999999999" outlineLevel="2">
      <c r="A24" s="28" t="s">
        <v>28</v>
      </c>
      <c r="B24" s="29" t="s">
        <v>5</v>
      </c>
      <c r="C24" s="30">
        <v>318</v>
      </c>
      <c r="D24" s="30">
        <v>247</v>
      </c>
      <c r="E24" s="30">
        <v>471</v>
      </c>
    </row>
    <row r="25" spans="1:13" ht="17.399999999999999" outlineLevel="2">
      <c r="A25" s="28" t="s">
        <v>28</v>
      </c>
      <c r="B25" s="29" t="s">
        <v>6</v>
      </c>
      <c r="C25" s="30">
        <v>309</v>
      </c>
      <c r="D25" s="30">
        <v>183</v>
      </c>
      <c r="E25" s="30">
        <v>270</v>
      </c>
    </row>
    <row r="26" spans="1:13" ht="17.399999999999999" outlineLevel="2">
      <c r="A26" s="28" t="s">
        <v>28</v>
      </c>
      <c r="B26" s="29" t="s">
        <v>7</v>
      </c>
      <c r="C26" s="30">
        <v>146</v>
      </c>
      <c r="D26" s="30">
        <v>133</v>
      </c>
      <c r="E26" s="30">
        <v>228</v>
      </c>
    </row>
    <row r="27" spans="1:13" ht="17.399999999999999" outlineLevel="1">
      <c r="A27" s="59" t="s">
        <v>59</v>
      </c>
      <c r="B27" s="29"/>
      <c r="C27" s="30">
        <f>SUBTOTAL(1,C20:C26)</f>
        <v>533.85714285714289</v>
      </c>
      <c r="D27" s="30">
        <f>SUBTOTAL(1,D20:D26)</f>
        <v>432</v>
      </c>
      <c r="E27" s="30">
        <f>SUBTOTAL(1,E20:E26)</f>
        <v>601</v>
      </c>
    </row>
    <row r="28" spans="1:13" ht="17.399999999999999" outlineLevel="2">
      <c r="A28" s="28" t="s">
        <v>30</v>
      </c>
      <c r="B28" s="29" t="s">
        <v>8</v>
      </c>
      <c r="C28" s="30">
        <v>1398</v>
      </c>
      <c r="D28" s="30">
        <v>1361</v>
      </c>
      <c r="E28" s="30">
        <v>1550</v>
      </c>
    </row>
    <row r="29" spans="1:13" ht="17.399999999999999" outlineLevel="2">
      <c r="A29" s="28" t="s">
        <v>30</v>
      </c>
      <c r="B29" s="29" t="s">
        <v>15</v>
      </c>
      <c r="C29" s="30">
        <v>452</v>
      </c>
      <c r="D29" s="30">
        <v>428</v>
      </c>
      <c r="E29" s="30">
        <v>830</v>
      </c>
    </row>
    <row r="30" spans="1:13" ht="17.399999999999999" outlineLevel="2">
      <c r="A30" s="28" t="s">
        <v>30</v>
      </c>
      <c r="B30" s="29" t="s">
        <v>12</v>
      </c>
      <c r="C30" s="30">
        <v>348</v>
      </c>
      <c r="D30" s="30">
        <v>342</v>
      </c>
      <c r="E30" s="30">
        <v>569</v>
      </c>
    </row>
    <row r="31" spans="1:13" ht="17.399999999999999" outlineLevel="2">
      <c r="A31" s="28" t="s">
        <v>30</v>
      </c>
      <c r="B31" s="29" t="s">
        <v>14</v>
      </c>
      <c r="C31" s="30">
        <v>320</v>
      </c>
      <c r="D31" s="30">
        <v>243</v>
      </c>
      <c r="E31" s="30">
        <v>615</v>
      </c>
    </row>
    <row r="32" spans="1:13" ht="17.399999999999999" outlineLevel="2">
      <c r="A32" s="28" t="s">
        <v>30</v>
      </c>
      <c r="B32" s="29" t="s">
        <v>13</v>
      </c>
      <c r="C32" s="30">
        <v>280</v>
      </c>
      <c r="D32" s="30">
        <v>242</v>
      </c>
      <c r="E32" s="30">
        <v>714</v>
      </c>
    </row>
    <row r="33" spans="1:5" ht="17.399999999999999" outlineLevel="2">
      <c r="A33" s="28" t="s">
        <v>30</v>
      </c>
      <c r="B33" s="29" t="s">
        <v>11</v>
      </c>
      <c r="C33" s="30">
        <v>270</v>
      </c>
      <c r="D33" s="30">
        <v>223</v>
      </c>
      <c r="E33" s="30">
        <v>354</v>
      </c>
    </row>
    <row r="34" spans="1:5" ht="17.399999999999999" outlineLevel="2">
      <c r="A34" s="28" t="s">
        <v>30</v>
      </c>
      <c r="B34" s="29" t="s">
        <v>9</v>
      </c>
      <c r="C34" s="30">
        <v>246</v>
      </c>
      <c r="D34" s="30">
        <v>204</v>
      </c>
      <c r="E34" s="30">
        <v>427</v>
      </c>
    </row>
    <row r="35" spans="1:5" ht="17.399999999999999" outlineLevel="2">
      <c r="A35" s="28" t="s">
        <v>30</v>
      </c>
      <c r="B35" s="29" t="s">
        <v>10</v>
      </c>
      <c r="C35" s="30">
        <v>192</v>
      </c>
      <c r="D35" s="30">
        <v>202</v>
      </c>
      <c r="E35" s="30">
        <v>286</v>
      </c>
    </row>
    <row r="36" spans="1:5" ht="18" outlineLevel="2" thickBot="1">
      <c r="A36" s="31" t="s">
        <v>30</v>
      </c>
      <c r="B36" s="32" t="s">
        <v>21</v>
      </c>
      <c r="C36" s="33">
        <v>51</v>
      </c>
      <c r="D36" s="33">
        <v>33</v>
      </c>
      <c r="E36" s="33">
        <v>142</v>
      </c>
    </row>
    <row r="37" spans="1:5" ht="17.399999999999999" outlineLevel="1">
      <c r="A37" s="59" t="s">
        <v>60</v>
      </c>
      <c r="B37" s="60"/>
      <c r="C37" s="30">
        <f>SUBTOTAL(1,C28:C36)</f>
        <v>395.22222222222223</v>
      </c>
      <c r="D37" s="30">
        <f>SUBTOTAL(1,D28:D36)</f>
        <v>364.22222222222223</v>
      </c>
      <c r="E37" s="30">
        <f>SUBTOTAL(1,E28:E36)</f>
        <v>609.66666666666663</v>
      </c>
    </row>
    <row r="38" spans="1:5" ht="17.399999999999999">
      <c r="A38" s="59" t="s">
        <v>61</v>
      </c>
      <c r="B38" s="60"/>
      <c r="C38" s="30">
        <f>SUBTOTAL(1,C20:C36)</f>
        <v>455.875</v>
      </c>
      <c r="D38" s="30">
        <f>SUBTOTAL(1,D20:D36)</f>
        <v>393.875</v>
      </c>
      <c r="E38" s="30">
        <f>SUBTOTAL(1,E20:E36)</f>
        <v>605.875</v>
      </c>
    </row>
  </sheetData>
  <sortState ref="A20:E35">
    <sortCondition descending="1" ref="A19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4"/>
  <sheetViews>
    <sheetView showGridLines="0" topLeftCell="B2" workbookViewId="0">
      <selection activeCell="G8" sqref="G8"/>
    </sheetView>
  </sheetViews>
  <sheetFormatPr defaultRowHeight="14.4" outlineLevelRow="1" outlineLevelCol="1"/>
  <cols>
    <col min="3" max="3" width="5.59765625" customWidth="1"/>
    <col min="4" max="6" width="8.796875" outlineLevel="1"/>
  </cols>
  <sheetData>
    <row r="1" spans="2:6" ht="15" thickBot="1"/>
    <row r="2" spans="2:6">
      <c r="B2" s="65" t="s">
        <v>70</v>
      </c>
      <c r="C2" s="65"/>
      <c r="D2" s="70"/>
      <c r="E2" s="70"/>
      <c r="F2" s="70"/>
    </row>
    <row r="3" spans="2:6" collapsed="1">
      <c r="B3" s="64"/>
      <c r="C3" s="64"/>
      <c r="D3" s="71" t="s">
        <v>72</v>
      </c>
      <c r="E3" s="71" t="s">
        <v>67</v>
      </c>
      <c r="F3" s="71" t="s">
        <v>69</v>
      </c>
    </row>
    <row r="4" spans="2:6" ht="39.6" hidden="1" outlineLevel="1">
      <c r="B4" s="67"/>
      <c r="C4" s="67"/>
      <c r="D4" s="61"/>
      <c r="E4" s="73" t="s">
        <v>68</v>
      </c>
      <c r="F4" s="73" t="s">
        <v>68</v>
      </c>
    </row>
    <row r="5" spans="2:6">
      <c r="B5" s="68" t="s">
        <v>71</v>
      </c>
      <c r="C5" s="68"/>
      <c r="D5" s="66"/>
      <c r="E5" s="66"/>
      <c r="F5" s="66"/>
    </row>
    <row r="6" spans="2:6" outlineLevel="1">
      <c r="B6" s="67"/>
      <c r="C6" s="67" t="s">
        <v>62</v>
      </c>
      <c r="D6" s="62">
        <v>3557</v>
      </c>
      <c r="E6" s="72">
        <v>3600</v>
      </c>
      <c r="F6" s="72">
        <v>3700</v>
      </c>
    </row>
    <row r="7" spans="2:6" outlineLevel="1">
      <c r="B7" s="67"/>
      <c r="C7" s="67" t="s">
        <v>63</v>
      </c>
      <c r="D7" s="62">
        <v>6356</v>
      </c>
      <c r="E7" s="72">
        <v>6400</v>
      </c>
      <c r="F7" s="72">
        <v>6500</v>
      </c>
    </row>
    <row r="8" spans="2:6" outlineLevel="1">
      <c r="B8" s="67"/>
      <c r="C8" s="67" t="s">
        <v>64</v>
      </c>
      <c r="D8" s="62">
        <v>3278</v>
      </c>
      <c r="E8" s="72">
        <v>3300</v>
      </c>
      <c r="F8" s="72">
        <v>3400</v>
      </c>
    </row>
    <row r="9" spans="2:6" outlineLevel="1">
      <c r="B9" s="67"/>
      <c r="C9" s="67" t="s">
        <v>65</v>
      </c>
      <c r="D9" s="62">
        <v>5487</v>
      </c>
      <c r="E9" s="72">
        <v>5500</v>
      </c>
      <c r="F9" s="72">
        <v>5600</v>
      </c>
    </row>
    <row r="10" spans="2:6">
      <c r="B10" s="68" t="s">
        <v>73</v>
      </c>
      <c r="C10" s="68"/>
      <c r="D10" s="66"/>
      <c r="E10" s="66"/>
      <c r="F10" s="66"/>
    </row>
    <row r="11" spans="2:6" ht="15" outlineLevel="1" thickBot="1">
      <c r="B11" s="69"/>
      <c r="C11" s="69" t="s">
        <v>66</v>
      </c>
      <c r="D11" s="63">
        <v>26.67</v>
      </c>
      <c r="E11" s="63">
        <v>26.61</v>
      </c>
      <c r="F11" s="63">
        <v>26.6</v>
      </c>
    </row>
    <row r="12" spans="2:6">
      <c r="B12" t="s">
        <v>74</v>
      </c>
    </row>
    <row r="13" spans="2:6">
      <c r="B13" t="s">
        <v>75</v>
      </c>
    </row>
    <row r="14" spans="2:6">
      <c r="B14" t="s">
        <v>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C1" workbookViewId="0">
      <selection activeCell="K6" sqref="K6"/>
    </sheetView>
  </sheetViews>
  <sheetFormatPr defaultColWidth="8.8984375" defaultRowHeight="13.2"/>
  <cols>
    <col min="1" max="3" width="9.796875" style="1" customWidth="1"/>
    <col min="4" max="4" width="10.59765625" style="1" customWidth="1"/>
    <col min="5" max="7" width="4.3984375" style="1" customWidth="1"/>
    <col min="8" max="8" width="12.19921875" style="1" customWidth="1"/>
    <col min="9" max="11" width="10.796875" style="1" customWidth="1"/>
    <col min="12" max="16384" width="8.8984375" style="1"/>
  </cols>
  <sheetData>
    <row r="1" spans="1:11">
      <c r="A1" s="9" t="s">
        <v>43</v>
      </c>
      <c r="B1" s="15" t="s">
        <v>27</v>
      </c>
      <c r="C1" s="15" t="s">
        <v>29</v>
      </c>
      <c r="D1" s="10" t="s">
        <v>44</v>
      </c>
      <c r="H1" s="4" t="s">
        <v>34</v>
      </c>
      <c r="I1" s="2" t="s">
        <v>35</v>
      </c>
      <c r="J1" s="3" t="s">
        <v>36</v>
      </c>
      <c r="K1" s="12" t="s">
        <v>44</v>
      </c>
    </row>
    <row r="2" spans="1:11">
      <c r="A2" s="13" t="s">
        <v>37</v>
      </c>
      <c r="B2" s="16">
        <v>4743</v>
      </c>
      <c r="C2" s="16">
        <v>3738</v>
      </c>
      <c r="D2" s="16">
        <f t="shared" ref="D2:D7" si="0">SUM(B2:C2)</f>
        <v>8481</v>
      </c>
      <c r="H2" s="5" t="s">
        <v>31</v>
      </c>
      <c r="I2" s="16">
        <v>3737</v>
      </c>
      <c r="J2" s="17">
        <v>3557</v>
      </c>
      <c r="K2" s="16">
        <f>SUM(I2:J2)</f>
        <v>7294</v>
      </c>
    </row>
    <row r="3" spans="1:11">
      <c r="A3" s="13" t="s">
        <v>38</v>
      </c>
      <c r="B3" s="16">
        <v>2098</v>
      </c>
      <c r="C3" s="16">
        <v>2267</v>
      </c>
      <c r="D3" s="16">
        <f t="shared" si="0"/>
        <v>4365</v>
      </c>
      <c r="H3" s="5" t="s">
        <v>25</v>
      </c>
      <c r="I3" s="16">
        <v>6705</v>
      </c>
      <c r="J3" s="17">
        <v>6356</v>
      </c>
      <c r="K3" s="16">
        <f>SUM(I3:J3)</f>
        <v>13061</v>
      </c>
    </row>
    <row r="4" spans="1:11">
      <c r="A4" s="13" t="s">
        <v>39</v>
      </c>
      <c r="B4" s="16">
        <v>2007</v>
      </c>
      <c r="C4" s="16">
        <v>1865</v>
      </c>
      <c r="D4" s="16">
        <f t="shared" si="0"/>
        <v>3872</v>
      </c>
      <c r="H4" s="5" t="s">
        <v>32</v>
      </c>
      <c r="I4" s="16">
        <v>3024</v>
      </c>
      <c r="J4" s="17">
        <v>3278</v>
      </c>
      <c r="K4" s="16">
        <f>SUM(I4:J4)</f>
        <v>6302</v>
      </c>
    </row>
    <row r="5" spans="1:11">
      <c r="A5" s="13" t="s">
        <v>40</v>
      </c>
      <c r="B5" s="16">
        <v>2501</v>
      </c>
      <c r="C5" s="16">
        <v>2174</v>
      </c>
      <c r="D5" s="16">
        <f t="shared" si="0"/>
        <v>4675</v>
      </c>
      <c r="H5" s="5" t="s">
        <v>33</v>
      </c>
      <c r="I5" s="16">
        <v>4207</v>
      </c>
      <c r="J5" s="17">
        <v>5487</v>
      </c>
      <c r="K5" s="16">
        <f>SUM(I5:J5)</f>
        <v>9694</v>
      </c>
    </row>
    <row r="6" spans="1:11" ht="27" thickBot="1">
      <c r="A6" s="13" t="s">
        <v>41</v>
      </c>
      <c r="B6" s="16">
        <v>2125</v>
      </c>
      <c r="C6" s="16">
        <v>1914.9999999999993</v>
      </c>
      <c r="D6" s="16">
        <f t="shared" si="0"/>
        <v>4039.9999999999991</v>
      </c>
      <c r="H6" s="6" t="s">
        <v>46</v>
      </c>
      <c r="I6" s="7">
        <f>ROUND(I5/SUM(I2:I5)*100,2)</f>
        <v>23.8</v>
      </c>
      <c r="J6" s="8">
        <f>ROUND(J5/SUM(J2:J5)*100,2)</f>
        <v>29.38</v>
      </c>
      <c r="K6" s="7">
        <f>ROUND(K5/SUM(K2:K5)*100,2)</f>
        <v>26.67</v>
      </c>
    </row>
    <row r="7" spans="1:11">
      <c r="A7" s="14" t="s">
        <v>42</v>
      </c>
      <c r="B7" s="18">
        <v>1197</v>
      </c>
      <c r="C7" s="18">
        <v>870</v>
      </c>
      <c r="D7" s="18">
        <f t="shared" si="0"/>
        <v>2067</v>
      </c>
    </row>
    <row r="8" spans="1:11" ht="13.8" thickBot="1">
      <c r="A8" s="11" t="s">
        <v>45</v>
      </c>
      <c r="B8" s="19">
        <f>SUM(B2:B7)</f>
        <v>14671</v>
      </c>
      <c r="C8" s="19">
        <f>SUM(C2:C7)</f>
        <v>12829</v>
      </c>
      <c r="D8" s="19">
        <f>SUM(D2:D7)</f>
        <v>27500</v>
      </c>
    </row>
    <row r="12" spans="1:11">
      <c r="I12" s="20"/>
      <c r="J12" s="20"/>
      <c r="K12" s="20"/>
    </row>
  </sheetData>
  <scenarios current="1" sqref="K6">
    <scenario name="유형1" locked="1" count="4" user="YG" comment="만든 사람 YG 날짜 2021-05-11">
      <inputCells r="J2" val="3600" numFmtId="176"/>
      <inputCells r="J3" val="5400" numFmtId="176"/>
      <inputCells r="J4" val="3300" numFmtId="176"/>
      <inputCells r="J5" val="5500" numFmtId="176"/>
    </scenario>
    <scenario name="유형2" locked="1" count="4" user="YG" comment="만든 사람 YG 날짜 2021-05-11">
      <inputCells r="J2" val="3700" numFmtId="176"/>
      <inputCells r="J3" val="6500" numFmtId="176"/>
      <inputCells r="J4" val="3400" numFmtId="176"/>
      <inputCells r="J5" val="5600" numFmtId="176"/>
    </scenario>
  </scenario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</vt:vector>
  </HeadingPairs>
  <TitlesOfParts>
    <vt:vector size="6" baseType="lpstr">
      <vt:lpstr>의료장비</vt:lpstr>
      <vt:lpstr>피벗</vt:lpstr>
      <vt:lpstr>데이터</vt:lpstr>
      <vt:lpstr>시나리오 요약</vt:lpstr>
      <vt:lpstr>목표값과 시나리오</vt:lpstr>
      <vt:lpstr>김용국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YG</cp:lastModifiedBy>
  <dcterms:created xsi:type="dcterms:W3CDTF">2008-02-16T06:18:55Z</dcterms:created>
  <dcterms:modified xsi:type="dcterms:W3CDTF">2021-05-11T01:55:00Z</dcterms:modified>
</cp:coreProperties>
</file>